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CEM-HedgingView/"/>
    </mc:Choice>
  </mc:AlternateContent>
  <xr:revisionPtr revIDLastSave="341" documentId="13_ncr:1_{9F34780A-3A8C-4BF9-BFF9-FF0927BBF0FE}" xr6:coauthVersionLast="47" xr6:coauthVersionMax="47" xr10:uidLastSave="{3CDCDB3D-18EA-473D-A8C9-B8FDD26B78CA}"/>
  <bookViews>
    <workbookView xWindow="-120" yWindow="-120" windowWidth="29040" windowHeight="15720" firstSheet="11" activeTab="12" xr2:uid="{13D51331-98ED-49AD-A552-2047D7F3DC8D}"/>
  </bookViews>
  <sheets>
    <sheet name="Sheet_Info" sheetId="20" r:id="rId1"/>
    <sheet name="FY2025" sheetId="23" r:id="rId2"/>
    <sheet name="FY2025_data" sheetId="24" r:id="rId3"/>
    <sheet name="FY2024" sheetId="21" r:id="rId4"/>
    <sheet name="FY2024_data" sheetId="22" r:id="rId5"/>
    <sheet name="FY2023" sheetId="2" r:id="rId6"/>
    <sheet name="FY2023_data" sheetId="3" r:id="rId7"/>
    <sheet name="FY2022" sheetId="6" r:id="rId8"/>
    <sheet name="FY2022_data" sheetId="7" r:id="rId9"/>
    <sheet name="FY2021" sheetId="8" r:id="rId10"/>
    <sheet name="FY2021_data" sheetId="9" r:id="rId11"/>
    <sheet name="Overall" sheetId="13" r:id="rId12"/>
    <sheet name="Overall_data" sheetId="14" r:id="rId13"/>
    <sheet name="Credit_Limit" sheetId="17" r:id="rId14"/>
    <sheet name="Credit_Limit_data" sheetId="18" r:id="rId15"/>
    <sheet name="Brent_Prices" sheetId="15" r:id="rId16"/>
    <sheet name="Historical Price" sheetId="26" r:id="rId17"/>
    <sheet name="Actual_Average_Brent" sheetId="25" r:id="rId18"/>
  </sheets>
  <calcPr calcId="191029"/>
  <pivotCaches>
    <pivotCache cacheId="10" r:id="rId19"/>
    <pivotCache cacheId="13" r:id="rId20"/>
    <pivotCache cacheId="16" r:id="rId21"/>
    <pivotCache cacheId="19" r:id="rId22"/>
    <pivotCache cacheId="22" r:id="rId23"/>
    <pivotCache cacheId="25" r:id="rId24"/>
    <pivotCache cacheId="28" r:id="rId25"/>
    <pivotCache cacheId="31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065" i="14" l="1"/>
  <c r="S1065" i="14"/>
  <c r="R1066" i="14"/>
  <c r="S1066" i="14"/>
  <c r="R1067" i="14"/>
  <c r="S1067" i="14"/>
  <c r="R1068" i="14"/>
  <c r="S1068" i="14"/>
  <c r="R1069" i="14"/>
  <c r="S1069" i="14"/>
  <c r="R1070" i="14"/>
  <c r="S1070" i="14"/>
  <c r="R1071" i="14"/>
  <c r="S1071" i="14"/>
  <c r="R1072" i="14"/>
  <c r="S1072" i="14"/>
  <c r="R1073" i="14"/>
  <c r="S1073" i="14"/>
  <c r="R1074" i="14"/>
  <c r="S1074" i="14"/>
  <c r="R1075" i="14"/>
  <c r="S1075" i="14"/>
  <c r="R1076" i="14"/>
  <c r="S1076" i="14"/>
  <c r="R1077" i="14"/>
  <c r="S1077" i="14"/>
  <c r="R1078" i="14"/>
  <c r="S1078" i="14"/>
  <c r="R1079" i="14"/>
  <c r="S1079" i="14"/>
  <c r="R1080" i="14"/>
  <c r="S1080" i="14"/>
  <c r="R1081" i="14"/>
  <c r="S1081" i="14"/>
  <c r="R1082" i="14"/>
  <c r="S1082" i="14"/>
  <c r="R1083" i="14"/>
  <c r="S1083" i="14"/>
  <c r="R1084" i="14"/>
  <c r="S1084" i="14"/>
  <c r="R1085" i="14"/>
  <c r="S1085" i="14"/>
  <c r="R1086" i="14"/>
  <c r="S1086" i="14"/>
  <c r="R1087" i="14"/>
  <c r="S1087" i="14"/>
  <c r="R1088" i="14"/>
  <c r="S1088" i="14"/>
  <c r="R1089" i="14"/>
  <c r="S1089" i="14"/>
  <c r="R1090" i="14"/>
  <c r="S1090" i="14"/>
  <c r="R1091" i="14"/>
  <c r="S1091" i="14"/>
  <c r="R1092" i="14"/>
  <c r="S1092" i="14"/>
  <c r="R1093" i="14"/>
  <c r="S1093" i="14"/>
  <c r="R1094" i="14"/>
  <c r="S1094" i="14"/>
  <c r="R1095" i="14"/>
  <c r="S1095" i="14"/>
  <c r="R1096" i="14"/>
  <c r="S1096" i="14"/>
  <c r="R1097" i="14"/>
  <c r="S1097" i="14"/>
  <c r="R1098" i="14"/>
  <c r="S1098" i="14"/>
  <c r="R1099" i="14"/>
  <c r="S1099" i="14"/>
  <c r="R1100" i="14"/>
  <c r="S1100" i="14"/>
  <c r="R1101" i="14"/>
  <c r="S1101" i="14"/>
  <c r="R1102" i="14"/>
  <c r="S1102" i="14"/>
  <c r="R1103" i="14"/>
  <c r="S1103" i="14"/>
  <c r="R1104" i="14"/>
  <c r="S1104" i="14"/>
  <c r="R1105" i="14"/>
  <c r="S1105" i="14"/>
  <c r="R1106" i="14"/>
  <c r="S1106" i="14"/>
  <c r="R1107" i="14"/>
  <c r="S1107" i="14"/>
  <c r="R1108" i="14"/>
  <c r="S1108" i="14"/>
  <c r="R1109" i="14"/>
  <c r="S1109" i="14"/>
  <c r="R1110" i="14"/>
  <c r="S1110" i="14"/>
  <c r="R1111" i="14"/>
  <c r="S1111" i="14"/>
  <c r="R1112" i="14"/>
  <c r="S1112" i="14"/>
  <c r="R1113" i="14"/>
  <c r="S1113" i="14"/>
  <c r="R1114" i="14"/>
  <c r="S1114" i="14"/>
  <c r="R1115" i="14"/>
  <c r="S1115" i="14"/>
  <c r="R1116" i="14"/>
  <c r="S1116" i="14"/>
  <c r="R1117" i="14"/>
  <c r="S1117" i="14"/>
  <c r="R1118" i="14"/>
  <c r="S1118" i="14"/>
  <c r="R1119" i="14"/>
  <c r="S1119" i="14"/>
  <c r="R1120" i="14"/>
  <c r="S1120" i="14"/>
  <c r="A14" i="18"/>
  <c r="C14" i="18" s="1"/>
  <c r="A12" i="18"/>
  <c r="C12" i="18" s="1"/>
  <c r="R3" i="14"/>
  <c r="S3" i="14"/>
  <c r="R4" i="14"/>
  <c r="S4" i="14"/>
  <c r="R5" i="14"/>
  <c r="S5" i="14"/>
  <c r="R6" i="14"/>
  <c r="S6" i="14"/>
  <c r="R7" i="14"/>
  <c r="S7" i="14"/>
  <c r="R8" i="14"/>
  <c r="S8" i="14"/>
  <c r="R9" i="14"/>
  <c r="S9" i="14"/>
  <c r="R10" i="14"/>
  <c r="S10" i="14"/>
  <c r="R11" i="14"/>
  <c r="S11" i="14"/>
  <c r="R12" i="14"/>
  <c r="S12" i="14"/>
  <c r="R13" i="14"/>
  <c r="S13" i="14"/>
  <c r="R14" i="14"/>
  <c r="S14" i="14"/>
  <c r="R15" i="14"/>
  <c r="S15" i="14"/>
  <c r="R16" i="14"/>
  <c r="S16" i="14"/>
  <c r="R17" i="14"/>
  <c r="S17" i="14"/>
  <c r="R18" i="14"/>
  <c r="S18" i="14"/>
  <c r="R19" i="14"/>
  <c r="S19" i="14"/>
  <c r="R20" i="14"/>
  <c r="S20" i="14"/>
  <c r="R21" i="14"/>
  <c r="S21" i="14"/>
  <c r="R22" i="14"/>
  <c r="S22" i="14"/>
  <c r="R23" i="14"/>
  <c r="S23" i="14"/>
  <c r="R24" i="14"/>
  <c r="S24" i="14"/>
  <c r="R25" i="14"/>
  <c r="S25" i="14"/>
  <c r="R26" i="14"/>
  <c r="S26" i="14"/>
  <c r="R27" i="14"/>
  <c r="S27" i="14"/>
  <c r="R28" i="14"/>
  <c r="S28" i="14"/>
  <c r="R29" i="14"/>
  <c r="S29" i="14"/>
  <c r="R30" i="14"/>
  <c r="S30" i="14"/>
  <c r="R31" i="14"/>
  <c r="S31" i="14"/>
  <c r="R32" i="14"/>
  <c r="S32" i="14"/>
  <c r="R33" i="14"/>
  <c r="S33" i="14"/>
  <c r="R34" i="14"/>
  <c r="S34" i="14"/>
  <c r="R35" i="14"/>
  <c r="S35" i="14"/>
  <c r="R36" i="14"/>
  <c r="S36" i="14"/>
  <c r="R37" i="14"/>
  <c r="S37" i="14"/>
  <c r="R38" i="14"/>
  <c r="S38" i="14"/>
  <c r="R39" i="14"/>
  <c r="S39" i="14"/>
  <c r="R40" i="14"/>
  <c r="S40" i="14"/>
  <c r="R41" i="14"/>
  <c r="S41" i="14"/>
  <c r="R42" i="14"/>
  <c r="S42" i="14"/>
  <c r="R43" i="14"/>
  <c r="S43" i="14"/>
  <c r="R44" i="14"/>
  <c r="S44" i="14"/>
  <c r="R45" i="14"/>
  <c r="S45" i="14"/>
  <c r="R46" i="14"/>
  <c r="S46" i="14"/>
  <c r="R47" i="14"/>
  <c r="S47" i="14"/>
  <c r="R48" i="14"/>
  <c r="S48" i="14"/>
  <c r="R49" i="14"/>
  <c r="S49" i="14"/>
  <c r="R50" i="14"/>
  <c r="S50" i="14"/>
  <c r="R51" i="14"/>
  <c r="S51" i="14"/>
  <c r="R52" i="14"/>
  <c r="S52" i="14"/>
  <c r="R53" i="14"/>
  <c r="S53" i="14"/>
  <c r="R54" i="14"/>
  <c r="S54" i="14"/>
  <c r="R55" i="14"/>
  <c r="S55" i="14"/>
  <c r="R56" i="14"/>
  <c r="S56" i="14"/>
  <c r="R57" i="14"/>
  <c r="S57" i="14"/>
  <c r="R58" i="14"/>
  <c r="S58" i="14"/>
  <c r="R59" i="14"/>
  <c r="S59" i="14"/>
  <c r="R60" i="14"/>
  <c r="S60" i="14"/>
  <c r="R61" i="14"/>
  <c r="S61" i="14"/>
  <c r="R62" i="14"/>
  <c r="S62" i="14"/>
  <c r="R63" i="14"/>
  <c r="S63" i="14"/>
  <c r="R64" i="14"/>
  <c r="S64" i="14"/>
  <c r="R65" i="14"/>
  <c r="S65" i="14"/>
  <c r="R66" i="14"/>
  <c r="S66" i="14"/>
  <c r="R67" i="14"/>
  <c r="S67" i="14"/>
  <c r="R68" i="14"/>
  <c r="S68" i="14"/>
  <c r="R69" i="14"/>
  <c r="S69" i="14"/>
  <c r="R70" i="14"/>
  <c r="S70" i="14"/>
  <c r="R71" i="14"/>
  <c r="S71" i="14"/>
  <c r="R72" i="14"/>
  <c r="S72" i="14"/>
  <c r="R73" i="14"/>
  <c r="S73" i="14"/>
  <c r="R74" i="14"/>
  <c r="S74" i="14"/>
  <c r="R75" i="14"/>
  <c r="S75" i="14"/>
  <c r="R76" i="14"/>
  <c r="S76" i="14"/>
  <c r="R77" i="14"/>
  <c r="S77" i="14"/>
  <c r="R78" i="14"/>
  <c r="S78" i="14"/>
  <c r="R79" i="14"/>
  <c r="S79" i="14"/>
  <c r="R80" i="14"/>
  <c r="S80" i="14"/>
  <c r="R81" i="14"/>
  <c r="S81" i="14"/>
  <c r="R82" i="14"/>
  <c r="S82" i="14"/>
  <c r="R83" i="14"/>
  <c r="S83" i="14"/>
  <c r="R84" i="14"/>
  <c r="S84" i="14"/>
  <c r="R85" i="14"/>
  <c r="S85" i="14"/>
  <c r="R86" i="14"/>
  <c r="S86" i="14"/>
  <c r="R87" i="14"/>
  <c r="S87" i="14"/>
  <c r="R88" i="14"/>
  <c r="S88" i="14"/>
  <c r="R89" i="14"/>
  <c r="S89" i="14"/>
  <c r="R90" i="14"/>
  <c r="S90" i="14"/>
  <c r="R91" i="14"/>
  <c r="S91" i="14"/>
  <c r="R92" i="14"/>
  <c r="S92" i="14"/>
  <c r="R93" i="14"/>
  <c r="S93" i="14"/>
  <c r="R94" i="14"/>
  <c r="S94" i="14"/>
  <c r="R95" i="14"/>
  <c r="S95" i="14"/>
  <c r="R96" i="14"/>
  <c r="S96" i="14"/>
  <c r="R97" i="14"/>
  <c r="S97" i="14"/>
  <c r="R98" i="14"/>
  <c r="S98" i="14"/>
  <c r="R99" i="14"/>
  <c r="S99" i="14"/>
  <c r="R100" i="14"/>
  <c r="S100" i="14"/>
  <c r="R101" i="14"/>
  <c r="S101" i="14"/>
  <c r="R102" i="14"/>
  <c r="S102" i="14"/>
  <c r="R103" i="14"/>
  <c r="S103" i="14"/>
  <c r="R104" i="14"/>
  <c r="S104" i="14"/>
  <c r="R105" i="14"/>
  <c r="S105" i="14"/>
  <c r="R106" i="14"/>
  <c r="S106" i="14"/>
  <c r="R107" i="14"/>
  <c r="S107" i="14"/>
  <c r="R108" i="14"/>
  <c r="S108" i="14"/>
  <c r="R109" i="14"/>
  <c r="S109" i="14"/>
  <c r="R110" i="14"/>
  <c r="S110" i="14"/>
  <c r="R111" i="14"/>
  <c r="S111" i="14"/>
  <c r="R112" i="14"/>
  <c r="S112" i="14"/>
  <c r="R113" i="14"/>
  <c r="S113" i="14"/>
  <c r="R114" i="14"/>
  <c r="S114" i="14"/>
  <c r="R115" i="14"/>
  <c r="S115" i="14"/>
  <c r="R116" i="14"/>
  <c r="S116" i="14"/>
  <c r="R117" i="14"/>
  <c r="S117" i="14"/>
  <c r="R118" i="14"/>
  <c r="S118" i="14"/>
  <c r="R119" i="14"/>
  <c r="S119" i="14"/>
  <c r="R120" i="14"/>
  <c r="S120" i="14"/>
  <c r="R121" i="14"/>
  <c r="S121" i="14"/>
  <c r="R122" i="14"/>
  <c r="S122" i="14"/>
  <c r="R123" i="14"/>
  <c r="S123" i="14"/>
  <c r="R124" i="14"/>
  <c r="S124" i="14"/>
  <c r="R125" i="14"/>
  <c r="S125" i="14"/>
  <c r="R126" i="14"/>
  <c r="S126" i="14"/>
  <c r="R127" i="14"/>
  <c r="S127" i="14"/>
  <c r="R128" i="14"/>
  <c r="S128" i="14"/>
  <c r="R129" i="14"/>
  <c r="S129" i="14"/>
  <c r="R130" i="14"/>
  <c r="S130" i="14"/>
  <c r="R131" i="14"/>
  <c r="S131" i="14"/>
  <c r="R132" i="14"/>
  <c r="S132" i="14"/>
  <c r="R133" i="14"/>
  <c r="S133" i="14"/>
  <c r="R134" i="14"/>
  <c r="S134" i="14"/>
  <c r="R135" i="14"/>
  <c r="S135" i="14"/>
  <c r="R136" i="14"/>
  <c r="S136" i="14"/>
  <c r="R137" i="14"/>
  <c r="S137" i="14"/>
  <c r="R138" i="14"/>
  <c r="S138" i="14"/>
  <c r="R139" i="14"/>
  <c r="S139" i="14"/>
  <c r="R140" i="14"/>
  <c r="S140" i="14"/>
  <c r="R141" i="14"/>
  <c r="S141" i="14"/>
  <c r="R142" i="14"/>
  <c r="S142" i="14"/>
  <c r="R143" i="14"/>
  <c r="S143" i="14"/>
  <c r="R144" i="14"/>
  <c r="S144" i="14"/>
  <c r="R145" i="14"/>
  <c r="S145" i="14"/>
  <c r="R146" i="14"/>
  <c r="S146" i="14"/>
  <c r="R147" i="14"/>
  <c r="S147" i="14"/>
  <c r="R148" i="14"/>
  <c r="S148" i="14"/>
  <c r="R149" i="14"/>
  <c r="S149" i="14"/>
  <c r="R150" i="14"/>
  <c r="S150" i="14"/>
  <c r="R151" i="14"/>
  <c r="S151" i="14"/>
  <c r="R152" i="14"/>
  <c r="S152" i="14"/>
  <c r="R153" i="14"/>
  <c r="S153" i="14"/>
  <c r="R154" i="14"/>
  <c r="S154" i="14"/>
  <c r="R155" i="14"/>
  <c r="S155" i="14"/>
  <c r="R156" i="14"/>
  <c r="S156" i="14"/>
  <c r="R157" i="14"/>
  <c r="S157" i="14"/>
  <c r="R158" i="14"/>
  <c r="S158" i="14"/>
  <c r="R159" i="14"/>
  <c r="S159" i="14"/>
  <c r="R160" i="14"/>
  <c r="S160" i="14"/>
  <c r="R161" i="14"/>
  <c r="S161" i="14"/>
  <c r="R162" i="14"/>
  <c r="S162" i="14"/>
  <c r="R163" i="14"/>
  <c r="S163" i="14"/>
  <c r="R164" i="14"/>
  <c r="S164" i="14"/>
  <c r="R165" i="14"/>
  <c r="S165" i="14"/>
  <c r="R166" i="14"/>
  <c r="S166" i="14"/>
  <c r="R167" i="14"/>
  <c r="S167" i="14"/>
  <c r="R168" i="14"/>
  <c r="S168" i="14"/>
  <c r="R169" i="14"/>
  <c r="S169" i="14"/>
  <c r="R170" i="14"/>
  <c r="S170" i="14"/>
  <c r="R171" i="14"/>
  <c r="S171" i="14"/>
  <c r="R172" i="14"/>
  <c r="S172" i="14"/>
  <c r="R173" i="14"/>
  <c r="S173" i="14"/>
  <c r="R174" i="14"/>
  <c r="S174" i="14"/>
  <c r="R175" i="14"/>
  <c r="S175" i="14"/>
  <c r="R176" i="14"/>
  <c r="S176" i="14"/>
  <c r="R177" i="14"/>
  <c r="S177" i="14"/>
  <c r="R178" i="14"/>
  <c r="S178" i="14"/>
  <c r="R179" i="14"/>
  <c r="S179" i="14"/>
  <c r="R180" i="14"/>
  <c r="S180" i="14"/>
  <c r="R181" i="14"/>
  <c r="S181" i="14"/>
  <c r="R182" i="14"/>
  <c r="S182" i="14"/>
  <c r="R183" i="14"/>
  <c r="S183" i="14"/>
  <c r="R184" i="14"/>
  <c r="S184" i="14"/>
  <c r="R185" i="14"/>
  <c r="S185" i="14"/>
  <c r="R186" i="14"/>
  <c r="S186" i="14"/>
  <c r="R187" i="14"/>
  <c r="S187" i="14"/>
  <c r="R188" i="14"/>
  <c r="S188" i="14"/>
  <c r="R189" i="14"/>
  <c r="S189" i="14"/>
  <c r="R190" i="14"/>
  <c r="S190" i="14"/>
  <c r="R191" i="14"/>
  <c r="S191" i="14"/>
  <c r="R192" i="14"/>
  <c r="S192" i="14"/>
  <c r="R193" i="14"/>
  <c r="S193" i="14"/>
  <c r="R194" i="14"/>
  <c r="S194" i="14"/>
  <c r="R195" i="14"/>
  <c r="S195" i="14"/>
  <c r="R196" i="14"/>
  <c r="S196" i="14"/>
  <c r="R197" i="14"/>
  <c r="S197" i="14"/>
  <c r="R198" i="14"/>
  <c r="S198" i="14"/>
  <c r="R199" i="14"/>
  <c r="S199" i="14"/>
  <c r="R200" i="14"/>
  <c r="S200" i="14"/>
  <c r="R201" i="14"/>
  <c r="S201" i="14"/>
  <c r="R202" i="14"/>
  <c r="S202" i="14"/>
  <c r="R203" i="14"/>
  <c r="S203" i="14"/>
  <c r="R204" i="14"/>
  <c r="S204" i="14"/>
  <c r="R205" i="14"/>
  <c r="S205" i="14"/>
  <c r="R206" i="14"/>
  <c r="S206" i="14"/>
  <c r="R207" i="14"/>
  <c r="S207" i="14"/>
  <c r="R208" i="14"/>
  <c r="S208" i="14"/>
  <c r="R209" i="14"/>
  <c r="S209" i="14"/>
  <c r="R210" i="14"/>
  <c r="S210" i="14"/>
  <c r="R211" i="14"/>
  <c r="S211" i="14"/>
  <c r="R212" i="14"/>
  <c r="S212" i="14"/>
  <c r="R213" i="14"/>
  <c r="S213" i="14"/>
  <c r="R214" i="14"/>
  <c r="S214" i="14"/>
  <c r="R215" i="14"/>
  <c r="S215" i="14"/>
  <c r="R216" i="14"/>
  <c r="S216" i="14"/>
  <c r="R217" i="14"/>
  <c r="S217" i="14"/>
  <c r="R218" i="14"/>
  <c r="S218" i="14"/>
  <c r="R219" i="14"/>
  <c r="S219" i="14"/>
  <c r="R220" i="14"/>
  <c r="S220" i="14"/>
  <c r="R221" i="14"/>
  <c r="S221" i="14"/>
  <c r="R222" i="14"/>
  <c r="S222" i="14"/>
  <c r="R223" i="14"/>
  <c r="S223" i="14"/>
  <c r="R224" i="14"/>
  <c r="S224" i="14"/>
  <c r="R225" i="14"/>
  <c r="S225" i="14"/>
  <c r="R226" i="14"/>
  <c r="S226" i="14"/>
  <c r="R227" i="14"/>
  <c r="S227" i="14"/>
  <c r="R228" i="14"/>
  <c r="S228" i="14"/>
  <c r="R229" i="14"/>
  <c r="S229" i="14"/>
  <c r="R230" i="14"/>
  <c r="S230" i="14"/>
  <c r="R231" i="14"/>
  <c r="S231" i="14"/>
  <c r="R232" i="14"/>
  <c r="S232" i="14"/>
  <c r="R233" i="14"/>
  <c r="S233" i="14"/>
  <c r="R234" i="14"/>
  <c r="S234" i="14"/>
  <c r="R235" i="14"/>
  <c r="S235" i="14"/>
  <c r="R236" i="14"/>
  <c r="S236" i="14"/>
  <c r="R237" i="14"/>
  <c r="S237" i="14"/>
  <c r="R238" i="14"/>
  <c r="S238" i="14"/>
  <c r="R239" i="14"/>
  <c r="S239" i="14"/>
  <c r="R240" i="14"/>
  <c r="S240" i="14"/>
  <c r="R241" i="14"/>
  <c r="S241" i="14"/>
  <c r="R242" i="14"/>
  <c r="S242" i="14"/>
  <c r="R243" i="14"/>
  <c r="S243" i="14"/>
  <c r="R244" i="14"/>
  <c r="S244" i="14"/>
  <c r="R245" i="14"/>
  <c r="S245" i="14"/>
  <c r="R246" i="14"/>
  <c r="S246" i="14"/>
  <c r="R247" i="14"/>
  <c r="S247" i="14"/>
  <c r="R248" i="14"/>
  <c r="S248" i="14"/>
  <c r="R249" i="14"/>
  <c r="S249" i="14"/>
  <c r="R250" i="14"/>
  <c r="S250" i="14"/>
  <c r="R251" i="14"/>
  <c r="S251" i="14"/>
  <c r="R252" i="14"/>
  <c r="S252" i="14"/>
  <c r="R253" i="14"/>
  <c r="S253" i="14"/>
  <c r="R254" i="14"/>
  <c r="S254" i="14"/>
  <c r="R255" i="14"/>
  <c r="S255" i="14"/>
  <c r="R256" i="14"/>
  <c r="S256" i="14"/>
  <c r="R257" i="14"/>
  <c r="S257" i="14"/>
  <c r="R258" i="14"/>
  <c r="S258" i="14"/>
  <c r="R259" i="14"/>
  <c r="S259" i="14"/>
  <c r="R260" i="14"/>
  <c r="S260" i="14"/>
  <c r="R261" i="14"/>
  <c r="S261" i="14"/>
  <c r="R262" i="14"/>
  <c r="S262" i="14"/>
  <c r="R263" i="14"/>
  <c r="S263" i="14"/>
  <c r="R264" i="14"/>
  <c r="S264" i="14"/>
  <c r="R265" i="14"/>
  <c r="S265" i="14"/>
  <c r="R266" i="14"/>
  <c r="S266" i="14"/>
  <c r="R267" i="14"/>
  <c r="S267" i="14"/>
  <c r="R268" i="14"/>
  <c r="S268" i="14"/>
  <c r="R269" i="14"/>
  <c r="S269" i="14"/>
  <c r="R270" i="14"/>
  <c r="S270" i="14"/>
  <c r="R271" i="14"/>
  <c r="S271" i="14"/>
  <c r="R272" i="14"/>
  <c r="S272" i="14"/>
  <c r="R273" i="14"/>
  <c r="S273" i="14"/>
  <c r="R274" i="14"/>
  <c r="S274" i="14"/>
  <c r="R275" i="14"/>
  <c r="S275" i="14"/>
  <c r="R276" i="14"/>
  <c r="S276" i="14"/>
  <c r="R277" i="14"/>
  <c r="S277" i="14"/>
  <c r="R278" i="14"/>
  <c r="S278" i="14"/>
  <c r="R279" i="14"/>
  <c r="S279" i="14"/>
  <c r="R280" i="14"/>
  <c r="S280" i="14"/>
  <c r="R281" i="14"/>
  <c r="S281" i="14"/>
  <c r="R282" i="14"/>
  <c r="S282" i="14"/>
  <c r="R283" i="14"/>
  <c r="S283" i="14"/>
  <c r="R284" i="14"/>
  <c r="S284" i="14"/>
  <c r="R285" i="14"/>
  <c r="S285" i="14"/>
  <c r="R286" i="14"/>
  <c r="S286" i="14"/>
  <c r="R287" i="14"/>
  <c r="S287" i="14"/>
  <c r="R288" i="14"/>
  <c r="S288" i="14"/>
  <c r="R289" i="14"/>
  <c r="S289" i="14"/>
  <c r="R290" i="14"/>
  <c r="S290" i="14"/>
  <c r="R291" i="14"/>
  <c r="S291" i="14"/>
  <c r="R292" i="14"/>
  <c r="S292" i="14"/>
  <c r="R293" i="14"/>
  <c r="S293" i="14"/>
  <c r="R294" i="14"/>
  <c r="S294" i="14"/>
  <c r="R295" i="14"/>
  <c r="S295" i="14"/>
  <c r="R296" i="14"/>
  <c r="S296" i="14"/>
  <c r="R297" i="14"/>
  <c r="S297" i="14"/>
  <c r="R298" i="14"/>
  <c r="S298" i="14"/>
  <c r="R299" i="14"/>
  <c r="S299" i="14"/>
  <c r="R300" i="14"/>
  <c r="S300" i="14"/>
  <c r="R301" i="14"/>
  <c r="S301" i="14"/>
  <c r="R302" i="14"/>
  <c r="S302" i="14"/>
  <c r="R303" i="14"/>
  <c r="S303" i="14"/>
  <c r="R304" i="14"/>
  <c r="S304" i="14"/>
  <c r="R305" i="14"/>
  <c r="S305" i="14"/>
  <c r="R306" i="14"/>
  <c r="S306" i="14"/>
  <c r="R307" i="14"/>
  <c r="S307" i="14"/>
  <c r="R308" i="14"/>
  <c r="S308" i="14"/>
  <c r="R309" i="14"/>
  <c r="S309" i="14"/>
  <c r="R310" i="14"/>
  <c r="S310" i="14"/>
  <c r="R311" i="14"/>
  <c r="S311" i="14"/>
  <c r="R312" i="14"/>
  <c r="S312" i="14"/>
  <c r="R313" i="14"/>
  <c r="S313" i="14"/>
  <c r="R314" i="14"/>
  <c r="S314" i="14"/>
  <c r="R315" i="14"/>
  <c r="S315" i="14"/>
  <c r="R316" i="14"/>
  <c r="S316" i="14"/>
  <c r="R317" i="14"/>
  <c r="S317" i="14"/>
  <c r="R318" i="14"/>
  <c r="S318" i="14"/>
  <c r="R319" i="14"/>
  <c r="S319" i="14"/>
  <c r="R320" i="14"/>
  <c r="S320" i="14"/>
  <c r="R321" i="14"/>
  <c r="S321" i="14"/>
  <c r="R322" i="14"/>
  <c r="S322" i="14"/>
  <c r="R323" i="14"/>
  <c r="S323" i="14"/>
  <c r="R324" i="14"/>
  <c r="S324" i="14"/>
  <c r="R325" i="14"/>
  <c r="S325" i="14"/>
  <c r="R326" i="14"/>
  <c r="S326" i="14"/>
  <c r="R327" i="14"/>
  <c r="S327" i="14"/>
  <c r="R328" i="14"/>
  <c r="S328" i="14"/>
  <c r="R329" i="14"/>
  <c r="S329" i="14"/>
  <c r="R330" i="14"/>
  <c r="S330" i="14"/>
  <c r="R331" i="14"/>
  <c r="S331" i="14"/>
  <c r="R332" i="14"/>
  <c r="S332" i="14"/>
  <c r="R333" i="14"/>
  <c r="S333" i="14"/>
  <c r="R334" i="14"/>
  <c r="S334" i="14"/>
  <c r="R335" i="14"/>
  <c r="S335" i="14"/>
  <c r="R336" i="14"/>
  <c r="S336" i="14"/>
  <c r="R337" i="14"/>
  <c r="S337" i="14"/>
  <c r="R338" i="14"/>
  <c r="S338" i="14"/>
  <c r="R339" i="14"/>
  <c r="S339" i="14"/>
  <c r="R340" i="14"/>
  <c r="S340" i="14"/>
  <c r="R341" i="14"/>
  <c r="S341" i="14"/>
  <c r="R342" i="14"/>
  <c r="S342" i="14"/>
  <c r="R343" i="14"/>
  <c r="S343" i="14"/>
  <c r="R344" i="14"/>
  <c r="S344" i="14"/>
  <c r="R345" i="14"/>
  <c r="S345" i="14"/>
  <c r="R346" i="14"/>
  <c r="S346" i="14"/>
  <c r="R347" i="14"/>
  <c r="S347" i="14"/>
  <c r="R348" i="14"/>
  <c r="S348" i="14"/>
  <c r="R349" i="14"/>
  <c r="S349" i="14"/>
  <c r="R350" i="14"/>
  <c r="S350" i="14"/>
  <c r="R351" i="14"/>
  <c r="S351" i="14"/>
  <c r="R352" i="14"/>
  <c r="S352" i="14"/>
  <c r="R353" i="14"/>
  <c r="S353" i="14"/>
  <c r="R354" i="14"/>
  <c r="S354" i="14"/>
  <c r="R355" i="14"/>
  <c r="S355" i="14"/>
  <c r="R356" i="14"/>
  <c r="S356" i="14"/>
  <c r="R357" i="14"/>
  <c r="S357" i="14"/>
  <c r="R358" i="14"/>
  <c r="S358" i="14"/>
  <c r="R359" i="14"/>
  <c r="S359" i="14"/>
  <c r="R360" i="14"/>
  <c r="S360" i="14"/>
  <c r="R361" i="14"/>
  <c r="S361" i="14"/>
  <c r="R362" i="14"/>
  <c r="S362" i="14"/>
  <c r="R363" i="14"/>
  <c r="S363" i="14"/>
  <c r="R364" i="14"/>
  <c r="S364" i="14"/>
  <c r="R365" i="14"/>
  <c r="S365" i="14"/>
  <c r="R366" i="14"/>
  <c r="S366" i="14"/>
  <c r="R367" i="14"/>
  <c r="S367" i="14"/>
  <c r="R368" i="14"/>
  <c r="S368" i="14"/>
  <c r="R369" i="14"/>
  <c r="S369" i="14"/>
  <c r="R370" i="14"/>
  <c r="S370" i="14"/>
  <c r="R371" i="14"/>
  <c r="S371" i="14"/>
  <c r="R372" i="14"/>
  <c r="S372" i="14"/>
  <c r="R373" i="14"/>
  <c r="S373" i="14"/>
  <c r="R374" i="14"/>
  <c r="S374" i="14"/>
  <c r="R375" i="14"/>
  <c r="S375" i="14"/>
  <c r="R376" i="14"/>
  <c r="S376" i="14"/>
  <c r="R377" i="14"/>
  <c r="S377" i="14"/>
  <c r="R378" i="14"/>
  <c r="S378" i="14"/>
  <c r="R379" i="14"/>
  <c r="S379" i="14"/>
  <c r="R380" i="14"/>
  <c r="S380" i="14"/>
  <c r="R381" i="14"/>
  <c r="S381" i="14"/>
  <c r="R382" i="14"/>
  <c r="S382" i="14"/>
  <c r="R383" i="14"/>
  <c r="S383" i="14"/>
  <c r="R384" i="14"/>
  <c r="S384" i="14"/>
  <c r="R385" i="14"/>
  <c r="S385" i="14"/>
  <c r="R386" i="14"/>
  <c r="S386" i="14"/>
  <c r="R387" i="14"/>
  <c r="S387" i="14"/>
  <c r="R388" i="14"/>
  <c r="S388" i="14"/>
  <c r="R389" i="14"/>
  <c r="S389" i="14"/>
  <c r="R390" i="14"/>
  <c r="S390" i="14"/>
  <c r="R391" i="14"/>
  <c r="S391" i="14"/>
  <c r="R392" i="14"/>
  <c r="S392" i="14"/>
  <c r="R393" i="14"/>
  <c r="S393" i="14"/>
  <c r="R394" i="14"/>
  <c r="S394" i="14"/>
  <c r="R395" i="14"/>
  <c r="S395" i="14"/>
  <c r="R396" i="14"/>
  <c r="S396" i="14"/>
  <c r="R397" i="14"/>
  <c r="S397" i="14"/>
  <c r="R398" i="14"/>
  <c r="S398" i="14"/>
  <c r="R399" i="14"/>
  <c r="S399" i="14"/>
  <c r="R400" i="14"/>
  <c r="S400" i="14"/>
  <c r="R401" i="14"/>
  <c r="S401" i="14"/>
  <c r="R402" i="14"/>
  <c r="S402" i="14"/>
  <c r="R403" i="14"/>
  <c r="S403" i="14"/>
  <c r="R404" i="14"/>
  <c r="S404" i="14"/>
  <c r="R405" i="14"/>
  <c r="S405" i="14"/>
  <c r="R406" i="14"/>
  <c r="S406" i="14"/>
  <c r="R407" i="14"/>
  <c r="S407" i="14"/>
  <c r="R408" i="14"/>
  <c r="S408" i="14"/>
  <c r="R409" i="14"/>
  <c r="S409" i="14"/>
  <c r="R410" i="14"/>
  <c r="S410" i="14"/>
  <c r="R411" i="14"/>
  <c r="S411" i="14"/>
  <c r="R412" i="14"/>
  <c r="S412" i="14"/>
  <c r="R413" i="14"/>
  <c r="S413" i="14"/>
  <c r="R414" i="14"/>
  <c r="S414" i="14"/>
  <c r="R415" i="14"/>
  <c r="S415" i="14"/>
  <c r="R416" i="14"/>
  <c r="S416" i="14"/>
  <c r="R417" i="14"/>
  <c r="S417" i="14"/>
  <c r="R418" i="14"/>
  <c r="S418" i="14"/>
  <c r="R419" i="14"/>
  <c r="S419" i="14"/>
  <c r="R420" i="14"/>
  <c r="S420" i="14"/>
  <c r="R421" i="14"/>
  <c r="S421" i="14"/>
  <c r="R422" i="14"/>
  <c r="S422" i="14"/>
  <c r="R423" i="14"/>
  <c r="S423" i="14"/>
  <c r="R424" i="14"/>
  <c r="S424" i="14"/>
  <c r="R425" i="14"/>
  <c r="S425" i="14"/>
  <c r="R426" i="14"/>
  <c r="S426" i="14"/>
  <c r="R427" i="14"/>
  <c r="S427" i="14"/>
  <c r="R428" i="14"/>
  <c r="S428" i="14"/>
  <c r="R429" i="14"/>
  <c r="S429" i="14"/>
  <c r="R430" i="14"/>
  <c r="S430" i="14"/>
  <c r="R431" i="14"/>
  <c r="S431" i="14"/>
  <c r="R432" i="14"/>
  <c r="S432" i="14"/>
  <c r="R433" i="14"/>
  <c r="S433" i="14"/>
  <c r="R434" i="14"/>
  <c r="S434" i="14"/>
  <c r="R435" i="14"/>
  <c r="S435" i="14"/>
  <c r="R436" i="14"/>
  <c r="S436" i="14"/>
  <c r="R437" i="14"/>
  <c r="S437" i="14"/>
  <c r="R438" i="14"/>
  <c r="S438" i="14"/>
  <c r="R439" i="14"/>
  <c r="S439" i="14"/>
  <c r="R440" i="14"/>
  <c r="S440" i="14"/>
  <c r="R441" i="14"/>
  <c r="S441" i="14"/>
  <c r="R442" i="14"/>
  <c r="S442" i="14"/>
  <c r="R443" i="14"/>
  <c r="S443" i="14"/>
  <c r="R444" i="14"/>
  <c r="S444" i="14"/>
  <c r="R445" i="14"/>
  <c r="S445" i="14"/>
  <c r="R446" i="14"/>
  <c r="S446" i="14"/>
  <c r="R447" i="14"/>
  <c r="S447" i="14"/>
  <c r="R448" i="14"/>
  <c r="S448" i="14"/>
  <c r="R449" i="14"/>
  <c r="S449" i="14"/>
  <c r="R450" i="14"/>
  <c r="S450" i="14"/>
  <c r="R451" i="14"/>
  <c r="S451" i="14"/>
  <c r="R452" i="14"/>
  <c r="S452" i="14"/>
  <c r="R453" i="14"/>
  <c r="S453" i="14"/>
  <c r="R454" i="14"/>
  <c r="S454" i="14"/>
  <c r="R455" i="14"/>
  <c r="S455" i="14"/>
  <c r="R456" i="14"/>
  <c r="S456" i="14"/>
  <c r="R457" i="14"/>
  <c r="S457" i="14"/>
  <c r="R458" i="14"/>
  <c r="S458" i="14"/>
  <c r="R459" i="14"/>
  <c r="S459" i="14"/>
  <c r="R460" i="14"/>
  <c r="S460" i="14"/>
  <c r="R461" i="14"/>
  <c r="S461" i="14"/>
  <c r="R462" i="14"/>
  <c r="S462" i="14"/>
  <c r="R463" i="14"/>
  <c r="S463" i="14"/>
  <c r="R464" i="14"/>
  <c r="S464" i="14"/>
  <c r="R465" i="14"/>
  <c r="S465" i="14"/>
  <c r="R466" i="14"/>
  <c r="S466" i="14"/>
  <c r="R467" i="14"/>
  <c r="S467" i="14"/>
  <c r="R468" i="14"/>
  <c r="S468" i="14"/>
  <c r="R469" i="14"/>
  <c r="S469" i="14"/>
  <c r="R470" i="14"/>
  <c r="S470" i="14"/>
  <c r="R471" i="14"/>
  <c r="S471" i="14"/>
  <c r="R472" i="14"/>
  <c r="S472" i="14"/>
  <c r="R473" i="14"/>
  <c r="S473" i="14"/>
  <c r="R474" i="14"/>
  <c r="S474" i="14"/>
  <c r="R475" i="14"/>
  <c r="S475" i="14"/>
  <c r="R476" i="14"/>
  <c r="S476" i="14"/>
  <c r="R477" i="14"/>
  <c r="S477" i="14"/>
  <c r="R478" i="14"/>
  <c r="S478" i="14"/>
  <c r="R479" i="14"/>
  <c r="S479" i="14"/>
  <c r="R480" i="14"/>
  <c r="S480" i="14"/>
  <c r="R481" i="14"/>
  <c r="S481" i="14"/>
  <c r="R482" i="14"/>
  <c r="S482" i="14"/>
  <c r="R483" i="14"/>
  <c r="S483" i="14"/>
  <c r="R484" i="14"/>
  <c r="S484" i="14"/>
  <c r="R485" i="14"/>
  <c r="S485" i="14"/>
  <c r="R486" i="14"/>
  <c r="S486" i="14"/>
  <c r="R487" i="14"/>
  <c r="S487" i="14"/>
  <c r="R488" i="14"/>
  <c r="S488" i="14"/>
  <c r="R489" i="14"/>
  <c r="S489" i="14"/>
  <c r="R490" i="14"/>
  <c r="S490" i="14"/>
  <c r="R491" i="14"/>
  <c r="S491" i="14"/>
  <c r="R492" i="14"/>
  <c r="S492" i="14"/>
  <c r="R493" i="14"/>
  <c r="S493" i="14"/>
  <c r="R494" i="14"/>
  <c r="S494" i="14"/>
  <c r="R495" i="14"/>
  <c r="S495" i="14"/>
  <c r="R496" i="14"/>
  <c r="S496" i="14"/>
  <c r="R497" i="14"/>
  <c r="S497" i="14"/>
  <c r="R498" i="14"/>
  <c r="S498" i="14"/>
  <c r="R499" i="14"/>
  <c r="S499" i="14"/>
  <c r="R500" i="14"/>
  <c r="S500" i="14"/>
  <c r="R501" i="14"/>
  <c r="S501" i="14"/>
  <c r="R502" i="14"/>
  <c r="S502" i="14"/>
  <c r="R503" i="14"/>
  <c r="S503" i="14"/>
  <c r="R504" i="14"/>
  <c r="S504" i="14"/>
  <c r="R505" i="14"/>
  <c r="S505" i="14"/>
  <c r="R506" i="14"/>
  <c r="S506" i="14"/>
  <c r="R507" i="14"/>
  <c r="S507" i="14"/>
  <c r="R508" i="14"/>
  <c r="S508" i="14"/>
  <c r="R509" i="14"/>
  <c r="S509" i="14"/>
  <c r="R510" i="14"/>
  <c r="S510" i="14"/>
  <c r="R511" i="14"/>
  <c r="S511" i="14"/>
  <c r="R512" i="14"/>
  <c r="S512" i="14"/>
  <c r="R513" i="14"/>
  <c r="S513" i="14"/>
  <c r="R514" i="14"/>
  <c r="S514" i="14"/>
  <c r="R515" i="14"/>
  <c r="S515" i="14"/>
  <c r="R516" i="14"/>
  <c r="S516" i="14"/>
  <c r="R517" i="14"/>
  <c r="S517" i="14"/>
  <c r="R518" i="14"/>
  <c r="S518" i="14"/>
  <c r="R519" i="14"/>
  <c r="S519" i="14"/>
  <c r="R520" i="14"/>
  <c r="S520" i="14"/>
  <c r="R521" i="14"/>
  <c r="S521" i="14"/>
  <c r="R522" i="14"/>
  <c r="S522" i="14"/>
  <c r="R523" i="14"/>
  <c r="S523" i="14"/>
  <c r="R524" i="14"/>
  <c r="S524" i="14"/>
  <c r="R525" i="14"/>
  <c r="S525" i="14"/>
  <c r="R526" i="14"/>
  <c r="S526" i="14"/>
  <c r="R527" i="14"/>
  <c r="S527" i="14"/>
  <c r="R528" i="14"/>
  <c r="S528" i="14"/>
  <c r="R529" i="14"/>
  <c r="S529" i="14"/>
  <c r="R530" i="14"/>
  <c r="S530" i="14"/>
  <c r="R531" i="14"/>
  <c r="S531" i="14"/>
  <c r="R532" i="14"/>
  <c r="S532" i="14"/>
  <c r="R533" i="14"/>
  <c r="S533" i="14"/>
  <c r="R534" i="14"/>
  <c r="S534" i="14"/>
  <c r="R535" i="14"/>
  <c r="S535" i="14"/>
  <c r="R536" i="14"/>
  <c r="S536" i="14"/>
  <c r="R537" i="14"/>
  <c r="S537" i="14"/>
  <c r="R538" i="14"/>
  <c r="S538" i="14"/>
  <c r="R539" i="14"/>
  <c r="S539" i="14"/>
  <c r="R540" i="14"/>
  <c r="S540" i="14"/>
  <c r="R541" i="14"/>
  <c r="S541" i="14"/>
  <c r="R542" i="14"/>
  <c r="S542" i="14"/>
  <c r="R543" i="14"/>
  <c r="S543" i="14"/>
  <c r="R544" i="14"/>
  <c r="S544" i="14"/>
  <c r="R545" i="14"/>
  <c r="S545" i="14"/>
  <c r="R546" i="14"/>
  <c r="S546" i="14"/>
  <c r="R547" i="14"/>
  <c r="S547" i="14"/>
  <c r="R548" i="14"/>
  <c r="S548" i="14"/>
  <c r="R549" i="14"/>
  <c r="S549" i="14"/>
  <c r="R550" i="14"/>
  <c r="S550" i="14"/>
  <c r="R551" i="14"/>
  <c r="S551" i="14"/>
  <c r="R552" i="14"/>
  <c r="S552" i="14"/>
  <c r="R553" i="14"/>
  <c r="S553" i="14"/>
  <c r="R554" i="14"/>
  <c r="S554" i="14"/>
  <c r="R555" i="14"/>
  <c r="S555" i="14"/>
  <c r="R556" i="14"/>
  <c r="S556" i="14"/>
  <c r="R557" i="14"/>
  <c r="S557" i="14"/>
  <c r="R558" i="14"/>
  <c r="S558" i="14"/>
  <c r="R559" i="14"/>
  <c r="S559" i="14"/>
  <c r="R560" i="14"/>
  <c r="S560" i="14"/>
  <c r="R561" i="14"/>
  <c r="S561" i="14"/>
  <c r="R562" i="14"/>
  <c r="S562" i="14"/>
  <c r="R563" i="14"/>
  <c r="S563" i="14"/>
  <c r="R564" i="14"/>
  <c r="S564" i="14"/>
  <c r="R565" i="14"/>
  <c r="S565" i="14"/>
  <c r="R566" i="14"/>
  <c r="S566" i="14"/>
  <c r="R567" i="14"/>
  <c r="S567" i="14"/>
  <c r="R568" i="14"/>
  <c r="S568" i="14"/>
  <c r="R569" i="14"/>
  <c r="S569" i="14"/>
  <c r="R570" i="14"/>
  <c r="S570" i="14"/>
  <c r="R571" i="14"/>
  <c r="S571" i="14"/>
  <c r="R572" i="14"/>
  <c r="S572" i="14"/>
  <c r="R573" i="14"/>
  <c r="S573" i="14"/>
  <c r="R574" i="14"/>
  <c r="S574" i="14"/>
  <c r="R575" i="14"/>
  <c r="S575" i="14"/>
  <c r="R576" i="14"/>
  <c r="S576" i="14"/>
  <c r="R577" i="14"/>
  <c r="S577" i="14"/>
  <c r="R578" i="14"/>
  <c r="S578" i="14"/>
  <c r="R579" i="14"/>
  <c r="S579" i="14"/>
  <c r="R580" i="14"/>
  <c r="S580" i="14"/>
  <c r="R581" i="14"/>
  <c r="S581" i="14"/>
  <c r="R582" i="14"/>
  <c r="S582" i="14"/>
  <c r="R583" i="14"/>
  <c r="S583" i="14"/>
  <c r="R584" i="14"/>
  <c r="S584" i="14"/>
  <c r="R585" i="14"/>
  <c r="S585" i="14"/>
  <c r="R586" i="14"/>
  <c r="S586" i="14"/>
  <c r="R587" i="14"/>
  <c r="S587" i="14"/>
  <c r="R588" i="14"/>
  <c r="S588" i="14"/>
  <c r="R589" i="14"/>
  <c r="S589" i="14"/>
  <c r="R590" i="14"/>
  <c r="S590" i="14"/>
  <c r="R591" i="14"/>
  <c r="S591" i="14"/>
  <c r="R592" i="14"/>
  <c r="S592" i="14"/>
  <c r="R593" i="14"/>
  <c r="S593" i="14"/>
  <c r="R594" i="14"/>
  <c r="S594" i="14"/>
  <c r="R595" i="14"/>
  <c r="S595" i="14"/>
  <c r="R596" i="14"/>
  <c r="S596" i="14"/>
  <c r="R597" i="14"/>
  <c r="S597" i="14"/>
  <c r="R598" i="14"/>
  <c r="S598" i="14"/>
  <c r="R599" i="14"/>
  <c r="S599" i="14"/>
  <c r="R600" i="14"/>
  <c r="S600" i="14"/>
  <c r="R601" i="14"/>
  <c r="S601" i="14"/>
  <c r="R602" i="14"/>
  <c r="S602" i="14"/>
  <c r="R603" i="14"/>
  <c r="S603" i="14"/>
  <c r="R604" i="14"/>
  <c r="S604" i="14"/>
  <c r="R605" i="14"/>
  <c r="S605" i="14"/>
  <c r="R606" i="14"/>
  <c r="S606" i="14"/>
  <c r="R607" i="14"/>
  <c r="S607" i="14"/>
  <c r="R608" i="14"/>
  <c r="S608" i="14"/>
  <c r="R609" i="14"/>
  <c r="S609" i="14"/>
  <c r="R610" i="14"/>
  <c r="S610" i="14"/>
  <c r="R611" i="14"/>
  <c r="S611" i="14"/>
  <c r="R612" i="14"/>
  <c r="S612" i="14"/>
  <c r="R613" i="14"/>
  <c r="S613" i="14"/>
  <c r="R614" i="14"/>
  <c r="S614" i="14"/>
  <c r="R615" i="14"/>
  <c r="S615" i="14"/>
  <c r="R616" i="14"/>
  <c r="S616" i="14"/>
  <c r="R617" i="14"/>
  <c r="S617" i="14"/>
  <c r="R618" i="14"/>
  <c r="S618" i="14"/>
  <c r="R619" i="14"/>
  <c r="S619" i="14"/>
  <c r="R620" i="14"/>
  <c r="S620" i="14"/>
  <c r="R621" i="14"/>
  <c r="S621" i="14"/>
  <c r="R622" i="14"/>
  <c r="S622" i="14"/>
  <c r="R623" i="14"/>
  <c r="S623" i="14"/>
  <c r="R624" i="14"/>
  <c r="S624" i="14"/>
  <c r="R625" i="14"/>
  <c r="S625" i="14"/>
  <c r="R626" i="14"/>
  <c r="S626" i="14"/>
  <c r="R627" i="14"/>
  <c r="S627" i="14"/>
  <c r="R628" i="14"/>
  <c r="S628" i="14"/>
  <c r="R629" i="14"/>
  <c r="S629" i="14"/>
  <c r="R630" i="14"/>
  <c r="S630" i="14"/>
  <c r="R631" i="14"/>
  <c r="S631" i="14"/>
  <c r="R632" i="14"/>
  <c r="S632" i="14"/>
  <c r="R633" i="14"/>
  <c r="S633" i="14"/>
  <c r="R634" i="14"/>
  <c r="S634" i="14"/>
  <c r="R635" i="14"/>
  <c r="S635" i="14"/>
  <c r="R636" i="14"/>
  <c r="S636" i="14"/>
  <c r="R637" i="14"/>
  <c r="S637" i="14"/>
  <c r="R638" i="14"/>
  <c r="S638" i="14"/>
  <c r="R639" i="14"/>
  <c r="S639" i="14"/>
  <c r="R640" i="14"/>
  <c r="S640" i="14"/>
  <c r="R641" i="14"/>
  <c r="S641" i="14"/>
  <c r="R642" i="14"/>
  <c r="S642" i="14"/>
  <c r="R643" i="14"/>
  <c r="S643" i="14"/>
  <c r="R644" i="14"/>
  <c r="S644" i="14"/>
  <c r="R645" i="14"/>
  <c r="S645" i="14"/>
  <c r="R646" i="14"/>
  <c r="S646" i="14"/>
  <c r="R647" i="14"/>
  <c r="S647" i="14"/>
  <c r="R648" i="14"/>
  <c r="S648" i="14"/>
  <c r="R649" i="14"/>
  <c r="S649" i="14"/>
  <c r="R650" i="14"/>
  <c r="S650" i="14"/>
  <c r="R651" i="14"/>
  <c r="S651" i="14"/>
  <c r="R652" i="14"/>
  <c r="S652" i="14"/>
  <c r="R653" i="14"/>
  <c r="S653" i="14"/>
  <c r="R654" i="14"/>
  <c r="S654" i="14"/>
  <c r="R655" i="14"/>
  <c r="S655" i="14"/>
  <c r="R656" i="14"/>
  <c r="S656" i="14"/>
  <c r="R657" i="14"/>
  <c r="S657" i="14"/>
  <c r="R658" i="14"/>
  <c r="S658" i="14"/>
  <c r="R659" i="14"/>
  <c r="S659" i="14"/>
  <c r="R660" i="14"/>
  <c r="S660" i="14"/>
  <c r="R661" i="14"/>
  <c r="S661" i="14"/>
  <c r="R662" i="14"/>
  <c r="S662" i="14"/>
  <c r="R663" i="14"/>
  <c r="S663" i="14"/>
  <c r="R664" i="14"/>
  <c r="S664" i="14"/>
  <c r="R665" i="14"/>
  <c r="S665" i="14"/>
  <c r="R666" i="14"/>
  <c r="S666" i="14"/>
  <c r="R667" i="14"/>
  <c r="S667" i="14"/>
  <c r="R668" i="14"/>
  <c r="S668" i="14"/>
  <c r="R669" i="14"/>
  <c r="S669" i="14"/>
  <c r="R670" i="14"/>
  <c r="S670" i="14"/>
  <c r="R671" i="14"/>
  <c r="S671" i="14"/>
  <c r="R672" i="14"/>
  <c r="S672" i="14"/>
  <c r="R673" i="14"/>
  <c r="S673" i="14"/>
  <c r="R674" i="14"/>
  <c r="S674" i="14"/>
  <c r="R675" i="14"/>
  <c r="S675" i="14"/>
  <c r="R676" i="14"/>
  <c r="S676" i="14"/>
  <c r="R677" i="14"/>
  <c r="S677" i="14"/>
  <c r="R678" i="14"/>
  <c r="S678" i="14"/>
  <c r="R679" i="14"/>
  <c r="S679" i="14"/>
  <c r="R680" i="14"/>
  <c r="S680" i="14"/>
  <c r="R681" i="14"/>
  <c r="S681" i="14"/>
  <c r="R682" i="14"/>
  <c r="S682" i="14"/>
  <c r="R683" i="14"/>
  <c r="S683" i="14"/>
  <c r="R684" i="14"/>
  <c r="S684" i="14"/>
  <c r="R685" i="14"/>
  <c r="S685" i="14"/>
  <c r="R686" i="14"/>
  <c r="S686" i="14"/>
  <c r="R687" i="14"/>
  <c r="S687" i="14"/>
  <c r="R688" i="14"/>
  <c r="S688" i="14"/>
  <c r="R689" i="14"/>
  <c r="S689" i="14"/>
  <c r="R690" i="14"/>
  <c r="S690" i="14"/>
  <c r="R691" i="14"/>
  <c r="S691" i="14"/>
  <c r="R692" i="14"/>
  <c r="S692" i="14"/>
  <c r="R693" i="14"/>
  <c r="S693" i="14"/>
  <c r="R694" i="14"/>
  <c r="S694" i="14"/>
  <c r="R695" i="14"/>
  <c r="S695" i="14"/>
  <c r="R696" i="14"/>
  <c r="S696" i="14"/>
  <c r="R697" i="14"/>
  <c r="S697" i="14"/>
  <c r="R698" i="14"/>
  <c r="S698" i="14"/>
  <c r="R699" i="14"/>
  <c r="S699" i="14"/>
  <c r="R700" i="14"/>
  <c r="S700" i="14"/>
  <c r="R701" i="14"/>
  <c r="S701" i="14"/>
  <c r="R702" i="14"/>
  <c r="S702" i="14"/>
  <c r="R703" i="14"/>
  <c r="S703" i="14"/>
  <c r="R704" i="14"/>
  <c r="S704" i="14"/>
  <c r="R705" i="14"/>
  <c r="S705" i="14"/>
  <c r="R706" i="14"/>
  <c r="S706" i="14"/>
  <c r="R707" i="14"/>
  <c r="S707" i="14"/>
  <c r="R708" i="14"/>
  <c r="S708" i="14"/>
  <c r="R709" i="14"/>
  <c r="S709" i="14"/>
  <c r="R710" i="14"/>
  <c r="S710" i="14"/>
  <c r="R711" i="14"/>
  <c r="S711" i="14"/>
  <c r="R712" i="14"/>
  <c r="S712" i="14"/>
  <c r="R713" i="14"/>
  <c r="S713" i="14"/>
  <c r="R714" i="14"/>
  <c r="S714" i="14"/>
  <c r="R715" i="14"/>
  <c r="S715" i="14"/>
  <c r="R716" i="14"/>
  <c r="S716" i="14"/>
  <c r="R717" i="14"/>
  <c r="S717" i="14"/>
  <c r="R718" i="14"/>
  <c r="S718" i="14"/>
  <c r="R719" i="14"/>
  <c r="S719" i="14"/>
  <c r="R720" i="14"/>
  <c r="S720" i="14"/>
  <c r="R721" i="14"/>
  <c r="S721" i="14"/>
  <c r="R722" i="14"/>
  <c r="S722" i="14"/>
  <c r="R723" i="14"/>
  <c r="S723" i="14"/>
  <c r="R724" i="14"/>
  <c r="S724" i="14"/>
  <c r="R725" i="14"/>
  <c r="S725" i="14"/>
  <c r="R726" i="14"/>
  <c r="S726" i="14"/>
  <c r="R727" i="14"/>
  <c r="S727" i="14"/>
  <c r="R728" i="14"/>
  <c r="S728" i="14"/>
  <c r="R729" i="14"/>
  <c r="S729" i="14"/>
  <c r="R730" i="14"/>
  <c r="S730" i="14"/>
  <c r="R731" i="14"/>
  <c r="S731" i="14"/>
  <c r="R732" i="14"/>
  <c r="S732" i="14"/>
  <c r="R733" i="14"/>
  <c r="S733" i="14"/>
  <c r="R734" i="14"/>
  <c r="S734" i="14"/>
  <c r="R735" i="14"/>
  <c r="S735" i="14"/>
  <c r="R736" i="14"/>
  <c r="S736" i="14"/>
  <c r="R737" i="14"/>
  <c r="S737" i="14"/>
  <c r="R738" i="14"/>
  <c r="S738" i="14"/>
  <c r="R739" i="14"/>
  <c r="S739" i="14"/>
  <c r="R740" i="14"/>
  <c r="S740" i="14"/>
  <c r="R741" i="14"/>
  <c r="S741" i="14"/>
  <c r="R742" i="14"/>
  <c r="S742" i="14"/>
  <c r="R743" i="14"/>
  <c r="S743" i="14"/>
  <c r="R744" i="14"/>
  <c r="S744" i="14"/>
  <c r="R745" i="14"/>
  <c r="S745" i="14"/>
  <c r="R746" i="14"/>
  <c r="S746" i="14"/>
  <c r="R747" i="14"/>
  <c r="S747" i="14"/>
  <c r="R748" i="14"/>
  <c r="S748" i="14"/>
  <c r="R749" i="14"/>
  <c r="S749" i="14"/>
  <c r="R750" i="14"/>
  <c r="S750" i="14"/>
  <c r="R751" i="14"/>
  <c r="S751" i="14"/>
  <c r="R752" i="14"/>
  <c r="S752" i="14"/>
  <c r="R753" i="14"/>
  <c r="S753" i="14"/>
  <c r="R754" i="14"/>
  <c r="S754" i="14"/>
  <c r="R755" i="14"/>
  <c r="S755" i="14"/>
  <c r="R756" i="14"/>
  <c r="S756" i="14"/>
  <c r="R757" i="14"/>
  <c r="S757" i="14"/>
  <c r="R758" i="14"/>
  <c r="S758" i="14"/>
  <c r="R759" i="14"/>
  <c r="S759" i="14"/>
  <c r="R760" i="14"/>
  <c r="S760" i="14"/>
  <c r="R761" i="14"/>
  <c r="S761" i="14"/>
  <c r="R762" i="14"/>
  <c r="S762" i="14"/>
  <c r="R763" i="14"/>
  <c r="S763" i="14"/>
  <c r="R764" i="14"/>
  <c r="S764" i="14"/>
  <c r="R765" i="14"/>
  <c r="S765" i="14"/>
  <c r="R766" i="14"/>
  <c r="S766" i="14"/>
  <c r="R767" i="14"/>
  <c r="S767" i="14"/>
  <c r="R768" i="14"/>
  <c r="S768" i="14"/>
  <c r="R769" i="14"/>
  <c r="S769" i="14"/>
  <c r="R770" i="14"/>
  <c r="S770" i="14"/>
  <c r="R771" i="14"/>
  <c r="S771" i="14"/>
  <c r="R772" i="14"/>
  <c r="S772" i="14"/>
  <c r="R773" i="14"/>
  <c r="S773" i="14"/>
  <c r="R774" i="14"/>
  <c r="S774" i="14"/>
  <c r="R775" i="14"/>
  <c r="S775" i="14"/>
  <c r="R776" i="14"/>
  <c r="S776" i="14"/>
  <c r="R777" i="14"/>
  <c r="S777" i="14"/>
  <c r="R778" i="14"/>
  <c r="S778" i="14"/>
  <c r="R779" i="14"/>
  <c r="S779" i="14"/>
  <c r="R780" i="14"/>
  <c r="S780" i="14"/>
  <c r="R781" i="14"/>
  <c r="S781" i="14"/>
  <c r="R782" i="14"/>
  <c r="S782" i="14"/>
  <c r="R783" i="14"/>
  <c r="S783" i="14"/>
  <c r="R784" i="14"/>
  <c r="S784" i="14"/>
  <c r="R785" i="14"/>
  <c r="S785" i="14"/>
  <c r="R786" i="14"/>
  <c r="S786" i="14"/>
  <c r="R787" i="14"/>
  <c r="S787" i="14"/>
  <c r="R788" i="14"/>
  <c r="S788" i="14"/>
  <c r="R789" i="14"/>
  <c r="S789" i="14"/>
  <c r="R790" i="14"/>
  <c r="S790" i="14"/>
  <c r="R791" i="14"/>
  <c r="S791" i="14"/>
  <c r="R792" i="14"/>
  <c r="S792" i="14"/>
  <c r="R793" i="14"/>
  <c r="S793" i="14"/>
  <c r="R794" i="14"/>
  <c r="S794" i="14"/>
  <c r="R795" i="14"/>
  <c r="S795" i="14"/>
  <c r="R796" i="14"/>
  <c r="S796" i="14"/>
  <c r="R797" i="14"/>
  <c r="S797" i="14"/>
  <c r="R798" i="14"/>
  <c r="S798" i="14"/>
  <c r="R799" i="14"/>
  <c r="S799" i="14"/>
  <c r="R800" i="14"/>
  <c r="S800" i="14"/>
  <c r="R801" i="14"/>
  <c r="S801" i="14"/>
  <c r="R802" i="14"/>
  <c r="S802" i="14"/>
  <c r="R803" i="14"/>
  <c r="S803" i="14"/>
  <c r="R804" i="14"/>
  <c r="S804" i="14"/>
  <c r="R805" i="14"/>
  <c r="S805" i="14"/>
  <c r="R806" i="14"/>
  <c r="S806" i="14"/>
  <c r="R807" i="14"/>
  <c r="S807" i="14"/>
  <c r="R808" i="14"/>
  <c r="S808" i="14"/>
  <c r="R809" i="14"/>
  <c r="S809" i="14"/>
  <c r="R810" i="14"/>
  <c r="S810" i="14"/>
  <c r="R811" i="14"/>
  <c r="S811" i="14"/>
  <c r="R812" i="14"/>
  <c r="S812" i="14"/>
  <c r="R813" i="14"/>
  <c r="S813" i="14"/>
  <c r="R814" i="14"/>
  <c r="S814" i="14"/>
  <c r="R815" i="14"/>
  <c r="S815" i="14"/>
  <c r="R816" i="14"/>
  <c r="S816" i="14"/>
  <c r="R817" i="14"/>
  <c r="S817" i="14"/>
  <c r="R818" i="14"/>
  <c r="S818" i="14"/>
  <c r="R819" i="14"/>
  <c r="S819" i="14"/>
  <c r="R820" i="14"/>
  <c r="S820" i="14"/>
  <c r="R821" i="14"/>
  <c r="S821" i="14"/>
  <c r="R822" i="14"/>
  <c r="S822" i="14"/>
  <c r="R823" i="14"/>
  <c r="S823" i="14"/>
  <c r="R824" i="14"/>
  <c r="S824" i="14"/>
  <c r="R825" i="14"/>
  <c r="S825" i="14"/>
  <c r="R826" i="14"/>
  <c r="S826" i="14"/>
  <c r="R827" i="14"/>
  <c r="S827" i="14"/>
  <c r="R828" i="14"/>
  <c r="S828" i="14"/>
  <c r="R829" i="14"/>
  <c r="S829" i="14"/>
  <c r="R830" i="14"/>
  <c r="S830" i="14"/>
  <c r="R831" i="14"/>
  <c r="S831" i="14"/>
  <c r="R832" i="14"/>
  <c r="S832" i="14"/>
  <c r="R833" i="14"/>
  <c r="S833" i="14"/>
  <c r="R834" i="14"/>
  <c r="S834" i="14"/>
  <c r="R835" i="14"/>
  <c r="S835" i="14"/>
  <c r="R836" i="14"/>
  <c r="S836" i="14"/>
  <c r="R837" i="14"/>
  <c r="S837" i="14"/>
  <c r="R838" i="14"/>
  <c r="S838" i="14"/>
  <c r="R839" i="14"/>
  <c r="S839" i="14"/>
  <c r="R840" i="14"/>
  <c r="S840" i="14"/>
  <c r="R841" i="14"/>
  <c r="S841" i="14"/>
  <c r="R842" i="14"/>
  <c r="S842" i="14"/>
  <c r="R843" i="14"/>
  <c r="S843" i="14"/>
  <c r="R844" i="14"/>
  <c r="S844" i="14"/>
  <c r="R845" i="14"/>
  <c r="S845" i="14"/>
  <c r="R846" i="14"/>
  <c r="S846" i="14"/>
  <c r="R847" i="14"/>
  <c r="S847" i="14"/>
  <c r="R848" i="14"/>
  <c r="S848" i="14"/>
  <c r="R849" i="14"/>
  <c r="S849" i="14"/>
  <c r="R850" i="14"/>
  <c r="S850" i="14"/>
  <c r="R851" i="14"/>
  <c r="S851" i="14"/>
  <c r="R852" i="14"/>
  <c r="S852" i="14"/>
  <c r="R853" i="14"/>
  <c r="S853" i="14"/>
  <c r="R854" i="14"/>
  <c r="S854" i="14"/>
  <c r="R855" i="14"/>
  <c r="S855" i="14"/>
  <c r="R856" i="14"/>
  <c r="S856" i="14"/>
  <c r="R857" i="14"/>
  <c r="S857" i="14"/>
  <c r="R858" i="14"/>
  <c r="S858" i="14"/>
  <c r="R859" i="14"/>
  <c r="S859" i="14"/>
  <c r="R860" i="14"/>
  <c r="S860" i="14"/>
  <c r="R861" i="14"/>
  <c r="S861" i="14"/>
  <c r="R862" i="14"/>
  <c r="S862" i="14"/>
  <c r="R863" i="14"/>
  <c r="S863" i="14"/>
  <c r="R864" i="14"/>
  <c r="S864" i="14"/>
  <c r="R865" i="14"/>
  <c r="S865" i="14"/>
  <c r="R866" i="14"/>
  <c r="S866" i="14"/>
  <c r="R867" i="14"/>
  <c r="S867" i="14"/>
  <c r="R868" i="14"/>
  <c r="S868" i="14"/>
  <c r="R869" i="14"/>
  <c r="S869" i="14"/>
  <c r="R870" i="14"/>
  <c r="S870" i="14"/>
  <c r="R871" i="14"/>
  <c r="S871" i="14"/>
  <c r="R872" i="14"/>
  <c r="S872" i="14"/>
  <c r="R873" i="14"/>
  <c r="S873" i="14"/>
  <c r="R874" i="14"/>
  <c r="S874" i="14"/>
  <c r="R875" i="14"/>
  <c r="S875" i="14"/>
  <c r="R876" i="14"/>
  <c r="S876" i="14"/>
  <c r="R877" i="14"/>
  <c r="S877" i="14"/>
  <c r="R878" i="14"/>
  <c r="S878" i="14"/>
  <c r="R879" i="14"/>
  <c r="S879" i="14"/>
  <c r="R880" i="14"/>
  <c r="S880" i="14"/>
  <c r="R881" i="14"/>
  <c r="S881" i="14"/>
  <c r="R882" i="14"/>
  <c r="S882" i="14"/>
  <c r="R883" i="14"/>
  <c r="S883" i="14"/>
  <c r="R884" i="14"/>
  <c r="S884" i="14"/>
  <c r="R885" i="14"/>
  <c r="S885" i="14"/>
  <c r="R886" i="14"/>
  <c r="S886" i="14"/>
  <c r="R887" i="14"/>
  <c r="S887" i="14"/>
  <c r="R888" i="14"/>
  <c r="S888" i="14"/>
  <c r="R889" i="14"/>
  <c r="S889" i="14"/>
  <c r="R890" i="14"/>
  <c r="S890" i="14"/>
  <c r="R891" i="14"/>
  <c r="S891" i="14"/>
  <c r="R892" i="14"/>
  <c r="S892" i="14"/>
  <c r="R893" i="14"/>
  <c r="S893" i="14"/>
  <c r="R894" i="14"/>
  <c r="S894" i="14"/>
  <c r="R895" i="14"/>
  <c r="S895" i="14"/>
  <c r="R896" i="14"/>
  <c r="S896" i="14"/>
  <c r="R897" i="14"/>
  <c r="S897" i="14"/>
  <c r="R898" i="14"/>
  <c r="S898" i="14"/>
  <c r="R899" i="14"/>
  <c r="S899" i="14"/>
  <c r="R900" i="14"/>
  <c r="S900" i="14"/>
  <c r="R901" i="14"/>
  <c r="S901" i="14"/>
  <c r="R902" i="14"/>
  <c r="S902" i="14"/>
  <c r="R903" i="14"/>
  <c r="S903" i="14"/>
  <c r="R904" i="14"/>
  <c r="S904" i="14"/>
  <c r="R905" i="14"/>
  <c r="S905" i="14"/>
  <c r="R906" i="14"/>
  <c r="S906" i="14"/>
  <c r="R907" i="14"/>
  <c r="S907" i="14"/>
  <c r="R908" i="14"/>
  <c r="S908" i="14"/>
  <c r="R909" i="14"/>
  <c r="S909" i="14"/>
  <c r="R910" i="14"/>
  <c r="S910" i="14"/>
  <c r="R911" i="14"/>
  <c r="S911" i="14"/>
  <c r="R912" i="14"/>
  <c r="S912" i="14"/>
  <c r="R913" i="14"/>
  <c r="S913" i="14"/>
  <c r="R914" i="14"/>
  <c r="S914" i="14"/>
  <c r="R915" i="14"/>
  <c r="S915" i="14"/>
  <c r="R916" i="14"/>
  <c r="S916" i="14"/>
  <c r="R917" i="14"/>
  <c r="S917" i="14"/>
  <c r="R918" i="14"/>
  <c r="S918" i="14"/>
  <c r="R919" i="14"/>
  <c r="S919" i="14"/>
  <c r="R920" i="14"/>
  <c r="S920" i="14"/>
  <c r="R921" i="14"/>
  <c r="S921" i="14"/>
  <c r="R922" i="14"/>
  <c r="S922" i="14"/>
  <c r="R923" i="14"/>
  <c r="S923" i="14"/>
  <c r="R924" i="14"/>
  <c r="S924" i="14"/>
  <c r="R925" i="14"/>
  <c r="S925" i="14"/>
  <c r="R926" i="14"/>
  <c r="S926" i="14"/>
  <c r="R927" i="14"/>
  <c r="S927" i="14"/>
  <c r="R928" i="14"/>
  <c r="S928" i="14"/>
  <c r="R929" i="14"/>
  <c r="S929" i="14"/>
  <c r="R930" i="14"/>
  <c r="S930" i="14"/>
  <c r="R931" i="14"/>
  <c r="S931" i="14"/>
  <c r="R932" i="14"/>
  <c r="S932" i="14"/>
  <c r="R933" i="14"/>
  <c r="S933" i="14"/>
  <c r="R934" i="14"/>
  <c r="S934" i="14"/>
  <c r="R935" i="14"/>
  <c r="S935" i="14"/>
  <c r="R936" i="14"/>
  <c r="S936" i="14"/>
  <c r="R937" i="14"/>
  <c r="S937" i="14"/>
  <c r="R938" i="14"/>
  <c r="S938" i="14"/>
  <c r="R939" i="14"/>
  <c r="S939" i="14"/>
  <c r="R940" i="14"/>
  <c r="S940" i="14"/>
  <c r="R941" i="14"/>
  <c r="S941" i="14"/>
  <c r="R942" i="14"/>
  <c r="S942" i="14"/>
  <c r="R943" i="14"/>
  <c r="S943" i="14"/>
  <c r="R944" i="14"/>
  <c r="S944" i="14"/>
  <c r="R945" i="14"/>
  <c r="S945" i="14"/>
  <c r="R946" i="14"/>
  <c r="S946" i="14"/>
  <c r="R947" i="14"/>
  <c r="S947" i="14"/>
  <c r="R948" i="14"/>
  <c r="S948" i="14"/>
  <c r="R949" i="14"/>
  <c r="S949" i="14"/>
  <c r="R950" i="14"/>
  <c r="S950" i="14"/>
  <c r="R951" i="14"/>
  <c r="S951" i="14"/>
  <c r="R952" i="14"/>
  <c r="S952" i="14"/>
  <c r="R953" i="14"/>
  <c r="S953" i="14"/>
  <c r="R954" i="14"/>
  <c r="S954" i="14"/>
  <c r="R955" i="14"/>
  <c r="S955" i="14"/>
  <c r="R956" i="14"/>
  <c r="S956" i="14"/>
  <c r="R957" i="14"/>
  <c r="S957" i="14"/>
  <c r="R958" i="14"/>
  <c r="S958" i="14"/>
  <c r="R959" i="14"/>
  <c r="S959" i="14"/>
  <c r="R960" i="14"/>
  <c r="S960" i="14"/>
  <c r="R961" i="14"/>
  <c r="S961" i="14"/>
  <c r="R962" i="14"/>
  <c r="S962" i="14"/>
  <c r="R963" i="14"/>
  <c r="S963" i="14"/>
  <c r="R964" i="14"/>
  <c r="S964" i="14"/>
  <c r="R965" i="14"/>
  <c r="S965" i="14"/>
  <c r="R966" i="14"/>
  <c r="S966" i="14"/>
  <c r="R967" i="14"/>
  <c r="S967" i="14"/>
  <c r="R968" i="14"/>
  <c r="S968" i="14"/>
  <c r="R969" i="14"/>
  <c r="S969" i="14"/>
  <c r="R970" i="14"/>
  <c r="S970" i="14"/>
  <c r="R971" i="14"/>
  <c r="S971" i="14"/>
  <c r="R972" i="14"/>
  <c r="S972" i="14"/>
  <c r="R973" i="14"/>
  <c r="S973" i="14"/>
  <c r="R974" i="14"/>
  <c r="S974" i="14"/>
  <c r="R975" i="14"/>
  <c r="S975" i="14"/>
  <c r="R976" i="14"/>
  <c r="S976" i="14"/>
  <c r="R977" i="14"/>
  <c r="S977" i="14"/>
  <c r="R978" i="14"/>
  <c r="S978" i="14"/>
  <c r="R979" i="14"/>
  <c r="S979" i="14"/>
  <c r="R980" i="14"/>
  <c r="S980" i="14"/>
  <c r="R981" i="14"/>
  <c r="S981" i="14"/>
  <c r="R982" i="14"/>
  <c r="S982" i="14"/>
  <c r="R983" i="14"/>
  <c r="S983" i="14"/>
  <c r="R984" i="14"/>
  <c r="S984" i="14"/>
  <c r="R985" i="14"/>
  <c r="S985" i="14"/>
  <c r="R986" i="14"/>
  <c r="S986" i="14"/>
  <c r="R987" i="14"/>
  <c r="S987" i="14"/>
  <c r="R988" i="14"/>
  <c r="S988" i="14"/>
  <c r="R989" i="14"/>
  <c r="S989" i="14"/>
  <c r="R990" i="14"/>
  <c r="S990" i="14"/>
  <c r="R991" i="14"/>
  <c r="S991" i="14"/>
  <c r="R992" i="14"/>
  <c r="S992" i="14"/>
  <c r="R993" i="14"/>
  <c r="S993" i="14"/>
  <c r="R994" i="14"/>
  <c r="S994" i="14"/>
  <c r="R995" i="14"/>
  <c r="S995" i="14"/>
  <c r="R996" i="14"/>
  <c r="S996" i="14"/>
  <c r="R997" i="14"/>
  <c r="S997" i="14"/>
  <c r="R998" i="14"/>
  <c r="S998" i="14"/>
  <c r="R999" i="14"/>
  <c r="S999" i="14"/>
  <c r="R1000" i="14"/>
  <c r="S1000" i="14"/>
  <c r="R1001" i="14"/>
  <c r="S1001" i="14"/>
  <c r="R1002" i="14"/>
  <c r="S1002" i="14"/>
  <c r="R1003" i="14"/>
  <c r="S1003" i="14"/>
  <c r="R1004" i="14"/>
  <c r="S1004" i="14"/>
  <c r="R1005" i="14"/>
  <c r="S1005" i="14"/>
  <c r="R1006" i="14"/>
  <c r="S1006" i="14"/>
  <c r="R1007" i="14"/>
  <c r="S1007" i="14"/>
  <c r="R1008" i="14"/>
  <c r="S1008" i="14"/>
  <c r="R1009" i="14"/>
  <c r="S1009" i="14"/>
  <c r="R1010" i="14"/>
  <c r="S1010" i="14"/>
  <c r="R1011" i="14"/>
  <c r="S1011" i="14"/>
  <c r="R1012" i="14"/>
  <c r="S1012" i="14"/>
  <c r="R1013" i="14"/>
  <c r="S1013" i="14"/>
  <c r="R1014" i="14"/>
  <c r="S1014" i="14"/>
  <c r="R1015" i="14"/>
  <c r="S1015" i="14"/>
  <c r="R1016" i="14"/>
  <c r="S1016" i="14"/>
  <c r="R1017" i="14"/>
  <c r="S1017" i="14"/>
  <c r="R1018" i="14"/>
  <c r="S1018" i="14"/>
  <c r="R1019" i="14"/>
  <c r="S1019" i="14"/>
  <c r="R1020" i="14"/>
  <c r="S1020" i="14"/>
  <c r="R1021" i="14"/>
  <c r="S1021" i="14"/>
  <c r="R1022" i="14"/>
  <c r="S1022" i="14"/>
  <c r="R1023" i="14"/>
  <c r="S1023" i="14"/>
  <c r="R1024" i="14"/>
  <c r="S1024" i="14"/>
  <c r="R1025" i="14"/>
  <c r="S1025" i="14"/>
  <c r="R1026" i="14"/>
  <c r="S1026" i="14"/>
  <c r="R1027" i="14"/>
  <c r="S1027" i="14"/>
  <c r="R1028" i="14"/>
  <c r="S1028" i="14"/>
  <c r="R1029" i="14"/>
  <c r="S1029" i="14"/>
  <c r="R1030" i="14"/>
  <c r="S1030" i="14"/>
  <c r="R1031" i="14"/>
  <c r="S1031" i="14"/>
  <c r="R1032" i="14"/>
  <c r="S1032" i="14"/>
  <c r="R1033" i="14"/>
  <c r="S1033" i="14"/>
  <c r="R1034" i="14"/>
  <c r="S1034" i="14"/>
  <c r="R1035" i="14"/>
  <c r="S1035" i="14"/>
  <c r="R1036" i="14"/>
  <c r="S1036" i="14"/>
  <c r="R1037" i="14"/>
  <c r="S1037" i="14"/>
  <c r="R1038" i="14"/>
  <c r="S1038" i="14"/>
  <c r="R1039" i="14"/>
  <c r="S1039" i="14"/>
  <c r="R1040" i="14"/>
  <c r="S1040" i="14"/>
  <c r="R1041" i="14"/>
  <c r="S1041" i="14"/>
  <c r="R1042" i="14"/>
  <c r="S1042" i="14"/>
  <c r="R1043" i="14"/>
  <c r="S1043" i="14"/>
  <c r="R1044" i="14"/>
  <c r="S1044" i="14"/>
  <c r="R1045" i="14"/>
  <c r="S1045" i="14"/>
  <c r="R1046" i="14"/>
  <c r="S1046" i="14"/>
  <c r="R1047" i="14"/>
  <c r="S1047" i="14"/>
  <c r="R1048" i="14"/>
  <c r="S1048" i="14"/>
  <c r="R1049" i="14"/>
  <c r="S1049" i="14"/>
  <c r="R1050" i="14"/>
  <c r="S1050" i="14"/>
  <c r="R1051" i="14"/>
  <c r="S1051" i="14"/>
  <c r="R1052" i="14"/>
  <c r="S1052" i="14"/>
  <c r="R1053" i="14"/>
  <c r="S1053" i="14"/>
  <c r="R1054" i="14"/>
  <c r="S1054" i="14"/>
  <c r="R1055" i="14"/>
  <c r="S1055" i="14"/>
  <c r="R1056" i="14"/>
  <c r="S1056" i="14"/>
  <c r="R1057" i="14"/>
  <c r="S1057" i="14"/>
  <c r="R1058" i="14"/>
  <c r="S1058" i="14"/>
  <c r="R1059" i="14"/>
  <c r="S1059" i="14"/>
  <c r="R1060" i="14"/>
  <c r="S1060" i="14"/>
  <c r="R1061" i="14"/>
  <c r="S1061" i="14"/>
  <c r="R1062" i="14"/>
  <c r="S1062" i="14"/>
  <c r="R1063" i="14"/>
  <c r="S1063" i="14"/>
  <c r="R1064" i="14"/>
  <c r="S1064" i="14"/>
  <c r="O3" i="14"/>
  <c r="P3" i="14"/>
  <c r="O4" i="14"/>
  <c r="P4" i="14"/>
  <c r="O5" i="14"/>
  <c r="P5" i="14"/>
  <c r="O6" i="14"/>
  <c r="P6" i="14"/>
  <c r="O7" i="14"/>
  <c r="P7" i="14"/>
  <c r="O8" i="14"/>
  <c r="P8" i="14"/>
  <c r="O9" i="14"/>
  <c r="P9" i="14"/>
  <c r="O10" i="14"/>
  <c r="P10" i="14"/>
  <c r="O11" i="14"/>
  <c r="P11" i="14"/>
  <c r="O12" i="14"/>
  <c r="P12" i="14"/>
  <c r="O13" i="14"/>
  <c r="P13" i="14"/>
  <c r="O14" i="14"/>
  <c r="P14" i="14"/>
  <c r="O15" i="14"/>
  <c r="P15" i="14"/>
  <c r="O16" i="14"/>
  <c r="P16" i="14"/>
  <c r="O17" i="14"/>
  <c r="P17" i="14"/>
  <c r="O18" i="14"/>
  <c r="P18" i="14"/>
  <c r="O19" i="14"/>
  <c r="P19" i="14"/>
  <c r="O20" i="14"/>
  <c r="P20" i="14"/>
  <c r="O21" i="14"/>
  <c r="P21" i="14"/>
  <c r="O22" i="14"/>
  <c r="P22" i="14"/>
  <c r="O23" i="14"/>
  <c r="P23" i="14"/>
  <c r="O24" i="14"/>
  <c r="P24" i="14"/>
  <c r="O25" i="14"/>
  <c r="P25" i="14"/>
  <c r="O26" i="14"/>
  <c r="P26" i="14"/>
  <c r="O27" i="14"/>
  <c r="P27" i="14"/>
  <c r="O28" i="14"/>
  <c r="P28" i="14"/>
  <c r="O29" i="14"/>
  <c r="P29" i="14"/>
  <c r="O30" i="14"/>
  <c r="P30" i="14"/>
  <c r="O31" i="14"/>
  <c r="P31" i="14"/>
  <c r="O32" i="14"/>
  <c r="P32" i="14"/>
  <c r="O33" i="14"/>
  <c r="P33" i="14"/>
  <c r="O34" i="14"/>
  <c r="P34" i="14"/>
  <c r="O35" i="14"/>
  <c r="P35" i="14"/>
  <c r="O36" i="14"/>
  <c r="P36" i="14"/>
  <c r="O37" i="14"/>
  <c r="P37" i="14"/>
  <c r="O38" i="14"/>
  <c r="P38" i="14"/>
  <c r="O39" i="14"/>
  <c r="P39" i="14"/>
  <c r="O40" i="14"/>
  <c r="P40" i="14"/>
  <c r="O41" i="14"/>
  <c r="P41" i="14"/>
  <c r="O42" i="14"/>
  <c r="P42" i="14"/>
  <c r="O43" i="14"/>
  <c r="P43" i="14"/>
  <c r="O44" i="14"/>
  <c r="P44" i="14"/>
  <c r="O45" i="14"/>
  <c r="P45" i="14"/>
  <c r="O46" i="14"/>
  <c r="P46" i="14"/>
  <c r="O47" i="14"/>
  <c r="P47" i="14"/>
  <c r="O48" i="14"/>
  <c r="P48" i="14"/>
  <c r="O49" i="14"/>
  <c r="P49" i="14"/>
  <c r="O50" i="14"/>
  <c r="P50" i="14"/>
  <c r="O51" i="14"/>
  <c r="P51" i="14"/>
  <c r="O52" i="14"/>
  <c r="P52" i="14"/>
  <c r="O53" i="14"/>
  <c r="P53" i="14"/>
  <c r="O54" i="14"/>
  <c r="P54" i="14"/>
  <c r="O55" i="14"/>
  <c r="P55" i="14"/>
  <c r="O56" i="14"/>
  <c r="P56" i="14"/>
  <c r="O57" i="14"/>
  <c r="P57" i="14"/>
  <c r="O58" i="14"/>
  <c r="P58" i="14"/>
  <c r="O59" i="14"/>
  <c r="P59" i="14"/>
  <c r="O60" i="14"/>
  <c r="P60" i="14"/>
  <c r="O61" i="14"/>
  <c r="P61" i="14"/>
  <c r="O62" i="14"/>
  <c r="P62" i="14"/>
  <c r="O63" i="14"/>
  <c r="P63" i="14"/>
  <c r="O64" i="14"/>
  <c r="P64" i="14"/>
  <c r="O65" i="14"/>
  <c r="P65" i="14"/>
  <c r="O66" i="14"/>
  <c r="P66" i="14"/>
  <c r="O67" i="14"/>
  <c r="P67" i="14"/>
  <c r="O68" i="14"/>
  <c r="P68" i="14"/>
  <c r="O69" i="14"/>
  <c r="P69" i="14"/>
  <c r="O70" i="14"/>
  <c r="P70" i="14"/>
  <c r="O71" i="14"/>
  <c r="P71" i="14"/>
  <c r="O72" i="14"/>
  <c r="P72" i="14"/>
  <c r="O73" i="14"/>
  <c r="P73" i="14"/>
  <c r="O74" i="14"/>
  <c r="P74" i="14"/>
  <c r="O75" i="14"/>
  <c r="P75" i="14"/>
  <c r="O76" i="14"/>
  <c r="P76" i="14"/>
  <c r="O77" i="14"/>
  <c r="P77" i="14"/>
  <c r="O78" i="14"/>
  <c r="P78" i="14"/>
  <c r="O79" i="14"/>
  <c r="P79" i="14"/>
  <c r="O80" i="14"/>
  <c r="P80" i="14"/>
  <c r="O81" i="14"/>
  <c r="P81" i="14"/>
  <c r="O82" i="14"/>
  <c r="P82" i="14"/>
  <c r="O83" i="14"/>
  <c r="P83" i="14"/>
  <c r="O84" i="14"/>
  <c r="P84" i="14"/>
  <c r="O85" i="14"/>
  <c r="P85" i="14"/>
  <c r="O86" i="14"/>
  <c r="P86" i="14"/>
  <c r="O87" i="14"/>
  <c r="P87" i="14"/>
  <c r="O88" i="14"/>
  <c r="P88" i="14"/>
  <c r="O89" i="14"/>
  <c r="P89" i="14"/>
  <c r="O90" i="14"/>
  <c r="P90" i="14"/>
  <c r="O91" i="14"/>
  <c r="P91" i="14"/>
  <c r="O92" i="14"/>
  <c r="P92" i="14"/>
  <c r="O93" i="14"/>
  <c r="P93" i="14"/>
  <c r="O94" i="14"/>
  <c r="P94" i="14"/>
  <c r="O95" i="14"/>
  <c r="P95" i="14"/>
  <c r="O96" i="14"/>
  <c r="P96" i="14"/>
  <c r="O97" i="14"/>
  <c r="P97" i="14"/>
  <c r="O98" i="14"/>
  <c r="P98" i="14"/>
  <c r="O99" i="14"/>
  <c r="P99" i="14"/>
  <c r="O100" i="14"/>
  <c r="P100" i="14"/>
  <c r="O101" i="14"/>
  <c r="P101" i="14"/>
  <c r="O102" i="14"/>
  <c r="P102" i="14"/>
  <c r="O103" i="14"/>
  <c r="P103" i="14"/>
  <c r="O104" i="14"/>
  <c r="P104" i="14"/>
  <c r="O105" i="14"/>
  <c r="P105" i="14"/>
  <c r="O106" i="14"/>
  <c r="P106" i="14"/>
  <c r="O107" i="14"/>
  <c r="P107" i="14"/>
  <c r="O108" i="14"/>
  <c r="P108" i="14"/>
  <c r="O109" i="14"/>
  <c r="P109" i="14"/>
  <c r="O110" i="14"/>
  <c r="P110" i="14"/>
  <c r="O111" i="14"/>
  <c r="P111" i="14"/>
  <c r="O112" i="14"/>
  <c r="P112" i="14"/>
  <c r="O113" i="14"/>
  <c r="P113" i="14"/>
  <c r="O114" i="14"/>
  <c r="P114" i="14"/>
  <c r="O115" i="14"/>
  <c r="P115" i="14"/>
  <c r="O116" i="14"/>
  <c r="P116" i="14"/>
  <c r="O117" i="14"/>
  <c r="P117" i="14"/>
  <c r="O118" i="14"/>
  <c r="P118" i="14"/>
  <c r="O119" i="14"/>
  <c r="P119" i="14"/>
  <c r="O120" i="14"/>
  <c r="P120" i="14"/>
  <c r="O121" i="14"/>
  <c r="P121" i="14"/>
  <c r="O122" i="14"/>
  <c r="P122" i="14"/>
  <c r="O123" i="14"/>
  <c r="P123" i="14"/>
  <c r="O124" i="14"/>
  <c r="P124" i="14"/>
  <c r="O125" i="14"/>
  <c r="P125" i="14"/>
  <c r="O126" i="14"/>
  <c r="P126" i="14"/>
  <c r="O127" i="14"/>
  <c r="P127" i="14"/>
  <c r="O128" i="14"/>
  <c r="P128" i="14"/>
  <c r="O129" i="14"/>
  <c r="P129" i="14"/>
  <c r="O130" i="14"/>
  <c r="P130" i="14"/>
  <c r="O131" i="14"/>
  <c r="P131" i="14"/>
  <c r="O132" i="14"/>
  <c r="P132" i="14"/>
  <c r="O133" i="14"/>
  <c r="P133" i="14"/>
  <c r="O134" i="14"/>
  <c r="P134" i="14"/>
  <c r="O135" i="14"/>
  <c r="P135" i="14"/>
  <c r="O136" i="14"/>
  <c r="P136" i="14"/>
  <c r="O137" i="14"/>
  <c r="P137" i="14"/>
  <c r="O138" i="14"/>
  <c r="P138" i="14"/>
  <c r="O139" i="14"/>
  <c r="P139" i="14"/>
  <c r="O140" i="14"/>
  <c r="P140" i="14"/>
  <c r="O141" i="14"/>
  <c r="P141" i="14"/>
  <c r="O142" i="14"/>
  <c r="P142" i="14"/>
  <c r="O143" i="14"/>
  <c r="P143" i="14"/>
  <c r="O144" i="14"/>
  <c r="P144" i="14"/>
  <c r="O145" i="14"/>
  <c r="P145" i="14"/>
  <c r="O146" i="14"/>
  <c r="P146" i="14"/>
  <c r="O147" i="14"/>
  <c r="P147" i="14"/>
  <c r="O148" i="14"/>
  <c r="P148" i="14"/>
  <c r="O149" i="14"/>
  <c r="P149" i="14"/>
  <c r="O150" i="14"/>
  <c r="P150" i="14"/>
  <c r="O151" i="14"/>
  <c r="P151" i="14"/>
  <c r="O152" i="14"/>
  <c r="P152" i="14"/>
  <c r="O153" i="14"/>
  <c r="P153" i="14"/>
  <c r="O154" i="14"/>
  <c r="P154" i="14"/>
  <c r="O155" i="14"/>
  <c r="P155" i="14"/>
  <c r="O156" i="14"/>
  <c r="P156" i="14"/>
  <c r="O157" i="14"/>
  <c r="P157" i="14"/>
  <c r="O158" i="14"/>
  <c r="P158" i="14"/>
  <c r="O159" i="14"/>
  <c r="P159" i="14"/>
  <c r="O160" i="14"/>
  <c r="P160" i="14"/>
  <c r="O161" i="14"/>
  <c r="P161" i="14"/>
  <c r="O162" i="14"/>
  <c r="P162" i="14"/>
  <c r="O163" i="14"/>
  <c r="P163" i="14"/>
  <c r="O164" i="14"/>
  <c r="P164" i="14"/>
  <c r="O165" i="14"/>
  <c r="P165" i="14"/>
  <c r="O166" i="14"/>
  <c r="P166" i="14"/>
  <c r="O167" i="14"/>
  <c r="P167" i="14"/>
  <c r="O168" i="14"/>
  <c r="P168" i="14"/>
  <c r="O169" i="14"/>
  <c r="P169" i="14"/>
  <c r="O170" i="14"/>
  <c r="P170" i="14"/>
  <c r="O171" i="14"/>
  <c r="P171" i="14"/>
  <c r="O172" i="14"/>
  <c r="P172" i="14"/>
  <c r="O173" i="14"/>
  <c r="P173" i="14"/>
  <c r="O174" i="14"/>
  <c r="P174" i="14"/>
  <c r="O175" i="14"/>
  <c r="P175" i="14"/>
  <c r="O176" i="14"/>
  <c r="P176" i="14"/>
  <c r="O177" i="14"/>
  <c r="P177" i="14"/>
  <c r="O178" i="14"/>
  <c r="P178" i="14"/>
  <c r="O179" i="14"/>
  <c r="P179" i="14"/>
  <c r="O180" i="14"/>
  <c r="P180" i="14"/>
  <c r="O181" i="14"/>
  <c r="P181" i="14"/>
  <c r="O182" i="14"/>
  <c r="P182" i="14"/>
  <c r="O183" i="14"/>
  <c r="P183" i="14"/>
  <c r="O184" i="14"/>
  <c r="P184" i="14"/>
  <c r="O185" i="14"/>
  <c r="P185" i="14"/>
  <c r="O186" i="14"/>
  <c r="P186" i="14"/>
  <c r="O187" i="14"/>
  <c r="P187" i="14"/>
  <c r="O188" i="14"/>
  <c r="P188" i="14"/>
  <c r="O189" i="14"/>
  <c r="P189" i="14"/>
  <c r="O190" i="14"/>
  <c r="P190" i="14"/>
  <c r="O191" i="14"/>
  <c r="P191" i="14"/>
  <c r="O192" i="14"/>
  <c r="P192" i="14"/>
  <c r="O193" i="14"/>
  <c r="P193" i="14"/>
  <c r="O194" i="14"/>
  <c r="P194" i="14"/>
  <c r="O195" i="14"/>
  <c r="P195" i="14"/>
  <c r="O196" i="14"/>
  <c r="P196" i="14"/>
  <c r="O197" i="14"/>
  <c r="P197" i="14"/>
  <c r="O198" i="14"/>
  <c r="P198" i="14"/>
  <c r="O199" i="14"/>
  <c r="P199" i="14"/>
  <c r="O200" i="14"/>
  <c r="P200" i="14"/>
  <c r="O201" i="14"/>
  <c r="P201" i="14"/>
  <c r="O202" i="14"/>
  <c r="P202" i="14"/>
  <c r="O203" i="14"/>
  <c r="P203" i="14"/>
  <c r="O204" i="14"/>
  <c r="P204" i="14"/>
  <c r="O205" i="14"/>
  <c r="P205" i="14"/>
  <c r="O206" i="14"/>
  <c r="P206" i="14"/>
  <c r="O207" i="14"/>
  <c r="P207" i="14"/>
  <c r="O208" i="14"/>
  <c r="P208" i="14"/>
  <c r="O209" i="14"/>
  <c r="P209" i="14"/>
  <c r="O210" i="14"/>
  <c r="P210" i="14"/>
  <c r="O211" i="14"/>
  <c r="P211" i="14"/>
  <c r="O212" i="14"/>
  <c r="P212" i="14"/>
  <c r="O213" i="14"/>
  <c r="P213" i="14"/>
  <c r="O214" i="14"/>
  <c r="P214" i="14"/>
  <c r="O215" i="14"/>
  <c r="P215" i="14"/>
  <c r="O216" i="14"/>
  <c r="P216" i="14"/>
  <c r="O217" i="14"/>
  <c r="P217" i="14"/>
  <c r="O218" i="14"/>
  <c r="P218" i="14"/>
  <c r="O219" i="14"/>
  <c r="P219" i="14"/>
  <c r="O220" i="14"/>
  <c r="P220" i="14"/>
  <c r="O221" i="14"/>
  <c r="P221" i="14"/>
  <c r="O222" i="14"/>
  <c r="P222" i="14"/>
  <c r="O223" i="14"/>
  <c r="P223" i="14"/>
  <c r="O224" i="14"/>
  <c r="P224" i="14"/>
  <c r="O225" i="14"/>
  <c r="P225" i="14"/>
  <c r="O226" i="14"/>
  <c r="P226" i="14"/>
  <c r="O227" i="14"/>
  <c r="P227" i="14"/>
  <c r="O228" i="14"/>
  <c r="P228" i="14"/>
  <c r="O229" i="14"/>
  <c r="P229" i="14"/>
  <c r="O230" i="14"/>
  <c r="P230" i="14"/>
  <c r="O231" i="14"/>
  <c r="P231" i="14"/>
  <c r="O232" i="14"/>
  <c r="P232" i="14"/>
  <c r="O233" i="14"/>
  <c r="P233" i="14"/>
  <c r="O234" i="14"/>
  <c r="P234" i="14"/>
  <c r="O235" i="14"/>
  <c r="P235" i="14"/>
  <c r="O236" i="14"/>
  <c r="P236" i="14"/>
  <c r="O237" i="14"/>
  <c r="P237" i="14"/>
  <c r="O238" i="14"/>
  <c r="P238" i="14"/>
  <c r="O239" i="14"/>
  <c r="P239" i="14"/>
  <c r="O240" i="14"/>
  <c r="P240" i="14"/>
  <c r="O241" i="14"/>
  <c r="P241" i="14"/>
  <c r="O242" i="14"/>
  <c r="P242" i="14"/>
  <c r="O243" i="14"/>
  <c r="P243" i="14"/>
  <c r="O244" i="14"/>
  <c r="P244" i="14"/>
  <c r="O245" i="14"/>
  <c r="P245" i="14"/>
  <c r="O246" i="14"/>
  <c r="P246" i="14"/>
  <c r="O247" i="14"/>
  <c r="P247" i="14"/>
  <c r="O248" i="14"/>
  <c r="P248" i="14"/>
  <c r="O249" i="14"/>
  <c r="P249" i="14"/>
  <c r="O250" i="14"/>
  <c r="P250" i="14"/>
  <c r="O251" i="14"/>
  <c r="P251" i="14"/>
  <c r="O252" i="14"/>
  <c r="P252" i="14"/>
  <c r="O253" i="14"/>
  <c r="P253" i="14"/>
  <c r="O254" i="14"/>
  <c r="P254" i="14"/>
  <c r="O255" i="14"/>
  <c r="P255" i="14"/>
  <c r="O256" i="14"/>
  <c r="P256" i="14"/>
  <c r="O257" i="14"/>
  <c r="P257" i="14"/>
  <c r="O258" i="14"/>
  <c r="P258" i="14"/>
  <c r="O259" i="14"/>
  <c r="P259" i="14"/>
  <c r="O260" i="14"/>
  <c r="P260" i="14"/>
  <c r="O261" i="14"/>
  <c r="P261" i="14"/>
  <c r="O262" i="14"/>
  <c r="P262" i="14"/>
  <c r="O263" i="14"/>
  <c r="P263" i="14"/>
  <c r="O264" i="14"/>
  <c r="P264" i="14"/>
  <c r="O265" i="14"/>
  <c r="P265" i="14"/>
  <c r="O266" i="14"/>
  <c r="P266" i="14"/>
  <c r="O267" i="14"/>
  <c r="P267" i="14"/>
  <c r="O268" i="14"/>
  <c r="P268" i="14"/>
  <c r="O269" i="14"/>
  <c r="P269" i="14"/>
  <c r="O270" i="14"/>
  <c r="P270" i="14"/>
  <c r="O271" i="14"/>
  <c r="P271" i="14"/>
  <c r="O272" i="14"/>
  <c r="P272" i="14"/>
  <c r="O273" i="14"/>
  <c r="P273" i="14"/>
  <c r="O274" i="14"/>
  <c r="P274" i="14"/>
  <c r="O275" i="14"/>
  <c r="P275" i="14"/>
  <c r="O276" i="14"/>
  <c r="P276" i="14"/>
  <c r="O277" i="14"/>
  <c r="P277" i="14"/>
  <c r="O278" i="14"/>
  <c r="P278" i="14"/>
  <c r="O279" i="14"/>
  <c r="P279" i="14"/>
  <c r="O280" i="14"/>
  <c r="P280" i="14"/>
  <c r="O281" i="14"/>
  <c r="P281" i="14"/>
  <c r="O282" i="14"/>
  <c r="P282" i="14"/>
  <c r="O283" i="14"/>
  <c r="P283" i="14"/>
  <c r="O284" i="14"/>
  <c r="P284" i="14"/>
  <c r="O285" i="14"/>
  <c r="P285" i="14"/>
  <c r="O286" i="14"/>
  <c r="P286" i="14"/>
  <c r="O287" i="14"/>
  <c r="P287" i="14"/>
  <c r="O288" i="14"/>
  <c r="P288" i="14"/>
  <c r="O289" i="14"/>
  <c r="P289" i="14"/>
  <c r="O290" i="14"/>
  <c r="P290" i="14"/>
  <c r="O291" i="14"/>
  <c r="P291" i="14"/>
  <c r="O292" i="14"/>
  <c r="P292" i="14"/>
  <c r="O293" i="14"/>
  <c r="P293" i="14"/>
  <c r="O294" i="14"/>
  <c r="P294" i="14"/>
  <c r="O295" i="14"/>
  <c r="P295" i="14"/>
  <c r="O296" i="14"/>
  <c r="P296" i="14"/>
  <c r="O297" i="14"/>
  <c r="P297" i="14"/>
  <c r="O298" i="14"/>
  <c r="P298" i="14"/>
  <c r="O299" i="14"/>
  <c r="P299" i="14"/>
  <c r="O300" i="14"/>
  <c r="P300" i="14"/>
  <c r="O301" i="14"/>
  <c r="P301" i="14"/>
  <c r="O302" i="14"/>
  <c r="P302" i="14"/>
  <c r="O303" i="14"/>
  <c r="P303" i="14"/>
  <c r="O304" i="14"/>
  <c r="P304" i="14"/>
  <c r="O305" i="14"/>
  <c r="P305" i="14"/>
  <c r="O306" i="14"/>
  <c r="P306" i="14"/>
  <c r="O307" i="14"/>
  <c r="P307" i="14"/>
  <c r="O308" i="14"/>
  <c r="P308" i="14"/>
  <c r="O309" i="14"/>
  <c r="P309" i="14"/>
  <c r="O310" i="14"/>
  <c r="P310" i="14"/>
  <c r="O311" i="14"/>
  <c r="P311" i="14"/>
  <c r="O312" i="14"/>
  <c r="P312" i="14"/>
  <c r="O313" i="14"/>
  <c r="P313" i="14"/>
  <c r="O314" i="14"/>
  <c r="P314" i="14"/>
  <c r="O315" i="14"/>
  <c r="P315" i="14"/>
  <c r="O316" i="14"/>
  <c r="P316" i="14"/>
  <c r="O317" i="14"/>
  <c r="P317" i="14"/>
  <c r="O318" i="14"/>
  <c r="P318" i="14"/>
  <c r="O319" i="14"/>
  <c r="P319" i="14"/>
  <c r="O320" i="14"/>
  <c r="P320" i="14"/>
  <c r="O321" i="14"/>
  <c r="P321" i="14"/>
  <c r="O322" i="14"/>
  <c r="P322" i="14"/>
  <c r="O323" i="14"/>
  <c r="P323" i="14"/>
  <c r="O324" i="14"/>
  <c r="P324" i="14"/>
  <c r="O325" i="14"/>
  <c r="P325" i="14"/>
  <c r="O326" i="14"/>
  <c r="P326" i="14"/>
  <c r="O327" i="14"/>
  <c r="P327" i="14"/>
  <c r="O328" i="14"/>
  <c r="P328" i="14"/>
  <c r="O329" i="14"/>
  <c r="P329" i="14"/>
  <c r="O330" i="14"/>
  <c r="P330" i="14"/>
  <c r="O331" i="14"/>
  <c r="P331" i="14"/>
  <c r="O332" i="14"/>
  <c r="P332" i="14"/>
  <c r="O333" i="14"/>
  <c r="P333" i="14"/>
  <c r="O334" i="14"/>
  <c r="P334" i="14"/>
  <c r="O335" i="14"/>
  <c r="P335" i="14"/>
  <c r="O336" i="14"/>
  <c r="P336" i="14"/>
  <c r="O337" i="14"/>
  <c r="P337" i="14"/>
  <c r="O338" i="14"/>
  <c r="P338" i="14"/>
  <c r="O339" i="14"/>
  <c r="P339" i="14"/>
  <c r="O340" i="14"/>
  <c r="P340" i="14"/>
  <c r="O341" i="14"/>
  <c r="P341" i="14"/>
  <c r="O342" i="14"/>
  <c r="P342" i="14"/>
  <c r="O343" i="14"/>
  <c r="P343" i="14"/>
  <c r="O344" i="14"/>
  <c r="P344" i="14"/>
  <c r="O345" i="14"/>
  <c r="P345" i="14"/>
  <c r="O346" i="14"/>
  <c r="P346" i="14"/>
  <c r="O347" i="14"/>
  <c r="P347" i="14"/>
  <c r="O348" i="14"/>
  <c r="P348" i="14"/>
  <c r="O349" i="14"/>
  <c r="P349" i="14"/>
  <c r="O350" i="14"/>
  <c r="P350" i="14"/>
  <c r="O351" i="14"/>
  <c r="P351" i="14"/>
  <c r="O352" i="14"/>
  <c r="P352" i="14"/>
  <c r="O353" i="14"/>
  <c r="P353" i="14"/>
  <c r="O354" i="14"/>
  <c r="P354" i="14"/>
  <c r="O355" i="14"/>
  <c r="P355" i="14"/>
  <c r="O356" i="14"/>
  <c r="P356" i="14"/>
  <c r="O357" i="14"/>
  <c r="P357" i="14"/>
  <c r="O358" i="14"/>
  <c r="P358" i="14"/>
  <c r="O359" i="14"/>
  <c r="P359" i="14"/>
  <c r="O360" i="14"/>
  <c r="P360" i="14"/>
  <c r="O361" i="14"/>
  <c r="P361" i="14"/>
  <c r="O362" i="14"/>
  <c r="P362" i="14"/>
  <c r="O363" i="14"/>
  <c r="P363" i="14"/>
  <c r="O364" i="14"/>
  <c r="P364" i="14"/>
  <c r="O365" i="14"/>
  <c r="P365" i="14"/>
  <c r="O366" i="14"/>
  <c r="P366" i="14"/>
  <c r="O367" i="14"/>
  <c r="P367" i="14"/>
  <c r="O368" i="14"/>
  <c r="P368" i="14"/>
  <c r="O369" i="14"/>
  <c r="P369" i="14"/>
  <c r="O370" i="14"/>
  <c r="P370" i="14"/>
  <c r="O371" i="14"/>
  <c r="P371" i="14"/>
  <c r="O372" i="14"/>
  <c r="P372" i="14"/>
  <c r="O373" i="14"/>
  <c r="P373" i="14"/>
  <c r="O374" i="14"/>
  <c r="P374" i="14"/>
  <c r="O375" i="14"/>
  <c r="P375" i="14"/>
  <c r="O376" i="14"/>
  <c r="P376" i="14"/>
  <c r="O377" i="14"/>
  <c r="P377" i="14"/>
  <c r="O378" i="14"/>
  <c r="P378" i="14"/>
  <c r="O379" i="14"/>
  <c r="P379" i="14"/>
  <c r="O380" i="14"/>
  <c r="P380" i="14"/>
  <c r="O381" i="14"/>
  <c r="P381" i="14"/>
  <c r="O382" i="14"/>
  <c r="P382" i="14"/>
  <c r="O383" i="14"/>
  <c r="P383" i="14"/>
  <c r="O384" i="14"/>
  <c r="P384" i="14"/>
  <c r="O385" i="14"/>
  <c r="P385" i="14"/>
  <c r="O386" i="14"/>
  <c r="P386" i="14"/>
  <c r="O387" i="14"/>
  <c r="P387" i="14"/>
  <c r="O388" i="14"/>
  <c r="P388" i="14"/>
  <c r="O389" i="14"/>
  <c r="P389" i="14"/>
  <c r="O390" i="14"/>
  <c r="P390" i="14"/>
  <c r="O391" i="14"/>
  <c r="P391" i="14"/>
  <c r="O392" i="14"/>
  <c r="P392" i="14"/>
  <c r="O393" i="14"/>
  <c r="P393" i="14"/>
  <c r="O394" i="14"/>
  <c r="P394" i="14"/>
  <c r="O395" i="14"/>
  <c r="P395" i="14"/>
  <c r="O396" i="14"/>
  <c r="P396" i="14"/>
  <c r="O397" i="14"/>
  <c r="P397" i="14"/>
  <c r="O398" i="14"/>
  <c r="P398" i="14"/>
  <c r="O399" i="14"/>
  <c r="P399" i="14"/>
  <c r="O400" i="14"/>
  <c r="P400" i="14"/>
  <c r="O401" i="14"/>
  <c r="P401" i="14"/>
  <c r="O402" i="14"/>
  <c r="P402" i="14"/>
  <c r="O403" i="14"/>
  <c r="P403" i="14"/>
  <c r="O404" i="14"/>
  <c r="P404" i="14"/>
  <c r="O405" i="14"/>
  <c r="P405" i="14"/>
  <c r="O406" i="14"/>
  <c r="P406" i="14"/>
  <c r="O407" i="14"/>
  <c r="P407" i="14"/>
  <c r="O408" i="14"/>
  <c r="P408" i="14"/>
  <c r="O409" i="14"/>
  <c r="P409" i="14"/>
  <c r="O410" i="14"/>
  <c r="P410" i="14"/>
  <c r="O411" i="14"/>
  <c r="P411" i="14"/>
  <c r="O412" i="14"/>
  <c r="P412" i="14"/>
  <c r="O413" i="14"/>
  <c r="P413" i="14"/>
  <c r="O414" i="14"/>
  <c r="P414" i="14"/>
  <c r="O415" i="14"/>
  <c r="P415" i="14"/>
  <c r="O416" i="14"/>
  <c r="P416" i="14"/>
  <c r="O417" i="14"/>
  <c r="P417" i="14"/>
  <c r="O418" i="14"/>
  <c r="P418" i="14"/>
  <c r="O419" i="14"/>
  <c r="P419" i="14"/>
  <c r="O420" i="14"/>
  <c r="P420" i="14"/>
  <c r="O421" i="14"/>
  <c r="P421" i="14"/>
  <c r="O422" i="14"/>
  <c r="P422" i="14"/>
  <c r="O423" i="14"/>
  <c r="P423" i="14"/>
  <c r="O424" i="14"/>
  <c r="P424" i="14"/>
  <c r="O425" i="14"/>
  <c r="P425" i="14"/>
  <c r="O426" i="14"/>
  <c r="P426" i="14"/>
  <c r="O427" i="14"/>
  <c r="P427" i="14"/>
  <c r="O428" i="14"/>
  <c r="P428" i="14"/>
  <c r="O429" i="14"/>
  <c r="P429" i="14"/>
  <c r="O430" i="14"/>
  <c r="P430" i="14"/>
  <c r="O431" i="14"/>
  <c r="P431" i="14"/>
  <c r="O432" i="14"/>
  <c r="P432" i="14"/>
  <c r="O433" i="14"/>
  <c r="P433" i="14"/>
  <c r="O434" i="14"/>
  <c r="P434" i="14"/>
  <c r="O435" i="14"/>
  <c r="P435" i="14"/>
  <c r="O436" i="14"/>
  <c r="P436" i="14"/>
  <c r="O437" i="14"/>
  <c r="P437" i="14"/>
  <c r="O438" i="14"/>
  <c r="P438" i="14"/>
  <c r="O439" i="14"/>
  <c r="P439" i="14"/>
  <c r="O440" i="14"/>
  <c r="P440" i="14"/>
  <c r="O441" i="14"/>
  <c r="P441" i="14"/>
  <c r="O442" i="14"/>
  <c r="P442" i="14"/>
  <c r="O443" i="14"/>
  <c r="P443" i="14"/>
  <c r="O444" i="14"/>
  <c r="P444" i="14"/>
  <c r="O445" i="14"/>
  <c r="P445" i="14"/>
  <c r="O446" i="14"/>
  <c r="P446" i="14"/>
  <c r="O447" i="14"/>
  <c r="P447" i="14"/>
  <c r="O448" i="14"/>
  <c r="P448" i="14"/>
  <c r="O449" i="14"/>
  <c r="P449" i="14"/>
  <c r="O450" i="14"/>
  <c r="P450" i="14"/>
  <c r="O451" i="14"/>
  <c r="P451" i="14"/>
  <c r="O452" i="14"/>
  <c r="P452" i="14"/>
  <c r="O453" i="14"/>
  <c r="P453" i="14"/>
  <c r="O454" i="14"/>
  <c r="P454" i="14"/>
  <c r="O455" i="14"/>
  <c r="P455" i="14"/>
  <c r="O456" i="14"/>
  <c r="P456" i="14"/>
  <c r="O457" i="14"/>
  <c r="P457" i="14"/>
  <c r="O458" i="14"/>
  <c r="P458" i="14"/>
  <c r="O459" i="14"/>
  <c r="P459" i="14"/>
  <c r="O460" i="14"/>
  <c r="P460" i="14"/>
  <c r="O461" i="14"/>
  <c r="P461" i="14"/>
  <c r="O462" i="14"/>
  <c r="P462" i="14"/>
  <c r="O463" i="14"/>
  <c r="P463" i="14"/>
  <c r="O464" i="14"/>
  <c r="P464" i="14"/>
  <c r="O465" i="14"/>
  <c r="P465" i="14"/>
  <c r="O466" i="14"/>
  <c r="P466" i="14"/>
  <c r="O467" i="14"/>
  <c r="P467" i="14"/>
  <c r="O468" i="14"/>
  <c r="P468" i="14"/>
  <c r="O469" i="14"/>
  <c r="P469" i="14"/>
  <c r="O470" i="14"/>
  <c r="P470" i="14"/>
  <c r="O471" i="14"/>
  <c r="P471" i="14"/>
  <c r="O472" i="14"/>
  <c r="P472" i="14"/>
  <c r="O473" i="14"/>
  <c r="P473" i="14"/>
  <c r="O474" i="14"/>
  <c r="P474" i="14"/>
  <c r="O475" i="14"/>
  <c r="P475" i="14"/>
  <c r="O476" i="14"/>
  <c r="P476" i="14"/>
  <c r="O477" i="14"/>
  <c r="P477" i="14"/>
  <c r="O478" i="14"/>
  <c r="P478" i="14"/>
  <c r="O479" i="14"/>
  <c r="P479" i="14"/>
  <c r="O480" i="14"/>
  <c r="P480" i="14"/>
  <c r="O481" i="14"/>
  <c r="P481" i="14"/>
  <c r="O482" i="14"/>
  <c r="P482" i="14"/>
  <c r="O483" i="14"/>
  <c r="P483" i="14"/>
  <c r="O484" i="14"/>
  <c r="P484" i="14"/>
  <c r="O485" i="14"/>
  <c r="P485" i="14"/>
  <c r="O486" i="14"/>
  <c r="P486" i="14"/>
  <c r="O487" i="14"/>
  <c r="P487" i="14"/>
  <c r="O488" i="14"/>
  <c r="P488" i="14"/>
  <c r="O489" i="14"/>
  <c r="P489" i="14"/>
  <c r="O490" i="14"/>
  <c r="P490" i="14"/>
  <c r="O491" i="14"/>
  <c r="P491" i="14"/>
  <c r="O492" i="14"/>
  <c r="P492" i="14"/>
  <c r="O493" i="14"/>
  <c r="P493" i="14"/>
  <c r="O494" i="14"/>
  <c r="P494" i="14"/>
  <c r="O495" i="14"/>
  <c r="P495" i="14"/>
  <c r="O496" i="14"/>
  <c r="P496" i="14"/>
  <c r="O497" i="14"/>
  <c r="P497" i="14"/>
  <c r="O498" i="14"/>
  <c r="P498" i="14"/>
  <c r="O499" i="14"/>
  <c r="P499" i="14"/>
  <c r="O500" i="14"/>
  <c r="P500" i="14"/>
  <c r="O501" i="14"/>
  <c r="P501" i="14"/>
  <c r="O502" i="14"/>
  <c r="P502" i="14"/>
  <c r="O503" i="14"/>
  <c r="P503" i="14"/>
  <c r="O504" i="14"/>
  <c r="P504" i="14"/>
  <c r="O505" i="14"/>
  <c r="P505" i="14"/>
  <c r="O506" i="14"/>
  <c r="P506" i="14"/>
  <c r="O507" i="14"/>
  <c r="P507" i="14"/>
  <c r="O508" i="14"/>
  <c r="P508" i="14"/>
  <c r="O509" i="14"/>
  <c r="P509" i="14"/>
  <c r="O510" i="14"/>
  <c r="P510" i="14"/>
  <c r="O511" i="14"/>
  <c r="P511" i="14"/>
  <c r="O512" i="14"/>
  <c r="P512" i="14"/>
  <c r="O513" i="14"/>
  <c r="P513" i="14"/>
  <c r="O514" i="14"/>
  <c r="P514" i="14"/>
  <c r="O515" i="14"/>
  <c r="P515" i="14"/>
  <c r="O516" i="14"/>
  <c r="P516" i="14"/>
  <c r="O517" i="14"/>
  <c r="P517" i="14"/>
  <c r="O518" i="14"/>
  <c r="P518" i="14"/>
  <c r="O519" i="14"/>
  <c r="P519" i="14"/>
  <c r="O520" i="14"/>
  <c r="P520" i="14"/>
  <c r="O521" i="14"/>
  <c r="P521" i="14"/>
  <c r="O522" i="14"/>
  <c r="P522" i="14"/>
  <c r="O523" i="14"/>
  <c r="P523" i="14"/>
  <c r="O524" i="14"/>
  <c r="P524" i="14"/>
  <c r="O525" i="14"/>
  <c r="P525" i="14"/>
  <c r="O526" i="14"/>
  <c r="P526" i="14"/>
  <c r="O527" i="14"/>
  <c r="P527" i="14"/>
  <c r="O528" i="14"/>
  <c r="P528" i="14"/>
  <c r="O529" i="14"/>
  <c r="P529" i="14"/>
  <c r="O530" i="14"/>
  <c r="P530" i="14"/>
  <c r="O531" i="14"/>
  <c r="P531" i="14"/>
  <c r="O532" i="14"/>
  <c r="P532" i="14"/>
  <c r="O533" i="14"/>
  <c r="P533" i="14"/>
  <c r="O534" i="14"/>
  <c r="P534" i="14"/>
  <c r="O535" i="14"/>
  <c r="P535" i="14"/>
  <c r="O536" i="14"/>
  <c r="P536" i="14"/>
  <c r="O537" i="14"/>
  <c r="P537" i="14"/>
  <c r="O538" i="14"/>
  <c r="P538" i="14"/>
  <c r="O539" i="14"/>
  <c r="P539" i="14"/>
  <c r="O540" i="14"/>
  <c r="P540" i="14"/>
  <c r="O541" i="14"/>
  <c r="P541" i="14"/>
  <c r="O542" i="14"/>
  <c r="P542" i="14"/>
  <c r="O543" i="14"/>
  <c r="P543" i="14"/>
  <c r="O544" i="14"/>
  <c r="P544" i="14"/>
  <c r="O545" i="14"/>
  <c r="P545" i="14"/>
  <c r="O546" i="14"/>
  <c r="P546" i="14"/>
  <c r="O547" i="14"/>
  <c r="P547" i="14"/>
  <c r="O548" i="14"/>
  <c r="P548" i="14"/>
  <c r="O549" i="14"/>
  <c r="P549" i="14"/>
  <c r="O550" i="14"/>
  <c r="P550" i="14"/>
  <c r="O551" i="14"/>
  <c r="P551" i="14"/>
  <c r="O552" i="14"/>
  <c r="P552" i="14"/>
  <c r="O553" i="14"/>
  <c r="P553" i="14"/>
  <c r="O554" i="14"/>
  <c r="P554" i="14"/>
  <c r="O555" i="14"/>
  <c r="P555" i="14"/>
  <c r="O556" i="14"/>
  <c r="P556" i="14"/>
  <c r="O557" i="14"/>
  <c r="P557" i="14"/>
  <c r="O558" i="14"/>
  <c r="P558" i="14"/>
  <c r="O559" i="14"/>
  <c r="P559" i="14"/>
  <c r="O560" i="14"/>
  <c r="P560" i="14"/>
  <c r="O561" i="14"/>
  <c r="P561" i="14"/>
  <c r="O562" i="14"/>
  <c r="P562" i="14"/>
  <c r="O563" i="14"/>
  <c r="P563" i="14"/>
  <c r="O564" i="14"/>
  <c r="P564" i="14"/>
  <c r="O565" i="14"/>
  <c r="P565" i="14"/>
  <c r="O566" i="14"/>
  <c r="P566" i="14"/>
  <c r="O567" i="14"/>
  <c r="P567" i="14"/>
  <c r="O568" i="14"/>
  <c r="P568" i="14"/>
  <c r="O569" i="14"/>
  <c r="P569" i="14"/>
  <c r="O570" i="14"/>
  <c r="P570" i="14"/>
  <c r="O571" i="14"/>
  <c r="P571" i="14"/>
  <c r="O572" i="14"/>
  <c r="P572" i="14"/>
  <c r="O573" i="14"/>
  <c r="P573" i="14"/>
  <c r="O574" i="14"/>
  <c r="P574" i="14"/>
  <c r="O575" i="14"/>
  <c r="P575" i="14"/>
  <c r="O576" i="14"/>
  <c r="P576" i="14"/>
  <c r="O577" i="14"/>
  <c r="P577" i="14"/>
  <c r="O578" i="14"/>
  <c r="P578" i="14"/>
  <c r="O579" i="14"/>
  <c r="P579" i="14"/>
  <c r="O580" i="14"/>
  <c r="P580" i="14"/>
  <c r="O581" i="14"/>
  <c r="P581" i="14"/>
  <c r="O582" i="14"/>
  <c r="P582" i="14"/>
  <c r="O583" i="14"/>
  <c r="P583" i="14"/>
  <c r="O584" i="14"/>
  <c r="P584" i="14"/>
  <c r="O585" i="14"/>
  <c r="P585" i="14"/>
  <c r="O586" i="14"/>
  <c r="P586" i="14"/>
  <c r="O587" i="14"/>
  <c r="P587" i="14"/>
  <c r="O588" i="14"/>
  <c r="P588" i="14"/>
  <c r="O589" i="14"/>
  <c r="P589" i="14"/>
  <c r="O590" i="14"/>
  <c r="P590" i="14"/>
  <c r="O591" i="14"/>
  <c r="P591" i="14"/>
  <c r="O592" i="14"/>
  <c r="P592" i="14"/>
  <c r="O593" i="14"/>
  <c r="P593" i="14"/>
  <c r="O594" i="14"/>
  <c r="P594" i="14"/>
  <c r="O595" i="14"/>
  <c r="P595" i="14"/>
  <c r="O596" i="14"/>
  <c r="P596" i="14"/>
  <c r="O597" i="14"/>
  <c r="P597" i="14"/>
  <c r="O598" i="14"/>
  <c r="P598" i="14"/>
  <c r="O599" i="14"/>
  <c r="P599" i="14"/>
  <c r="O600" i="14"/>
  <c r="P600" i="14"/>
  <c r="O601" i="14"/>
  <c r="P601" i="14"/>
  <c r="O602" i="14"/>
  <c r="P602" i="14"/>
  <c r="O603" i="14"/>
  <c r="P603" i="14"/>
  <c r="O604" i="14"/>
  <c r="P604" i="14"/>
  <c r="O605" i="14"/>
  <c r="P605" i="14"/>
  <c r="O606" i="14"/>
  <c r="P606" i="14"/>
  <c r="O607" i="14"/>
  <c r="P607" i="14"/>
  <c r="O608" i="14"/>
  <c r="P608" i="14"/>
  <c r="O609" i="14"/>
  <c r="P609" i="14"/>
  <c r="O610" i="14"/>
  <c r="P610" i="14"/>
  <c r="O611" i="14"/>
  <c r="P611" i="14"/>
  <c r="O612" i="14"/>
  <c r="P612" i="14"/>
  <c r="O613" i="14"/>
  <c r="P613" i="14"/>
  <c r="O614" i="14"/>
  <c r="P614" i="14"/>
  <c r="O615" i="14"/>
  <c r="P615" i="14"/>
  <c r="O616" i="14"/>
  <c r="P616" i="14"/>
  <c r="O617" i="14"/>
  <c r="P617" i="14"/>
  <c r="O618" i="14"/>
  <c r="P618" i="14"/>
  <c r="O619" i="14"/>
  <c r="P619" i="14"/>
  <c r="O620" i="14"/>
  <c r="P620" i="14"/>
  <c r="O621" i="14"/>
  <c r="P621" i="14"/>
  <c r="O622" i="14"/>
  <c r="P622" i="14"/>
  <c r="O623" i="14"/>
  <c r="P623" i="14"/>
  <c r="O624" i="14"/>
  <c r="P624" i="14"/>
  <c r="O625" i="14"/>
  <c r="P625" i="14"/>
  <c r="O626" i="14"/>
  <c r="P626" i="14"/>
  <c r="O627" i="14"/>
  <c r="P627" i="14"/>
  <c r="O628" i="14"/>
  <c r="P628" i="14"/>
  <c r="O629" i="14"/>
  <c r="P629" i="14"/>
  <c r="O630" i="14"/>
  <c r="P630" i="14"/>
  <c r="O631" i="14"/>
  <c r="P631" i="14"/>
  <c r="O632" i="14"/>
  <c r="P632" i="14"/>
  <c r="O633" i="14"/>
  <c r="P633" i="14"/>
  <c r="O634" i="14"/>
  <c r="P634" i="14"/>
  <c r="O635" i="14"/>
  <c r="P635" i="14"/>
  <c r="O636" i="14"/>
  <c r="P636" i="14"/>
  <c r="O637" i="14"/>
  <c r="P637" i="14"/>
  <c r="O638" i="14"/>
  <c r="P638" i="14"/>
  <c r="O639" i="14"/>
  <c r="P639" i="14"/>
  <c r="O640" i="14"/>
  <c r="P640" i="14"/>
  <c r="O641" i="14"/>
  <c r="P641" i="14"/>
  <c r="O642" i="14"/>
  <c r="P642" i="14"/>
  <c r="O643" i="14"/>
  <c r="P643" i="14"/>
  <c r="O644" i="14"/>
  <c r="P644" i="14"/>
  <c r="O645" i="14"/>
  <c r="P645" i="14"/>
  <c r="O646" i="14"/>
  <c r="P646" i="14"/>
  <c r="O647" i="14"/>
  <c r="P647" i="14"/>
  <c r="O648" i="14"/>
  <c r="P648" i="14"/>
  <c r="O649" i="14"/>
  <c r="P649" i="14"/>
  <c r="O650" i="14"/>
  <c r="P650" i="14"/>
  <c r="O651" i="14"/>
  <c r="P651" i="14"/>
  <c r="O652" i="14"/>
  <c r="P652" i="14"/>
  <c r="O653" i="14"/>
  <c r="P653" i="14"/>
  <c r="O654" i="14"/>
  <c r="P654" i="14"/>
  <c r="O655" i="14"/>
  <c r="P655" i="14"/>
  <c r="O656" i="14"/>
  <c r="P656" i="14"/>
  <c r="O657" i="14"/>
  <c r="P657" i="14"/>
  <c r="O658" i="14"/>
  <c r="P658" i="14"/>
  <c r="O659" i="14"/>
  <c r="P659" i="14"/>
  <c r="O660" i="14"/>
  <c r="P660" i="14"/>
  <c r="O661" i="14"/>
  <c r="P661" i="14"/>
  <c r="O662" i="14"/>
  <c r="P662" i="14"/>
  <c r="O663" i="14"/>
  <c r="P663" i="14"/>
  <c r="O664" i="14"/>
  <c r="P664" i="14"/>
  <c r="O665" i="14"/>
  <c r="P665" i="14"/>
  <c r="O666" i="14"/>
  <c r="P666" i="14"/>
  <c r="O667" i="14"/>
  <c r="P667" i="14"/>
  <c r="O668" i="14"/>
  <c r="P668" i="14"/>
  <c r="O669" i="14"/>
  <c r="P669" i="14"/>
  <c r="O670" i="14"/>
  <c r="P670" i="14"/>
  <c r="O671" i="14"/>
  <c r="P671" i="14"/>
  <c r="O672" i="14"/>
  <c r="P672" i="14"/>
  <c r="O673" i="14"/>
  <c r="P673" i="14"/>
  <c r="O674" i="14"/>
  <c r="P674" i="14"/>
  <c r="O675" i="14"/>
  <c r="P675" i="14"/>
  <c r="O676" i="14"/>
  <c r="P676" i="14"/>
  <c r="O677" i="14"/>
  <c r="P677" i="14"/>
  <c r="O678" i="14"/>
  <c r="P678" i="14"/>
  <c r="O679" i="14"/>
  <c r="P679" i="14"/>
  <c r="O680" i="14"/>
  <c r="P680" i="14"/>
  <c r="O681" i="14"/>
  <c r="P681" i="14"/>
  <c r="O682" i="14"/>
  <c r="P682" i="14"/>
  <c r="O683" i="14"/>
  <c r="P683" i="14"/>
  <c r="O684" i="14"/>
  <c r="P684" i="14"/>
  <c r="O685" i="14"/>
  <c r="P685" i="14"/>
  <c r="O686" i="14"/>
  <c r="P686" i="14"/>
  <c r="O687" i="14"/>
  <c r="P687" i="14"/>
  <c r="O688" i="14"/>
  <c r="P688" i="14"/>
  <c r="O689" i="14"/>
  <c r="P689" i="14"/>
  <c r="O690" i="14"/>
  <c r="P690" i="14"/>
  <c r="O691" i="14"/>
  <c r="P691" i="14"/>
  <c r="O692" i="14"/>
  <c r="P692" i="14"/>
  <c r="O693" i="14"/>
  <c r="P693" i="14"/>
  <c r="O694" i="14"/>
  <c r="P694" i="14"/>
  <c r="O695" i="14"/>
  <c r="P695" i="14"/>
  <c r="O696" i="14"/>
  <c r="P696" i="14"/>
  <c r="O697" i="14"/>
  <c r="P697" i="14"/>
  <c r="O698" i="14"/>
  <c r="P698" i="14"/>
  <c r="O699" i="14"/>
  <c r="P699" i="14"/>
  <c r="O700" i="14"/>
  <c r="P700" i="14"/>
  <c r="O701" i="14"/>
  <c r="P701" i="14"/>
  <c r="O702" i="14"/>
  <c r="P702" i="14"/>
  <c r="O703" i="14"/>
  <c r="P703" i="14"/>
  <c r="O704" i="14"/>
  <c r="P704" i="14"/>
  <c r="O705" i="14"/>
  <c r="P705" i="14"/>
  <c r="O706" i="14"/>
  <c r="P706" i="14"/>
  <c r="O707" i="14"/>
  <c r="P707" i="14"/>
  <c r="O708" i="14"/>
  <c r="P708" i="14"/>
  <c r="O709" i="14"/>
  <c r="P709" i="14"/>
  <c r="O710" i="14"/>
  <c r="P710" i="14"/>
  <c r="O711" i="14"/>
  <c r="P711" i="14"/>
  <c r="O712" i="14"/>
  <c r="P712" i="14"/>
  <c r="O713" i="14"/>
  <c r="P713" i="14"/>
  <c r="O714" i="14"/>
  <c r="P714" i="14"/>
  <c r="O715" i="14"/>
  <c r="P715" i="14"/>
  <c r="O716" i="14"/>
  <c r="P716" i="14"/>
  <c r="O717" i="14"/>
  <c r="P717" i="14"/>
  <c r="O718" i="14"/>
  <c r="P718" i="14"/>
  <c r="O719" i="14"/>
  <c r="P719" i="14"/>
  <c r="O720" i="14"/>
  <c r="P720" i="14"/>
  <c r="O721" i="14"/>
  <c r="P721" i="14"/>
  <c r="O722" i="14"/>
  <c r="P722" i="14"/>
  <c r="O723" i="14"/>
  <c r="P723" i="14"/>
  <c r="O724" i="14"/>
  <c r="P724" i="14"/>
  <c r="O725" i="14"/>
  <c r="P725" i="14"/>
  <c r="O726" i="14"/>
  <c r="P726" i="14"/>
  <c r="O727" i="14"/>
  <c r="P727" i="14"/>
  <c r="O728" i="14"/>
  <c r="P728" i="14"/>
  <c r="O729" i="14"/>
  <c r="P729" i="14"/>
  <c r="O730" i="14"/>
  <c r="P730" i="14"/>
  <c r="O731" i="14"/>
  <c r="P731" i="14"/>
  <c r="O732" i="14"/>
  <c r="P732" i="14"/>
  <c r="O733" i="14"/>
  <c r="P733" i="14"/>
  <c r="O734" i="14"/>
  <c r="P734" i="14"/>
  <c r="O735" i="14"/>
  <c r="P735" i="14"/>
  <c r="O736" i="14"/>
  <c r="P736" i="14"/>
  <c r="O737" i="14"/>
  <c r="P737" i="14"/>
  <c r="O738" i="14"/>
  <c r="P738" i="14"/>
  <c r="O739" i="14"/>
  <c r="P739" i="14"/>
  <c r="O740" i="14"/>
  <c r="P740" i="14"/>
  <c r="O741" i="14"/>
  <c r="P741" i="14"/>
  <c r="O742" i="14"/>
  <c r="P742" i="14"/>
  <c r="O743" i="14"/>
  <c r="P743" i="14"/>
  <c r="O744" i="14"/>
  <c r="P744" i="14"/>
  <c r="O745" i="14"/>
  <c r="P745" i="14"/>
  <c r="O746" i="14"/>
  <c r="P746" i="14"/>
  <c r="O747" i="14"/>
  <c r="P747" i="14"/>
  <c r="O748" i="14"/>
  <c r="P748" i="14"/>
  <c r="O749" i="14"/>
  <c r="P749" i="14"/>
  <c r="O750" i="14"/>
  <c r="P750" i="14"/>
  <c r="O751" i="14"/>
  <c r="P751" i="14"/>
  <c r="O752" i="14"/>
  <c r="P752" i="14"/>
  <c r="O753" i="14"/>
  <c r="P753" i="14"/>
  <c r="O754" i="14"/>
  <c r="P754" i="14"/>
  <c r="O755" i="14"/>
  <c r="P755" i="14"/>
  <c r="O756" i="14"/>
  <c r="P756" i="14"/>
  <c r="O757" i="14"/>
  <c r="P757" i="14"/>
  <c r="O758" i="14"/>
  <c r="P758" i="14"/>
  <c r="O759" i="14"/>
  <c r="P759" i="14"/>
  <c r="O760" i="14"/>
  <c r="P760" i="14"/>
  <c r="O761" i="14"/>
  <c r="P761" i="14"/>
  <c r="O762" i="14"/>
  <c r="P762" i="14"/>
  <c r="O763" i="14"/>
  <c r="P763" i="14"/>
  <c r="O764" i="14"/>
  <c r="P764" i="14"/>
  <c r="O765" i="14"/>
  <c r="P765" i="14"/>
  <c r="O766" i="14"/>
  <c r="P766" i="14"/>
  <c r="O767" i="14"/>
  <c r="P767" i="14"/>
  <c r="O768" i="14"/>
  <c r="P768" i="14"/>
  <c r="O769" i="14"/>
  <c r="P769" i="14"/>
  <c r="O770" i="14"/>
  <c r="P770" i="14"/>
  <c r="O771" i="14"/>
  <c r="P771" i="14"/>
  <c r="O772" i="14"/>
  <c r="P772" i="14"/>
  <c r="O773" i="14"/>
  <c r="P773" i="14"/>
  <c r="O774" i="14"/>
  <c r="P774" i="14"/>
  <c r="O775" i="14"/>
  <c r="P775" i="14"/>
  <c r="O776" i="14"/>
  <c r="P776" i="14"/>
  <c r="O777" i="14"/>
  <c r="P777" i="14"/>
  <c r="O778" i="14"/>
  <c r="P778" i="14"/>
  <c r="O779" i="14"/>
  <c r="P779" i="14"/>
  <c r="O780" i="14"/>
  <c r="P780" i="14"/>
  <c r="O781" i="14"/>
  <c r="P781" i="14"/>
  <c r="O782" i="14"/>
  <c r="P782" i="14"/>
  <c r="O783" i="14"/>
  <c r="P783" i="14"/>
  <c r="O784" i="14"/>
  <c r="P784" i="14"/>
  <c r="O785" i="14"/>
  <c r="P785" i="14"/>
  <c r="O786" i="14"/>
  <c r="P786" i="14"/>
  <c r="O787" i="14"/>
  <c r="P787" i="14"/>
  <c r="O788" i="14"/>
  <c r="P788" i="14"/>
  <c r="O789" i="14"/>
  <c r="P789" i="14"/>
  <c r="O790" i="14"/>
  <c r="P790" i="14"/>
  <c r="O791" i="14"/>
  <c r="P791" i="14"/>
  <c r="O792" i="14"/>
  <c r="P792" i="14"/>
  <c r="O793" i="14"/>
  <c r="P793" i="14"/>
  <c r="O794" i="14"/>
  <c r="P794" i="14"/>
  <c r="O795" i="14"/>
  <c r="P795" i="14"/>
  <c r="O796" i="14"/>
  <c r="P796" i="14"/>
  <c r="O797" i="14"/>
  <c r="P797" i="14"/>
  <c r="O798" i="14"/>
  <c r="P798" i="14"/>
  <c r="O799" i="14"/>
  <c r="P799" i="14"/>
  <c r="O800" i="14"/>
  <c r="P800" i="14"/>
  <c r="O801" i="14"/>
  <c r="P801" i="14"/>
  <c r="O802" i="14"/>
  <c r="P802" i="14"/>
  <c r="O803" i="14"/>
  <c r="P803" i="14"/>
  <c r="O804" i="14"/>
  <c r="P804" i="14"/>
  <c r="O805" i="14"/>
  <c r="P805" i="14"/>
  <c r="O806" i="14"/>
  <c r="P806" i="14"/>
  <c r="O807" i="14"/>
  <c r="P807" i="14"/>
  <c r="O808" i="14"/>
  <c r="P808" i="14"/>
  <c r="O809" i="14"/>
  <c r="P809" i="14"/>
  <c r="O810" i="14"/>
  <c r="P810" i="14"/>
  <c r="O811" i="14"/>
  <c r="P811" i="14"/>
  <c r="O812" i="14"/>
  <c r="P812" i="14"/>
  <c r="O813" i="14"/>
  <c r="P813" i="14"/>
  <c r="O814" i="14"/>
  <c r="P814" i="14"/>
  <c r="O815" i="14"/>
  <c r="P815" i="14"/>
  <c r="O816" i="14"/>
  <c r="P816" i="14"/>
  <c r="O817" i="14"/>
  <c r="P817" i="14"/>
  <c r="O818" i="14"/>
  <c r="P818" i="14"/>
  <c r="O819" i="14"/>
  <c r="P819" i="14"/>
  <c r="O820" i="14"/>
  <c r="P820" i="14"/>
  <c r="O821" i="14"/>
  <c r="P821" i="14"/>
  <c r="O822" i="14"/>
  <c r="P822" i="14"/>
  <c r="O823" i="14"/>
  <c r="P823" i="14"/>
  <c r="O824" i="14"/>
  <c r="P824" i="14"/>
  <c r="O825" i="14"/>
  <c r="P825" i="14"/>
  <c r="O826" i="14"/>
  <c r="P826" i="14"/>
  <c r="O827" i="14"/>
  <c r="P827" i="14"/>
  <c r="O828" i="14"/>
  <c r="P828" i="14"/>
  <c r="O829" i="14"/>
  <c r="P829" i="14"/>
  <c r="O830" i="14"/>
  <c r="P830" i="14"/>
  <c r="O831" i="14"/>
  <c r="P831" i="14"/>
  <c r="O832" i="14"/>
  <c r="P832" i="14"/>
  <c r="O833" i="14"/>
  <c r="P833" i="14"/>
  <c r="O834" i="14"/>
  <c r="P834" i="14"/>
  <c r="O835" i="14"/>
  <c r="P835" i="14"/>
  <c r="O836" i="14"/>
  <c r="P836" i="14"/>
  <c r="O837" i="14"/>
  <c r="P837" i="14"/>
  <c r="O838" i="14"/>
  <c r="P838" i="14"/>
  <c r="O839" i="14"/>
  <c r="P839" i="14"/>
  <c r="O840" i="14"/>
  <c r="P840" i="14"/>
  <c r="O841" i="14"/>
  <c r="P841" i="14"/>
  <c r="O842" i="14"/>
  <c r="P842" i="14"/>
  <c r="O843" i="14"/>
  <c r="P843" i="14"/>
  <c r="O844" i="14"/>
  <c r="P844" i="14"/>
  <c r="O845" i="14"/>
  <c r="P845" i="14"/>
  <c r="O846" i="14"/>
  <c r="P846" i="14"/>
  <c r="O847" i="14"/>
  <c r="P847" i="14"/>
  <c r="O848" i="14"/>
  <c r="P848" i="14"/>
  <c r="O849" i="14"/>
  <c r="P849" i="14"/>
  <c r="O850" i="14"/>
  <c r="P850" i="14"/>
  <c r="O851" i="14"/>
  <c r="P851" i="14"/>
  <c r="O852" i="14"/>
  <c r="P852" i="14"/>
  <c r="O853" i="14"/>
  <c r="P853" i="14"/>
  <c r="O854" i="14"/>
  <c r="P854" i="14"/>
  <c r="O855" i="14"/>
  <c r="P855" i="14"/>
  <c r="O856" i="14"/>
  <c r="P856" i="14"/>
  <c r="O857" i="14"/>
  <c r="P857" i="14"/>
  <c r="O858" i="14"/>
  <c r="P858" i="14"/>
  <c r="O859" i="14"/>
  <c r="P859" i="14"/>
  <c r="O860" i="14"/>
  <c r="P860" i="14"/>
  <c r="O861" i="14"/>
  <c r="P861" i="14"/>
  <c r="O862" i="14"/>
  <c r="P862" i="14"/>
  <c r="O863" i="14"/>
  <c r="P863" i="14"/>
  <c r="O864" i="14"/>
  <c r="P864" i="14"/>
  <c r="O865" i="14"/>
  <c r="P865" i="14"/>
  <c r="O866" i="14"/>
  <c r="P866" i="14"/>
  <c r="O867" i="14"/>
  <c r="P867" i="14"/>
  <c r="O868" i="14"/>
  <c r="P868" i="14"/>
  <c r="O869" i="14"/>
  <c r="P869" i="14"/>
  <c r="O870" i="14"/>
  <c r="P870" i="14"/>
  <c r="O871" i="14"/>
  <c r="P871" i="14"/>
  <c r="O872" i="14"/>
  <c r="P872" i="14"/>
  <c r="O873" i="14"/>
  <c r="P873" i="14"/>
  <c r="O874" i="14"/>
  <c r="P874" i="14"/>
  <c r="O875" i="14"/>
  <c r="P875" i="14"/>
  <c r="O876" i="14"/>
  <c r="P876" i="14"/>
  <c r="O877" i="14"/>
  <c r="P877" i="14"/>
  <c r="O878" i="14"/>
  <c r="P878" i="14"/>
  <c r="O879" i="14"/>
  <c r="P879" i="14"/>
  <c r="O880" i="14"/>
  <c r="P880" i="14"/>
  <c r="O881" i="14"/>
  <c r="P881" i="14"/>
  <c r="O882" i="14"/>
  <c r="P882" i="14"/>
  <c r="O883" i="14"/>
  <c r="P883" i="14"/>
  <c r="O884" i="14"/>
  <c r="P884" i="14"/>
  <c r="O885" i="14"/>
  <c r="P885" i="14"/>
  <c r="O886" i="14"/>
  <c r="P886" i="14"/>
  <c r="O887" i="14"/>
  <c r="P887" i="14"/>
  <c r="O888" i="14"/>
  <c r="P888" i="14"/>
  <c r="O889" i="14"/>
  <c r="P889" i="14"/>
  <c r="O890" i="14"/>
  <c r="P890" i="14"/>
  <c r="O891" i="14"/>
  <c r="P891" i="14"/>
  <c r="O892" i="14"/>
  <c r="P892" i="14"/>
  <c r="O893" i="14"/>
  <c r="P893" i="14"/>
  <c r="O894" i="14"/>
  <c r="P894" i="14"/>
  <c r="O895" i="14"/>
  <c r="P895" i="14"/>
  <c r="O896" i="14"/>
  <c r="P896" i="14"/>
  <c r="O897" i="14"/>
  <c r="P897" i="14"/>
  <c r="O898" i="14"/>
  <c r="P898" i="14"/>
  <c r="O899" i="14"/>
  <c r="P899" i="14"/>
  <c r="O900" i="14"/>
  <c r="P900" i="14"/>
  <c r="O901" i="14"/>
  <c r="P901" i="14"/>
  <c r="O902" i="14"/>
  <c r="P902" i="14"/>
  <c r="O903" i="14"/>
  <c r="P903" i="14"/>
  <c r="O904" i="14"/>
  <c r="P904" i="14"/>
  <c r="O905" i="14"/>
  <c r="P905" i="14"/>
  <c r="O906" i="14"/>
  <c r="P906" i="14"/>
  <c r="O907" i="14"/>
  <c r="P907" i="14"/>
  <c r="O908" i="14"/>
  <c r="P908" i="14"/>
  <c r="O909" i="14"/>
  <c r="P909" i="14"/>
  <c r="O910" i="14"/>
  <c r="P910" i="14"/>
  <c r="O911" i="14"/>
  <c r="P911" i="14"/>
  <c r="O912" i="14"/>
  <c r="P912" i="14"/>
  <c r="O913" i="14"/>
  <c r="P913" i="14"/>
  <c r="O914" i="14"/>
  <c r="P914" i="14"/>
  <c r="O915" i="14"/>
  <c r="P915" i="14"/>
  <c r="O916" i="14"/>
  <c r="P916" i="14"/>
  <c r="O917" i="14"/>
  <c r="P917" i="14"/>
  <c r="O918" i="14"/>
  <c r="P918" i="14"/>
  <c r="O919" i="14"/>
  <c r="P919" i="14"/>
  <c r="O920" i="14"/>
  <c r="P920" i="14"/>
  <c r="O921" i="14"/>
  <c r="P921" i="14"/>
  <c r="O922" i="14"/>
  <c r="P922" i="14"/>
  <c r="O923" i="14"/>
  <c r="P923" i="14"/>
  <c r="O924" i="14"/>
  <c r="P924" i="14"/>
  <c r="O925" i="14"/>
  <c r="P925" i="14"/>
  <c r="O926" i="14"/>
  <c r="P926" i="14"/>
  <c r="O927" i="14"/>
  <c r="P927" i="14"/>
  <c r="O928" i="14"/>
  <c r="P928" i="14"/>
  <c r="O929" i="14"/>
  <c r="P929" i="14"/>
  <c r="O930" i="14"/>
  <c r="P930" i="14"/>
  <c r="O931" i="14"/>
  <c r="P931" i="14"/>
  <c r="O932" i="14"/>
  <c r="P932" i="14"/>
  <c r="O933" i="14"/>
  <c r="P933" i="14"/>
  <c r="O934" i="14"/>
  <c r="P934" i="14"/>
  <c r="O935" i="14"/>
  <c r="P935" i="14"/>
  <c r="O936" i="14"/>
  <c r="P936" i="14"/>
  <c r="O937" i="14"/>
  <c r="P937" i="14"/>
  <c r="O938" i="14"/>
  <c r="P938" i="14"/>
  <c r="O939" i="14"/>
  <c r="P939" i="14"/>
  <c r="O940" i="14"/>
  <c r="P940" i="14"/>
  <c r="O941" i="14"/>
  <c r="P941" i="14"/>
  <c r="O942" i="14"/>
  <c r="P942" i="14"/>
  <c r="O943" i="14"/>
  <c r="P943" i="14"/>
  <c r="O944" i="14"/>
  <c r="P944" i="14"/>
  <c r="O945" i="14"/>
  <c r="P945" i="14"/>
  <c r="O946" i="14"/>
  <c r="P946" i="14"/>
  <c r="O947" i="14"/>
  <c r="P947" i="14"/>
  <c r="O948" i="14"/>
  <c r="P948" i="14"/>
  <c r="O949" i="14"/>
  <c r="P949" i="14"/>
  <c r="O950" i="14"/>
  <c r="P950" i="14"/>
  <c r="O951" i="14"/>
  <c r="P951" i="14"/>
  <c r="O952" i="14"/>
  <c r="P952" i="14"/>
  <c r="O953" i="14"/>
  <c r="P953" i="14"/>
  <c r="O954" i="14"/>
  <c r="P954" i="14"/>
  <c r="O955" i="14"/>
  <c r="P955" i="14"/>
  <c r="O956" i="14"/>
  <c r="P956" i="14"/>
  <c r="O957" i="14"/>
  <c r="P957" i="14"/>
  <c r="O958" i="14"/>
  <c r="P958" i="14"/>
  <c r="O959" i="14"/>
  <c r="P959" i="14"/>
  <c r="O960" i="14"/>
  <c r="P960" i="14"/>
  <c r="O961" i="14"/>
  <c r="P961" i="14"/>
  <c r="O962" i="14"/>
  <c r="P962" i="14"/>
  <c r="O963" i="14"/>
  <c r="P963" i="14"/>
  <c r="O964" i="14"/>
  <c r="P964" i="14"/>
  <c r="O965" i="14"/>
  <c r="P965" i="14"/>
  <c r="O966" i="14"/>
  <c r="P966" i="14"/>
  <c r="O967" i="14"/>
  <c r="P967" i="14"/>
  <c r="O968" i="14"/>
  <c r="P968" i="14"/>
  <c r="O969" i="14"/>
  <c r="P969" i="14"/>
  <c r="O970" i="14"/>
  <c r="P970" i="14"/>
  <c r="O971" i="14"/>
  <c r="P971" i="14"/>
  <c r="O972" i="14"/>
  <c r="P972" i="14"/>
  <c r="O973" i="14"/>
  <c r="P973" i="14"/>
  <c r="O974" i="14"/>
  <c r="P974" i="14"/>
  <c r="O975" i="14"/>
  <c r="P975" i="14"/>
  <c r="O976" i="14"/>
  <c r="P976" i="14"/>
  <c r="O977" i="14"/>
  <c r="P977" i="14"/>
  <c r="O978" i="14"/>
  <c r="P978" i="14"/>
  <c r="O979" i="14"/>
  <c r="P979" i="14"/>
  <c r="O980" i="14"/>
  <c r="P980" i="14"/>
  <c r="O981" i="14"/>
  <c r="P981" i="14"/>
  <c r="O982" i="14"/>
  <c r="P982" i="14"/>
  <c r="O983" i="14"/>
  <c r="P983" i="14"/>
  <c r="O984" i="14"/>
  <c r="P984" i="14"/>
  <c r="O985" i="14"/>
  <c r="P985" i="14"/>
  <c r="O986" i="14"/>
  <c r="P986" i="14"/>
  <c r="O987" i="14"/>
  <c r="P987" i="14"/>
  <c r="O988" i="14"/>
  <c r="P988" i="14"/>
  <c r="O989" i="14"/>
  <c r="P989" i="14"/>
  <c r="O990" i="14"/>
  <c r="P990" i="14"/>
  <c r="O991" i="14"/>
  <c r="P991" i="14"/>
  <c r="O992" i="14"/>
  <c r="P992" i="14"/>
  <c r="O993" i="14"/>
  <c r="P993" i="14"/>
  <c r="O994" i="14"/>
  <c r="P994" i="14"/>
  <c r="O995" i="14"/>
  <c r="P995" i="14"/>
  <c r="O996" i="14"/>
  <c r="P996" i="14"/>
  <c r="O997" i="14"/>
  <c r="P997" i="14"/>
  <c r="O998" i="14"/>
  <c r="P998" i="14"/>
  <c r="O999" i="14"/>
  <c r="P999" i="14"/>
  <c r="O1000" i="14"/>
  <c r="P1000" i="14"/>
  <c r="O1001" i="14"/>
  <c r="P1001" i="14"/>
  <c r="O1002" i="14"/>
  <c r="P1002" i="14"/>
  <c r="O1003" i="14"/>
  <c r="P1003" i="14"/>
  <c r="O1004" i="14"/>
  <c r="P1004" i="14"/>
  <c r="O1005" i="14"/>
  <c r="P1005" i="14"/>
  <c r="O1006" i="14"/>
  <c r="P1006" i="14"/>
  <c r="O1007" i="14"/>
  <c r="P1007" i="14"/>
  <c r="O1008" i="14"/>
  <c r="P1008" i="14"/>
  <c r="O1009" i="14"/>
  <c r="P1009" i="14"/>
  <c r="O1010" i="14"/>
  <c r="P1010" i="14"/>
  <c r="O1011" i="14"/>
  <c r="P1011" i="14"/>
  <c r="O1012" i="14"/>
  <c r="P1012" i="14"/>
  <c r="O1013" i="14"/>
  <c r="P1013" i="14"/>
  <c r="O1014" i="14"/>
  <c r="P1014" i="14"/>
  <c r="O1015" i="14"/>
  <c r="P1015" i="14"/>
  <c r="O1016" i="14"/>
  <c r="P1016" i="14"/>
  <c r="O1017" i="14"/>
  <c r="P1017" i="14"/>
  <c r="O1018" i="14"/>
  <c r="P1018" i="14"/>
  <c r="O1019" i="14"/>
  <c r="P1019" i="14"/>
  <c r="O1020" i="14"/>
  <c r="P1020" i="14"/>
  <c r="O1021" i="14"/>
  <c r="P1021" i="14"/>
  <c r="O1022" i="14"/>
  <c r="P1022" i="14"/>
  <c r="O1023" i="14"/>
  <c r="P1023" i="14"/>
  <c r="O1024" i="14"/>
  <c r="P1024" i="14"/>
  <c r="O1025" i="14"/>
  <c r="P1025" i="14"/>
  <c r="O1026" i="14"/>
  <c r="P1026" i="14"/>
  <c r="O1027" i="14"/>
  <c r="P1027" i="14"/>
  <c r="O1028" i="14"/>
  <c r="P1028" i="14"/>
  <c r="O1029" i="14"/>
  <c r="P1029" i="14"/>
  <c r="O1030" i="14"/>
  <c r="P1030" i="14"/>
  <c r="O1031" i="14"/>
  <c r="P1031" i="14"/>
  <c r="O1032" i="14"/>
  <c r="P1032" i="14"/>
  <c r="O1033" i="14"/>
  <c r="P1033" i="14"/>
  <c r="O1034" i="14"/>
  <c r="P1034" i="14"/>
  <c r="O1035" i="14"/>
  <c r="P1035" i="14"/>
  <c r="O1036" i="14"/>
  <c r="P1036" i="14"/>
  <c r="O1037" i="14"/>
  <c r="P1037" i="14"/>
  <c r="O1038" i="14"/>
  <c r="P1038" i="14"/>
  <c r="O1039" i="14"/>
  <c r="P1039" i="14"/>
  <c r="O1040" i="14"/>
  <c r="P1040" i="14"/>
  <c r="O1041" i="14"/>
  <c r="P1041" i="14"/>
  <c r="O1042" i="14"/>
  <c r="P1042" i="14"/>
  <c r="O1043" i="14"/>
  <c r="P1043" i="14"/>
  <c r="O1044" i="14"/>
  <c r="P1044" i="14"/>
  <c r="O1045" i="14"/>
  <c r="P1045" i="14"/>
  <c r="O1046" i="14"/>
  <c r="P1046" i="14"/>
  <c r="O1047" i="14"/>
  <c r="P1047" i="14"/>
  <c r="O1048" i="14"/>
  <c r="P1048" i="14"/>
  <c r="O1049" i="14"/>
  <c r="P1049" i="14"/>
  <c r="O1050" i="14"/>
  <c r="P1050" i="14"/>
  <c r="O1051" i="14"/>
  <c r="P1051" i="14"/>
  <c r="O1052" i="14"/>
  <c r="P1052" i="14"/>
  <c r="O1053" i="14"/>
  <c r="P1053" i="14"/>
  <c r="O1054" i="14"/>
  <c r="P1054" i="14"/>
  <c r="O1055" i="14"/>
  <c r="P1055" i="14"/>
  <c r="O1056" i="14"/>
  <c r="P1056" i="14"/>
  <c r="O1057" i="14"/>
  <c r="P1057" i="14"/>
  <c r="O1058" i="14"/>
  <c r="P1058" i="14"/>
  <c r="O1059" i="14"/>
  <c r="P1059" i="14"/>
  <c r="O1060" i="14"/>
  <c r="P1060" i="14"/>
  <c r="O1061" i="14"/>
  <c r="P1061" i="14"/>
  <c r="O1062" i="14"/>
  <c r="P1062" i="14"/>
  <c r="O1063" i="14"/>
  <c r="P1063" i="14"/>
  <c r="O1064" i="14"/>
  <c r="P1064" i="14"/>
  <c r="O1065" i="14"/>
  <c r="P1065" i="14"/>
  <c r="O1066" i="14"/>
  <c r="P1066" i="14"/>
  <c r="O1067" i="14"/>
  <c r="P1067" i="14"/>
  <c r="O1068" i="14"/>
  <c r="P1068" i="14"/>
  <c r="O1069" i="14"/>
  <c r="P1069" i="14"/>
  <c r="O1070" i="14"/>
  <c r="P1070" i="14"/>
  <c r="O1071" i="14"/>
  <c r="P1071" i="14"/>
  <c r="O1072" i="14"/>
  <c r="P1072" i="14"/>
  <c r="O1073" i="14"/>
  <c r="P1073" i="14"/>
  <c r="O1074" i="14"/>
  <c r="P1074" i="14"/>
  <c r="O1075" i="14"/>
  <c r="P1075" i="14"/>
  <c r="O1076" i="14"/>
  <c r="P1076" i="14"/>
  <c r="O1077" i="14"/>
  <c r="P1077" i="14"/>
  <c r="O1078" i="14"/>
  <c r="P1078" i="14"/>
  <c r="O1079" i="14"/>
  <c r="P1079" i="14"/>
  <c r="O1080" i="14"/>
  <c r="P1080" i="14"/>
  <c r="O1081" i="14"/>
  <c r="P1081" i="14"/>
  <c r="O1082" i="14"/>
  <c r="P1082" i="14"/>
  <c r="O1083" i="14"/>
  <c r="P1083" i="14"/>
  <c r="O1084" i="14"/>
  <c r="P1084" i="14"/>
  <c r="O1085" i="14"/>
  <c r="P1085" i="14"/>
  <c r="O1086" i="14"/>
  <c r="P1086" i="14"/>
  <c r="O1087" i="14"/>
  <c r="P1087" i="14"/>
  <c r="O1088" i="14"/>
  <c r="P1088" i="14"/>
  <c r="O1089" i="14"/>
  <c r="P1089" i="14"/>
  <c r="O1090" i="14"/>
  <c r="P1090" i="14"/>
  <c r="O1091" i="14"/>
  <c r="P1091" i="14"/>
  <c r="O1092" i="14"/>
  <c r="P1092" i="14"/>
  <c r="O1093" i="14"/>
  <c r="P1093" i="14"/>
  <c r="O1094" i="14"/>
  <c r="P1094" i="14"/>
  <c r="O1095" i="14"/>
  <c r="P1095" i="14"/>
  <c r="O1096" i="14"/>
  <c r="P1096" i="14"/>
  <c r="O1097" i="14"/>
  <c r="P1097" i="14"/>
  <c r="O1098" i="14"/>
  <c r="P1098" i="14"/>
  <c r="O1099" i="14"/>
  <c r="P1099" i="14"/>
  <c r="O1100" i="14"/>
  <c r="P1100" i="14"/>
  <c r="O1101" i="14"/>
  <c r="P1101" i="14"/>
  <c r="O1102" i="14"/>
  <c r="P1102" i="14"/>
  <c r="O1103" i="14"/>
  <c r="P1103" i="14"/>
  <c r="O1104" i="14"/>
  <c r="P1104" i="14"/>
  <c r="O1105" i="14"/>
  <c r="P1105" i="14"/>
  <c r="O1106" i="14"/>
  <c r="P1106" i="14"/>
  <c r="O1107" i="14"/>
  <c r="P1107" i="14"/>
  <c r="O1108" i="14"/>
  <c r="P1108" i="14"/>
  <c r="O1109" i="14"/>
  <c r="P1109" i="14"/>
  <c r="O1110" i="14"/>
  <c r="P1110" i="14"/>
  <c r="O1111" i="14"/>
  <c r="P1111" i="14"/>
  <c r="O1112" i="14"/>
  <c r="P1112" i="14"/>
  <c r="O1113" i="14"/>
  <c r="P1113" i="14"/>
  <c r="O1114" i="14"/>
  <c r="P1114" i="14"/>
  <c r="O1115" i="14"/>
  <c r="P1115" i="14"/>
  <c r="O1116" i="14"/>
  <c r="P1116" i="14"/>
  <c r="O1117" i="14"/>
  <c r="P1117" i="14"/>
  <c r="O1118" i="14"/>
  <c r="P1118" i="14"/>
  <c r="O1119" i="14"/>
  <c r="P1119" i="14"/>
  <c r="O1120" i="14"/>
  <c r="P1120" i="14"/>
  <c r="O1121" i="14"/>
  <c r="P1121" i="14"/>
  <c r="O1122" i="14"/>
  <c r="P1122" i="14"/>
  <c r="O1123" i="14"/>
  <c r="P1123" i="14"/>
  <c r="O1124" i="14"/>
  <c r="P1124" i="14"/>
  <c r="O1125" i="14"/>
  <c r="P1125" i="14"/>
  <c r="O1126" i="14"/>
  <c r="P1126" i="14"/>
  <c r="O1127" i="14"/>
  <c r="P1127" i="14"/>
  <c r="O1128" i="14"/>
  <c r="P1128" i="14"/>
  <c r="O1129" i="14"/>
  <c r="P1129" i="14"/>
  <c r="O1130" i="14"/>
  <c r="P1130" i="14"/>
  <c r="S2" i="14"/>
  <c r="R2" i="14"/>
  <c r="P2" i="14"/>
  <c r="O2" i="14"/>
  <c r="A13" i="18"/>
  <c r="C13" i="18" s="1"/>
  <c r="A11" i="18"/>
  <c r="C11" i="18" s="1"/>
  <c r="A10" i="18"/>
  <c r="C10" i="18" s="1"/>
  <c r="A9" i="18"/>
  <c r="C9" i="18" s="1"/>
  <c r="A8" i="18"/>
  <c r="C8" i="18" s="1"/>
  <c r="A7" i="18"/>
  <c r="C7" i="18" s="1"/>
  <c r="A6" i="18"/>
  <c r="C6" i="18" s="1"/>
  <c r="A5" i="18"/>
  <c r="C5" i="18" s="1"/>
  <c r="A4" i="18"/>
  <c r="C4" i="18" s="1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A3" i="18"/>
  <c r="C3" i="18" s="1"/>
  <c r="C2" i="15" a="1"/>
  <c r="A2" i="26" a="1"/>
  <c r="C2" i="15" l="1"/>
  <c r="A2" i="26"/>
  <c r="C2" i="26" s="1"/>
  <c r="D1189" i="26"/>
  <c r="D1190" i="26"/>
  <c r="C1186" i="26"/>
  <c r="D1191" i="26"/>
  <c r="C1187" i="26"/>
  <c r="C1188" i="26"/>
  <c r="C1189" i="26"/>
  <c r="D1186" i="26"/>
  <c r="C1190" i="26"/>
  <c r="D1187" i="26"/>
  <c r="C1191" i="26"/>
  <c r="D1188" i="26"/>
  <c r="C1185" i="26"/>
  <c r="D1184" i="26"/>
  <c r="D1185" i="26"/>
  <c r="C1184" i="26"/>
  <c r="C1183" i="26"/>
  <c r="C1181" i="26"/>
  <c r="D1181" i="26"/>
  <c r="D1182" i="26"/>
  <c r="D1183" i="26"/>
  <c r="C1182" i="26"/>
  <c r="D1013" i="26"/>
  <c r="D1021" i="26"/>
  <c r="D1029" i="26"/>
  <c r="D1037" i="26"/>
  <c r="D1045" i="26"/>
  <c r="D1053" i="26"/>
  <c r="D1061" i="26"/>
  <c r="D1069" i="26"/>
  <c r="D1077" i="26"/>
  <c r="D1085" i="26"/>
  <c r="D1093" i="26"/>
  <c r="D1101" i="26"/>
  <c r="D1109" i="26"/>
  <c r="D1117" i="26"/>
  <c r="D1125" i="26"/>
  <c r="D1133" i="26"/>
  <c r="D1141" i="26"/>
  <c r="D1149" i="26"/>
  <c r="D1157" i="26"/>
  <c r="D1165" i="26"/>
  <c r="D1173" i="26"/>
  <c r="D9" i="26"/>
  <c r="D17" i="26"/>
  <c r="D25" i="26"/>
  <c r="D33" i="26"/>
  <c r="D41" i="26"/>
  <c r="D49" i="26"/>
  <c r="D57" i="26"/>
  <c r="D65" i="26"/>
  <c r="D73" i="26"/>
  <c r="D81" i="26"/>
  <c r="D89" i="26"/>
  <c r="D97" i="26"/>
  <c r="D105" i="26"/>
  <c r="D113" i="26"/>
  <c r="D121" i="26"/>
  <c r="D129" i="26"/>
  <c r="D137" i="26"/>
  <c r="D145" i="26"/>
  <c r="D153" i="26"/>
  <c r="D161" i="26"/>
  <c r="D169" i="26"/>
  <c r="D177" i="26"/>
  <c r="D185" i="26"/>
  <c r="D193" i="26"/>
  <c r="D201" i="26"/>
  <c r="D209" i="26"/>
  <c r="D217" i="26"/>
  <c r="D225" i="26"/>
  <c r="D233" i="26"/>
  <c r="D241" i="26"/>
  <c r="D249" i="26"/>
  <c r="D257" i="26"/>
  <c r="D265" i="26"/>
  <c r="D273" i="26"/>
  <c r="D281" i="26"/>
  <c r="D289" i="26"/>
  <c r="D297" i="26"/>
  <c r="D305" i="26"/>
  <c r="D313" i="26"/>
  <c r="D321" i="26"/>
  <c r="D329" i="26"/>
  <c r="D337" i="26"/>
  <c r="D345" i="26"/>
  <c r="D353" i="26"/>
  <c r="D361" i="26"/>
  <c r="D369" i="26"/>
  <c r="D377" i="26"/>
  <c r="D385" i="26"/>
  <c r="D393" i="26"/>
  <c r="D401" i="26"/>
  <c r="D409" i="26"/>
  <c r="D417" i="26"/>
  <c r="D425" i="26"/>
  <c r="D433" i="26"/>
  <c r="D441" i="26"/>
  <c r="D449" i="26"/>
  <c r="D457" i="26"/>
  <c r="D465" i="26"/>
  <c r="D473" i="26"/>
  <c r="D481" i="26"/>
  <c r="D489" i="26"/>
  <c r="D497" i="26"/>
  <c r="D505" i="26"/>
  <c r="D1014" i="26"/>
  <c r="D1022" i="26"/>
  <c r="D1030" i="26"/>
  <c r="D1038" i="26"/>
  <c r="D1046" i="26"/>
  <c r="D1054" i="26"/>
  <c r="D1062" i="26"/>
  <c r="D1070" i="26"/>
  <c r="D1078" i="26"/>
  <c r="D1086" i="26"/>
  <c r="D1094" i="26"/>
  <c r="D1102" i="26"/>
  <c r="D1110" i="26"/>
  <c r="D1118" i="26"/>
  <c r="D1126" i="26"/>
  <c r="D1134" i="26"/>
  <c r="D1142" i="26"/>
  <c r="D1150" i="26"/>
  <c r="D1158" i="26"/>
  <c r="D1166" i="26"/>
  <c r="D1174" i="26"/>
  <c r="D10" i="26"/>
  <c r="D18" i="26"/>
  <c r="D26" i="26"/>
  <c r="D34" i="26"/>
  <c r="D42" i="26"/>
  <c r="D50" i="26"/>
  <c r="D58" i="26"/>
  <c r="D66" i="26"/>
  <c r="D74" i="26"/>
  <c r="D82" i="26"/>
  <c r="D90" i="26"/>
  <c r="D98" i="26"/>
  <c r="D106" i="26"/>
  <c r="D114" i="26"/>
  <c r="D122" i="26"/>
  <c r="D130" i="26"/>
  <c r="D138" i="26"/>
  <c r="D146" i="26"/>
  <c r="D154" i="26"/>
  <c r="D162" i="26"/>
  <c r="D170" i="26"/>
  <c r="D178" i="26"/>
  <c r="D186" i="26"/>
  <c r="D194" i="26"/>
  <c r="D202" i="26"/>
  <c r="D210" i="26"/>
  <c r="D218" i="26"/>
  <c r="D226" i="26"/>
  <c r="D234" i="26"/>
  <c r="D242" i="26"/>
  <c r="D250" i="26"/>
  <c r="D258" i="26"/>
  <c r="D266" i="26"/>
  <c r="D274" i="26"/>
  <c r="D282" i="26"/>
  <c r="D290" i="26"/>
  <c r="D298" i="26"/>
  <c r="D306" i="26"/>
  <c r="D314" i="26"/>
  <c r="D322" i="26"/>
  <c r="D330" i="26"/>
  <c r="D338" i="26"/>
  <c r="D346" i="26"/>
  <c r="D354" i="26"/>
  <c r="D362" i="26"/>
  <c r="D370" i="26"/>
  <c r="D378" i="26"/>
  <c r="D386" i="26"/>
  <c r="D394" i="26"/>
  <c r="D402" i="26"/>
  <c r="D410" i="26"/>
  <c r="D418" i="26"/>
  <c r="D426" i="26"/>
  <c r="D434" i="26"/>
  <c r="D442" i="26"/>
  <c r="D450" i="26"/>
  <c r="D458" i="26"/>
  <c r="D466" i="26"/>
  <c r="D474" i="26"/>
  <c r="D482" i="26"/>
  <c r="D490" i="26"/>
  <c r="D498" i="26"/>
  <c r="D506" i="26"/>
  <c r="D1015" i="26"/>
  <c r="D1023" i="26"/>
  <c r="D1031" i="26"/>
  <c r="D1039" i="26"/>
  <c r="D1047" i="26"/>
  <c r="D1055" i="26"/>
  <c r="D1063" i="26"/>
  <c r="D1071" i="26"/>
  <c r="D1079" i="26"/>
  <c r="D1087" i="26"/>
  <c r="D1095" i="26"/>
  <c r="D1103" i="26"/>
  <c r="D1111" i="26"/>
  <c r="D1119" i="26"/>
  <c r="D1127" i="26"/>
  <c r="D1135" i="26"/>
  <c r="D1143" i="26"/>
  <c r="D1151" i="26"/>
  <c r="D1159" i="26"/>
  <c r="D1167" i="26"/>
  <c r="D1175" i="26"/>
  <c r="D3" i="26"/>
  <c r="D11" i="26"/>
  <c r="D19" i="26"/>
  <c r="D27" i="26"/>
  <c r="D35" i="26"/>
  <c r="D43" i="26"/>
  <c r="D51" i="26"/>
  <c r="D59" i="26"/>
  <c r="D67" i="26"/>
  <c r="D75" i="26"/>
  <c r="D83" i="26"/>
  <c r="D91" i="26"/>
  <c r="D99" i="26"/>
  <c r="D107" i="26"/>
  <c r="D115" i="26"/>
  <c r="D123" i="26"/>
  <c r="D131" i="26"/>
  <c r="D139" i="26"/>
  <c r="D147" i="26"/>
  <c r="D155" i="26"/>
  <c r="D163" i="26"/>
  <c r="D171" i="26"/>
  <c r="D179" i="26"/>
  <c r="D187" i="26"/>
  <c r="D195" i="26"/>
  <c r="D203" i="26"/>
  <c r="D211" i="26"/>
  <c r="D219" i="26"/>
  <c r="D227" i="26"/>
  <c r="D235" i="26"/>
  <c r="D243" i="26"/>
  <c r="D251" i="26"/>
  <c r="D259" i="26"/>
  <c r="D267" i="26"/>
  <c r="D275" i="26"/>
  <c r="D283" i="26"/>
  <c r="D291" i="26"/>
  <c r="D299" i="26"/>
  <c r="D307" i="26"/>
  <c r="D315" i="26"/>
  <c r="D323" i="26"/>
  <c r="D331" i="26"/>
  <c r="D339" i="26"/>
  <c r="D347" i="26"/>
  <c r="D355" i="26"/>
  <c r="D363" i="26"/>
  <c r="D371" i="26"/>
  <c r="D379" i="26"/>
  <c r="D387" i="26"/>
  <c r="D395" i="26"/>
  <c r="D403" i="26"/>
  <c r="D411" i="26"/>
  <c r="D419" i="26"/>
  <c r="D427" i="26"/>
  <c r="D435" i="26"/>
  <c r="D443" i="26"/>
  <c r="D451" i="26"/>
  <c r="D459" i="26"/>
  <c r="D467" i="26"/>
  <c r="D475" i="26"/>
  <c r="D483" i="26"/>
  <c r="D491" i="26"/>
  <c r="D499" i="26"/>
  <c r="D507" i="26"/>
  <c r="D1016" i="26"/>
  <c r="D1024" i="26"/>
  <c r="D1032" i="26"/>
  <c r="D1040" i="26"/>
  <c r="D1048" i="26"/>
  <c r="D1056" i="26"/>
  <c r="D1064" i="26"/>
  <c r="D1072" i="26"/>
  <c r="D1080" i="26"/>
  <c r="D1088" i="26"/>
  <c r="D1096" i="26"/>
  <c r="D1104" i="26"/>
  <c r="D1112" i="26"/>
  <c r="D1120" i="26"/>
  <c r="D1128" i="26"/>
  <c r="D1136" i="26"/>
  <c r="D1144" i="26"/>
  <c r="D1152" i="26"/>
  <c r="D1160" i="26"/>
  <c r="D1168" i="26"/>
  <c r="D1176" i="26"/>
  <c r="D4" i="26"/>
  <c r="D12" i="26"/>
  <c r="D20" i="26"/>
  <c r="D28" i="26"/>
  <c r="D36" i="26"/>
  <c r="D44" i="26"/>
  <c r="D52" i="26"/>
  <c r="D60" i="26"/>
  <c r="D68" i="26"/>
  <c r="D76" i="26"/>
  <c r="D84" i="26"/>
  <c r="D92" i="26"/>
  <c r="D100" i="26"/>
  <c r="D108" i="26"/>
  <c r="D116" i="26"/>
  <c r="D124" i="26"/>
  <c r="D132" i="26"/>
  <c r="D140" i="26"/>
  <c r="D148" i="26"/>
  <c r="D156" i="26"/>
  <c r="D164" i="26"/>
  <c r="D172" i="26"/>
  <c r="D180" i="26"/>
  <c r="D188" i="26"/>
  <c r="D196" i="26"/>
  <c r="D204" i="26"/>
  <c r="D212" i="26"/>
  <c r="D220" i="26"/>
  <c r="D228" i="26"/>
  <c r="D236" i="26"/>
  <c r="D244" i="26"/>
  <c r="D252" i="26"/>
  <c r="D260" i="26"/>
  <c r="D268" i="26"/>
  <c r="D276" i="26"/>
  <c r="D284" i="26"/>
  <c r="D292" i="26"/>
  <c r="D300" i="26"/>
  <c r="D308" i="26"/>
  <c r="D316" i="26"/>
  <c r="D324" i="26"/>
  <c r="D332" i="26"/>
  <c r="D340" i="26"/>
  <c r="D348" i="26"/>
  <c r="D356" i="26"/>
  <c r="D364" i="26"/>
  <c r="D372" i="26"/>
  <c r="D380" i="26"/>
  <c r="D388" i="26"/>
  <c r="D396" i="26"/>
  <c r="D404" i="26"/>
  <c r="D412" i="26"/>
  <c r="D420" i="26"/>
  <c r="D428" i="26"/>
  <c r="D436" i="26"/>
  <c r="D444" i="26"/>
  <c r="D452" i="26"/>
  <c r="D460" i="26"/>
  <c r="D468" i="26"/>
  <c r="D476" i="26"/>
  <c r="D484" i="26"/>
  <c r="D492" i="26"/>
  <c r="D500" i="26"/>
  <c r="D508" i="26"/>
  <c r="D1018" i="26"/>
  <c r="D1026" i="26"/>
  <c r="D1034" i="26"/>
  <c r="D1042" i="26"/>
  <c r="D1050" i="26"/>
  <c r="D1058" i="26"/>
  <c r="D1066" i="26"/>
  <c r="D1074" i="26"/>
  <c r="D1082" i="26"/>
  <c r="D1090" i="26"/>
  <c r="D1098" i="26"/>
  <c r="D1106" i="26"/>
  <c r="D1114" i="26"/>
  <c r="D1122" i="26"/>
  <c r="D1130" i="26"/>
  <c r="D1138" i="26"/>
  <c r="D1146" i="26"/>
  <c r="D1154" i="26"/>
  <c r="D1162" i="26"/>
  <c r="D1170" i="26"/>
  <c r="D1178" i="26"/>
  <c r="D6" i="26"/>
  <c r="D14" i="26"/>
  <c r="D22" i="26"/>
  <c r="D30" i="26"/>
  <c r="D38" i="26"/>
  <c r="D46" i="26"/>
  <c r="D54" i="26"/>
  <c r="D62" i="26"/>
  <c r="D70" i="26"/>
  <c r="D78" i="26"/>
  <c r="D86" i="26"/>
  <c r="D94" i="26"/>
  <c r="D102" i="26"/>
  <c r="D110" i="26"/>
  <c r="D118" i="26"/>
  <c r="D126" i="26"/>
  <c r="D134" i="26"/>
  <c r="D142" i="26"/>
  <c r="D150" i="26"/>
  <c r="D158" i="26"/>
  <c r="D166" i="26"/>
  <c r="D174" i="26"/>
  <c r="D182" i="26"/>
  <c r="D190" i="26"/>
  <c r="D198" i="26"/>
  <c r="D206" i="26"/>
  <c r="D214" i="26"/>
  <c r="D222" i="26"/>
  <c r="D230" i="26"/>
  <c r="D238" i="26"/>
  <c r="D246" i="26"/>
  <c r="D254" i="26"/>
  <c r="D262" i="26"/>
  <c r="D270" i="26"/>
  <c r="D278" i="26"/>
  <c r="D286" i="26"/>
  <c r="D294" i="26"/>
  <c r="D302" i="26"/>
  <c r="D310" i="26"/>
  <c r="D318" i="26"/>
  <c r="D326" i="26"/>
  <c r="D334" i="26"/>
  <c r="D342" i="26"/>
  <c r="D350" i="26"/>
  <c r="D358" i="26"/>
  <c r="D366" i="26"/>
  <c r="D374" i="26"/>
  <c r="D382" i="26"/>
  <c r="D390" i="26"/>
  <c r="D398" i="26"/>
  <c r="D406" i="26"/>
  <c r="D414" i="26"/>
  <c r="D422" i="26"/>
  <c r="D430" i="26"/>
  <c r="D438" i="26"/>
  <c r="D446" i="26"/>
  <c r="D454" i="26"/>
  <c r="D462" i="26"/>
  <c r="D470" i="26"/>
  <c r="D478" i="26"/>
  <c r="D486" i="26"/>
  <c r="D494" i="26"/>
  <c r="D502" i="26"/>
  <c r="D510" i="26"/>
  <c r="D1020" i="26"/>
  <c r="D1043" i="26"/>
  <c r="D1065" i="26"/>
  <c r="D1084" i="26"/>
  <c r="D1107" i="26"/>
  <c r="D1129" i="26"/>
  <c r="D1148" i="26"/>
  <c r="D1171" i="26"/>
  <c r="D7" i="26"/>
  <c r="D29" i="26"/>
  <c r="D48" i="26"/>
  <c r="D71" i="26"/>
  <c r="D93" i="26"/>
  <c r="D112" i="26"/>
  <c r="D135" i="26"/>
  <c r="D157" i="26"/>
  <c r="D176" i="26"/>
  <c r="D199" i="26"/>
  <c r="D221" i="26"/>
  <c r="D240" i="26"/>
  <c r="D263" i="26"/>
  <c r="D285" i="26"/>
  <c r="D304" i="26"/>
  <c r="D327" i="26"/>
  <c r="D349" i="26"/>
  <c r="D368" i="26"/>
  <c r="D391" i="26"/>
  <c r="D413" i="26"/>
  <c r="D432" i="26"/>
  <c r="D455" i="26"/>
  <c r="D477" i="26"/>
  <c r="D496" i="26"/>
  <c r="D514" i="26"/>
  <c r="D522" i="26"/>
  <c r="D530" i="26"/>
  <c r="D538" i="26"/>
  <c r="D546" i="26"/>
  <c r="D554" i="26"/>
  <c r="D562" i="26"/>
  <c r="D570" i="26"/>
  <c r="D578" i="26"/>
  <c r="D586" i="26"/>
  <c r="D594" i="26"/>
  <c r="D602" i="26"/>
  <c r="D610" i="26"/>
  <c r="D618" i="26"/>
  <c r="D626" i="26"/>
  <c r="D634" i="26"/>
  <c r="D642" i="26"/>
  <c r="D650" i="26"/>
  <c r="D658" i="26"/>
  <c r="D666" i="26"/>
  <c r="D674" i="26"/>
  <c r="D682" i="26"/>
  <c r="D690" i="26"/>
  <c r="D698" i="26"/>
  <c r="D706" i="26"/>
  <c r="D714" i="26"/>
  <c r="D722" i="26"/>
  <c r="D730" i="26"/>
  <c r="D738" i="26"/>
  <c r="D746" i="26"/>
  <c r="D754" i="26"/>
  <c r="D762" i="26"/>
  <c r="D770" i="26"/>
  <c r="D778" i="26"/>
  <c r="D786" i="26"/>
  <c r="D794" i="26"/>
  <c r="D802" i="26"/>
  <c r="D810" i="26"/>
  <c r="D818" i="26"/>
  <c r="D826" i="26"/>
  <c r="D834" i="26"/>
  <c r="D842" i="26"/>
  <c r="D850" i="26"/>
  <c r="D858" i="26"/>
  <c r="D866" i="26"/>
  <c r="D874" i="26"/>
  <c r="D882" i="26"/>
  <c r="D890" i="26"/>
  <c r="D898" i="26"/>
  <c r="D906" i="26"/>
  <c r="D914" i="26"/>
  <c r="D922" i="26"/>
  <c r="D930" i="26"/>
  <c r="D938" i="26"/>
  <c r="D946" i="26"/>
  <c r="D954" i="26"/>
  <c r="D962" i="26"/>
  <c r="D970" i="26"/>
  <c r="D978" i="26"/>
  <c r="D986" i="26"/>
  <c r="D994" i="26"/>
  <c r="D1002" i="26"/>
  <c r="D1010" i="26"/>
  <c r="C1011" i="26"/>
  <c r="C1019" i="26"/>
  <c r="C1027" i="26"/>
  <c r="C1035" i="26"/>
  <c r="C1043" i="26"/>
  <c r="C1051" i="26"/>
  <c r="C1059" i="26"/>
  <c r="C1067" i="26"/>
  <c r="C1075" i="26"/>
  <c r="C1083" i="26"/>
  <c r="C1091" i="26"/>
  <c r="C1099" i="26"/>
  <c r="C1107" i="26"/>
  <c r="C1115" i="26"/>
  <c r="C1123" i="26"/>
  <c r="C1131" i="26"/>
  <c r="C1139" i="26"/>
  <c r="C1147" i="26"/>
  <c r="C1155" i="26"/>
  <c r="C1163" i="26"/>
  <c r="C1171" i="26"/>
  <c r="C1179" i="26"/>
  <c r="C10" i="26"/>
  <c r="C18" i="26"/>
  <c r="C26" i="26"/>
  <c r="C34" i="26"/>
  <c r="C42" i="26"/>
  <c r="C50" i="26"/>
  <c r="C58" i="26"/>
  <c r="C66" i="26"/>
  <c r="C74" i="26"/>
  <c r="C82" i="26"/>
  <c r="C90" i="26"/>
  <c r="C98" i="26"/>
  <c r="C106" i="26"/>
  <c r="C114" i="26"/>
  <c r="C122" i="26"/>
  <c r="C130" i="26"/>
  <c r="C138" i="26"/>
  <c r="C146" i="26"/>
  <c r="C154" i="26"/>
  <c r="C162" i="26"/>
  <c r="C170" i="26"/>
  <c r="C178" i="26"/>
  <c r="C186" i="26"/>
  <c r="C194" i="26"/>
  <c r="C202" i="26"/>
  <c r="C210" i="26"/>
  <c r="C218" i="26"/>
  <c r="C226" i="26"/>
  <c r="C234" i="26"/>
  <c r="C242" i="26"/>
  <c r="C250" i="26"/>
  <c r="C258" i="26"/>
  <c r="C266" i="26"/>
  <c r="C274" i="26"/>
  <c r="C282" i="26"/>
  <c r="C290" i="26"/>
  <c r="C298" i="26"/>
  <c r="C306" i="26"/>
  <c r="C314" i="26"/>
  <c r="C322" i="26"/>
  <c r="C330" i="26"/>
  <c r="C338" i="26"/>
  <c r="C346" i="26"/>
  <c r="C354" i="26"/>
  <c r="C362" i="26"/>
  <c r="C370" i="26"/>
  <c r="C378" i="26"/>
  <c r="C386" i="26"/>
  <c r="C394" i="26"/>
  <c r="C402" i="26"/>
  <c r="C410" i="26"/>
  <c r="C418" i="26"/>
  <c r="C426" i="26"/>
  <c r="D1025" i="26"/>
  <c r="D1044" i="26"/>
  <c r="D1067" i="26"/>
  <c r="D1089" i="26"/>
  <c r="D1108" i="26"/>
  <c r="D1131" i="26"/>
  <c r="D1153" i="26"/>
  <c r="D1172" i="26"/>
  <c r="D8" i="26"/>
  <c r="D31" i="26"/>
  <c r="D53" i="26"/>
  <c r="D72" i="26"/>
  <c r="D95" i="26"/>
  <c r="D117" i="26"/>
  <c r="D136" i="26"/>
  <c r="D159" i="26"/>
  <c r="D181" i="26"/>
  <c r="D200" i="26"/>
  <c r="D223" i="26"/>
  <c r="D245" i="26"/>
  <c r="D264" i="26"/>
  <c r="D287" i="26"/>
  <c r="D309" i="26"/>
  <c r="D328" i="26"/>
  <c r="D351" i="26"/>
  <c r="D373" i="26"/>
  <c r="D392" i="26"/>
  <c r="D415" i="26"/>
  <c r="D437" i="26"/>
  <c r="D456" i="26"/>
  <c r="D479" i="26"/>
  <c r="D501" i="26"/>
  <c r="D515" i="26"/>
  <c r="D523" i="26"/>
  <c r="D531" i="26"/>
  <c r="D539" i="26"/>
  <c r="D547" i="26"/>
  <c r="D555" i="26"/>
  <c r="D563" i="26"/>
  <c r="D571" i="26"/>
  <c r="D579" i="26"/>
  <c r="D587" i="26"/>
  <c r="D595" i="26"/>
  <c r="D603" i="26"/>
  <c r="D611" i="26"/>
  <c r="D619" i="26"/>
  <c r="D627" i="26"/>
  <c r="D635" i="26"/>
  <c r="D643" i="26"/>
  <c r="D651" i="26"/>
  <c r="D659" i="26"/>
  <c r="D667" i="26"/>
  <c r="D675" i="26"/>
  <c r="D683" i="26"/>
  <c r="D691" i="26"/>
  <c r="D699" i="26"/>
  <c r="D707" i="26"/>
  <c r="D715" i="26"/>
  <c r="D723" i="26"/>
  <c r="D731" i="26"/>
  <c r="D739" i="26"/>
  <c r="D747" i="26"/>
  <c r="D755" i="26"/>
  <c r="D763" i="26"/>
  <c r="D771" i="26"/>
  <c r="D779" i="26"/>
  <c r="D787" i="26"/>
  <c r="D795" i="26"/>
  <c r="D803" i="26"/>
  <c r="D811" i="26"/>
  <c r="D819" i="26"/>
  <c r="D827" i="26"/>
  <c r="D835" i="26"/>
  <c r="D843" i="26"/>
  <c r="D851" i="26"/>
  <c r="D859" i="26"/>
  <c r="D867" i="26"/>
  <c r="D875" i="26"/>
  <c r="D883" i="26"/>
  <c r="D891" i="26"/>
  <c r="D899" i="26"/>
  <c r="D907" i="26"/>
  <c r="D915" i="26"/>
  <c r="D923" i="26"/>
  <c r="D931" i="26"/>
  <c r="D939" i="26"/>
  <c r="D947" i="26"/>
  <c r="D955" i="26"/>
  <c r="D963" i="26"/>
  <c r="D971" i="26"/>
  <c r="D979" i="26"/>
  <c r="D987" i="26"/>
  <c r="D995" i="26"/>
  <c r="D1003" i="26"/>
  <c r="C1012" i="26"/>
  <c r="C1020" i="26"/>
  <c r="C1028" i="26"/>
  <c r="C1036" i="26"/>
  <c r="C1044" i="26"/>
  <c r="C1052" i="26"/>
  <c r="C1060" i="26"/>
  <c r="C1068" i="26"/>
  <c r="C1076" i="26"/>
  <c r="C1084" i="26"/>
  <c r="C1092" i="26"/>
  <c r="C1100" i="26"/>
  <c r="C1108" i="26"/>
  <c r="C1116" i="26"/>
  <c r="C1124" i="26"/>
  <c r="D1027" i="26"/>
  <c r="D1049" i="26"/>
  <c r="D1068" i="26"/>
  <c r="D1091" i="26"/>
  <c r="D1113" i="26"/>
  <c r="D1132" i="26"/>
  <c r="D1155" i="26"/>
  <c r="D1177" i="26"/>
  <c r="D13" i="26"/>
  <c r="D32" i="26"/>
  <c r="D55" i="26"/>
  <c r="D77" i="26"/>
  <c r="D96" i="26"/>
  <c r="D119" i="26"/>
  <c r="D141" i="26"/>
  <c r="D160" i="26"/>
  <c r="D183" i="26"/>
  <c r="D205" i="26"/>
  <c r="D224" i="26"/>
  <c r="D247" i="26"/>
  <c r="D269" i="26"/>
  <c r="D288" i="26"/>
  <c r="D311" i="26"/>
  <c r="D333" i="26"/>
  <c r="D352" i="26"/>
  <c r="D375" i="26"/>
  <c r="D397" i="26"/>
  <c r="D416" i="26"/>
  <c r="D439" i="26"/>
  <c r="D461" i="26"/>
  <c r="D480" i="26"/>
  <c r="D503" i="26"/>
  <c r="D516" i="26"/>
  <c r="D524" i="26"/>
  <c r="D532" i="26"/>
  <c r="D540" i="26"/>
  <c r="D548" i="26"/>
  <c r="D556" i="26"/>
  <c r="D564" i="26"/>
  <c r="D572" i="26"/>
  <c r="D580" i="26"/>
  <c r="D588" i="26"/>
  <c r="D596" i="26"/>
  <c r="D604" i="26"/>
  <c r="D612" i="26"/>
  <c r="D620" i="26"/>
  <c r="D628" i="26"/>
  <c r="D636" i="26"/>
  <c r="D644" i="26"/>
  <c r="D652" i="26"/>
  <c r="D660" i="26"/>
  <c r="D668" i="26"/>
  <c r="D676" i="26"/>
  <c r="D684" i="26"/>
  <c r="D692" i="26"/>
  <c r="D700" i="26"/>
  <c r="D708" i="26"/>
  <c r="D716" i="26"/>
  <c r="D724" i="26"/>
  <c r="D732" i="26"/>
  <c r="D740" i="26"/>
  <c r="D748" i="26"/>
  <c r="D756" i="26"/>
  <c r="D764" i="26"/>
  <c r="D772" i="26"/>
  <c r="D780" i="26"/>
  <c r="D788" i="26"/>
  <c r="D796" i="26"/>
  <c r="D804" i="26"/>
  <c r="D812" i="26"/>
  <c r="D820" i="26"/>
  <c r="D828" i="26"/>
  <c r="D836" i="26"/>
  <c r="D844" i="26"/>
  <c r="D852" i="26"/>
  <c r="D860" i="26"/>
  <c r="D868" i="26"/>
  <c r="D876" i="26"/>
  <c r="D884" i="26"/>
  <c r="D892" i="26"/>
  <c r="D900" i="26"/>
  <c r="D908" i="26"/>
  <c r="D916" i="26"/>
  <c r="D924" i="26"/>
  <c r="D932" i="26"/>
  <c r="D940" i="26"/>
  <c r="D948" i="26"/>
  <c r="D956" i="26"/>
  <c r="D964" i="26"/>
  <c r="D972" i="26"/>
  <c r="D980" i="26"/>
  <c r="D988" i="26"/>
  <c r="D996" i="26"/>
  <c r="D1004" i="26"/>
  <c r="C1013" i="26"/>
  <c r="C1021" i="26"/>
  <c r="C1029" i="26"/>
  <c r="C1037" i="26"/>
  <c r="C1045" i="26"/>
  <c r="C1053" i="26"/>
  <c r="C1061" i="26"/>
  <c r="C1069" i="26"/>
  <c r="C1077" i="26"/>
  <c r="C1085" i="26"/>
  <c r="C1093" i="26"/>
  <c r="C1101" i="26"/>
  <c r="C1109" i="26"/>
  <c r="C1117" i="26"/>
  <c r="C1125" i="26"/>
  <c r="C1133" i="26"/>
  <c r="C1141" i="26"/>
  <c r="C1149" i="26"/>
  <c r="C1157" i="26"/>
  <c r="C1165" i="26"/>
  <c r="C1173" i="26"/>
  <c r="C4" i="26"/>
  <c r="C12" i="26"/>
  <c r="C20" i="26"/>
  <c r="C28" i="26"/>
  <c r="C36" i="26"/>
  <c r="C44" i="26"/>
  <c r="C52" i="26"/>
  <c r="C60" i="26"/>
  <c r="C68" i="26"/>
  <c r="C76" i="26"/>
  <c r="C84" i="26"/>
  <c r="C92" i="26"/>
  <c r="C100" i="26"/>
  <c r="C108" i="26"/>
  <c r="C116" i="26"/>
  <c r="D1028" i="26"/>
  <c r="D1051" i="26"/>
  <c r="D1073" i="26"/>
  <c r="D1092" i="26"/>
  <c r="D1115" i="26"/>
  <c r="D1137" i="26"/>
  <c r="D1156" i="26"/>
  <c r="D1179" i="26"/>
  <c r="D15" i="26"/>
  <c r="D37" i="26"/>
  <c r="D56" i="26"/>
  <c r="D79" i="26"/>
  <c r="D101" i="26"/>
  <c r="D120" i="26"/>
  <c r="D143" i="26"/>
  <c r="D165" i="26"/>
  <c r="D184" i="26"/>
  <c r="D207" i="26"/>
  <c r="D229" i="26"/>
  <c r="D248" i="26"/>
  <c r="D271" i="26"/>
  <c r="D293" i="26"/>
  <c r="D312" i="26"/>
  <c r="D335" i="26"/>
  <c r="D357" i="26"/>
  <c r="D376" i="26"/>
  <c r="D399" i="26"/>
  <c r="D421" i="26"/>
  <c r="D440" i="26"/>
  <c r="D463" i="26"/>
  <c r="D485" i="26"/>
  <c r="D504" i="26"/>
  <c r="D517" i="26"/>
  <c r="D525" i="26"/>
  <c r="D533" i="26"/>
  <c r="D541" i="26"/>
  <c r="D549" i="26"/>
  <c r="D557" i="26"/>
  <c r="D565" i="26"/>
  <c r="D573" i="26"/>
  <c r="D581" i="26"/>
  <c r="D589" i="26"/>
  <c r="D597" i="26"/>
  <c r="D605" i="26"/>
  <c r="D613" i="26"/>
  <c r="D621" i="26"/>
  <c r="D629" i="26"/>
  <c r="D637" i="26"/>
  <c r="D645" i="26"/>
  <c r="D653" i="26"/>
  <c r="D661" i="26"/>
  <c r="D669" i="26"/>
  <c r="D677" i="26"/>
  <c r="D685" i="26"/>
  <c r="D693" i="26"/>
  <c r="D701" i="26"/>
  <c r="D709" i="26"/>
  <c r="D717" i="26"/>
  <c r="D725" i="26"/>
  <c r="D733" i="26"/>
  <c r="D741" i="26"/>
  <c r="D749" i="26"/>
  <c r="D757" i="26"/>
  <c r="D765" i="26"/>
  <c r="D773" i="26"/>
  <c r="D781" i="26"/>
  <c r="D789" i="26"/>
  <c r="D797" i="26"/>
  <c r="D805" i="26"/>
  <c r="D813" i="26"/>
  <c r="D821" i="26"/>
  <c r="D829" i="26"/>
  <c r="D837" i="26"/>
  <c r="D845" i="26"/>
  <c r="D853" i="26"/>
  <c r="D861" i="26"/>
  <c r="D869" i="26"/>
  <c r="D877" i="26"/>
  <c r="D885" i="26"/>
  <c r="D893" i="26"/>
  <c r="D901" i="26"/>
  <c r="D909" i="26"/>
  <c r="D917" i="26"/>
  <c r="D925" i="26"/>
  <c r="D933" i="26"/>
  <c r="D941" i="26"/>
  <c r="D949" i="26"/>
  <c r="D957" i="26"/>
  <c r="D965" i="26"/>
  <c r="D973" i="26"/>
  <c r="D981" i="26"/>
  <c r="D989" i="26"/>
  <c r="D997" i="26"/>
  <c r="D1005" i="26"/>
  <c r="C1014" i="26"/>
  <c r="C1022" i="26"/>
  <c r="C1030" i="26"/>
  <c r="C1038" i="26"/>
  <c r="C1046" i="26"/>
  <c r="C1054" i="26"/>
  <c r="C1062" i="26"/>
  <c r="C1070" i="26"/>
  <c r="C1078" i="26"/>
  <c r="C1086" i="26"/>
  <c r="C1094" i="26"/>
  <c r="C1102" i="26"/>
  <c r="C1110" i="26"/>
  <c r="C1118" i="26"/>
  <c r="C1126" i="26"/>
  <c r="C1134" i="26"/>
  <c r="C1142" i="26"/>
  <c r="C1150" i="26"/>
  <c r="C1158" i="26"/>
  <c r="C1166" i="26"/>
  <c r="C1174" i="26"/>
  <c r="C5" i="26"/>
  <c r="C13" i="26"/>
  <c r="C21" i="26"/>
  <c r="C29" i="26"/>
  <c r="C37" i="26"/>
  <c r="C45" i="26"/>
  <c r="C53" i="26"/>
  <c r="C61" i="26"/>
  <c r="C69" i="26"/>
  <c r="C77" i="26"/>
  <c r="C85" i="26"/>
  <c r="C93" i="26"/>
  <c r="C101" i="26"/>
  <c r="C109" i="26"/>
  <c r="C117" i="26"/>
  <c r="C125" i="26"/>
  <c r="C133" i="26"/>
  <c r="C141" i="26"/>
  <c r="C149" i="26"/>
  <c r="C157" i="26"/>
  <c r="C165" i="26"/>
  <c r="C173" i="26"/>
  <c r="C181" i="26"/>
  <c r="C189" i="26"/>
  <c r="C197" i="26"/>
  <c r="C205" i="26"/>
  <c r="C213" i="26"/>
  <c r="C221" i="26"/>
  <c r="C229" i="26"/>
  <c r="C237" i="26"/>
  <c r="C245" i="26"/>
  <c r="C253" i="26"/>
  <c r="C261" i="26"/>
  <c r="C269" i="26"/>
  <c r="C277" i="26"/>
  <c r="C285" i="26"/>
  <c r="C293" i="26"/>
  <c r="C301" i="26"/>
  <c r="C309" i="26"/>
  <c r="C317" i="26"/>
  <c r="C325" i="26"/>
  <c r="C333" i="26"/>
  <c r="C341" i="26"/>
  <c r="C349" i="26"/>
  <c r="C357" i="26"/>
  <c r="C365" i="26"/>
  <c r="C373" i="26"/>
  <c r="C381" i="26"/>
  <c r="C389" i="26"/>
  <c r="C397" i="26"/>
  <c r="C405" i="26"/>
  <c r="C413" i="26"/>
  <c r="C421" i="26"/>
  <c r="C429" i="26"/>
  <c r="D1012" i="26"/>
  <c r="D1035" i="26"/>
  <c r="D1057" i="26"/>
  <c r="D1076" i="26"/>
  <c r="D1099" i="26"/>
  <c r="D1121" i="26"/>
  <c r="D1140" i="26"/>
  <c r="D1163" i="26"/>
  <c r="D21" i="26"/>
  <c r="D40" i="26"/>
  <c r="D63" i="26"/>
  <c r="D85" i="26"/>
  <c r="D104" i="26"/>
  <c r="D127" i="26"/>
  <c r="D149" i="26"/>
  <c r="D168" i="26"/>
  <c r="D191" i="26"/>
  <c r="D213" i="26"/>
  <c r="D232" i="26"/>
  <c r="D255" i="26"/>
  <c r="D277" i="26"/>
  <c r="D296" i="26"/>
  <c r="D319" i="26"/>
  <c r="D341" i="26"/>
  <c r="D360" i="26"/>
  <c r="D383" i="26"/>
  <c r="D405" i="26"/>
  <c r="D424" i="26"/>
  <c r="D447" i="26"/>
  <c r="D469" i="26"/>
  <c r="D488" i="26"/>
  <c r="D511" i="26"/>
  <c r="D519" i="26"/>
  <c r="D527" i="26"/>
  <c r="D535" i="26"/>
  <c r="D543" i="26"/>
  <c r="D551" i="26"/>
  <c r="D559" i="26"/>
  <c r="D567" i="26"/>
  <c r="D575" i="26"/>
  <c r="D583" i="26"/>
  <c r="D591" i="26"/>
  <c r="D599" i="26"/>
  <c r="D607" i="26"/>
  <c r="D615" i="26"/>
  <c r="D623" i="26"/>
  <c r="D631" i="26"/>
  <c r="D639" i="26"/>
  <c r="D647" i="26"/>
  <c r="D655" i="26"/>
  <c r="D663" i="26"/>
  <c r="D671" i="26"/>
  <c r="D679" i="26"/>
  <c r="D687" i="26"/>
  <c r="D695" i="26"/>
  <c r="D703" i="26"/>
  <c r="D711" i="26"/>
  <c r="D719" i="26"/>
  <c r="D727" i="26"/>
  <c r="D735" i="26"/>
  <c r="D743" i="26"/>
  <c r="D751" i="26"/>
  <c r="D759" i="26"/>
  <c r="D767" i="26"/>
  <c r="D775" i="26"/>
  <c r="D783" i="26"/>
  <c r="D791" i="26"/>
  <c r="D799" i="26"/>
  <c r="D807" i="26"/>
  <c r="D815" i="26"/>
  <c r="D823" i="26"/>
  <c r="D831" i="26"/>
  <c r="D839" i="26"/>
  <c r="D847" i="26"/>
  <c r="D855" i="26"/>
  <c r="D863" i="26"/>
  <c r="D871" i="26"/>
  <c r="D879" i="26"/>
  <c r="D887" i="26"/>
  <c r="D895" i="26"/>
  <c r="D903" i="26"/>
  <c r="D911" i="26"/>
  <c r="D919" i="26"/>
  <c r="D927" i="26"/>
  <c r="D935" i="26"/>
  <c r="D943" i="26"/>
  <c r="D951" i="26"/>
  <c r="D959" i="26"/>
  <c r="D967" i="26"/>
  <c r="D975" i="26"/>
  <c r="D983" i="26"/>
  <c r="D991" i="26"/>
  <c r="D999" i="26"/>
  <c r="D1007" i="26"/>
  <c r="C1016" i="26"/>
  <c r="C1024" i="26"/>
  <c r="C1032" i="26"/>
  <c r="C1040" i="26"/>
  <c r="C1048" i="26"/>
  <c r="C1056" i="26"/>
  <c r="C1064" i="26"/>
  <c r="C1072" i="26"/>
  <c r="C1080" i="26"/>
  <c r="C1088" i="26"/>
  <c r="C1096" i="26"/>
  <c r="C1104" i="26"/>
  <c r="C1112" i="26"/>
  <c r="C1120" i="26"/>
  <c r="C1128" i="26"/>
  <c r="C1136" i="26"/>
  <c r="C1144" i="26"/>
  <c r="C1152" i="26"/>
  <c r="C1160" i="26"/>
  <c r="C1168" i="26"/>
  <c r="C1176" i="26"/>
  <c r="C7" i="26"/>
  <c r="C15" i="26"/>
  <c r="C23" i="26"/>
  <c r="C31" i="26"/>
  <c r="C39" i="26"/>
  <c r="C47" i="26"/>
  <c r="C55" i="26"/>
  <c r="C63" i="26"/>
  <c r="C71" i="26"/>
  <c r="C79" i="26"/>
  <c r="C87" i="26"/>
  <c r="C95" i="26"/>
  <c r="C103" i="26"/>
  <c r="C111" i="26"/>
  <c r="C119" i="26"/>
  <c r="D1036" i="26"/>
  <c r="D1097" i="26"/>
  <c r="D1147" i="26"/>
  <c r="D16" i="26"/>
  <c r="D69" i="26"/>
  <c r="D128" i="26"/>
  <c r="D189" i="26"/>
  <c r="D239" i="26"/>
  <c r="D301" i="26"/>
  <c r="D359" i="26"/>
  <c r="D408" i="26"/>
  <c r="D471" i="26"/>
  <c r="D518" i="26"/>
  <c r="D537" i="26"/>
  <c r="D560" i="26"/>
  <c r="D582" i="26"/>
  <c r="D601" i="26"/>
  <c r="D624" i="26"/>
  <c r="D646" i="26"/>
  <c r="D665" i="26"/>
  <c r="D688" i="26"/>
  <c r="D710" i="26"/>
  <c r="D729" i="26"/>
  <c r="D752" i="26"/>
  <c r="D774" i="26"/>
  <c r="D793" i="26"/>
  <c r="D816" i="26"/>
  <c r="D838" i="26"/>
  <c r="D857" i="26"/>
  <c r="D880" i="26"/>
  <c r="D902" i="26"/>
  <c r="D921" i="26"/>
  <c r="D944" i="26"/>
  <c r="D966" i="26"/>
  <c r="D985" i="26"/>
  <c r="D1008" i="26"/>
  <c r="C1033" i="26"/>
  <c r="C1055" i="26"/>
  <c r="C1074" i="26"/>
  <c r="C1097" i="26"/>
  <c r="C1119" i="26"/>
  <c r="C1137" i="26"/>
  <c r="C1153" i="26"/>
  <c r="C1169" i="26"/>
  <c r="C8" i="26"/>
  <c r="C24" i="26"/>
  <c r="C40" i="26"/>
  <c r="C56" i="26"/>
  <c r="C72" i="26"/>
  <c r="C88" i="26"/>
  <c r="C104" i="26"/>
  <c r="C120" i="26"/>
  <c r="C131" i="26"/>
  <c r="C142" i="26"/>
  <c r="C152" i="26"/>
  <c r="C163" i="26"/>
  <c r="C174" i="26"/>
  <c r="C184" i="26"/>
  <c r="C195" i="26"/>
  <c r="C206" i="26"/>
  <c r="C216" i="26"/>
  <c r="C227" i="26"/>
  <c r="C238" i="26"/>
  <c r="C248" i="26"/>
  <c r="C259" i="26"/>
  <c r="C270" i="26"/>
  <c r="C280" i="26"/>
  <c r="C291" i="26"/>
  <c r="C302" i="26"/>
  <c r="C312" i="26"/>
  <c r="C323" i="26"/>
  <c r="C334" i="26"/>
  <c r="C344" i="26"/>
  <c r="C355" i="26"/>
  <c r="C366" i="26"/>
  <c r="C376" i="26"/>
  <c r="C387" i="26"/>
  <c r="C398" i="26"/>
  <c r="C408" i="26"/>
  <c r="C419" i="26"/>
  <c r="C430" i="26"/>
  <c r="C438" i="26"/>
  <c r="C446" i="26"/>
  <c r="C454" i="26"/>
  <c r="C462" i="26"/>
  <c r="C470" i="26"/>
  <c r="C478" i="26"/>
  <c r="C486" i="26"/>
  <c r="C494" i="26"/>
  <c r="C502" i="26"/>
  <c r="C510" i="26"/>
  <c r="C518" i="26"/>
  <c r="C526" i="26"/>
  <c r="C534" i="26"/>
  <c r="C542" i="26"/>
  <c r="C550" i="26"/>
  <c r="C558" i="26"/>
  <c r="C566" i="26"/>
  <c r="C574" i="26"/>
  <c r="C582" i="26"/>
  <c r="C590" i="26"/>
  <c r="C598" i="26"/>
  <c r="C606" i="26"/>
  <c r="C614" i="26"/>
  <c r="C622" i="26"/>
  <c r="C630" i="26"/>
  <c r="C638" i="26"/>
  <c r="C646" i="26"/>
  <c r="C654" i="26"/>
  <c r="C662" i="26"/>
  <c r="C670" i="26"/>
  <c r="C678" i="26"/>
  <c r="C686" i="26"/>
  <c r="C694" i="26"/>
  <c r="C702" i="26"/>
  <c r="C710" i="26"/>
  <c r="C718" i="26"/>
  <c r="C726" i="26"/>
  <c r="C734" i="26"/>
  <c r="C742" i="26"/>
  <c r="C750" i="26"/>
  <c r="C758" i="26"/>
  <c r="C766" i="26"/>
  <c r="C774" i="26"/>
  <c r="C782" i="26"/>
  <c r="C790" i="26"/>
  <c r="C798" i="26"/>
  <c r="C806" i="26"/>
  <c r="C814" i="26"/>
  <c r="C822" i="26"/>
  <c r="C830" i="26"/>
  <c r="C838" i="26"/>
  <c r="C846" i="26"/>
  <c r="C854" i="26"/>
  <c r="C862" i="26"/>
  <c r="C870" i="26"/>
  <c r="C878" i="26"/>
  <c r="C886" i="26"/>
  <c r="C894" i="26"/>
  <c r="C902" i="26"/>
  <c r="C910" i="26"/>
  <c r="C918" i="26"/>
  <c r="C926" i="26"/>
  <c r="C934" i="26"/>
  <c r="C942" i="26"/>
  <c r="C950" i="26"/>
  <c r="C958" i="26"/>
  <c r="C966" i="26"/>
  <c r="C974" i="26"/>
  <c r="C982" i="26"/>
  <c r="C990" i="26"/>
  <c r="C998" i="26"/>
  <c r="C1006" i="26"/>
  <c r="C132" i="26"/>
  <c r="C388" i="26"/>
  <c r="C439" i="26"/>
  <c r="C455" i="26"/>
  <c r="C471" i="26"/>
  <c r="C487" i="26"/>
  <c r="C503" i="26"/>
  <c r="C519" i="26"/>
  <c r="C535" i="26"/>
  <c r="C551" i="26"/>
  <c r="C567" i="26"/>
  <c r="C583" i="26"/>
  <c r="C599" i="26"/>
  <c r="C615" i="26"/>
  <c r="C631" i="26"/>
  <c r="C647" i="26"/>
  <c r="C663" i="26"/>
  <c r="C679" i="26"/>
  <c r="C695" i="26"/>
  <c r="C711" i="26"/>
  <c r="C727" i="26"/>
  <c r="C743" i="26"/>
  <c r="C759" i="26"/>
  <c r="C775" i="26"/>
  <c r="C791" i="26"/>
  <c r="C807" i="26"/>
  <c r="C815" i="26"/>
  <c r="C831" i="26"/>
  <c r="C847" i="26"/>
  <c r="C863" i="26"/>
  <c r="C879" i="26"/>
  <c r="C887" i="26"/>
  <c r="C903" i="26"/>
  <c r="C919" i="26"/>
  <c r="C935" i="26"/>
  <c r="C951" i="26"/>
  <c r="C967" i="26"/>
  <c r="C983" i="26"/>
  <c r="C999" i="26"/>
  <c r="D1041" i="26"/>
  <c r="D1100" i="26"/>
  <c r="D1161" i="26"/>
  <c r="D23" i="26"/>
  <c r="D80" i="26"/>
  <c r="D133" i="26"/>
  <c r="D192" i="26"/>
  <c r="D253" i="26"/>
  <c r="D303" i="26"/>
  <c r="D365" i="26"/>
  <c r="D423" i="26"/>
  <c r="D472" i="26"/>
  <c r="D520" i="26"/>
  <c r="D542" i="26"/>
  <c r="D561" i="26"/>
  <c r="D584" i="26"/>
  <c r="D606" i="26"/>
  <c r="D625" i="26"/>
  <c r="D648" i="26"/>
  <c r="D670" i="26"/>
  <c r="D689" i="26"/>
  <c r="D712" i="26"/>
  <c r="D734" i="26"/>
  <c r="D753" i="26"/>
  <c r="D776" i="26"/>
  <c r="D798" i="26"/>
  <c r="D817" i="26"/>
  <c r="D840" i="26"/>
  <c r="D862" i="26"/>
  <c r="D881" i="26"/>
  <c r="D904" i="26"/>
  <c r="D926" i="26"/>
  <c r="D945" i="26"/>
  <c r="D968" i="26"/>
  <c r="D990" i="26"/>
  <c r="D1009" i="26"/>
  <c r="C1015" i="26"/>
  <c r="C1034" i="26"/>
  <c r="C1057" i="26"/>
  <c r="C1079" i="26"/>
  <c r="C1098" i="26"/>
  <c r="C1121" i="26"/>
  <c r="C1138" i="26"/>
  <c r="C1154" i="26"/>
  <c r="C1170" i="26"/>
  <c r="C9" i="26"/>
  <c r="C25" i="26"/>
  <c r="C41" i="26"/>
  <c r="C57" i="26"/>
  <c r="C73" i="26"/>
  <c r="C89" i="26"/>
  <c r="C105" i="26"/>
  <c r="C121" i="26"/>
  <c r="C143" i="26"/>
  <c r="C153" i="26"/>
  <c r="C164" i="26"/>
  <c r="C175" i="26"/>
  <c r="C185" i="26"/>
  <c r="C196" i="26"/>
  <c r="C207" i="26"/>
  <c r="C217" i="26"/>
  <c r="C228" i="26"/>
  <c r="C239" i="26"/>
  <c r="C249" i="26"/>
  <c r="C260" i="26"/>
  <c r="C271" i="26"/>
  <c r="C281" i="26"/>
  <c r="C292" i="26"/>
  <c r="C303" i="26"/>
  <c r="C313" i="26"/>
  <c r="C324" i="26"/>
  <c r="C335" i="26"/>
  <c r="C345" i="26"/>
  <c r="C356" i="26"/>
  <c r="C367" i="26"/>
  <c r="C377" i="26"/>
  <c r="C399" i="26"/>
  <c r="C409" i="26"/>
  <c r="C420" i="26"/>
  <c r="C431" i="26"/>
  <c r="C447" i="26"/>
  <c r="C463" i="26"/>
  <c r="C479" i="26"/>
  <c r="C495" i="26"/>
  <c r="C511" i="26"/>
  <c r="C527" i="26"/>
  <c r="C543" i="26"/>
  <c r="C559" i="26"/>
  <c r="C575" i="26"/>
  <c r="C591" i="26"/>
  <c r="C607" i="26"/>
  <c r="C623" i="26"/>
  <c r="C639" i="26"/>
  <c r="C655" i="26"/>
  <c r="C671" i="26"/>
  <c r="C687" i="26"/>
  <c r="C703" i="26"/>
  <c r="C719" i="26"/>
  <c r="C735" i="26"/>
  <c r="C751" i="26"/>
  <c r="C767" i="26"/>
  <c r="C783" i="26"/>
  <c r="C799" i="26"/>
  <c r="C823" i="26"/>
  <c r="C839" i="26"/>
  <c r="C855" i="26"/>
  <c r="C871" i="26"/>
  <c r="C895" i="26"/>
  <c r="C911" i="26"/>
  <c r="C927" i="26"/>
  <c r="C943" i="26"/>
  <c r="C959" i="26"/>
  <c r="C975" i="26"/>
  <c r="C991" i="26"/>
  <c r="C1007" i="26"/>
  <c r="D1052" i="26"/>
  <c r="D1105" i="26"/>
  <c r="D1164" i="26"/>
  <c r="D24" i="26"/>
  <c r="D87" i="26"/>
  <c r="D144" i="26"/>
  <c r="D197" i="26"/>
  <c r="D256" i="26"/>
  <c r="D317" i="26"/>
  <c r="D367" i="26"/>
  <c r="D429" i="26"/>
  <c r="D487" i="26"/>
  <c r="D521" i="26"/>
  <c r="D544" i="26"/>
  <c r="D566" i="26"/>
  <c r="D585" i="26"/>
  <c r="D608" i="26"/>
  <c r="D630" i="26"/>
  <c r="D649" i="26"/>
  <c r="D672" i="26"/>
  <c r="D694" i="26"/>
  <c r="D713" i="26"/>
  <c r="D736" i="26"/>
  <c r="D758" i="26"/>
  <c r="D777" i="26"/>
  <c r="D800" i="26"/>
  <c r="D822" i="26"/>
  <c r="D841" i="26"/>
  <c r="D864" i="26"/>
  <c r="D886" i="26"/>
  <c r="D905" i="26"/>
  <c r="D928" i="26"/>
  <c r="D950" i="26"/>
  <c r="D969" i="26"/>
  <c r="D992" i="26"/>
  <c r="C1017" i="26"/>
  <c r="C1039" i="26"/>
  <c r="C1058" i="26"/>
  <c r="C1081" i="26"/>
  <c r="C1103" i="26"/>
  <c r="C1122" i="26"/>
  <c r="C1140" i="26"/>
  <c r="C1156" i="26"/>
  <c r="C1172" i="26"/>
  <c r="C11" i="26"/>
  <c r="C27" i="26"/>
  <c r="C43" i="26"/>
  <c r="C59" i="26"/>
  <c r="C75" i="26"/>
  <c r="C91" i="26"/>
  <c r="C107" i="26"/>
  <c r="C123" i="26"/>
  <c r="C134" i="26"/>
  <c r="C144" i="26"/>
  <c r="C155" i="26"/>
  <c r="C166" i="26"/>
  <c r="C176" i="26"/>
  <c r="C187" i="26"/>
  <c r="C198" i="26"/>
  <c r="C208" i="26"/>
  <c r="C219" i="26"/>
  <c r="C230" i="26"/>
  <c r="C240" i="26"/>
  <c r="C251" i="26"/>
  <c r="C262" i="26"/>
  <c r="C272" i="26"/>
  <c r="C283" i="26"/>
  <c r="C294" i="26"/>
  <c r="C304" i="26"/>
  <c r="C315" i="26"/>
  <c r="C326" i="26"/>
  <c r="C336" i="26"/>
  <c r="C347" i="26"/>
  <c r="C358" i="26"/>
  <c r="C368" i="26"/>
  <c r="C379" i="26"/>
  <c r="C390" i="26"/>
  <c r="C400" i="26"/>
  <c r="C411" i="26"/>
  <c r="C422" i="26"/>
  <c r="C432" i="26"/>
  <c r="C440" i="26"/>
  <c r="C448" i="26"/>
  <c r="C456" i="26"/>
  <c r="C464" i="26"/>
  <c r="C472" i="26"/>
  <c r="C480" i="26"/>
  <c r="C488" i="26"/>
  <c r="C496" i="26"/>
  <c r="C504" i="26"/>
  <c r="C512" i="26"/>
  <c r="C520" i="26"/>
  <c r="C528" i="26"/>
  <c r="C536" i="26"/>
  <c r="C544" i="26"/>
  <c r="C552" i="26"/>
  <c r="C560" i="26"/>
  <c r="C568" i="26"/>
  <c r="C576" i="26"/>
  <c r="C584" i="26"/>
  <c r="C592" i="26"/>
  <c r="C600" i="26"/>
  <c r="C608" i="26"/>
  <c r="C616" i="26"/>
  <c r="C624" i="26"/>
  <c r="C632" i="26"/>
  <c r="C640" i="26"/>
  <c r="C648" i="26"/>
  <c r="C656" i="26"/>
  <c r="C664" i="26"/>
  <c r="C672" i="26"/>
  <c r="C680" i="26"/>
  <c r="C688" i="26"/>
  <c r="C696" i="26"/>
  <c r="C704" i="26"/>
  <c r="C712" i="26"/>
  <c r="C720" i="26"/>
  <c r="C728" i="26"/>
  <c r="C736" i="26"/>
  <c r="C744" i="26"/>
  <c r="C752" i="26"/>
  <c r="C760" i="26"/>
  <c r="C768" i="26"/>
  <c r="C776" i="26"/>
  <c r="C784" i="26"/>
  <c r="C792" i="26"/>
  <c r="C800" i="26"/>
  <c r="C808" i="26"/>
  <c r="C816" i="26"/>
  <c r="C824" i="26"/>
  <c r="C832" i="26"/>
  <c r="C840" i="26"/>
  <c r="C848" i="26"/>
  <c r="C856" i="26"/>
  <c r="C864" i="26"/>
  <c r="C872" i="26"/>
  <c r="C880" i="26"/>
  <c r="C888" i="26"/>
  <c r="C896" i="26"/>
  <c r="C904" i="26"/>
  <c r="C912" i="26"/>
  <c r="C920" i="26"/>
  <c r="C928" i="26"/>
  <c r="C936" i="26"/>
  <c r="C944" i="26"/>
  <c r="C952" i="26"/>
  <c r="C960" i="26"/>
  <c r="C968" i="26"/>
  <c r="C976" i="26"/>
  <c r="C984" i="26"/>
  <c r="C992" i="26"/>
  <c r="C1000" i="26"/>
  <c r="C1008" i="26"/>
  <c r="D1011" i="26"/>
  <c r="D1123" i="26"/>
  <c r="D1180" i="26"/>
  <c r="D45" i="26"/>
  <c r="D103" i="26"/>
  <c r="D152" i="26"/>
  <c r="D272" i="26"/>
  <c r="D325" i="26"/>
  <c r="D384" i="26"/>
  <c r="D495" i="26"/>
  <c r="D528" i="26"/>
  <c r="D592" i="26"/>
  <c r="D614" i="26"/>
  <c r="D656" i="26"/>
  <c r="D697" i="26"/>
  <c r="D742" i="26"/>
  <c r="D784" i="26"/>
  <c r="D1059" i="26"/>
  <c r="D1116" i="26"/>
  <c r="D1169" i="26"/>
  <c r="D39" i="26"/>
  <c r="D88" i="26"/>
  <c r="D151" i="26"/>
  <c r="D208" i="26"/>
  <c r="D261" i="26"/>
  <c r="D320" i="26"/>
  <c r="D381" i="26"/>
  <c r="D431" i="26"/>
  <c r="D493" i="26"/>
  <c r="D526" i="26"/>
  <c r="D545" i="26"/>
  <c r="D568" i="26"/>
  <c r="D590" i="26"/>
  <c r="D609" i="26"/>
  <c r="D632" i="26"/>
  <c r="D654" i="26"/>
  <c r="D673" i="26"/>
  <c r="D696" i="26"/>
  <c r="D718" i="26"/>
  <c r="D737" i="26"/>
  <c r="D760" i="26"/>
  <c r="D782" i="26"/>
  <c r="D801" i="26"/>
  <c r="D824" i="26"/>
  <c r="D846" i="26"/>
  <c r="D865" i="26"/>
  <c r="D888" i="26"/>
  <c r="D910" i="26"/>
  <c r="D929" i="26"/>
  <c r="D952" i="26"/>
  <c r="D974" i="26"/>
  <c r="D993" i="26"/>
  <c r="C1018" i="26"/>
  <c r="C1041" i="26"/>
  <c r="C1063" i="26"/>
  <c r="C1082" i="26"/>
  <c r="C1105" i="26"/>
  <c r="C1127" i="26"/>
  <c r="C1143" i="26"/>
  <c r="C1159" i="26"/>
  <c r="C1175" i="26"/>
  <c r="C14" i="26"/>
  <c r="C30" i="26"/>
  <c r="C46" i="26"/>
  <c r="C62" i="26"/>
  <c r="C78" i="26"/>
  <c r="C94" i="26"/>
  <c r="C110" i="26"/>
  <c r="C124" i="26"/>
  <c r="C135" i="26"/>
  <c r="C145" i="26"/>
  <c r="C156" i="26"/>
  <c r="C167" i="26"/>
  <c r="C177" i="26"/>
  <c r="C188" i="26"/>
  <c r="C199" i="26"/>
  <c r="C209" i="26"/>
  <c r="C220" i="26"/>
  <c r="C231" i="26"/>
  <c r="C241" i="26"/>
  <c r="C252" i="26"/>
  <c r="C263" i="26"/>
  <c r="C273" i="26"/>
  <c r="C284" i="26"/>
  <c r="C295" i="26"/>
  <c r="C305" i="26"/>
  <c r="C316" i="26"/>
  <c r="C327" i="26"/>
  <c r="C337" i="26"/>
  <c r="C348" i="26"/>
  <c r="C359" i="26"/>
  <c r="C369" i="26"/>
  <c r="C380" i="26"/>
  <c r="C391" i="26"/>
  <c r="C401" i="26"/>
  <c r="C412" i="26"/>
  <c r="C423" i="26"/>
  <c r="C433" i="26"/>
  <c r="C441" i="26"/>
  <c r="C449" i="26"/>
  <c r="C457" i="26"/>
  <c r="C465" i="26"/>
  <c r="C473" i="26"/>
  <c r="C481" i="26"/>
  <c r="C489" i="26"/>
  <c r="C497" i="26"/>
  <c r="C505" i="26"/>
  <c r="C513" i="26"/>
  <c r="C521" i="26"/>
  <c r="C529" i="26"/>
  <c r="C537" i="26"/>
  <c r="C545" i="26"/>
  <c r="C553" i="26"/>
  <c r="C561" i="26"/>
  <c r="C569" i="26"/>
  <c r="C577" i="26"/>
  <c r="C585" i="26"/>
  <c r="C593" i="26"/>
  <c r="C601" i="26"/>
  <c r="C609" i="26"/>
  <c r="C617" i="26"/>
  <c r="C625" i="26"/>
  <c r="C633" i="26"/>
  <c r="C641" i="26"/>
  <c r="C649" i="26"/>
  <c r="C657" i="26"/>
  <c r="C665" i="26"/>
  <c r="C673" i="26"/>
  <c r="C681" i="26"/>
  <c r="C689" i="26"/>
  <c r="C697" i="26"/>
  <c r="C705" i="26"/>
  <c r="C713" i="26"/>
  <c r="C721" i="26"/>
  <c r="C729" i="26"/>
  <c r="C737" i="26"/>
  <c r="C745" i="26"/>
  <c r="C753" i="26"/>
  <c r="C761" i="26"/>
  <c r="C769" i="26"/>
  <c r="C777" i="26"/>
  <c r="C785" i="26"/>
  <c r="C793" i="26"/>
  <c r="C801" i="26"/>
  <c r="C809" i="26"/>
  <c r="C817" i="26"/>
  <c r="C825" i="26"/>
  <c r="C833" i="26"/>
  <c r="C841" i="26"/>
  <c r="C849" i="26"/>
  <c r="C857" i="26"/>
  <c r="C865" i="26"/>
  <c r="C873" i="26"/>
  <c r="C881" i="26"/>
  <c r="C889" i="26"/>
  <c r="C897" i="26"/>
  <c r="C905" i="26"/>
  <c r="C913" i="26"/>
  <c r="C921" i="26"/>
  <c r="C929" i="26"/>
  <c r="C937" i="26"/>
  <c r="C945" i="26"/>
  <c r="C953" i="26"/>
  <c r="C961" i="26"/>
  <c r="C969" i="26"/>
  <c r="C977" i="26"/>
  <c r="C985" i="26"/>
  <c r="C993" i="26"/>
  <c r="C1001" i="26"/>
  <c r="C1009" i="26"/>
  <c r="D1060" i="26"/>
  <c r="D215" i="26"/>
  <c r="D445" i="26"/>
  <c r="D569" i="26"/>
  <c r="D633" i="26"/>
  <c r="D678" i="26"/>
  <c r="D720" i="26"/>
  <c r="D761" i="26"/>
  <c r="D806" i="26"/>
  <c r="D1017" i="26"/>
  <c r="D1075" i="26"/>
  <c r="D1124" i="26"/>
  <c r="D47" i="26"/>
  <c r="D109" i="26"/>
  <c r="D167" i="26"/>
  <c r="D216" i="26"/>
  <c r="D279" i="26"/>
  <c r="D336" i="26"/>
  <c r="D389" i="26"/>
  <c r="D448" i="26"/>
  <c r="D509" i="26"/>
  <c r="D529" i="26"/>
  <c r="D552" i="26"/>
  <c r="D574" i="26"/>
  <c r="D593" i="26"/>
  <c r="D616" i="26"/>
  <c r="D638" i="26"/>
  <c r="D657" i="26"/>
  <c r="D680" i="26"/>
  <c r="D702" i="26"/>
  <c r="D721" i="26"/>
  <c r="D744" i="26"/>
  <c r="D766" i="26"/>
  <c r="D785" i="26"/>
  <c r="D808" i="26"/>
  <c r="D830" i="26"/>
  <c r="D849" i="26"/>
  <c r="D872" i="26"/>
  <c r="D894" i="26"/>
  <c r="D913" i="26"/>
  <c r="D936" i="26"/>
  <c r="D958" i="26"/>
  <c r="D977" i="26"/>
  <c r="D1000" i="26"/>
  <c r="C1025" i="26"/>
  <c r="C1047" i="26"/>
  <c r="C1066" i="26"/>
  <c r="C1089" i="26"/>
  <c r="C1111" i="26"/>
  <c r="C1130" i="26"/>
  <c r="C1146" i="26"/>
  <c r="C1162" i="26"/>
  <c r="C1178" i="26"/>
  <c r="C17" i="26"/>
  <c r="C33" i="26"/>
  <c r="C49" i="26"/>
  <c r="C65" i="26"/>
  <c r="C81" i="26"/>
  <c r="C97" i="26"/>
  <c r="C113" i="26"/>
  <c r="C127" i="26"/>
  <c r="C137" i="26"/>
  <c r="C148" i="26"/>
  <c r="C159" i="26"/>
  <c r="C169" i="26"/>
  <c r="C180" i="26"/>
  <c r="C191" i="26"/>
  <c r="C201" i="26"/>
  <c r="C212" i="26"/>
  <c r="C223" i="26"/>
  <c r="C233" i="26"/>
  <c r="C244" i="26"/>
  <c r="C255" i="26"/>
  <c r="C265" i="26"/>
  <c r="C276" i="26"/>
  <c r="C287" i="26"/>
  <c r="C297" i="26"/>
  <c r="C308" i="26"/>
  <c r="C319" i="26"/>
  <c r="C329" i="26"/>
  <c r="C340" i="26"/>
  <c r="C351" i="26"/>
  <c r="C361" i="26"/>
  <c r="C372" i="26"/>
  <c r="C383" i="26"/>
  <c r="C393" i="26"/>
  <c r="C404" i="26"/>
  <c r="C415" i="26"/>
  <c r="C425" i="26"/>
  <c r="C435" i="26"/>
  <c r="C443" i="26"/>
  <c r="C451" i="26"/>
  <c r="C459" i="26"/>
  <c r="C467" i="26"/>
  <c r="C475" i="26"/>
  <c r="C483" i="26"/>
  <c r="C491" i="26"/>
  <c r="C499" i="26"/>
  <c r="C507" i="26"/>
  <c r="C515" i="26"/>
  <c r="C523" i="26"/>
  <c r="C531" i="26"/>
  <c r="C539" i="26"/>
  <c r="C547" i="26"/>
  <c r="C555" i="26"/>
  <c r="C563" i="26"/>
  <c r="C571" i="26"/>
  <c r="C579" i="26"/>
  <c r="C587" i="26"/>
  <c r="C595" i="26"/>
  <c r="C603" i="26"/>
  <c r="C611" i="26"/>
  <c r="C619" i="26"/>
  <c r="C627" i="26"/>
  <c r="C635" i="26"/>
  <c r="C643" i="26"/>
  <c r="C651" i="26"/>
  <c r="C659" i="26"/>
  <c r="C667" i="26"/>
  <c r="C675" i="26"/>
  <c r="C683" i="26"/>
  <c r="C691" i="26"/>
  <c r="C699" i="26"/>
  <c r="C707" i="26"/>
  <c r="C715" i="26"/>
  <c r="C723" i="26"/>
  <c r="C731" i="26"/>
  <c r="C739" i="26"/>
  <c r="C747" i="26"/>
  <c r="C755" i="26"/>
  <c r="C763" i="26"/>
  <c r="C771" i="26"/>
  <c r="C779" i="26"/>
  <c r="C787" i="26"/>
  <c r="C795" i="26"/>
  <c r="C803" i="26"/>
  <c r="C811" i="26"/>
  <c r="C819" i="26"/>
  <c r="C827" i="26"/>
  <c r="C835" i="26"/>
  <c r="C843" i="26"/>
  <c r="C851" i="26"/>
  <c r="C859" i="26"/>
  <c r="C867" i="26"/>
  <c r="C875" i="26"/>
  <c r="C883" i="26"/>
  <c r="C891" i="26"/>
  <c r="C899" i="26"/>
  <c r="C907" i="26"/>
  <c r="C915" i="26"/>
  <c r="C923" i="26"/>
  <c r="C931" i="26"/>
  <c r="C939" i="26"/>
  <c r="C947" i="26"/>
  <c r="C955" i="26"/>
  <c r="C963" i="26"/>
  <c r="C971" i="26"/>
  <c r="C979" i="26"/>
  <c r="C987" i="26"/>
  <c r="C995" i="26"/>
  <c r="C1003" i="26"/>
  <c r="D1019" i="26"/>
  <c r="D1081" i="26"/>
  <c r="D1139" i="26"/>
  <c r="D61" i="26"/>
  <c r="D111" i="26"/>
  <c r="D173" i="26"/>
  <c r="D231" i="26"/>
  <c r="D280" i="26"/>
  <c r="D343" i="26"/>
  <c r="D400" i="26"/>
  <c r="D453" i="26"/>
  <c r="D512" i="26"/>
  <c r="D534" i="26"/>
  <c r="D553" i="26"/>
  <c r="D576" i="26"/>
  <c r="D598" i="26"/>
  <c r="D617" i="26"/>
  <c r="D640" i="26"/>
  <c r="D407" i="26"/>
  <c r="D622" i="26"/>
  <c r="D726" i="26"/>
  <c r="D809" i="26"/>
  <c r="D870" i="26"/>
  <c r="D920" i="26"/>
  <c r="D982" i="26"/>
  <c r="C1049" i="26"/>
  <c r="C1106" i="26"/>
  <c r="C1151" i="26"/>
  <c r="C19" i="26"/>
  <c r="C64" i="26"/>
  <c r="C102" i="26"/>
  <c r="C139" i="26"/>
  <c r="C168" i="26"/>
  <c r="C193" i="26"/>
  <c r="C224" i="26"/>
  <c r="C254" i="26"/>
  <c r="C279" i="26"/>
  <c r="C310" i="26"/>
  <c r="C339" i="26"/>
  <c r="C364" i="26"/>
  <c r="C395" i="26"/>
  <c r="C424" i="26"/>
  <c r="C445" i="26"/>
  <c r="C468" i="26"/>
  <c r="C490" i="26"/>
  <c r="C509" i="26"/>
  <c r="C532" i="26"/>
  <c r="C554" i="26"/>
  <c r="C573" i="26"/>
  <c r="C596" i="26"/>
  <c r="C618" i="26"/>
  <c r="C637" i="26"/>
  <c r="C660" i="26"/>
  <c r="C682" i="26"/>
  <c r="C701" i="26"/>
  <c r="C724" i="26"/>
  <c r="C746" i="26"/>
  <c r="C765" i="26"/>
  <c r="C788" i="26"/>
  <c r="C810" i="26"/>
  <c r="C829" i="26"/>
  <c r="C852" i="26"/>
  <c r="C874" i="26"/>
  <c r="C893" i="26"/>
  <c r="C916" i="26"/>
  <c r="C938" i="26"/>
  <c r="C957" i="26"/>
  <c r="C980" i="26"/>
  <c r="C1002" i="26"/>
  <c r="D1033" i="26"/>
  <c r="D175" i="26"/>
  <c r="D681" i="26"/>
  <c r="D833" i="26"/>
  <c r="C1023" i="26"/>
  <c r="C1132" i="26"/>
  <c r="C38" i="26"/>
  <c r="C126" i="26"/>
  <c r="C211" i="26"/>
  <c r="C267" i="26"/>
  <c r="C321" i="26"/>
  <c r="C382" i="26"/>
  <c r="C458" i="26"/>
  <c r="C500" i="26"/>
  <c r="C564" i="26"/>
  <c r="C605" i="26"/>
  <c r="C650" i="26"/>
  <c r="C714" i="26"/>
  <c r="C756" i="26"/>
  <c r="C797" i="26"/>
  <c r="C861" i="26"/>
  <c r="C906" i="26"/>
  <c r="C948" i="26"/>
  <c r="C717" i="26"/>
  <c r="D344" i="26"/>
  <c r="D792" i="26"/>
  <c r="D976" i="26"/>
  <c r="C1095" i="26"/>
  <c r="C16" i="26"/>
  <c r="C99" i="26"/>
  <c r="C161" i="26"/>
  <c r="C247" i="26"/>
  <c r="C307" i="26"/>
  <c r="C417" i="26"/>
  <c r="C466" i="26"/>
  <c r="C530" i="26"/>
  <c r="C594" i="26"/>
  <c r="C658" i="26"/>
  <c r="C677" i="26"/>
  <c r="C764" i="26"/>
  <c r="C869" i="26"/>
  <c r="C956" i="26"/>
  <c r="D5" i="26"/>
  <c r="D464" i="26"/>
  <c r="D641" i="26"/>
  <c r="D728" i="26"/>
  <c r="D814" i="26"/>
  <c r="D873" i="26"/>
  <c r="D934" i="26"/>
  <c r="D984" i="26"/>
  <c r="C1050" i="26"/>
  <c r="C1113" i="26"/>
  <c r="C1161" i="26"/>
  <c r="C22" i="26"/>
  <c r="C67" i="26"/>
  <c r="C112" i="26"/>
  <c r="C140" i="26"/>
  <c r="C171" i="26"/>
  <c r="C200" i="26"/>
  <c r="C225" i="26"/>
  <c r="C256" i="26"/>
  <c r="C286" i="26"/>
  <c r="C311" i="26"/>
  <c r="C342" i="26"/>
  <c r="C371" i="26"/>
  <c r="C396" i="26"/>
  <c r="C427" i="26"/>
  <c r="C450" i="26"/>
  <c r="C469" i="26"/>
  <c r="C492" i="26"/>
  <c r="C514" i="26"/>
  <c r="C533" i="26"/>
  <c r="C556" i="26"/>
  <c r="C578" i="26"/>
  <c r="C597" i="26"/>
  <c r="C620" i="26"/>
  <c r="C642" i="26"/>
  <c r="C661" i="26"/>
  <c r="C684" i="26"/>
  <c r="C706" i="26"/>
  <c r="C725" i="26"/>
  <c r="C748" i="26"/>
  <c r="C770" i="26"/>
  <c r="C789" i="26"/>
  <c r="C812" i="26"/>
  <c r="C834" i="26"/>
  <c r="C853" i="26"/>
  <c r="C876" i="26"/>
  <c r="C898" i="26"/>
  <c r="C917" i="26"/>
  <c r="C940" i="26"/>
  <c r="C962" i="26"/>
  <c r="C981" i="26"/>
  <c r="C1004" i="26"/>
  <c r="D1006" i="26"/>
  <c r="D790" i="26"/>
  <c r="C416" i="26"/>
  <c r="C653" i="26"/>
  <c r="C804" i="26"/>
  <c r="C868" i="26"/>
  <c r="C909" i="26"/>
  <c r="C954" i="26"/>
  <c r="C996" i="26"/>
  <c r="D705" i="26"/>
  <c r="C1148" i="26"/>
  <c r="C222" i="26"/>
  <c r="C392" i="26"/>
  <c r="C485" i="26"/>
  <c r="C613" i="26"/>
  <c r="C700" i="26"/>
  <c r="C805" i="26"/>
  <c r="C892" i="26"/>
  <c r="C978" i="26"/>
  <c r="D64" i="26"/>
  <c r="D513" i="26"/>
  <c r="D662" i="26"/>
  <c r="D745" i="26"/>
  <c r="D825" i="26"/>
  <c r="D878" i="26"/>
  <c r="D937" i="26"/>
  <c r="D998" i="26"/>
  <c r="C1065" i="26"/>
  <c r="C1114" i="26"/>
  <c r="C1164" i="26"/>
  <c r="C32" i="26"/>
  <c r="C70" i="26"/>
  <c r="C115" i="26"/>
  <c r="C147" i="26"/>
  <c r="C172" i="26"/>
  <c r="C203" i="26"/>
  <c r="C232" i="26"/>
  <c r="C257" i="26"/>
  <c r="C288" i="26"/>
  <c r="C318" i="26"/>
  <c r="C343" i="26"/>
  <c r="C374" i="26"/>
  <c r="C403" i="26"/>
  <c r="C428" i="26"/>
  <c r="C452" i="26"/>
  <c r="C474" i="26"/>
  <c r="C493" i="26"/>
  <c r="C516" i="26"/>
  <c r="C538" i="26"/>
  <c r="C557" i="26"/>
  <c r="C580" i="26"/>
  <c r="C602" i="26"/>
  <c r="C621" i="26"/>
  <c r="C644" i="26"/>
  <c r="C666" i="26"/>
  <c r="C685" i="26"/>
  <c r="C708" i="26"/>
  <c r="C730" i="26"/>
  <c r="C749" i="26"/>
  <c r="C772" i="26"/>
  <c r="C794" i="26"/>
  <c r="C813" i="26"/>
  <c r="C836" i="26"/>
  <c r="C858" i="26"/>
  <c r="C877" i="26"/>
  <c r="C900" i="26"/>
  <c r="C922" i="26"/>
  <c r="C941" i="26"/>
  <c r="C964" i="26"/>
  <c r="C986" i="26"/>
  <c r="C1005" i="26"/>
  <c r="D896" i="26"/>
  <c r="C182" i="26"/>
  <c r="C522" i="26"/>
  <c r="C692" i="26"/>
  <c r="C842" i="26"/>
  <c r="C970" i="26"/>
  <c r="D577" i="26"/>
  <c r="C332" i="26"/>
  <c r="C722" i="26"/>
  <c r="C828" i="26"/>
  <c r="C914" i="26"/>
  <c r="C997" i="26"/>
  <c r="D125" i="26"/>
  <c r="D536" i="26"/>
  <c r="D664" i="26"/>
  <c r="D750" i="26"/>
  <c r="D832" i="26"/>
  <c r="D889" i="26"/>
  <c r="D942" i="26"/>
  <c r="D1001" i="26"/>
  <c r="C1071" i="26"/>
  <c r="C1129" i="26"/>
  <c r="C1167" i="26"/>
  <c r="C35" i="26"/>
  <c r="C80" i="26"/>
  <c r="C118" i="26"/>
  <c r="C150" i="26"/>
  <c r="C179" i="26"/>
  <c r="C204" i="26"/>
  <c r="C235" i="26"/>
  <c r="C264" i="26"/>
  <c r="C289" i="26"/>
  <c r="C320" i="26"/>
  <c r="C350" i="26"/>
  <c r="C375" i="26"/>
  <c r="C406" i="26"/>
  <c r="C434" i="26"/>
  <c r="C453" i="26"/>
  <c r="C476" i="26"/>
  <c r="C498" i="26"/>
  <c r="C517" i="26"/>
  <c r="C540" i="26"/>
  <c r="C562" i="26"/>
  <c r="C581" i="26"/>
  <c r="C604" i="26"/>
  <c r="C626" i="26"/>
  <c r="C645" i="26"/>
  <c r="C668" i="26"/>
  <c r="C690" i="26"/>
  <c r="C709" i="26"/>
  <c r="C732" i="26"/>
  <c r="C754" i="26"/>
  <c r="C773" i="26"/>
  <c r="C796" i="26"/>
  <c r="C818" i="26"/>
  <c r="C837" i="26"/>
  <c r="C860" i="26"/>
  <c r="C882" i="26"/>
  <c r="C901" i="26"/>
  <c r="C924" i="26"/>
  <c r="C946" i="26"/>
  <c r="C965" i="26"/>
  <c r="C988" i="26"/>
  <c r="C1010" i="26"/>
  <c r="D550" i="26"/>
  <c r="D768" i="26"/>
  <c r="D953" i="26"/>
  <c r="C1073" i="26"/>
  <c r="C1177" i="26"/>
  <c r="C83" i="26"/>
  <c r="C151" i="26"/>
  <c r="C236" i="26"/>
  <c r="C296" i="26"/>
  <c r="C352" i="26"/>
  <c r="C407" i="26"/>
  <c r="C436" i="26"/>
  <c r="C477" i="26"/>
  <c r="C541" i="26"/>
  <c r="C586" i="26"/>
  <c r="C628" i="26"/>
  <c r="C669" i="26"/>
  <c r="C733" i="26"/>
  <c r="C778" i="26"/>
  <c r="C820" i="26"/>
  <c r="C884" i="26"/>
  <c r="C925" i="26"/>
  <c r="C989" i="26"/>
  <c r="C740" i="26"/>
  <c r="D600" i="26"/>
  <c r="D856" i="26"/>
  <c r="D918" i="26"/>
  <c r="C1042" i="26"/>
  <c r="C54" i="26"/>
  <c r="C136" i="26"/>
  <c r="C192" i="26"/>
  <c r="C278" i="26"/>
  <c r="C363" i="26"/>
  <c r="C444" i="26"/>
  <c r="C508" i="26"/>
  <c r="C572" i="26"/>
  <c r="C636" i="26"/>
  <c r="C741" i="26"/>
  <c r="C786" i="26"/>
  <c r="C850" i="26"/>
  <c r="C933" i="26"/>
  <c r="D1083" i="26"/>
  <c r="D237" i="26"/>
  <c r="D558" i="26"/>
  <c r="D686" i="26"/>
  <c r="D769" i="26"/>
  <c r="D848" i="26"/>
  <c r="D897" i="26"/>
  <c r="D960" i="26"/>
  <c r="C1026" i="26"/>
  <c r="C1087" i="26"/>
  <c r="C1135" i="26"/>
  <c r="C1180" i="26"/>
  <c r="C3" i="26"/>
  <c r="C48" i="26"/>
  <c r="C86" i="26"/>
  <c r="C128" i="26"/>
  <c r="C158" i="26"/>
  <c r="C183" i="26"/>
  <c r="C214" i="26"/>
  <c r="C243" i="26"/>
  <c r="C268" i="26"/>
  <c r="C299" i="26"/>
  <c r="C328" i="26"/>
  <c r="C353" i="26"/>
  <c r="C384" i="26"/>
  <c r="C414" i="26"/>
  <c r="C437" i="26"/>
  <c r="C460" i="26"/>
  <c r="C482" i="26"/>
  <c r="C501" i="26"/>
  <c r="C524" i="26"/>
  <c r="C546" i="26"/>
  <c r="C565" i="26"/>
  <c r="C588" i="26"/>
  <c r="C610" i="26"/>
  <c r="C629" i="26"/>
  <c r="C652" i="26"/>
  <c r="C674" i="26"/>
  <c r="C693" i="26"/>
  <c r="C716" i="26"/>
  <c r="C738" i="26"/>
  <c r="C757" i="26"/>
  <c r="C780" i="26"/>
  <c r="C802" i="26"/>
  <c r="C821" i="26"/>
  <c r="C844" i="26"/>
  <c r="C866" i="26"/>
  <c r="C885" i="26"/>
  <c r="C908" i="26"/>
  <c r="C930" i="26"/>
  <c r="C949" i="26"/>
  <c r="C972" i="26"/>
  <c r="C994" i="26"/>
  <c r="D1145" i="26"/>
  <c r="D295" i="26"/>
  <c r="D704" i="26"/>
  <c r="D854" i="26"/>
  <c r="D912" i="26"/>
  <c r="D961" i="26"/>
  <c r="C1031" i="26"/>
  <c r="C1090" i="26"/>
  <c r="C1145" i="26"/>
  <c r="C6" i="26"/>
  <c r="C51" i="26"/>
  <c r="C96" i="26"/>
  <c r="C129" i="26"/>
  <c r="C160" i="26"/>
  <c r="C190" i="26"/>
  <c r="C215" i="26"/>
  <c r="C246" i="26"/>
  <c r="C275" i="26"/>
  <c r="C300" i="26"/>
  <c r="C331" i="26"/>
  <c r="C360" i="26"/>
  <c r="C385" i="26"/>
  <c r="C442" i="26"/>
  <c r="C461" i="26"/>
  <c r="C484" i="26"/>
  <c r="C506" i="26"/>
  <c r="C525" i="26"/>
  <c r="C548" i="26"/>
  <c r="C570" i="26"/>
  <c r="C589" i="26"/>
  <c r="C612" i="26"/>
  <c r="C634" i="26"/>
  <c r="C676" i="26"/>
  <c r="C698" i="26"/>
  <c r="C762" i="26"/>
  <c r="C781" i="26"/>
  <c r="C826" i="26"/>
  <c r="C845" i="26"/>
  <c r="C890" i="26"/>
  <c r="C932" i="26"/>
  <c r="C973" i="26"/>
  <c r="C549" i="26"/>
  <c r="A2" i="18"/>
  <c r="C2" i="18" s="1"/>
  <c r="AA393" i="24"/>
  <c r="Z393" i="24"/>
  <c r="Y393" i="24"/>
  <c r="X393" i="24"/>
  <c r="W393" i="24"/>
  <c r="V393" i="24"/>
  <c r="U393" i="24"/>
  <c r="T393" i="24"/>
  <c r="S393" i="24"/>
  <c r="R393" i="24"/>
  <c r="Q393" i="24"/>
  <c r="P393" i="24"/>
  <c r="O393" i="24"/>
  <c r="A393" i="24"/>
  <c r="AA392" i="24"/>
  <c r="Z392" i="24"/>
  <c r="Y392" i="24"/>
  <c r="X392" i="24"/>
  <c r="W392" i="24"/>
  <c r="V392" i="24"/>
  <c r="U392" i="24"/>
  <c r="T392" i="24"/>
  <c r="S392" i="24"/>
  <c r="R392" i="24"/>
  <c r="Q392" i="24"/>
  <c r="P392" i="24"/>
  <c r="O392" i="24"/>
  <c r="A392" i="24"/>
  <c r="AA391" i="24"/>
  <c r="Z391" i="24"/>
  <c r="Y391" i="24"/>
  <c r="X391" i="24"/>
  <c r="W391" i="24"/>
  <c r="V391" i="24"/>
  <c r="U391" i="24"/>
  <c r="T391" i="24"/>
  <c r="S391" i="24"/>
  <c r="R391" i="24"/>
  <c r="Q391" i="24"/>
  <c r="P391" i="24"/>
  <c r="O391" i="24"/>
  <c r="A391" i="24"/>
  <c r="AA390" i="24"/>
  <c r="Z390" i="24"/>
  <c r="Y390" i="24"/>
  <c r="X390" i="24"/>
  <c r="W390" i="24"/>
  <c r="V390" i="24"/>
  <c r="U390" i="24"/>
  <c r="T390" i="24"/>
  <c r="S390" i="24"/>
  <c r="R390" i="24"/>
  <c r="Q390" i="24"/>
  <c r="P390" i="24"/>
  <c r="O390" i="24"/>
  <c r="A390" i="24"/>
  <c r="AA389" i="24"/>
  <c r="Z389" i="24"/>
  <c r="Y389" i="24"/>
  <c r="X389" i="24"/>
  <c r="W389" i="24"/>
  <c r="V389" i="24"/>
  <c r="U389" i="24"/>
  <c r="T389" i="24"/>
  <c r="S389" i="24"/>
  <c r="R389" i="24"/>
  <c r="Q389" i="24"/>
  <c r="P389" i="24"/>
  <c r="O389" i="24"/>
  <c r="A389" i="24"/>
  <c r="AA388" i="24"/>
  <c r="Z388" i="24"/>
  <c r="Y388" i="24"/>
  <c r="X388" i="24"/>
  <c r="W388" i="24"/>
  <c r="V388" i="24"/>
  <c r="U388" i="24"/>
  <c r="T388" i="24"/>
  <c r="S388" i="24"/>
  <c r="R388" i="24"/>
  <c r="Q388" i="24"/>
  <c r="P388" i="24"/>
  <c r="O388" i="24"/>
  <c r="A388" i="24"/>
  <c r="AA387" i="24"/>
  <c r="Z387" i="24"/>
  <c r="Y387" i="24"/>
  <c r="X387" i="24"/>
  <c r="W387" i="24"/>
  <c r="V387" i="24"/>
  <c r="U387" i="24"/>
  <c r="T387" i="24"/>
  <c r="S387" i="24"/>
  <c r="R387" i="24"/>
  <c r="Q387" i="24"/>
  <c r="P387" i="24"/>
  <c r="O387" i="24"/>
  <c r="A387" i="24"/>
  <c r="AA386" i="24"/>
  <c r="Z386" i="24"/>
  <c r="Y386" i="24"/>
  <c r="X386" i="24"/>
  <c r="W386" i="24"/>
  <c r="V386" i="24"/>
  <c r="U386" i="24"/>
  <c r="T386" i="24"/>
  <c r="S386" i="24"/>
  <c r="R386" i="24"/>
  <c r="Q386" i="24"/>
  <c r="P386" i="24"/>
  <c r="O386" i="24"/>
  <c r="A386" i="24"/>
  <c r="AA385" i="24"/>
  <c r="Z385" i="24"/>
  <c r="Y385" i="24"/>
  <c r="X385" i="24"/>
  <c r="W385" i="24"/>
  <c r="V385" i="24"/>
  <c r="U385" i="24"/>
  <c r="T385" i="24"/>
  <c r="S385" i="24"/>
  <c r="R385" i="24"/>
  <c r="Q385" i="24"/>
  <c r="P385" i="24"/>
  <c r="O385" i="24"/>
  <c r="A385" i="24"/>
  <c r="AA384" i="24"/>
  <c r="Z384" i="24"/>
  <c r="Y384" i="24"/>
  <c r="X384" i="24"/>
  <c r="W384" i="24"/>
  <c r="V384" i="24"/>
  <c r="U384" i="24"/>
  <c r="T384" i="24"/>
  <c r="S384" i="24"/>
  <c r="R384" i="24"/>
  <c r="Q384" i="24"/>
  <c r="P384" i="24"/>
  <c r="O384" i="24"/>
  <c r="A384" i="24"/>
  <c r="AA383" i="24"/>
  <c r="Z383" i="24"/>
  <c r="Y383" i="24"/>
  <c r="X383" i="24"/>
  <c r="W383" i="24"/>
  <c r="V383" i="24"/>
  <c r="U383" i="24"/>
  <c r="T383" i="24"/>
  <c r="S383" i="24"/>
  <c r="R383" i="24"/>
  <c r="Q383" i="24"/>
  <c r="P383" i="24"/>
  <c r="O383" i="24"/>
  <c r="A383" i="24"/>
  <c r="AA382" i="24"/>
  <c r="Z382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A382" i="24"/>
  <c r="AA381" i="24"/>
  <c r="Z381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A381" i="24"/>
  <c r="AA380" i="24"/>
  <c r="Z380" i="24"/>
  <c r="Y380" i="24"/>
  <c r="X380" i="24"/>
  <c r="W380" i="24"/>
  <c r="V380" i="24"/>
  <c r="U380" i="24"/>
  <c r="T380" i="24"/>
  <c r="S380" i="24"/>
  <c r="R380" i="24"/>
  <c r="Q380" i="24"/>
  <c r="P380" i="24"/>
  <c r="N380" i="24"/>
  <c r="M380" i="24"/>
  <c r="L380" i="24"/>
  <c r="K380" i="24"/>
  <c r="O380" i="24" s="1"/>
  <c r="J380" i="24"/>
  <c r="I380" i="24"/>
  <c r="H380" i="24"/>
  <c r="G380" i="24"/>
  <c r="F380" i="24"/>
  <c r="E380" i="24"/>
  <c r="D380" i="24"/>
  <c r="A380" i="24"/>
  <c r="AA379" i="24"/>
  <c r="Z379" i="24"/>
  <c r="Y379" i="24"/>
  <c r="X379" i="24"/>
  <c r="W379" i="24"/>
  <c r="V379" i="24"/>
  <c r="U379" i="24"/>
  <c r="T379" i="24"/>
  <c r="S379" i="24"/>
  <c r="R379" i="24"/>
  <c r="Q379" i="24"/>
  <c r="P379" i="24"/>
  <c r="N379" i="24"/>
  <c r="M379" i="24"/>
  <c r="L379" i="24"/>
  <c r="K379" i="24"/>
  <c r="O379" i="24" s="1"/>
  <c r="J379" i="24"/>
  <c r="I379" i="24"/>
  <c r="H379" i="24"/>
  <c r="G379" i="24"/>
  <c r="F379" i="24"/>
  <c r="E379" i="24"/>
  <c r="D379" i="24"/>
  <c r="A379" i="24"/>
  <c r="AA378" i="24"/>
  <c r="Z378" i="24"/>
  <c r="Y378" i="24"/>
  <c r="X378" i="24"/>
  <c r="W378" i="24"/>
  <c r="V378" i="24"/>
  <c r="U378" i="24"/>
  <c r="T378" i="24"/>
  <c r="S378" i="24"/>
  <c r="R378" i="24"/>
  <c r="Q378" i="24"/>
  <c r="P378" i="24"/>
  <c r="N378" i="24"/>
  <c r="M378" i="24"/>
  <c r="L378" i="24"/>
  <c r="K378" i="24"/>
  <c r="O378" i="24" s="1"/>
  <c r="J378" i="24"/>
  <c r="I378" i="24"/>
  <c r="H378" i="24"/>
  <c r="G378" i="24"/>
  <c r="F378" i="24"/>
  <c r="E378" i="24"/>
  <c r="D378" i="24"/>
  <c r="A378" i="24"/>
  <c r="AA377" i="24"/>
  <c r="Z377" i="24"/>
  <c r="Y377" i="24"/>
  <c r="X377" i="24"/>
  <c r="W377" i="24"/>
  <c r="V377" i="24"/>
  <c r="U377" i="24"/>
  <c r="T377" i="24"/>
  <c r="S377" i="24"/>
  <c r="R377" i="24"/>
  <c r="Q377" i="24"/>
  <c r="P377" i="24"/>
  <c r="N377" i="24"/>
  <c r="M377" i="24"/>
  <c r="L377" i="24"/>
  <c r="K377" i="24"/>
  <c r="O377" i="24" s="1"/>
  <c r="J377" i="24"/>
  <c r="I377" i="24"/>
  <c r="H377" i="24"/>
  <c r="G377" i="24"/>
  <c r="F377" i="24"/>
  <c r="E377" i="24"/>
  <c r="D377" i="24"/>
  <c r="A377" i="24"/>
  <c r="AA376" i="24"/>
  <c r="Z376" i="24"/>
  <c r="Y376" i="24"/>
  <c r="X376" i="24"/>
  <c r="W376" i="24"/>
  <c r="V376" i="24"/>
  <c r="U376" i="24"/>
  <c r="T376" i="24"/>
  <c r="S376" i="24"/>
  <c r="R376" i="24"/>
  <c r="Q376" i="24"/>
  <c r="P376" i="24"/>
  <c r="N376" i="24"/>
  <c r="M376" i="24"/>
  <c r="L376" i="24"/>
  <c r="K376" i="24"/>
  <c r="O376" i="24" s="1"/>
  <c r="J376" i="24"/>
  <c r="I376" i="24"/>
  <c r="H376" i="24"/>
  <c r="G376" i="24"/>
  <c r="F376" i="24"/>
  <c r="E376" i="24"/>
  <c r="D376" i="24"/>
  <c r="A376" i="24"/>
  <c r="AA375" i="24"/>
  <c r="Z375" i="24"/>
  <c r="Y375" i="24"/>
  <c r="X375" i="24"/>
  <c r="W375" i="24"/>
  <c r="V375" i="24"/>
  <c r="U375" i="24"/>
  <c r="T375" i="24"/>
  <c r="S375" i="24"/>
  <c r="R375" i="24"/>
  <c r="Q375" i="24"/>
  <c r="P375" i="24"/>
  <c r="N375" i="24"/>
  <c r="M375" i="24"/>
  <c r="L375" i="24"/>
  <c r="K375" i="24"/>
  <c r="O375" i="24" s="1"/>
  <c r="J375" i="24"/>
  <c r="I375" i="24"/>
  <c r="H375" i="24"/>
  <c r="G375" i="24"/>
  <c r="F375" i="24"/>
  <c r="E375" i="24"/>
  <c r="D375" i="24"/>
  <c r="A375" i="24"/>
  <c r="AA374" i="24"/>
  <c r="Z374" i="24"/>
  <c r="Y374" i="24"/>
  <c r="X374" i="24"/>
  <c r="W374" i="24"/>
  <c r="V374" i="24"/>
  <c r="U374" i="24"/>
  <c r="T374" i="24"/>
  <c r="S374" i="24"/>
  <c r="R374" i="24"/>
  <c r="Q374" i="24"/>
  <c r="P374" i="24"/>
  <c r="N374" i="24"/>
  <c r="M374" i="24"/>
  <c r="L374" i="24"/>
  <c r="K374" i="24"/>
  <c r="O374" i="24" s="1"/>
  <c r="J374" i="24"/>
  <c r="I374" i="24"/>
  <c r="H374" i="24"/>
  <c r="G374" i="24"/>
  <c r="F374" i="24"/>
  <c r="E374" i="24"/>
  <c r="D374" i="24"/>
  <c r="A374" i="24"/>
  <c r="AA373" i="24"/>
  <c r="Z373" i="24"/>
  <c r="Y373" i="24"/>
  <c r="X373" i="24"/>
  <c r="W373" i="24"/>
  <c r="V373" i="24"/>
  <c r="U373" i="24"/>
  <c r="T373" i="24"/>
  <c r="S373" i="24"/>
  <c r="R373" i="24"/>
  <c r="Q373" i="24"/>
  <c r="P373" i="24"/>
  <c r="N373" i="24"/>
  <c r="M373" i="24"/>
  <c r="L373" i="24"/>
  <c r="K373" i="24"/>
  <c r="O373" i="24" s="1"/>
  <c r="J373" i="24"/>
  <c r="I373" i="24"/>
  <c r="H373" i="24"/>
  <c r="G373" i="24"/>
  <c r="F373" i="24"/>
  <c r="E373" i="24"/>
  <c r="D373" i="24"/>
  <c r="A373" i="24"/>
  <c r="AA372" i="24"/>
  <c r="Z372" i="24"/>
  <c r="Y372" i="24"/>
  <c r="X372" i="24"/>
  <c r="W372" i="24"/>
  <c r="V372" i="24"/>
  <c r="U372" i="24"/>
  <c r="T372" i="24"/>
  <c r="S372" i="24"/>
  <c r="R372" i="24"/>
  <c r="Q372" i="24"/>
  <c r="P372" i="24"/>
  <c r="N372" i="24"/>
  <c r="M372" i="24"/>
  <c r="L372" i="24"/>
  <c r="K372" i="24"/>
  <c r="O372" i="24" s="1"/>
  <c r="J372" i="24"/>
  <c r="I372" i="24"/>
  <c r="H372" i="24"/>
  <c r="G372" i="24"/>
  <c r="F372" i="24"/>
  <c r="E372" i="24"/>
  <c r="D372" i="24"/>
  <c r="A372" i="24"/>
  <c r="AA371" i="24"/>
  <c r="Z371" i="24"/>
  <c r="Y371" i="24"/>
  <c r="X371" i="24"/>
  <c r="W371" i="24"/>
  <c r="V371" i="24"/>
  <c r="U371" i="24"/>
  <c r="T371" i="24"/>
  <c r="S371" i="24"/>
  <c r="R371" i="24"/>
  <c r="Q371" i="24"/>
  <c r="P371" i="24"/>
  <c r="N371" i="24"/>
  <c r="M371" i="24"/>
  <c r="L371" i="24"/>
  <c r="O371" i="24" s="1"/>
  <c r="K371" i="24"/>
  <c r="J371" i="24"/>
  <c r="I371" i="24"/>
  <c r="H371" i="24"/>
  <c r="G371" i="24"/>
  <c r="F371" i="24"/>
  <c r="E371" i="24"/>
  <c r="D371" i="24"/>
  <c r="A371" i="24"/>
  <c r="AA370" i="24"/>
  <c r="Z370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A370" i="24"/>
  <c r="AA369" i="24"/>
  <c r="Z369" i="24"/>
  <c r="Y369" i="24"/>
  <c r="X369" i="24"/>
  <c r="W369" i="24"/>
  <c r="V369" i="24"/>
  <c r="U369" i="24"/>
  <c r="T369" i="24"/>
  <c r="S369" i="24"/>
  <c r="R369" i="24"/>
  <c r="Q369" i="24"/>
  <c r="P369" i="24"/>
  <c r="N369" i="24"/>
  <c r="M369" i="24"/>
  <c r="L369" i="24"/>
  <c r="O369" i="24" s="1"/>
  <c r="K369" i="24"/>
  <c r="J369" i="24"/>
  <c r="I369" i="24"/>
  <c r="H369" i="24"/>
  <c r="G369" i="24"/>
  <c r="F369" i="24"/>
  <c r="E369" i="24"/>
  <c r="D369" i="24"/>
  <c r="A369" i="24"/>
  <c r="AA368" i="24"/>
  <c r="Z368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A368" i="24"/>
  <c r="AA367" i="24"/>
  <c r="Z367" i="24"/>
  <c r="Y367" i="24"/>
  <c r="X367" i="24"/>
  <c r="W367" i="24"/>
  <c r="V367" i="24"/>
  <c r="U367" i="24"/>
  <c r="T367" i="24"/>
  <c r="S367" i="24"/>
  <c r="R367" i="24"/>
  <c r="Q367" i="24"/>
  <c r="P367" i="24"/>
  <c r="N367" i="24"/>
  <c r="M367" i="24"/>
  <c r="L367" i="24"/>
  <c r="K367" i="24"/>
  <c r="O367" i="24" s="1"/>
  <c r="J367" i="24"/>
  <c r="I367" i="24"/>
  <c r="H367" i="24"/>
  <c r="G367" i="24"/>
  <c r="F367" i="24"/>
  <c r="E367" i="24"/>
  <c r="D367" i="24"/>
  <c r="A367" i="24"/>
  <c r="AA366" i="24"/>
  <c r="Z366" i="24"/>
  <c r="Y366" i="24"/>
  <c r="X366" i="24"/>
  <c r="W366" i="24"/>
  <c r="V366" i="24"/>
  <c r="U366" i="24"/>
  <c r="T366" i="24"/>
  <c r="S366" i="24"/>
  <c r="R366" i="24"/>
  <c r="Q366" i="24"/>
  <c r="P366" i="24"/>
  <c r="N366" i="24"/>
  <c r="M366" i="24"/>
  <c r="L366" i="24"/>
  <c r="K366" i="24"/>
  <c r="O366" i="24" s="1"/>
  <c r="J366" i="24"/>
  <c r="I366" i="24"/>
  <c r="H366" i="24"/>
  <c r="G366" i="24"/>
  <c r="F366" i="24"/>
  <c r="E366" i="24"/>
  <c r="D366" i="24"/>
  <c r="A366" i="24"/>
  <c r="AA365" i="24"/>
  <c r="Z365" i="24"/>
  <c r="Y365" i="24"/>
  <c r="X365" i="24"/>
  <c r="W365" i="24"/>
  <c r="V365" i="24"/>
  <c r="U365" i="24"/>
  <c r="T365" i="24"/>
  <c r="S365" i="24"/>
  <c r="R365" i="24"/>
  <c r="Q365" i="24"/>
  <c r="P365" i="24"/>
  <c r="N365" i="24"/>
  <c r="M365" i="24"/>
  <c r="L365" i="24"/>
  <c r="K365" i="24"/>
  <c r="O365" i="24" s="1"/>
  <c r="J365" i="24"/>
  <c r="I365" i="24"/>
  <c r="H365" i="24"/>
  <c r="G365" i="24"/>
  <c r="F365" i="24"/>
  <c r="E365" i="24"/>
  <c r="D365" i="24"/>
  <c r="A365" i="24"/>
  <c r="AA364" i="24"/>
  <c r="Z364" i="24"/>
  <c r="Y364" i="24"/>
  <c r="X364" i="24"/>
  <c r="W364" i="24"/>
  <c r="V364" i="24"/>
  <c r="U364" i="24"/>
  <c r="T364" i="24"/>
  <c r="S364" i="24"/>
  <c r="R364" i="24"/>
  <c r="Q364" i="24"/>
  <c r="P364" i="24"/>
  <c r="N364" i="24"/>
  <c r="M364" i="24"/>
  <c r="L364" i="24"/>
  <c r="K364" i="24"/>
  <c r="O364" i="24" s="1"/>
  <c r="J364" i="24"/>
  <c r="I364" i="24"/>
  <c r="H364" i="24"/>
  <c r="G364" i="24"/>
  <c r="F364" i="24"/>
  <c r="E364" i="24"/>
  <c r="D364" i="24"/>
  <c r="A364" i="24"/>
  <c r="AA363" i="24"/>
  <c r="Z363" i="24"/>
  <c r="Y363" i="24"/>
  <c r="X363" i="24"/>
  <c r="W363" i="24"/>
  <c r="V363" i="24"/>
  <c r="U363" i="24"/>
  <c r="T363" i="24"/>
  <c r="S363" i="24"/>
  <c r="R363" i="24"/>
  <c r="Q363" i="24"/>
  <c r="P363" i="24"/>
  <c r="N363" i="24"/>
  <c r="M363" i="24"/>
  <c r="L363" i="24"/>
  <c r="O363" i="24" s="1"/>
  <c r="K363" i="24"/>
  <c r="J363" i="24"/>
  <c r="I363" i="24"/>
  <c r="H363" i="24"/>
  <c r="G363" i="24"/>
  <c r="F363" i="24"/>
  <c r="E363" i="24"/>
  <c r="D363" i="24"/>
  <c r="A363" i="24"/>
  <c r="AA362" i="24"/>
  <c r="Z362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A362" i="24"/>
  <c r="AA361" i="24"/>
  <c r="Z361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A361" i="24"/>
  <c r="AA360" i="24"/>
  <c r="Z360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A360" i="24"/>
  <c r="AA359" i="24"/>
  <c r="Z359" i="24"/>
  <c r="Y359" i="24"/>
  <c r="X359" i="24"/>
  <c r="W359" i="24"/>
  <c r="V359" i="24"/>
  <c r="U359" i="24"/>
  <c r="T359" i="24"/>
  <c r="S359" i="24"/>
  <c r="R359" i="24"/>
  <c r="Q359" i="24"/>
  <c r="P359" i="24"/>
  <c r="N359" i="24"/>
  <c r="M359" i="24"/>
  <c r="L359" i="24"/>
  <c r="K359" i="24"/>
  <c r="O359" i="24" s="1"/>
  <c r="J359" i="24"/>
  <c r="I359" i="24"/>
  <c r="H359" i="24"/>
  <c r="G359" i="24"/>
  <c r="F359" i="24"/>
  <c r="E359" i="24"/>
  <c r="D359" i="24"/>
  <c r="A359" i="24"/>
  <c r="AA358" i="24"/>
  <c r="Z358" i="24"/>
  <c r="Y358" i="24"/>
  <c r="X358" i="24"/>
  <c r="W358" i="24"/>
  <c r="V358" i="24"/>
  <c r="U358" i="24"/>
  <c r="T358" i="24"/>
  <c r="S358" i="24"/>
  <c r="R358" i="24"/>
  <c r="Q358" i="24"/>
  <c r="P358" i="24"/>
  <c r="N358" i="24"/>
  <c r="M358" i="24"/>
  <c r="L358" i="24"/>
  <c r="K358" i="24"/>
  <c r="O358" i="24" s="1"/>
  <c r="J358" i="24"/>
  <c r="I358" i="24"/>
  <c r="H358" i="24"/>
  <c r="G358" i="24"/>
  <c r="F358" i="24"/>
  <c r="E358" i="24"/>
  <c r="D358" i="24"/>
  <c r="A358" i="24"/>
  <c r="AA357" i="24"/>
  <c r="Z357" i="24"/>
  <c r="Y357" i="24"/>
  <c r="X357" i="24"/>
  <c r="W357" i="24"/>
  <c r="V357" i="24"/>
  <c r="U357" i="24"/>
  <c r="T357" i="24"/>
  <c r="S357" i="24"/>
  <c r="R357" i="24"/>
  <c r="Q357" i="24"/>
  <c r="P357" i="24"/>
  <c r="N357" i="24"/>
  <c r="M357" i="24"/>
  <c r="L357" i="24"/>
  <c r="K357" i="24"/>
  <c r="O357" i="24" s="1"/>
  <c r="J357" i="24"/>
  <c r="I357" i="24"/>
  <c r="H357" i="24"/>
  <c r="G357" i="24"/>
  <c r="F357" i="24"/>
  <c r="E357" i="24"/>
  <c r="D357" i="24"/>
  <c r="A357" i="24"/>
  <c r="AA356" i="24"/>
  <c r="Z356" i="24"/>
  <c r="Y356" i="24"/>
  <c r="X356" i="24"/>
  <c r="W356" i="24"/>
  <c r="V356" i="24"/>
  <c r="U356" i="24"/>
  <c r="T356" i="24"/>
  <c r="S356" i="24"/>
  <c r="R356" i="24"/>
  <c r="Q356" i="24"/>
  <c r="P356" i="24"/>
  <c r="N356" i="24"/>
  <c r="M356" i="24"/>
  <c r="L356" i="24"/>
  <c r="K356" i="24"/>
  <c r="O356" i="24" s="1"/>
  <c r="J356" i="24"/>
  <c r="I356" i="24"/>
  <c r="H356" i="24"/>
  <c r="G356" i="24"/>
  <c r="F356" i="24"/>
  <c r="E356" i="24"/>
  <c r="D356" i="24"/>
  <c r="A356" i="24"/>
  <c r="AA355" i="24"/>
  <c r="Z355" i="24"/>
  <c r="Y355" i="24"/>
  <c r="X355" i="24"/>
  <c r="W355" i="24"/>
  <c r="V355" i="24"/>
  <c r="U355" i="24"/>
  <c r="T355" i="24"/>
  <c r="S355" i="24"/>
  <c r="R355" i="24"/>
  <c r="Q355" i="24"/>
  <c r="P355" i="24"/>
  <c r="N355" i="24"/>
  <c r="M355" i="24"/>
  <c r="L355" i="24"/>
  <c r="O355" i="24" s="1"/>
  <c r="K355" i="24"/>
  <c r="J355" i="24"/>
  <c r="I355" i="24"/>
  <c r="H355" i="24"/>
  <c r="G355" i="24"/>
  <c r="F355" i="24"/>
  <c r="E355" i="24"/>
  <c r="D355" i="24"/>
  <c r="A355" i="24"/>
  <c r="AA354" i="24"/>
  <c r="Z354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A354" i="24"/>
  <c r="AA353" i="24"/>
  <c r="Z353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A353" i="24"/>
  <c r="AA352" i="24"/>
  <c r="Z352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A352" i="24"/>
  <c r="AA351" i="24"/>
  <c r="Z351" i="24"/>
  <c r="Y351" i="24"/>
  <c r="X351" i="24"/>
  <c r="W351" i="24"/>
  <c r="V351" i="24"/>
  <c r="U351" i="24"/>
  <c r="T351" i="24"/>
  <c r="S351" i="24"/>
  <c r="R351" i="24"/>
  <c r="Q351" i="24"/>
  <c r="P351" i="24"/>
  <c r="N351" i="24"/>
  <c r="M351" i="24"/>
  <c r="L351" i="24"/>
  <c r="K351" i="24"/>
  <c r="O351" i="24" s="1"/>
  <c r="J351" i="24"/>
  <c r="I351" i="24"/>
  <c r="H351" i="24"/>
  <c r="G351" i="24"/>
  <c r="F351" i="24"/>
  <c r="E351" i="24"/>
  <c r="D351" i="24"/>
  <c r="A351" i="24"/>
  <c r="AA350" i="24"/>
  <c r="Z350" i="24"/>
  <c r="Y350" i="24"/>
  <c r="X350" i="24"/>
  <c r="W350" i="24"/>
  <c r="V350" i="24"/>
  <c r="U350" i="24"/>
  <c r="T350" i="24"/>
  <c r="S350" i="24"/>
  <c r="R350" i="24"/>
  <c r="Q350" i="24"/>
  <c r="P350" i="24"/>
  <c r="N350" i="24"/>
  <c r="M350" i="24"/>
  <c r="L350" i="24"/>
  <c r="K350" i="24"/>
  <c r="O350" i="24" s="1"/>
  <c r="J350" i="24"/>
  <c r="I350" i="24"/>
  <c r="H350" i="24"/>
  <c r="G350" i="24"/>
  <c r="F350" i="24"/>
  <c r="E350" i="24"/>
  <c r="D350" i="24"/>
  <c r="A350" i="24"/>
  <c r="AA349" i="24"/>
  <c r="Z349" i="24"/>
  <c r="Y349" i="24"/>
  <c r="X349" i="24"/>
  <c r="W349" i="24"/>
  <c r="V349" i="24"/>
  <c r="U349" i="24"/>
  <c r="T349" i="24"/>
  <c r="S349" i="24"/>
  <c r="R349" i="24"/>
  <c r="Q349" i="24"/>
  <c r="P349" i="24"/>
  <c r="N349" i="24"/>
  <c r="M349" i="24"/>
  <c r="L349" i="24"/>
  <c r="K349" i="24"/>
  <c r="O349" i="24" s="1"/>
  <c r="J349" i="24"/>
  <c r="I349" i="24"/>
  <c r="H349" i="24"/>
  <c r="G349" i="24"/>
  <c r="F349" i="24"/>
  <c r="E349" i="24"/>
  <c r="D349" i="24"/>
  <c r="A349" i="24"/>
  <c r="AA348" i="24"/>
  <c r="Z348" i="24"/>
  <c r="Y348" i="24"/>
  <c r="X348" i="24"/>
  <c r="W348" i="24"/>
  <c r="V348" i="24"/>
  <c r="U348" i="24"/>
  <c r="T348" i="24"/>
  <c r="S348" i="24"/>
  <c r="R348" i="24"/>
  <c r="Q348" i="24"/>
  <c r="P348" i="24"/>
  <c r="N348" i="24"/>
  <c r="M348" i="24"/>
  <c r="L348" i="24"/>
  <c r="K348" i="24"/>
  <c r="O348" i="24" s="1"/>
  <c r="J348" i="24"/>
  <c r="I348" i="24"/>
  <c r="H348" i="24"/>
  <c r="G348" i="24"/>
  <c r="F348" i="24"/>
  <c r="E348" i="24"/>
  <c r="D348" i="24"/>
  <c r="A348" i="24"/>
  <c r="AA347" i="24"/>
  <c r="Z347" i="24"/>
  <c r="Y347" i="24"/>
  <c r="X347" i="24"/>
  <c r="W347" i="24"/>
  <c r="V347" i="24"/>
  <c r="U347" i="24"/>
  <c r="T347" i="24"/>
  <c r="S347" i="24"/>
  <c r="R347" i="24"/>
  <c r="Q347" i="24"/>
  <c r="P347" i="24"/>
  <c r="N347" i="24"/>
  <c r="M347" i="24"/>
  <c r="L347" i="24"/>
  <c r="O347" i="24" s="1"/>
  <c r="K347" i="24"/>
  <c r="J347" i="24"/>
  <c r="I347" i="24"/>
  <c r="H347" i="24"/>
  <c r="G347" i="24"/>
  <c r="F347" i="24"/>
  <c r="E347" i="24"/>
  <c r="D347" i="24"/>
  <c r="A347" i="24"/>
  <c r="AA346" i="24"/>
  <c r="Z346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A346" i="24"/>
  <c r="AA345" i="24"/>
  <c r="Z345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A345" i="24"/>
  <c r="AA344" i="24"/>
  <c r="Z344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A344" i="24"/>
  <c r="AA343" i="24"/>
  <c r="Z343" i="24"/>
  <c r="Y343" i="24"/>
  <c r="X343" i="24"/>
  <c r="W343" i="24"/>
  <c r="V343" i="24"/>
  <c r="U343" i="24"/>
  <c r="T343" i="24"/>
  <c r="S343" i="24"/>
  <c r="R343" i="24"/>
  <c r="Q343" i="24"/>
  <c r="P343" i="24"/>
  <c r="N343" i="24"/>
  <c r="M343" i="24"/>
  <c r="L343" i="24"/>
  <c r="K343" i="24"/>
  <c r="O343" i="24" s="1"/>
  <c r="J343" i="24"/>
  <c r="I343" i="24"/>
  <c r="H343" i="24"/>
  <c r="G343" i="24"/>
  <c r="F343" i="24"/>
  <c r="E343" i="24"/>
  <c r="D343" i="24"/>
  <c r="B343" i="24"/>
  <c r="A343" i="24"/>
  <c r="AA342" i="24"/>
  <c r="Z342" i="24"/>
  <c r="Y342" i="24"/>
  <c r="X342" i="24"/>
  <c r="W342" i="24"/>
  <c r="V342" i="24"/>
  <c r="U342" i="24"/>
  <c r="T342" i="24"/>
  <c r="S342" i="24"/>
  <c r="R342" i="24"/>
  <c r="Q342" i="24"/>
  <c r="P342" i="24"/>
  <c r="N342" i="24"/>
  <c r="M342" i="24"/>
  <c r="L342" i="24"/>
  <c r="K342" i="24"/>
  <c r="O342" i="24" s="1"/>
  <c r="J342" i="24"/>
  <c r="I342" i="24"/>
  <c r="H342" i="24"/>
  <c r="G342" i="24"/>
  <c r="F342" i="24"/>
  <c r="E342" i="24"/>
  <c r="D342" i="24"/>
  <c r="B342" i="24"/>
  <c r="A342" i="24"/>
  <c r="AA341" i="24"/>
  <c r="Z341" i="24"/>
  <c r="Y341" i="24"/>
  <c r="X341" i="24"/>
  <c r="W341" i="24"/>
  <c r="V341" i="24"/>
  <c r="U341" i="24"/>
  <c r="T341" i="24"/>
  <c r="S341" i="24"/>
  <c r="R341" i="24"/>
  <c r="Q341" i="24"/>
  <c r="P341" i="24"/>
  <c r="N341" i="24"/>
  <c r="M341" i="24"/>
  <c r="L341" i="24"/>
  <c r="O341" i="24" s="1"/>
  <c r="K341" i="24"/>
  <c r="J341" i="24"/>
  <c r="I341" i="24"/>
  <c r="H341" i="24"/>
  <c r="G341" i="24"/>
  <c r="F341" i="24"/>
  <c r="E341" i="24"/>
  <c r="D341" i="24"/>
  <c r="B341" i="24"/>
  <c r="A341" i="24"/>
  <c r="AA340" i="24"/>
  <c r="Z340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A340" i="24"/>
  <c r="AA339" i="24"/>
  <c r="Z339" i="24"/>
  <c r="Y339" i="24"/>
  <c r="X339" i="24"/>
  <c r="W339" i="24"/>
  <c r="V339" i="24"/>
  <c r="U339" i="24"/>
  <c r="T339" i="24"/>
  <c r="S339" i="24"/>
  <c r="R339" i="24"/>
  <c r="Q339" i="24"/>
  <c r="P339" i="24"/>
  <c r="N339" i="24"/>
  <c r="M339" i="24"/>
  <c r="L339" i="24"/>
  <c r="K339" i="24"/>
  <c r="O339" i="24" s="1"/>
  <c r="J339" i="24"/>
  <c r="I339" i="24"/>
  <c r="H339" i="24"/>
  <c r="G339" i="24"/>
  <c r="F339" i="24"/>
  <c r="E339" i="24"/>
  <c r="D339" i="24"/>
  <c r="C339" i="24"/>
  <c r="B339" i="24"/>
  <c r="A339" i="24"/>
  <c r="AA338" i="24"/>
  <c r="Z338" i="24"/>
  <c r="Y338" i="24"/>
  <c r="X338" i="24"/>
  <c r="W338" i="24"/>
  <c r="V338" i="24"/>
  <c r="U338" i="24"/>
  <c r="T338" i="24"/>
  <c r="S338" i="24"/>
  <c r="R338" i="24"/>
  <c r="Q338" i="24"/>
  <c r="P338" i="24"/>
  <c r="N338" i="24"/>
  <c r="M338" i="24"/>
  <c r="L338" i="24"/>
  <c r="O338" i="24" s="1"/>
  <c r="K338" i="24"/>
  <c r="J338" i="24"/>
  <c r="I338" i="24"/>
  <c r="H338" i="24"/>
  <c r="G338" i="24"/>
  <c r="F338" i="24"/>
  <c r="E338" i="24"/>
  <c r="D338" i="24"/>
  <c r="C338" i="24"/>
  <c r="B338" i="24"/>
  <c r="A338" i="24"/>
  <c r="AA337" i="24"/>
  <c r="Z337" i="24"/>
  <c r="Y337" i="24"/>
  <c r="X337" i="24"/>
  <c r="W337" i="24"/>
  <c r="V337" i="24"/>
  <c r="U337" i="24"/>
  <c r="T337" i="24"/>
  <c r="S337" i="24"/>
  <c r="R337" i="24"/>
  <c r="Q337" i="24"/>
  <c r="P337" i="24"/>
  <c r="N337" i="24"/>
  <c r="M337" i="24"/>
  <c r="L337" i="24"/>
  <c r="O337" i="24" s="1"/>
  <c r="K337" i="24"/>
  <c r="J337" i="24"/>
  <c r="I337" i="24"/>
  <c r="H337" i="24"/>
  <c r="G337" i="24"/>
  <c r="F337" i="24"/>
  <c r="E337" i="24"/>
  <c r="D337" i="24"/>
  <c r="C337" i="24"/>
  <c r="B337" i="24"/>
  <c r="A337" i="24"/>
  <c r="AA336" i="24"/>
  <c r="Z336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A336" i="24"/>
  <c r="AA335" i="24"/>
  <c r="Z335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A335" i="24"/>
  <c r="AA334" i="24"/>
  <c r="Z334" i="24"/>
  <c r="Y334" i="24"/>
  <c r="X334" i="24"/>
  <c r="W334" i="24"/>
  <c r="V334" i="24"/>
  <c r="U334" i="24"/>
  <c r="T334" i="24"/>
  <c r="S334" i="24"/>
  <c r="R334" i="24"/>
  <c r="Q334" i="24"/>
  <c r="P334" i="24"/>
  <c r="N334" i="24"/>
  <c r="M334" i="24"/>
  <c r="L334" i="24"/>
  <c r="O334" i="24" s="1"/>
  <c r="K334" i="24"/>
  <c r="J334" i="24"/>
  <c r="I334" i="24"/>
  <c r="H334" i="24"/>
  <c r="G334" i="24"/>
  <c r="F334" i="24"/>
  <c r="E334" i="24"/>
  <c r="D334" i="24"/>
  <c r="C334" i="24"/>
  <c r="B334" i="24"/>
  <c r="A334" i="24"/>
  <c r="AA333" i="24"/>
  <c r="Z333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A333" i="24"/>
  <c r="AA332" i="24"/>
  <c r="Z332" i="24"/>
  <c r="Y332" i="24"/>
  <c r="X332" i="24"/>
  <c r="W332" i="24"/>
  <c r="V332" i="24"/>
  <c r="U332" i="24"/>
  <c r="T332" i="24"/>
  <c r="S332" i="24"/>
  <c r="R332" i="24"/>
  <c r="Q332" i="24"/>
  <c r="P332" i="24"/>
  <c r="N332" i="24"/>
  <c r="M332" i="24"/>
  <c r="L332" i="24"/>
  <c r="K332" i="24"/>
  <c r="O332" i="24" s="1"/>
  <c r="J332" i="24"/>
  <c r="I332" i="24"/>
  <c r="H332" i="24"/>
  <c r="G332" i="24"/>
  <c r="F332" i="24"/>
  <c r="E332" i="24"/>
  <c r="D332" i="24"/>
  <c r="C332" i="24"/>
  <c r="B332" i="24"/>
  <c r="A332" i="24"/>
  <c r="AA331" i="24"/>
  <c r="Z331" i="24"/>
  <c r="Y331" i="24"/>
  <c r="X331" i="24"/>
  <c r="W331" i="24"/>
  <c r="V331" i="24"/>
  <c r="U331" i="24"/>
  <c r="T331" i="24"/>
  <c r="S331" i="24"/>
  <c r="R331" i="24"/>
  <c r="Q331" i="24"/>
  <c r="P331" i="24"/>
  <c r="N331" i="24"/>
  <c r="M331" i="24"/>
  <c r="L331" i="24"/>
  <c r="O331" i="24" s="1"/>
  <c r="K331" i="24"/>
  <c r="J331" i="24"/>
  <c r="I331" i="24"/>
  <c r="H331" i="24"/>
  <c r="G331" i="24"/>
  <c r="F331" i="24"/>
  <c r="E331" i="24"/>
  <c r="D331" i="24"/>
  <c r="C331" i="24"/>
  <c r="B331" i="24"/>
  <c r="A331" i="24"/>
  <c r="AA330" i="24"/>
  <c r="Z330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A330" i="24"/>
  <c r="AA329" i="24"/>
  <c r="Z329" i="24"/>
  <c r="Y329" i="24"/>
  <c r="X329" i="24"/>
  <c r="W329" i="24"/>
  <c r="V329" i="24"/>
  <c r="U329" i="24"/>
  <c r="T329" i="24"/>
  <c r="S329" i="24"/>
  <c r="R329" i="24"/>
  <c r="Q329" i="24"/>
  <c r="P329" i="24"/>
  <c r="N329" i="24"/>
  <c r="M329" i="24"/>
  <c r="L329" i="24"/>
  <c r="K329" i="24"/>
  <c r="O329" i="24" s="1"/>
  <c r="J329" i="24"/>
  <c r="I329" i="24"/>
  <c r="H329" i="24"/>
  <c r="G329" i="24"/>
  <c r="F329" i="24"/>
  <c r="E329" i="24"/>
  <c r="D329" i="24"/>
  <c r="C329" i="24"/>
  <c r="B329" i="24"/>
  <c r="A329" i="24"/>
  <c r="AA328" i="24"/>
  <c r="Z328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A328" i="24"/>
  <c r="AA327" i="24"/>
  <c r="Z327" i="24"/>
  <c r="Y327" i="24"/>
  <c r="X327" i="24"/>
  <c r="W327" i="24"/>
  <c r="V327" i="24"/>
  <c r="U327" i="24"/>
  <c r="T327" i="24"/>
  <c r="S327" i="24"/>
  <c r="R327" i="24"/>
  <c r="Q327" i="24"/>
  <c r="P327" i="24"/>
  <c r="N327" i="24"/>
  <c r="M327" i="24"/>
  <c r="L327" i="24"/>
  <c r="K327" i="24"/>
  <c r="O327" i="24" s="1"/>
  <c r="J327" i="24"/>
  <c r="I327" i="24"/>
  <c r="H327" i="24"/>
  <c r="G327" i="24"/>
  <c r="F327" i="24"/>
  <c r="E327" i="24"/>
  <c r="D327" i="24"/>
  <c r="C327" i="24"/>
  <c r="B327" i="24"/>
  <c r="A327" i="24"/>
  <c r="AA326" i="24"/>
  <c r="Z326" i="24"/>
  <c r="Y326" i="24"/>
  <c r="X326" i="24"/>
  <c r="W326" i="24"/>
  <c r="V326" i="24"/>
  <c r="U326" i="24"/>
  <c r="T326" i="24"/>
  <c r="S326" i="24"/>
  <c r="R326" i="24"/>
  <c r="Q326" i="24"/>
  <c r="P326" i="24"/>
  <c r="N326" i="24"/>
  <c r="M326" i="24"/>
  <c r="L326" i="24"/>
  <c r="K326" i="24"/>
  <c r="O326" i="24" s="1"/>
  <c r="J326" i="24"/>
  <c r="I326" i="24"/>
  <c r="H326" i="24"/>
  <c r="G326" i="24"/>
  <c r="F326" i="24"/>
  <c r="E326" i="24"/>
  <c r="D326" i="24"/>
  <c r="C326" i="24"/>
  <c r="B326" i="24"/>
  <c r="A326" i="24"/>
  <c r="AA325" i="24"/>
  <c r="Z325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A325" i="24"/>
  <c r="AA324" i="24"/>
  <c r="Z324" i="24"/>
  <c r="Y324" i="24"/>
  <c r="X324" i="24"/>
  <c r="W324" i="24"/>
  <c r="V324" i="24"/>
  <c r="U324" i="24"/>
  <c r="T324" i="24"/>
  <c r="S324" i="24"/>
  <c r="R324" i="24"/>
  <c r="Q324" i="24"/>
  <c r="P324" i="24"/>
  <c r="N324" i="24"/>
  <c r="M324" i="24"/>
  <c r="L324" i="24"/>
  <c r="K324" i="24"/>
  <c r="O324" i="24" s="1"/>
  <c r="J324" i="24"/>
  <c r="I324" i="24"/>
  <c r="H324" i="24"/>
  <c r="G324" i="24"/>
  <c r="F324" i="24"/>
  <c r="E324" i="24"/>
  <c r="D324" i="24"/>
  <c r="C324" i="24"/>
  <c r="B324" i="24"/>
  <c r="A324" i="24"/>
  <c r="AA323" i="24"/>
  <c r="Z323" i="24"/>
  <c r="Y323" i="24"/>
  <c r="X323" i="24"/>
  <c r="W323" i="24"/>
  <c r="V323" i="24"/>
  <c r="U323" i="24"/>
  <c r="T323" i="24"/>
  <c r="S323" i="24"/>
  <c r="R323" i="24"/>
  <c r="Q323" i="24"/>
  <c r="P323" i="24"/>
  <c r="N323" i="24"/>
  <c r="M323" i="24"/>
  <c r="L323" i="24"/>
  <c r="O323" i="24" s="1"/>
  <c r="K323" i="24"/>
  <c r="J323" i="24"/>
  <c r="I323" i="24"/>
  <c r="H323" i="24"/>
  <c r="G323" i="24"/>
  <c r="F323" i="24"/>
  <c r="E323" i="24"/>
  <c r="D323" i="24"/>
  <c r="C323" i="24"/>
  <c r="B323" i="24"/>
  <c r="A323" i="24"/>
  <c r="AA322" i="24"/>
  <c r="Z322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A322" i="24"/>
  <c r="AA321" i="24"/>
  <c r="Z321" i="24"/>
  <c r="Y321" i="24"/>
  <c r="X321" i="24"/>
  <c r="W321" i="24"/>
  <c r="V321" i="24"/>
  <c r="U321" i="24"/>
  <c r="T321" i="24"/>
  <c r="S321" i="24"/>
  <c r="R321" i="24"/>
  <c r="Q321" i="24"/>
  <c r="P321" i="24"/>
  <c r="N321" i="24"/>
  <c r="M321" i="24"/>
  <c r="L321" i="24"/>
  <c r="K321" i="24"/>
  <c r="O321" i="24" s="1"/>
  <c r="J321" i="24"/>
  <c r="I321" i="24"/>
  <c r="H321" i="24"/>
  <c r="G321" i="24"/>
  <c r="F321" i="24"/>
  <c r="E321" i="24"/>
  <c r="D321" i="24"/>
  <c r="C321" i="24"/>
  <c r="B321" i="24"/>
  <c r="A321" i="24"/>
  <c r="AA320" i="24"/>
  <c r="Z320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A320" i="24"/>
  <c r="AA319" i="24"/>
  <c r="Z319" i="24"/>
  <c r="Y319" i="24"/>
  <c r="X319" i="24"/>
  <c r="W319" i="24"/>
  <c r="V319" i="24"/>
  <c r="U319" i="24"/>
  <c r="T319" i="24"/>
  <c r="S319" i="24"/>
  <c r="R319" i="24"/>
  <c r="Q319" i="24"/>
  <c r="P319" i="24"/>
  <c r="N319" i="24"/>
  <c r="M319" i="24"/>
  <c r="L319" i="24"/>
  <c r="K319" i="24"/>
  <c r="O319" i="24" s="1"/>
  <c r="J319" i="24"/>
  <c r="I319" i="24"/>
  <c r="H319" i="24"/>
  <c r="G319" i="24"/>
  <c r="F319" i="24"/>
  <c r="E319" i="24"/>
  <c r="D319" i="24"/>
  <c r="C319" i="24"/>
  <c r="B319" i="24"/>
  <c r="A319" i="24"/>
  <c r="AA318" i="24"/>
  <c r="Z318" i="24"/>
  <c r="Y318" i="24"/>
  <c r="X318" i="24"/>
  <c r="W318" i="24"/>
  <c r="V318" i="24"/>
  <c r="U318" i="24"/>
  <c r="T318" i="24"/>
  <c r="S318" i="24"/>
  <c r="R318" i="24"/>
  <c r="Q318" i="24"/>
  <c r="P318" i="24"/>
  <c r="N318" i="24"/>
  <c r="M318" i="24"/>
  <c r="L318" i="24"/>
  <c r="K318" i="24"/>
  <c r="O318" i="24" s="1"/>
  <c r="J318" i="24"/>
  <c r="I318" i="24"/>
  <c r="H318" i="24"/>
  <c r="G318" i="24"/>
  <c r="F318" i="24"/>
  <c r="E318" i="24"/>
  <c r="D318" i="24"/>
  <c r="C318" i="24"/>
  <c r="B318" i="24"/>
  <c r="A318" i="24"/>
  <c r="AA317" i="24"/>
  <c r="Z317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A317" i="24"/>
  <c r="AA316" i="24"/>
  <c r="Z316" i="24"/>
  <c r="Y316" i="24"/>
  <c r="X316" i="24"/>
  <c r="W316" i="24"/>
  <c r="V316" i="24"/>
  <c r="U316" i="24"/>
  <c r="T316" i="24"/>
  <c r="S316" i="24"/>
  <c r="R316" i="24"/>
  <c r="Q316" i="24"/>
  <c r="P316" i="24"/>
  <c r="N316" i="24"/>
  <c r="M316" i="24"/>
  <c r="L316" i="24"/>
  <c r="K316" i="24"/>
  <c r="O316" i="24" s="1"/>
  <c r="J316" i="24"/>
  <c r="I316" i="24"/>
  <c r="H316" i="24"/>
  <c r="G316" i="24"/>
  <c r="F316" i="24"/>
  <c r="E316" i="24"/>
  <c r="D316" i="24"/>
  <c r="C316" i="24"/>
  <c r="B316" i="24"/>
  <c r="A316" i="24"/>
  <c r="AA315" i="24"/>
  <c r="Z315" i="24"/>
  <c r="Y315" i="24"/>
  <c r="X315" i="24"/>
  <c r="W315" i="24"/>
  <c r="V315" i="24"/>
  <c r="U315" i="24"/>
  <c r="T315" i="24"/>
  <c r="S315" i="24"/>
  <c r="R315" i="24"/>
  <c r="Q315" i="24"/>
  <c r="P315" i="24"/>
  <c r="N315" i="24"/>
  <c r="M315" i="24"/>
  <c r="L315" i="24"/>
  <c r="O315" i="24" s="1"/>
  <c r="K315" i="24"/>
  <c r="J315" i="24"/>
  <c r="I315" i="24"/>
  <c r="H315" i="24"/>
  <c r="G315" i="24"/>
  <c r="F315" i="24"/>
  <c r="E315" i="24"/>
  <c r="D315" i="24"/>
  <c r="C315" i="24"/>
  <c r="B315" i="24"/>
  <c r="A315" i="24"/>
  <c r="AA314" i="24"/>
  <c r="Z314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A314" i="24"/>
  <c r="AA313" i="24"/>
  <c r="Z313" i="24"/>
  <c r="Y313" i="24"/>
  <c r="X313" i="24"/>
  <c r="W313" i="24"/>
  <c r="V313" i="24"/>
  <c r="U313" i="24"/>
  <c r="T313" i="24"/>
  <c r="S313" i="24"/>
  <c r="R313" i="24"/>
  <c r="Q313" i="24"/>
  <c r="P313" i="24"/>
  <c r="N313" i="24"/>
  <c r="M313" i="24"/>
  <c r="L313" i="24"/>
  <c r="K313" i="24"/>
  <c r="O313" i="24" s="1"/>
  <c r="J313" i="24"/>
  <c r="I313" i="24"/>
  <c r="H313" i="24"/>
  <c r="G313" i="24"/>
  <c r="F313" i="24"/>
  <c r="E313" i="24"/>
  <c r="D313" i="24"/>
  <c r="C313" i="24"/>
  <c r="B313" i="24"/>
  <c r="A313" i="24"/>
  <c r="AA312" i="24"/>
  <c r="Z312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A312" i="24"/>
  <c r="AA311" i="24"/>
  <c r="Z311" i="24"/>
  <c r="Y311" i="24"/>
  <c r="X311" i="24"/>
  <c r="W311" i="24"/>
  <c r="V311" i="24"/>
  <c r="U311" i="24"/>
  <c r="T311" i="24"/>
  <c r="S311" i="24"/>
  <c r="R311" i="24"/>
  <c r="Q311" i="24"/>
  <c r="P311" i="24"/>
  <c r="N311" i="24"/>
  <c r="M311" i="24"/>
  <c r="L311" i="24"/>
  <c r="K311" i="24"/>
  <c r="O311" i="24" s="1"/>
  <c r="J311" i="24"/>
  <c r="I311" i="24"/>
  <c r="H311" i="24"/>
  <c r="G311" i="24"/>
  <c r="F311" i="24"/>
  <c r="E311" i="24"/>
  <c r="D311" i="24"/>
  <c r="C311" i="24"/>
  <c r="B311" i="24"/>
  <c r="A311" i="24"/>
  <c r="AA310" i="24"/>
  <c r="Z310" i="24"/>
  <c r="Y310" i="24"/>
  <c r="X310" i="24"/>
  <c r="W310" i="24"/>
  <c r="V310" i="24"/>
  <c r="U310" i="24"/>
  <c r="T310" i="24"/>
  <c r="S310" i="24"/>
  <c r="R310" i="24"/>
  <c r="Q310" i="24"/>
  <c r="P310" i="24"/>
  <c r="N310" i="24"/>
  <c r="M310" i="24"/>
  <c r="L310" i="24"/>
  <c r="K310" i="24"/>
  <c r="O310" i="24" s="1"/>
  <c r="J310" i="24"/>
  <c r="I310" i="24"/>
  <c r="H310" i="24"/>
  <c r="G310" i="24"/>
  <c r="F310" i="24"/>
  <c r="E310" i="24"/>
  <c r="D310" i="24"/>
  <c r="C310" i="24"/>
  <c r="B310" i="24"/>
  <c r="A310" i="24"/>
  <c r="AA309" i="24"/>
  <c r="Z309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A309" i="24"/>
  <c r="AA308" i="24"/>
  <c r="Z308" i="24"/>
  <c r="Y308" i="24"/>
  <c r="X308" i="24"/>
  <c r="W308" i="24"/>
  <c r="V308" i="24"/>
  <c r="U308" i="24"/>
  <c r="T308" i="24"/>
  <c r="S308" i="24"/>
  <c r="R308" i="24"/>
  <c r="Q308" i="24"/>
  <c r="P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A308" i="24"/>
  <c r="AA307" i="24"/>
  <c r="Z307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A307" i="24"/>
  <c r="AA306" i="24"/>
  <c r="Z306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A306" i="24"/>
  <c r="AA305" i="24"/>
  <c r="Z305" i="24"/>
  <c r="Y305" i="24"/>
  <c r="X305" i="24"/>
  <c r="W305" i="24"/>
  <c r="V305" i="24"/>
  <c r="U305" i="24"/>
  <c r="T305" i="24"/>
  <c r="S305" i="24"/>
  <c r="R305" i="24"/>
  <c r="Q305" i="24"/>
  <c r="P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A305" i="24"/>
  <c r="AA304" i="24"/>
  <c r="Z304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A304" i="24"/>
  <c r="AA303" i="24"/>
  <c r="Z303" i="24"/>
  <c r="Y303" i="24"/>
  <c r="X303" i="24"/>
  <c r="W303" i="24"/>
  <c r="V303" i="24"/>
  <c r="U303" i="24"/>
  <c r="T303" i="24"/>
  <c r="S303" i="24"/>
  <c r="R303" i="24"/>
  <c r="Q303" i="24"/>
  <c r="P303" i="24"/>
  <c r="N303" i="24"/>
  <c r="M303" i="24"/>
  <c r="L303" i="24"/>
  <c r="K303" i="24"/>
  <c r="O303" i="24" s="1"/>
  <c r="J303" i="24"/>
  <c r="I303" i="24"/>
  <c r="H303" i="24"/>
  <c r="G303" i="24"/>
  <c r="F303" i="24"/>
  <c r="E303" i="24"/>
  <c r="D303" i="24"/>
  <c r="C303" i="24"/>
  <c r="B303" i="24"/>
  <c r="A303" i="24"/>
  <c r="AA302" i="24"/>
  <c r="Z302" i="24"/>
  <c r="Y302" i="24"/>
  <c r="X302" i="24"/>
  <c r="W302" i="24"/>
  <c r="V302" i="24"/>
  <c r="U302" i="24"/>
  <c r="T302" i="24"/>
  <c r="S302" i="24"/>
  <c r="R302" i="24"/>
  <c r="Q302" i="24"/>
  <c r="P302" i="24"/>
  <c r="N302" i="24"/>
  <c r="M302" i="24"/>
  <c r="L302" i="24"/>
  <c r="K302" i="24"/>
  <c r="O302" i="24" s="1"/>
  <c r="J302" i="24"/>
  <c r="I302" i="24"/>
  <c r="H302" i="24"/>
  <c r="G302" i="24"/>
  <c r="F302" i="24"/>
  <c r="E302" i="24"/>
  <c r="D302" i="24"/>
  <c r="C302" i="24"/>
  <c r="B302" i="24"/>
  <c r="A302" i="24"/>
  <c r="AA301" i="24"/>
  <c r="Z301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A301" i="24"/>
  <c r="AA300" i="24"/>
  <c r="Z300" i="24"/>
  <c r="Y300" i="24"/>
  <c r="X300" i="24"/>
  <c r="W300" i="24"/>
  <c r="V300" i="24"/>
  <c r="U300" i="24"/>
  <c r="T300" i="24"/>
  <c r="S300" i="24"/>
  <c r="R300" i="24"/>
  <c r="Q300" i="24"/>
  <c r="P300" i="24"/>
  <c r="N300" i="24"/>
  <c r="M300" i="24"/>
  <c r="L300" i="24"/>
  <c r="K300" i="24"/>
  <c r="O300" i="24" s="1"/>
  <c r="J300" i="24"/>
  <c r="I300" i="24"/>
  <c r="H300" i="24"/>
  <c r="G300" i="24"/>
  <c r="F300" i="24"/>
  <c r="E300" i="24"/>
  <c r="D300" i="24"/>
  <c r="C300" i="24"/>
  <c r="B300" i="24"/>
  <c r="A300" i="24"/>
  <c r="AA299" i="24"/>
  <c r="Z299" i="24"/>
  <c r="Y299" i="24"/>
  <c r="X299" i="24"/>
  <c r="W299" i="24"/>
  <c r="V299" i="24"/>
  <c r="U299" i="24"/>
  <c r="T299" i="24"/>
  <c r="S299" i="24"/>
  <c r="R299" i="24"/>
  <c r="Q299" i="24"/>
  <c r="P299" i="24"/>
  <c r="N299" i="24"/>
  <c r="M299" i="24"/>
  <c r="L299" i="24"/>
  <c r="O299" i="24" s="1"/>
  <c r="K299" i="24"/>
  <c r="J299" i="24"/>
  <c r="I299" i="24"/>
  <c r="H299" i="24"/>
  <c r="G299" i="24"/>
  <c r="F299" i="24"/>
  <c r="E299" i="24"/>
  <c r="D299" i="24"/>
  <c r="C299" i="24"/>
  <c r="B299" i="24"/>
  <c r="A299" i="24"/>
  <c r="AA298" i="24"/>
  <c r="Z298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A298" i="24"/>
  <c r="AA297" i="24"/>
  <c r="Z297" i="24"/>
  <c r="Y297" i="24"/>
  <c r="X297" i="24"/>
  <c r="W297" i="24"/>
  <c r="V297" i="24"/>
  <c r="U297" i="24"/>
  <c r="T297" i="24"/>
  <c r="S297" i="24"/>
  <c r="R297" i="24"/>
  <c r="Q297" i="24"/>
  <c r="P297" i="24"/>
  <c r="N297" i="24"/>
  <c r="M297" i="24"/>
  <c r="L297" i="24"/>
  <c r="K297" i="24"/>
  <c r="O297" i="24" s="1"/>
  <c r="J297" i="24"/>
  <c r="I297" i="24"/>
  <c r="H297" i="24"/>
  <c r="G297" i="24"/>
  <c r="F297" i="24"/>
  <c r="E297" i="24"/>
  <c r="D297" i="24"/>
  <c r="C297" i="24"/>
  <c r="B297" i="24"/>
  <c r="A297" i="24"/>
  <c r="AA296" i="24"/>
  <c r="Z296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A296" i="24"/>
  <c r="AA295" i="24"/>
  <c r="Z295" i="24"/>
  <c r="Y295" i="24"/>
  <c r="X295" i="24"/>
  <c r="W295" i="24"/>
  <c r="V295" i="24"/>
  <c r="U295" i="24"/>
  <c r="T295" i="24"/>
  <c r="S295" i="24"/>
  <c r="R295" i="24"/>
  <c r="Q295" i="24"/>
  <c r="P295" i="24"/>
  <c r="N295" i="24"/>
  <c r="M295" i="24"/>
  <c r="L295" i="24"/>
  <c r="K295" i="24"/>
  <c r="O295" i="24" s="1"/>
  <c r="J295" i="24"/>
  <c r="I295" i="24"/>
  <c r="H295" i="24"/>
  <c r="G295" i="24"/>
  <c r="F295" i="24"/>
  <c r="E295" i="24"/>
  <c r="D295" i="24"/>
  <c r="C295" i="24"/>
  <c r="B295" i="24"/>
  <c r="A295" i="24"/>
  <c r="AA294" i="24"/>
  <c r="Z294" i="24"/>
  <c r="Y294" i="24"/>
  <c r="X294" i="24"/>
  <c r="W294" i="24"/>
  <c r="V294" i="24"/>
  <c r="U294" i="24"/>
  <c r="T294" i="24"/>
  <c r="S294" i="24"/>
  <c r="R294" i="24"/>
  <c r="Q294" i="24"/>
  <c r="P294" i="24"/>
  <c r="N294" i="24"/>
  <c r="M294" i="24"/>
  <c r="L294" i="24"/>
  <c r="K294" i="24"/>
  <c r="O294" i="24" s="1"/>
  <c r="J294" i="24"/>
  <c r="I294" i="24"/>
  <c r="H294" i="24"/>
  <c r="G294" i="24"/>
  <c r="F294" i="24"/>
  <c r="E294" i="24"/>
  <c r="D294" i="24"/>
  <c r="C294" i="24"/>
  <c r="B294" i="24"/>
  <c r="A294" i="24"/>
  <c r="AA293" i="24"/>
  <c r="Z293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A293" i="24"/>
  <c r="AA292" i="24"/>
  <c r="Z292" i="24"/>
  <c r="Y292" i="24"/>
  <c r="X292" i="24"/>
  <c r="W292" i="24"/>
  <c r="V292" i="24"/>
  <c r="U292" i="24"/>
  <c r="T292" i="24"/>
  <c r="S292" i="24"/>
  <c r="R292" i="24"/>
  <c r="Q292" i="24"/>
  <c r="P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A292" i="24"/>
  <c r="AA291" i="24"/>
  <c r="Z291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A291" i="24"/>
  <c r="AA290" i="24"/>
  <c r="Z290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A290" i="24"/>
  <c r="AA289" i="24"/>
  <c r="Z289" i="24"/>
  <c r="Y289" i="24"/>
  <c r="X289" i="24"/>
  <c r="W289" i="24"/>
  <c r="V289" i="24"/>
  <c r="U289" i="24"/>
  <c r="T289" i="24"/>
  <c r="S289" i="24"/>
  <c r="R289" i="24"/>
  <c r="Q289" i="24"/>
  <c r="P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A289" i="24"/>
  <c r="AA288" i="24"/>
  <c r="Z288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A288" i="24"/>
  <c r="AA287" i="24"/>
  <c r="Z287" i="24"/>
  <c r="Y287" i="24"/>
  <c r="X287" i="24"/>
  <c r="W287" i="24"/>
  <c r="V287" i="24"/>
  <c r="U287" i="24"/>
  <c r="T287" i="24"/>
  <c r="S287" i="24"/>
  <c r="R287" i="24"/>
  <c r="Q287" i="24"/>
  <c r="P287" i="24"/>
  <c r="N287" i="24"/>
  <c r="M287" i="24"/>
  <c r="L287" i="24"/>
  <c r="K287" i="24"/>
  <c r="O287" i="24" s="1"/>
  <c r="J287" i="24"/>
  <c r="I287" i="24"/>
  <c r="H287" i="24"/>
  <c r="G287" i="24"/>
  <c r="F287" i="24"/>
  <c r="E287" i="24"/>
  <c r="D287" i="24"/>
  <c r="C287" i="24"/>
  <c r="B287" i="24"/>
  <c r="A287" i="24"/>
  <c r="AA286" i="24"/>
  <c r="Z286" i="24"/>
  <c r="Y286" i="24"/>
  <c r="X286" i="24"/>
  <c r="W286" i="24"/>
  <c r="V286" i="24"/>
  <c r="U286" i="24"/>
  <c r="T286" i="24"/>
  <c r="S286" i="24"/>
  <c r="R286" i="24"/>
  <c r="Q286" i="24"/>
  <c r="P286" i="24"/>
  <c r="N286" i="24"/>
  <c r="M286" i="24"/>
  <c r="L286" i="24"/>
  <c r="K286" i="24"/>
  <c r="O286" i="24" s="1"/>
  <c r="J286" i="24"/>
  <c r="I286" i="24"/>
  <c r="H286" i="24"/>
  <c r="G286" i="24"/>
  <c r="F286" i="24"/>
  <c r="E286" i="24"/>
  <c r="D286" i="24"/>
  <c r="C286" i="24"/>
  <c r="B286" i="24"/>
  <c r="A286" i="24"/>
  <c r="AA285" i="24"/>
  <c r="Z285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A285" i="24"/>
  <c r="AA284" i="24"/>
  <c r="Z284" i="24"/>
  <c r="Y284" i="24"/>
  <c r="X284" i="24"/>
  <c r="W284" i="24"/>
  <c r="V284" i="24"/>
  <c r="U284" i="24"/>
  <c r="T284" i="24"/>
  <c r="S284" i="24"/>
  <c r="R284" i="24"/>
  <c r="Q284" i="24"/>
  <c r="P284" i="24"/>
  <c r="N284" i="24"/>
  <c r="M284" i="24"/>
  <c r="L284" i="24"/>
  <c r="K284" i="24"/>
  <c r="O284" i="24" s="1"/>
  <c r="J284" i="24"/>
  <c r="I284" i="24"/>
  <c r="H284" i="24"/>
  <c r="G284" i="24"/>
  <c r="F284" i="24"/>
  <c r="E284" i="24"/>
  <c r="D284" i="24"/>
  <c r="C284" i="24"/>
  <c r="B284" i="24"/>
  <c r="A284" i="24"/>
  <c r="AA283" i="24"/>
  <c r="Z283" i="24"/>
  <c r="Y283" i="24"/>
  <c r="X283" i="24"/>
  <c r="W283" i="24"/>
  <c r="V283" i="24"/>
  <c r="U283" i="24"/>
  <c r="T283" i="24"/>
  <c r="S283" i="24"/>
  <c r="R283" i="24"/>
  <c r="Q283" i="24"/>
  <c r="P283" i="24"/>
  <c r="N283" i="24"/>
  <c r="M283" i="24"/>
  <c r="L283" i="24"/>
  <c r="O283" i="24" s="1"/>
  <c r="K283" i="24"/>
  <c r="J283" i="24"/>
  <c r="I283" i="24"/>
  <c r="H283" i="24"/>
  <c r="G283" i="24"/>
  <c r="F283" i="24"/>
  <c r="E283" i="24"/>
  <c r="D283" i="24"/>
  <c r="C283" i="24"/>
  <c r="B283" i="24"/>
  <c r="A283" i="24"/>
  <c r="AA282" i="24"/>
  <c r="Z282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A282" i="24"/>
  <c r="AA281" i="24"/>
  <c r="Z281" i="24"/>
  <c r="Y281" i="24"/>
  <c r="X281" i="24"/>
  <c r="W281" i="24"/>
  <c r="V281" i="24"/>
  <c r="U281" i="24"/>
  <c r="T281" i="24"/>
  <c r="S281" i="24"/>
  <c r="R281" i="24"/>
  <c r="Q281" i="24"/>
  <c r="P281" i="24"/>
  <c r="N281" i="24"/>
  <c r="M281" i="24"/>
  <c r="L281" i="24"/>
  <c r="K281" i="24"/>
  <c r="O281" i="24" s="1"/>
  <c r="J281" i="24"/>
  <c r="I281" i="24"/>
  <c r="H281" i="24"/>
  <c r="G281" i="24"/>
  <c r="F281" i="24"/>
  <c r="E281" i="24"/>
  <c r="D281" i="24"/>
  <c r="C281" i="24"/>
  <c r="B281" i="24"/>
  <c r="A281" i="24"/>
  <c r="AA280" i="24"/>
  <c r="Z280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A280" i="24"/>
  <c r="AA279" i="24"/>
  <c r="Z279" i="24"/>
  <c r="Y279" i="24"/>
  <c r="X279" i="24"/>
  <c r="W279" i="24"/>
  <c r="V279" i="24"/>
  <c r="U279" i="24"/>
  <c r="T279" i="24"/>
  <c r="S279" i="24"/>
  <c r="R279" i="24"/>
  <c r="Q279" i="24"/>
  <c r="P279" i="24"/>
  <c r="N279" i="24"/>
  <c r="M279" i="24"/>
  <c r="L279" i="24"/>
  <c r="K279" i="24"/>
  <c r="O279" i="24" s="1"/>
  <c r="J279" i="24"/>
  <c r="I279" i="24"/>
  <c r="H279" i="24"/>
  <c r="G279" i="24"/>
  <c r="F279" i="24"/>
  <c r="E279" i="24"/>
  <c r="D279" i="24"/>
  <c r="C279" i="24"/>
  <c r="B279" i="24"/>
  <c r="A279" i="24"/>
  <c r="AA278" i="24"/>
  <c r="Z278" i="24"/>
  <c r="Y278" i="24"/>
  <c r="X278" i="24"/>
  <c r="W278" i="24"/>
  <c r="V278" i="24"/>
  <c r="U278" i="24"/>
  <c r="T278" i="24"/>
  <c r="S278" i="24"/>
  <c r="R278" i="24"/>
  <c r="Q278" i="24"/>
  <c r="P278" i="24"/>
  <c r="N278" i="24"/>
  <c r="M278" i="24"/>
  <c r="L278" i="24"/>
  <c r="K278" i="24"/>
  <c r="O278" i="24" s="1"/>
  <c r="J278" i="24"/>
  <c r="I278" i="24"/>
  <c r="H278" i="24"/>
  <c r="G278" i="24"/>
  <c r="F278" i="24"/>
  <c r="E278" i="24"/>
  <c r="D278" i="24"/>
  <c r="C278" i="24"/>
  <c r="B278" i="24"/>
  <c r="A278" i="24"/>
  <c r="AA277" i="24"/>
  <c r="Z277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A277" i="24"/>
  <c r="AA276" i="24"/>
  <c r="Z276" i="24"/>
  <c r="Y276" i="24"/>
  <c r="X276" i="24"/>
  <c r="W276" i="24"/>
  <c r="V276" i="24"/>
  <c r="U276" i="24"/>
  <c r="T276" i="24"/>
  <c r="S276" i="24"/>
  <c r="R276" i="24"/>
  <c r="Q276" i="24"/>
  <c r="P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A276" i="24"/>
  <c r="AA275" i="24"/>
  <c r="Z275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A275" i="24"/>
  <c r="AA274" i="24"/>
  <c r="Z274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A274" i="24"/>
  <c r="AA273" i="24"/>
  <c r="Z273" i="24"/>
  <c r="Y273" i="24"/>
  <c r="X273" i="24"/>
  <c r="W273" i="24"/>
  <c r="V273" i="24"/>
  <c r="U273" i="24"/>
  <c r="T273" i="24"/>
  <c r="S273" i="24"/>
  <c r="R273" i="24"/>
  <c r="Q273" i="24"/>
  <c r="P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A273" i="24"/>
  <c r="AA272" i="24"/>
  <c r="Z272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A272" i="24"/>
  <c r="AA271" i="24"/>
  <c r="Z271" i="24"/>
  <c r="Y271" i="24"/>
  <c r="X271" i="24"/>
  <c r="W271" i="24"/>
  <c r="V271" i="24"/>
  <c r="U271" i="24"/>
  <c r="T271" i="24"/>
  <c r="S271" i="24"/>
  <c r="R271" i="24"/>
  <c r="Q271" i="24"/>
  <c r="P271" i="24"/>
  <c r="N271" i="24"/>
  <c r="M271" i="24"/>
  <c r="L271" i="24"/>
  <c r="K271" i="24"/>
  <c r="O271" i="24" s="1"/>
  <c r="J271" i="24"/>
  <c r="I271" i="24"/>
  <c r="H271" i="24"/>
  <c r="G271" i="24"/>
  <c r="F271" i="24"/>
  <c r="E271" i="24"/>
  <c r="D271" i="24"/>
  <c r="C271" i="24"/>
  <c r="B271" i="24"/>
  <c r="A271" i="24"/>
  <c r="AA270" i="24"/>
  <c r="Z270" i="24"/>
  <c r="Y270" i="24"/>
  <c r="X270" i="24"/>
  <c r="W270" i="24"/>
  <c r="V270" i="24"/>
  <c r="U270" i="24"/>
  <c r="T270" i="24"/>
  <c r="S270" i="24"/>
  <c r="R270" i="24"/>
  <c r="Q270" i="24"/>
  <c r="P270" i="24"/>
  <c r="N270" i="24"/>
  <c r="M270" i="24"/>
  <c r="L270" i="24"/>
  <c r="K270" i="24"/>
  <c r="O270" i="24" s="1"/>
  <c r="J270" i="24"/>
  <c r="I270" i="24"/>
  <c r="H270" i="24"/>
  <c r="G270" i="24"/>
  <c r="F270" i="24"/>
  <c r="E270" i="24"/>
  <c r="D270" i="24"/>
  <c r="C270" i="24"/>
  <c r="B270" i="24"/>
  <c r="A270" i="24"/>
  <c r="AA269" i="24"/>
  <c r="Z269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A269" i="24"/>
  <c r="AA268" i="24"/>
  <c r="Z268" i="24"/>
  <c r="Y268" i="24"/>
  <c r="X268" i="24"/>
  <c r="W268" i="24"/>
  <c r="V268" i="24"/>
  <c r="U268" i="24"/>
  <c r="T268" i="24"/>
  <c r="S268" i="24"/>
  <c r="R268" i="24"/>
  <c r="Q268" i="24"/>
  <c r="P268" i="24"/>
  <c r="N268" i="24"/>
  <c r="M268" i="24"/>
  <c r="L268" i="24"/>
  <c r="K268" i="24"/>
  <c r="O268" i="24" s="1"/>
  <c r="J268" i="24"/>
  <c r="I268" i="24"/>
  <c r="H268" i="24"/>
  <c r="G268" i="24"/>
  <c r="F268" i="24"/>
  <c r="E268" i="24"/>
  <c r="D268" i="24"/>
  <c r="C268" i="24"/>
  <c r="B268" i="24"/>
  <c r="A268" i="24"/>
  <c r="AA267" i="24"/>
  <c r="Z267" i="24"/>
  <c r="Y267" i="24"/>
  <c r="X267" i="24"/>
  <c r="W267" i="24"/>
  <c r="V267" i="24"/>
  <c r="U267" i="24"/>
  <c r="T267" i="24"/>
  <c r="S267" i="24"/>
  <c r="R267" i="24"/>
  <c r="Q267" i="24"/>
  <c r="P267" i="24"/>
  <c r="N267" i="24"/>
  <c r="M267" i="24"/>
  <c r="L267" i="24"/>
  <c r="O267" i="24" s="1"/>
  <c r="K267" i="24"/>
  <c r="J267" i="24"/>
  <c r="I267" i="24"/>
  <c r="H267" i="24"/>
  <c r="G267" i="24"/>
  <c r="F267" i="24"/>
  <c r="E267" i="24"/>
  <c r="D267" i="24"/>
  <c r="C267" i="24"/>
  <c r="B267" i="24"/>
  <c r="A267" i="24"/>
  <c r="AA266" i="24"/>
  <c r="Z266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A266" i="24"/>
  <c r="AA265" i="24"/>
  <c r="Z265" i="24"/>
  <c r="Y265" i="24"/>
  <c r="X265" i="24"/>
  <c r="W265" i="24"/>
  <c r="V265" i="24"/>
  <c r="U265" i="24"/>
  <c r="T265" i="24"/>
  <c r="S265" i="24"/>
  <c r="R265" i="24"/>
  <c r="Q265" i="24"/>
  <c r="P265" i="24"/>
  <c r="N265" i="24"/>
  <c r="M265" i="24"/>
  <c r="L265" i="24"/>
  <c r="K265" i="24"/>
  <c r="O265" i="24" s="1"/>
  <c r="J265" i="24"/>
  <c r="I265" i="24"/>
  <c r="H265" i="24"/>
  <c r="G265" i="24"/>
  <c r="F265" i="24"/>
  <c r="E265" i="24"/>
  <c r="D265" i="24"/>
  <c r="C265" i="24"/>
  <c r="B265" i="24"/>
  <c r="A265" i="24"/>
  <c r="AA264" i="24"/>
  <c r="Z264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A264" i="24"/>
  <c r="AA263" i="24"/>
  <c r="Z263" i="24"/>
  <c r="Y263" i="24"/>
  <c r="X263" i="24"/>
  <c r="W263" i="24"/>
  <c r="V263" i="24"/>
  <c r="U263" i="24"/>
  <c r="T263" i="24"/>
  <c r="S263" i="24"/>
  <c r="R263" i="24"/>
  <c r="Q263" i="24"/>
  <c r="P263" i="24"/>
  <c r="N263" i="24"/>
  <c r="M263" i="24"/>
  <c r="L263" i="24"/>
  <c r="K263" i="24"/>
  <c r="O263" i="24" s="1"/>
  <c r="J263" i="24"/>
  <c r="I263" i="24"/>
  <c r="H263" i="24"/>
  <c r="G263" i="24"/>
  <c r="F263" i="24"/>
  <c r="E263" i="24"/>
  <c r="D263" i="24"/>
  <c r="C263" i="24"/>
  <c r="B263" i="24"/>
  <c r="A263" i="24"/>
  <c r="AA262" i="24"/>
  <c r="Z262" i="24"/>
  <c r="Y262" i="24"/>
  <c r="X262" i="24"/>
  <c r="W262" i="24"/>
  <c r="V262" i="24"/>
  <c r="U262" i="24"/>
  <c r="T262" i="24"/>
  <c r="S262" i="24"/>
  <c r="R262" i="24"/>
  <c r="Q262" i="24"/>
  <c r="P262" i="24"/>
  <c r="N262" i="24"/>
  <c r="M262" i="24"/>
  <c r="L262" i="24"/>
  <c r="K262" i="24"/>
  <c r="O262" i="24" s="1"/>
  <c r="J262" i="24"/>
  <c r="I262" i="24"/>
  <c r="H262" i="24"/>
  <c r="G262" i="24"/>
  <c r="F262" i="24"/>
  <c r="E262" i="24"/>
  <c r="D262" i="24"/>
  <c r="C262" i="24"/>
  <c r="B262" i="24"/>
  <c r="A262" i="24"/>
  <c r="AA261" i="24"/>
  <c r="Z261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A261" i="24"/>
  <c r="AA260" i="24"/>
  <c r="Z260" i="24"/>
  <c r="Y260" i="24"/>
  <c r="X260" i="24"/>
  <c r="W260" i="24"/>
  <c r="V260" i="24"/>
  <c r="U260" i="24"/>
  <c r="T260" i="24"/>
  <c r="S260" i="24"/>
  <c r="R260" i="24"/>
  <c r="Q260" i="24"/>
  <c r="P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A260" i="24"/>
  <c r="AA259" i="24"/>
  <c r="Z259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A259" i="24"/>
  <c r="AA258" i="24"/>
  <c r="Z258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A258" i="24"/>
  <c r="AA257" i="24"/>
  <c r="Z257" i="24"/>
  <c r="Y257" i="24"/>
  <c r="X257" i="24"/>
  <c r="W257" i="24"/>
  <c r="V257" i="24"/>
  <c r="U257" i="24"/>
  <c r="T257" i="24"/>
  <c r="S257" i="24"/>
  <c r="R257" i="24"/>
  <c r="Q257" i="24"/>
  <c r="P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A257" i="24"/>
  <c r="AA256" i="24"/>
  <c r="Z256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A256" i="24"/>
  <c r="AA255" i="24"/>
  <c r="Z255" i="24"/>
  <c r="Y255" i="24"/>
  <c r="X255" i="24"/>
  <c r="W255" i="24"/>
  <c r="V255" i="24"/>
  <c r="U255" i="24"/>
  <c r="T255" i="24"/>
  <c r="S255" i="24"/>
  <c r="R255" i="24"/>
  <c r="Q255" i="24"/>
  <c r="P255" i="24"/>
  <c r="N255" i="24"/>
  <c r="M255" i="24"/>
  <c r="L255" i="24"/>
  <c r="K255" i="24"/>
  <c r="O255" i="24" s="1"/>
  <c r="J255" i="24"/>
  <c r="I255" i="24"/>
  <c r="H255" i="24"/>
  <c r="G255" i="24"/>
  <c r="F255" i="24"/>
  <c r="E255" i="24"/>
  <c r="D255" i="24"/>
  <c r="C255" i="24"/>
  <c r="B255" i="24"/>
  <c r="A255" i="24"/>
  <c r="AA254" i="24"/>
  <c r="Z254" i="24"/>
  <c r="Y254" i="24"/>
  <c r="X254" i="24"/>
  <c r="W254" i="24"/>
  <c r="V254" i="24"/>
  <c r="U254" i="24"/>
  <c r="T254" i="24"/>
  <c r="S254" i="24"/>
  <c r="R254" i="24"/>
  <c r="Q254" i="24"/>
  <c r="P254" i="24"/>
  <c r="N254" i="24"/>
  <c r="M254" i="24"/>
  <c r="L254" i="24"/>
  <c r="K254" i="24"/>
  <c r="O254" i="24" s="1"/>
  <c r="J254" i="24"/>
  <c r="I254" i="24"/>
  <c r="H254" i="24"/>
  <c r="G254" i="24"/>
  <c r="F254" i="24"/>
  <c r="E254" i="24"/>
  <c r="D254" i="24"/>
  <c r="C254" i="24"/>
  <c r="B254" i="24"/>
  <c r="A254" i="24"/>
  <c r="AA253" i="24"/>
  <c r="Z253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A253" i="24"/>
  <c r="AA252" i="24"/>
  <c r="Z252" i="24"/>
  <c r="Y252" i="24"/>
  <c r="X252" i="24"/>
  <c r="W252" i="24"/>
  <c r="V252" i="24"/>
  <c r="U252" i="24"/>
  <c r="T252" i="24"/>
  <c r="S252" i="24"/>
  <c r="R252" i="24"/>
  <c r="Q252" i="24"/>
  <c r="P252" i="24"/>
  <c r="N252" i="24"/>
  <c r="M252" i="24"/>
  <c r="L252" i="24"/>
  <c r="K252" i="24"/>
  <c r="O252" i="24" s="1"/>
  <c r="J252" i="24"/>
  <c r="I252" i="24"/>
  <c r="H252" i="24"/>
  <c r="G252" i="24"/>
  <c r="F252" i="24"/>
  <c r="E252" i="24"/>
  <c r="D252" i="24"/>
  <c r="C252" i="24"/>
  <c r="B252" i="24"/>
  <c r="A252" i="24"/>
  <c r="AA251" i="24"/>
  <c r="Z251" i="24"/>
  <c r="Y251" i="24"/>
  <c r="X251" i="24"/>
  <c r="W251" i="24"/>
  <c r="V251" i="24"/>
  <c r="U251" i="24"/>
  <c r="T251" i="24"/>
  <c r="S251" i="24"/>
  <c r="R251" i="24"/>
  <c r="Q251" i="24"/>
  <c r="P251" i="24"/>
  <c r="N251" i="24"/>
  <c r="M251" i="24"/>
  <c r="L251" i="24"/>
  <c r="O251" i="24" s="1"/>
  <c r="K251" i="24"/>
  <c r="J251" i="24"/>
  <c r="I251" i="24"/>
  <c r="H251" i="24"/>
  <c r="G251" i="24"/>
  <c r="F251" i="24"/>
  <c r="E251" i="24"/>
  <c r="D251" i="24"/>
  <c r="C251" i="24"/>
  <c r="B251" i="24"/>
  <c r="A251" i="24"/>
  <c r="AA250" i="24"/>
  <c r="Z250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A250" i="24"/>
  <c r="AA249" i="24"/>
  <c r="Z249" i="24"/>
  <c r="Y249" i="24"/>
  <c r="X249" i="24"/>
  <c r="W249" i="24"/>
  <c r="V249" i="24"/>
  <c r="U249" i="24"/>
  <c r="T249" i="24"/>
  <c r="S249" i="24"/>
  <c r="R249" i="24"/>
  <c r="Q249" i="24"/>
  <c r="P249" i="24"/>
  <c r="N249" i="24"/>
  <c r="M249" i="24"/>
  <c r="L249" i="24"/>
  <c r="K249" i="24"/>
  <c r="O249" i="24" s="1"/>
  <c r="J249" i="24"/>
  <c r="I249" i="24"/>
  <c r="H249" i="24"/>
  <c r="G249" i="24"/>
  <c r="F249" i="24"/>
  <c r="E249" i="24"/>
  <c r="D249" i="24"/>
  <c r="C249" i="24"/>
  <c r="B249" i="24"/>
  <c r="A249" i="24"/>
  <c r="AA248" i="24"/>
  <c r="Z248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A248" i="24"/>
  <c r="AA247" i="24"/>
  <c r="Z247" i="24"/>
  <c r="Y247" i="24"/>
  <c r="X247" i="24"/>
  <c r="W247" i="24"/>
  <c r="V247" i="24"/>
  <c r="U247" i="24"/>
  <c r="T247" i="24"/>
  <c r="S247" i="24"/>
  <c r="R247" i="24"/>
  <c r="Q247" i="24"/>
  <c r="P247" i="24"/>
  <c r="N247" i="24"/>
  <c r="M247" i="24"/>
  <c r="L247" i="24"/>
  <c r="K247" i="24"/>
  <c r="O247" i="24" s="1"/>
  <c r="J247" i="24"/>
  <c r="I247" i="24"/>
  <c r="H247" i="24"/>
  <c r="G247" i="24"/>
  <c r="F247" i="24"/>
  <c r="E247" i="24"/>
  <c r="D247" i="24"/>
  <c r="C247" i="24"/>
  <c r="B247" i="24"/>
  <c r="A247" i="24"/>
  <c r="AA246" i="24"/>
  <c r="Z246" i="24"/>
  <c r="Y246" i="24"/>
  <c r="X246" i="24"/>
  <c r="W246" i="24"/>
  <c r="V246" i="24"/>
  <c r="U246" i="24"/>
  <c r="T246" i="24"/>
  <c r="S246" i="24"/>
  <c r="R246" i="24"/>
  <c r="Q246" i="24"/>
  <c r="P246" i="24"/>
  <c r="N246" i="24"/>
  <c r="M246" i="24"/>
  <c r="L246" i="24"/>
  <c r="K246" i="24"/>
  <c r="O246" i="24" s="1"/>
  <c r="J246" i="24"/>
  <c r="I246" i="24"/>
  <c r="H246" i="24"/>
  <c r="G246" i="24"/>
  <c r="F246" i="24"/>
  <c r="E246" i="24"/>
  <c r="D246" i="24"/>
  <c r="C246" i="24"/>
  <c r="B246" i="24"/>
  <c r="A246" i="24"/>
  <c r="AA245" i="24"/>
  <c r="Z245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A245" i="24"/>
  <c r="AA244" i="24"/>
  <c r="Z244" i="24"/>
  <c r="Y244" i="24"/>
  <c r="X244" i="24"/>
  <c r="W244" i="24"/>
  <c r="V244" i="24"/>
  <c r="U244" i="24"/>
  <c r="T244" i="24"/>
  <c r="S244" i="24"/>
  <c r="R244" i="24"/>
  <c r="Q244" i="24"/>
  <c r="P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A244" i="24"/>
  <c r="AA243" i="24"/>
  <c r="Z243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A243" i="24"/>
  <c r="AA242" i="24"/>
  <c r="Z242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A242" i="24"/>
  <c r="AA241" i="24"/>
  <c r="Z241" i="24"/>
  <c r="Y241" i="24"/>
  <c r="X241" i="24"/>
  <c r="W241" i="24"/>
  <c r="V241" i="24"/>
  <c r="U241" i="24"/>
  <c r="T241" i="24"/>
  <c r="S241" i="24"/>
  <c r="R241" i="24"/>
  <c r="Q241" i="24"/>
  <c r="P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A241" i="24"/>
  <c r="X240" i="24"/>
  <c r="V240" i="24"/>
  <c r="P240" i="24"/>
  <c r="N240" i="24"/>
  <c r="M240" i="24"/>
  <c r="L240" i="24"/>
  <c r="K240" i="24"/>
  <c r="U240" i="24" s="1"/>
  <c r="J240" i="24"/>
  <c r="I240" i="24"/>
  <c r="H240" i="24"/>
  <c r="G240" i="24"/>
  <c r="F240" i="24"/>
  <c r="E240" i="24"/>
  <c r="D240" i="24"/>
  <c r="C240" i="24"/>
  <c r="B240" i="24"/>
  <c r="A240" i="24"/>
  <c r="AA239" i="24"/>
  <c r="Y239" i="24"/>
  <c r="X239" i="24"/>
  <c r="S239" i="24"/>
  <c r="Q239" i="24"/>
  <c r="P239" i="24"/>
  <c r="N239" i="24"/>
  <c r="M239" i="24"/>
  <c r="L239" i="24"/>
  <c r="K239" i="24"/>
  <c r="O239" i="24" s="1"/>
  <c r="J239" i="24"/>
  <c r="I239" i="24"/>
  <c r="H239" i="24"/>
  <c r="G239" i="24"/>
  <c r="F239" i="24"/>
  <c r="E239" i="24"/>
  <c r="D239" i="24"/>
  <c r="C239" i="24"/>
  <c r="B239" i="24"/>
  <c r="A239" i="24"/>
  <c r="N238" i="24"/>
  <c r="M238" i="24"/>
  <c r="L238" i="24"/>
  <c r="K238" i="24"/>
  <c r="O238" i="24" s="1"/>
  <c r="J238" i="24"/>
  <c r="I238" i="24"/>
  <c r="H238" i="24"/>
  <c r="G238" i="24"/>
  <c r="F238" i="24"/>
  <c r="E238" i="24"/>
  <c r="D238" i="24"/>
  <c r="C238" i="24"/>
  <c r="B238" i="24"/>
  <c r="A238" i="24"/>
  <c r="N237" i="24"/>
  <c r="M237" i="24"/>
  <c r="L237" i="24"/>
  <c r="K237" i="24"/>
  <c r="AA237" i="24" s="1"/>
  <c r="J237" i="24"/>
  <c r="I237" i="24"/>
  <c r="H237" i="24"/>
  <c r="G237" i="24"/>
  <c r="F237" i="24"/>
  <c r="E237" i="24"/>
  <c r="D237" i="24"/>
  <c r="C237" i="24"/>
  <c r="B237" i="24"/>
  <c r="A237" i="24"/>
  <c r="W236" i="24"/>
  <c r="N236" i="24"/>
  <c r="M236" i="24"/>
  <c r="L236" i="24"/>
  <c r="K236" i="24"/>
  <c r="O236" i="24" s="1"/>
  <c r="J236" i="24"/>
  <c r="I236" i="24"/>
  <c r="H236" i="24"/>
  <c r="G236" i="24"/>
  <c r="F236" i="24"/>
  <c r="E236" i="24"/>
  <c r="D236" i="24"/>
  <c r="C236" i="24"/>
  <c r="B236" i="24"/>
  <c r="A236" i="24"/>
  <c r="AA235" i="24"/>
  <c r="N235" i="24"/>
  <c r="M235" i="24"/>
  <c r="L235" i="24"/>
  <c r="P235" i="24" s="1"/>
  <c r="K235" i="24"/>
  <c r="V235" i="24" s="1"/>
  <c r="J235" i="24"/>
  <c r="I235" i="24"/>
  <c r="H235" i="24"/>
  <c r="G235" i="24"/>
  <c r="F235" i="24"/>
  <c r="E235" i="24"/>
  <c r="D235" i="24"/>
  <c r="C235" i="24"/>
  <c r="B235" i="24"/>
  <c r="A235" i="24"/>
  <c r="N234" i="24"/>
  <c r="M234" i="24"/>
  <c r="L234" i="24"/>
  <c r="K234" i="24"/>
  <c r="Z234" i="24" s="1"/>
  <c r="J234" i="24"/>
  <c r="I234" i="24"/>
  <c r="H234" i="24"/>
  <c r="G234" i="24"/>
  <c r="F234" i="24"/>
  <c r="E234" i="24"/>
  <c r="D234" i="24"/>
  <c r="C234" i="24"/>
  <c r="B234" i="24"/>
  <c r="A234" i="24"/>
  <c r="N233" i="24"/>
  <c r="M233" i="24"/>
  <c r="L233" i="24"/>
  <c r="K233" i="24"/>
  <c r="O233" i="24" s="1"/>
  <c r="J233" i="24"/>
  <c r="I233" i="24"/>
  <c r="H233" i="24"/>
  <c r="G233" i="24"/>
  <c r="F233" i="24"/>
  <c r="E233" i="24"/>
  <c r="D233" i="24"/>
  <c r="C233" i="24"/>
  <c r="B233" i="24"/>
  <c r="A233" i="24"/>
  <c r="N232" i="24"/>
  <c r="M232" i="24"/>
  <c r="L232" i="24"/>
  <c r="K232" i="24"/>
  <c r="U232" i="24" s="1"/>
  <c r="J232" i="24"/>
  <c r="I232" i="24"/>
  <c r="H232" i="24"/>
  <c r="G232" i="24"/>
  <c r="F232" i="24"/>
  <c r="E232" i="24"/>
  <c r="D232" i="24"/>
  <c r="C232" i="24"/>
  <c r="B232" i="24"/>
  <c r="A232" i="24"/>
  <c r="N231" i="24"/>
  <c r="M231" i="24"/>
  <c r="L231" i="24"/>
  <c r="K231" i="24"/>
  <c r="J231" i="24"/>
  <c r="I231" i="24"/>
  <c r="H231" i="24"/>
  <c r="G231" i="24"/>
  <c r="F231" i="24"/>
  <c r="E231" i="24"/>
  <c r="D231" i="24"/>
  <c r="C231" i="24"/>
  <c r="B231" i="24"/>
  <c r="A231" i="24"/>
  <c r="N230" i="24"/>
  <c r="M230" i="24"/>
  <c r="L230" i="24"/>
  <c r="K230" i="24"/>
  <c r="J230" i="24"/>
  <c r="I230" i="24"/>
  <c r="H230" i="24"/>
  <c r="G230" i="24"/>
  <c r="F230" i="24"/>
  <c r="E230" i="24"/>
  <c r="D230" i="24"/>
  <c r="C230" i="24"/>
  <c r="B230" i="24"/>
  <c r="A230" i="24"/>
  <c r="N229" i="24"/>
  <c r="M229" i="24"/>
  <c r="L229" i="24"/>
  <c r="K229" i="24"/>
  <c r="T229" i="24" s="1"/>
  <c r="J229" i="24"/>
  <c r="I229" i="24"/>
  <c r="H229" i="24"/>
  <c r="G229" i="24"/>
  <c r="F229" i="24"/>
  <c r="E229" i="24"/>
  <c r="D229" i="24"/>
  <c r="C229" i="24"/>
  <c r="B229" i="24"/>
  <c r="A229" i="24"/>
  <c r="N228" i="24"/>
  <c r="M228" i="24"/>
  <c r="L228" i="24"/>
  <c r="K228" i="24"/>
  <c r="Z228" i="24" s="1"/>
  <c r="J228" i="24"/>
  <c r="I228" i="24"/>
  <c r="H228" i="24"/>
  <c r="G228" i="24"/>
  <c r="F228" i="24"/>
  <c r="E228" i="24"/>
  <c r="D228" i="24"/>
  <c r="C228" i="24"/>
  <c r="B228" i="24"/>
  <c r="A228" i="24"/>
  <c r="N227" i="24"/>
  <c r="M227" i="24"/>
  <c r="L227" i="24"/>
  <c r="K227" i="24"/>
  <c r="Y227" i="24" s="1"/>
  <c r="J227" i="24"/>
  <c r="I227" i="24"/>
  <c r="H227" i="24"/>
  <c r="G227" i="24"/>
  <c r="F227" i="24"/>
  <c r="E227" i="24"/>
  <c r="D227" i="24"/>
  <c r="C227" i="24"/>
  <c r="B227" i="24"/>
  <c r="A227" i="24"/>
  <c r="N226" i="24"/>
  <c r="M226" i="24"/>
  <c r="L226" i="24"/>
  <c r="K226" i="24"/>
  <c r="AA226" i="24" s="1"/>
  <c r="J226" i="24"/>
  <c r="I226" i="24"/>
  <c r="H226" i="24"/>
  <c r="G226" i="24"/>
  <c r="F226" i="24"/>
  <c r="E226" i="24"/>
  <c r="D226" i="24"/>
  <c r="C226" i="24"/>
  <c r="B226" i="24"/>
  <c r="A226" i="24"/>
  <c r="N225" i="24"/>
  <c r="M225" i="24"/>
  <c r="L225" i="24"/>
  <c r="V225" i="24" s="1"/>
  <c r="K225" i="24"/>
  <c r="J225" i="24"/>
  <c r="I225" i="24"/>
  <c r="H225" i="24"/>
  <c r="G225" i="24"/>
  <c r="F225" i="24"/>
  <c r="E225" i="24"/>
  <c r="D225" i="24"/>
  <c r="C225" i="24"/>
  <c r="B225" i="24"/>
  <c r="A225" i="24"/>
  <c r="N224" i="24"/>
  <c r="M224" i="24"/>
  <c r="L224" i="24"/>
  <c r="K224" i="24"/>
  <c r="V224" i="24" s="1"/>
  <c r="J224" i="24"/>
  <c r="I224" i="24"/>
  <c r="H224" i="24"/>
  <c r="G224" i="24"/>
  <c r="F224" i="24"/>
  <c r="E224" i="24"/>
  <c r="D224" i="24"/>
  <c r="C224" i="24"/>
  <c r="B224" i="24"/>
  <c r="A224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A223" i="24"/>
  <c r="N222" i="24"/>
  <c r="M222" i="24"/>
  <c r="L222" i="24"/>
  <c r="K222" i="24"/>
  <c r="J222" i="24"/>
  <c r="I222" i="24"/>
  <c r="H222" i="24"/>
  <c r="G222" i="24"/>
  <c r="F222" i="24"/>
  <c r="E222" i="24"/>
  <c r="D222" i="24"/>
  <c r="C222" i="24"/>
  <c r="B222" i="24"/>
  <c r="A222" i="24"/>
  <c r="N221" i="24"/>
  <c r="M221" i="24"/>
  <c r="L221" i="24"/>
  <c r="K221" i="24"/>
  <c r="J221" i="24"/>
  <c r="I221" i="24"/>
  <c r="H221" i="24"/>
  <c r="G221" i="24"/>
  <c r="F221" i="24"/>
  <c r="E221" i="24"/>
  <c r="D221" i="24"/>
  <c r="C221" i="24"/>
  <c r="B221" i="24"/>
  <c r="A221" i="24"/>
  <c r="N220" i="24"/>
  <c r="M220" i="24"/>
  <c r="L220" i="24"/>
  <c r="K220" i="24"/>
  <c r="AA220" i="24" s="1"/>
  <c r="J220" i="24"/>
  <c r="I220" i="24"/>
  <c r="H220" i="24"/>
  <c r="G220" i="24"/>
  <c r="F220" i="24"/>
  <c r="E220" i="24"/>
  <c r="D220" i="24"/>
  <c r="C220" i="24"/>
  <c r="B220" i="24"/>
  <c r="A220" i="24"/>
  <c r="N219" i="24"/>
  <c r="M219" i="24"/>
  <c r="L219" i="24"/>
  <c r="K219" i="24"/>
  <c r="J219" i="24"/>
  <c r="I219" i="24"/>
  <c r="H219" i="24"/>
  <c r="G219" i="24"/>
  <c r="F219" i="24"/>
  <c r="E219" i="24"/>
  <c r="D219" i="24"/>
  <c r="C219" i="24"/>
  <c r="B219" i="24"/>
  <c r="A219" i="24"/>
  <c r="N218" i="24"/>
  <c r="M218" i="24"/>
  <c r="L218" i="24"/>
  <c r="K218" i="24"/>
  <c r="J218" i="24"/>
  <c r="I218" i="24"/>
  <c r="H218" i="24"/>
  <c r="G218" i="24"/>
  <c r="F218" i="24"/>
  <c r="E218" i="24"/>
  <c r="D218" i="24"/>
  <c r="C218" i="24"/>
  <c r="B218" i="24"/>
  <c r="A218" i="24"/>
  <c r="N217" i="24"/>
  <c r="M217" i="24"/>
  <c r="L217" i="24"/>
  <c r="K217" i="24"/>
  <c r="J217" i="24"/>
  <c r="I217" i="24"/>
  <c r="H217" i="24"/>
  <c r="G217" i="24"/>
  <c r="F217" i="24"/>
  <c r="E217" i="24"/>
  <c r="D217" i="24"/>
  <c r="C217" i="24"/>
  <c r="B217" i="24"/>
  <c r="A217" i="24"/>
  <c r="N216" i="24"/>
  <c r="M216" i="24"/>
  <c r="L216" i="24"/>
  <c r="K216" i="24"/>
  <c r="J216" i="24"/>
  <c r="I216" i="24"/>
  <c r="H216" i="24"/>
  <c r="G216" i="24"/>
  <c r="F216" i="24"/>
  <c r="E216" i="24"/>
  <c r="D216" i="24"/>
  <c r="C216" i="24"/>
  <c r="B216" i="24"/>
  <c r="A216" i="24"/>
  <c r="N215" i="24"/>
  <c r="M215" i="24"/>
  <c r="L215" i="24"/>
  <c r="K215" i="24"/>
  <c r="Y215" i="24" s="1"/>
  <c r="J215" i="24"/>
  <c r="I215" i="24"/>
  <c r="H215" i="24"/>
  <c r="G215" i="24"/>
  <c r="F215" i="24"/>
  <c r="E215" i="24"/>
  <c r="D215" i="24"/>
  <c r="C215" i="24"/>
  <c r="B215" i="24"/>
  <c r="A215" i="24"/>
  <c r="N214" i="24"/>
  <c r="M214" i="24"/>
  <c r="L214" i="24"/>
  <c r="K214" i="24"/>
  <c r="U214" i="24" s="1"/>
  <c r="J214" i="24"/>
  <c r="I214" i="24"/>
  <c r="H214" i="24"/>
  <c r="G214" i="24"/>
  <c r="F214" i="24"/>
  <c r="E214" i="24"/>
  <c r="D214" i="24"/>
  <c r="C214" i="24"/>
  <c r="B214" i="24"/>
  <c r="A214" i="24"/>
  <c r="N213" i="24"/>
  <c r="M213" i="24"/>
  <c r="L213" i="24"/>
  <c r="K213" i="24"/>
  <c r="J213" i="24"/>
  <c r="I213" i="24"/>
  <c r="H213" i="24"/>
  <c r="G213" i="24"/>
  <c r="F213" i="24"/>
  <c r="E213" i="24"/>
  <c r="D213" i="24"/>
  <c r="C213" i="24"/>
  <c r="B213" i="24"/>
  <c r="A213" i="24"/>
  <c r="N212" i="24"/>
  <c r="M212" i="24"/>
  <c r="L212" i="24"/>
  <c r="K212" i="24"/>
  <c r="J212" i="24"/>
  <c r="I212" i="24"/>
  <c r="H212" i="24"/>
  <c r="G212" i="24"/>
  <c r="F212" i="24"/>
  <c r="E212" i="24"/>
  <c r="D212" i="24"/>
  <c r="C212" i="24"/>
  <c r="B212" i="24"/>
  <c r="A212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A211" i="24"/>
  <c r="N210" i="24"/>
  <c r="M210" i="24"/>
  <c r="L210" i="24"/>
  <c r="K210" i="24"/>
  <c r="R210" i="24" s="1"/>
  <c r="J210" i="24"/>
  <c r="I210" i="24"/>
  <c r="H210" i="24"/>
  <c r="G210" i="24"/>
  <c r="F210" i="24"/>
  <c r="E210" i="24"/>
  <c r="D210" i="24"/>
  <c r="C210" i="24"/>
  <c r="B210" i="24"/>
  <c r="A210" i="24"/>
  <c r="N209" i="24"/>
  <c r="M209" i="24"/>
  <c r="L209" i="24"/>
  <c r="K209" i="24"/>
  <c r="R209" i="24" s="1"/>
  <c r="J209" i="24"/>
  <c r="I209" i="24"/>
  <c r="H209" i="24"/>
  <c r="G209" i="24"/>
  <c r="F209" i="24"/>
  <c r="E209" i="24"/>
  <c r="D209" i="24"/>
  <c r="C209" i="24"/>
  <c r="B209" i="24"/>
  <c r="A209" i="24"/>
  <c r="N208" i="24"/>
  <c r="M208" i="24"/>
  <c r="L208" i="24"/>
  <c r="K208" i="24"/>
  <c r="J208" i="24"/>
  <c r="I208" i="24"/>
  <c r="H208" i="24"/>
  <c r="G208" i="24"/>
  <c r="F208" i="24"/>
  <c r="E208" i="24"/>
  <c r="D208" i="24"/>
  <c r="C208" i="24"/>
  <c r="B208" i="24"/>
  <c r="A208" i="24"/>
  <c r="N207" i="24"/>
  <c r="M207" i="24"/>
  <c r="L207" i="24"/>
  <c r="K207" i="24"/>
  <c r="J207" i="24"/>
  <c r="I207" i="24"/>
  <c r="H207" i="24"/>
  <c r="G207" i="24"/>
  <c r="F207" i="24"/>
  <c r="E207" i="24"/>
  <c r="D207" i="24"/>
  <c r="C207" i="24"/>
  <c r="B207" i="24"/>
  <c r="A207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A206" i="24"/>
  <c r="N205" i="24"/>
  <c r="M205" i="24"/>
  <c r="L205" i="24"/>
  <c r="K205" i="24"/>
  <c r="J205" i="24"/>
  <c r="I205" i="24"/>
  <c r="H205" i="24"/>
  <c r="G205" i="24"/>
  <c r="F205" i="24"/>
  <c r="E205" i="24"/>
  <c r="D205" i="24"/>
  <c r="C205" i="24"/>
  <c r="B205" i="24"/>
  <c r="A205" i="24"/>
  <c r="N204" i="24"/>
  <c r="M204" i="24"/>
  <c r="L204" i="24"/>
  <c r="K204" i="24"/>
  <c r="J204" i="24"/>
  <c r="I204" i="24"/>
  <c r="H204" i="24"/>
  <c r="G204" i="24"/>
  <c r="F204" i="24"/>
  <c r="E204" i="24"/>
  <c r="D204" i="24"/>
  <c r="C204" i="24"/>
  <c r="B204" i="24"/>
  <c r="A204" i="24"/>
  <c r="N203" i="24"/>
  <c r="M203" i="24"/>
  <c r="L203" i="24"/>
  <c r="K203" i="24"/>
  <c r="J203" i="24"/>
  <c r="I203" i="24"/>
  <c r="H203" i="24"/>
  <c r="G203" i="24"/>
  <c r="F203" i="24"/>
  <c r="E203" i="24"/>
  <c r="D203" i="24"/>
  <c r="C203" i="24"/>
  <c r="B203" i="24"/>
  <c r="A203" i="24"/>
  <c r="N202" i="24"/>
  <c r="M202" i="24"/>
  <c r="L202" i="24"/>
  <c r="K202" i="24"/>
  <c r="J202" i="24"/>
  <c r="I202" i="24"/>
  <c r="H202" i="24"/>
  <c r="G202" i="24"/>
  <c r="F202" i="24"/>
  <c r="E202" i="24"/>
  <c r="D202" i="24"/>
  <c r="C202" i="24"/>
  <c r="B202" i="24"/>
  <c r="A202" i="24"/>
  <c r="N201" i="24"/>
  <c r="M201" i="24"/>
  <c r="L201" i="24"/>
  <c r="K201" i="24"/>
  <c r="J201" i="24"/>
  <c r="I201" i="24"/>
  <c r="H201" i="24"/>
  <c r="G201" i="24"/>
  <c r="F201" i="24"/>
  <c r="E201" i="24"/>
  <c r="D201" i="24"/>
  <c r="C201" i="24"/>
  <c r="B201" i="24"/>
  <c r="A201" i="24"/>
  <c r="N200" i="24"/>
  <c r="M200" i="24"/>
  <c r="L200" i="24"/>
  <c r="K200" i="24"/>
  <c r="J200" i="24"/>
  <c r="I200" i="24"/>
  <c r="H200" i="24"/>
  <c r="G200" i="24"/>
  <c r="F200" i="24"/>
  <c r="E200" i="24"/>
  <c r="D200" i="24"/>
  <c r="C200" i="24"/>
  <c r="B200" i="24"/>
  <c r="A200" i="24"/>
  <c r="N199" i="24"/>
  <c r="M199" i="24"/>
  <c r="L199" i="24"/>
  <c r="K199" i="24"/>
  <c r="J199" i="24"/>
  <c r="I199" i="24"/>
  <c r="H199" i="24"/>
  <c r="G199" i="24"/>
  <c r="F199" i="24"/>
  <c r="E199" i="24"/>
  <c r="D199" i="24"/>
  <c r="C199" i="24"/>
  <c r="B199" i="24"/>
  <c r="A199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A198" i="24"/>
  <c r="N197" i="24"/>
  <c r="M197" i="24"/>
  <c r="L197" i="24"/>
  <c r="K197" i="24"/>
  <c r="J197" i="24"/>
  <c r="I197" i="24"/>
  <c r="H197" i="24"/>
  <c r="G197" i="24"/>
  <c r="F197" i="24"/>
  <c r="E197" i="24"/>
  <c r="D197" i="24"/>
  <c r="C197" i="24"/>
  <c r="B197" i="24"/>
  <c r="A197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196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195" i="24"/>
  <c r="N194" i="24"/>
  <c r="M194" i="24"/>
  <c r="L194" i="24"/>
  <c r="K194" i="24"/>
  <c r="J194" i="24"/>
  <c r="I194" i="24"/>
  <c r="H194" i="24"/>
  <c r="G194" i="24"/>
  <c r="F194" i="24"/>
  <c r="E194" i="24"/>
  <c r="D194" i="24"/>
  <c r="C194" i="24"/>
  <c r="B194" i="24"/>
  <c r="A194" i="24"/>
  <c r="N193" i="24"/>
  <c r="M193" i="24"/>
  <c r="L193" i="24"/>
  <c r="K193" i="24"/>
  <c r="J193" i="24"/>
  <c r="I193" i="24"/>
  <c r="H193" i="24"/>
  <c r="G193" i="24"/>
  <c r="F193" i="24"/>
  <c r="E193" i="24"/>
  <c r="D193" i="24"/>
  <c r="C193" i="24"/>
  <c r="B193" i="24"/>
  <c r="A193" i="24"/>
  <c r="N192" i="24"/>
  <c r="M192" i="24"/>
  <c r="L192" i="24"/>
  <c r="K192" i="24"/>
  <c r="J192" i="24"/>
  <c r="I192" i="24"/>
  <c r="H192" i="24"/>
  <c r="G192" i="24"/>
  <c r="F192" i="24"/>
  <c r="E192" i="24"/>
  <c r="D192" i="24"/>
  <c r="C192" i="24"/>
  <c r="B192" i="24"/>
  <c r="A192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A191" i="24"/>
  <c r="N190" i="24"/>
  <c r="M190" i="24"/>
  <c r="L190" i="24"/>
  <c r="K190" i="24"/>
  <c r="J190" i="24"/>
  <c r="I190" i="24"/>
  <c r="H190" i="24"/>
  <c r="G190" i="24"/>
  <c r="F190" i="24"/>
  <c r="E190" i="24"/>
  <c r="D190" i="24"/>
  <c r="C190" i="24"/>
  <c r="B190" i="24"/>
  <c r="A190" i="24"/>
  <c r="N189" i="24"/>
  <c r="M189" i="24"/>
  <c r="L189" i="24"/>
  <c r="K189" i="24"/>
  <c r="J189" i="24"/>
  <c r="I189" i="24"/>
  <c r="H189" i="24"/>
  <c r="G189" i="24"/>
  <c r="F189" i="24"/>
  <c r="E189" i="24"/>
  <c r="D189" i="24"/>
  <c r="C189" i="24"/>
  <c r="B189" i="24"/>
  <c r="A189" i="24"/>
  <c r="N188" i="24"/>
  <c r="M188" i="24"/>
  <c r="L188" i="24"/>
  <c r="K188" i="24"/>
  <c r="J188" i="24"/>
  <c r="I188" i="24"/>
  <c r="H188" i="24"/>
  <c r="G188" i="24"/>
  <c r="F188" i="24"/>
  <c r="E188" i="24"/>
  <c r="D188" i="24"/>
  <c r="C188" i="24"/>
  <c r="B188" i="24"/>
  <c r="A188" i="24"/>
  <c r="N187" i="24"/>
  <c r="M187" i="24"/>
  <c r="L187" i="24"/>
  <c r="K187" i="24"/>
  <c r="J187" i="24"/>
  <c r="I187" i="24"/>
  <c r="H187" i="24"/>
  <c r="G187" i="24"/>
  <c r="F187" i="24"/>
  <c r="E187" i="24"/>
  <c r="D187" i="24"/>
  <c r="C187" i="24"/>
  <c r="B187" i="24"/>
  <c r="A187" i="24"/>
  <c r="N186" i="24"/>
  <c r="M186" i="24"/>
  <c r="L186" i="24"/>
  <c r="K186" i="24"/>
  <c r="J186" i="24"/>
  <c r="I186" i="24"/>
  <c r="H186" i="24"/>
  <c r="G186" i="24"/>
  <c r="F186" i="24"/>
  <c r="E186" i="24"/>
  <c r="D186" i="24"/>
  <c r="C186" i="24"/>
  <c r="B186" i="24"/>
  <c r="A186" i="24"/>
  <c r="N185" i="24"/>
  <c r="M185" i="24"/>
  <c r="L185" i="24"/>
  <c r="K185" i="24"/>
  <c r="J185" i="24"/>
  <c r="I185" i="24"/>
  <c r="H185" i="24"/>
  <c r="G185" i="24"/>
  <c r="F185" i="24"/>
  <c r="E185" i="24"/>
  <c r="D185" i="24"/>
  <c r="C185" i="24"/>
  <c r="B185" i="24"/>
  <c r="A185" i="24"/>
  <c r="N184" i="24"/>
  <c r="M184" i="24"/>
  <c r="L184" i="24"/>
  <c r="K184" i="24"/>
  <c r="J184" i="24"/>
  <c r="I184" i="24"/>
  <c r="H184" i="24"/>
  <c r="G184" i="24"/>
  <c r="F184" i="24"/>
  <c r="E184" i="24"/>
  <c r="D184" i="24"/>
  <c r="C184" i="24"/>
  <c r="B184" i="24"/>
  <c r="A184" i="24"/>
  <c r="N183" i="24"/>
  <c r="M183" i="24"/>
  <c r="L183" i="24"/>
  <c r="K183" i="24"/>
  <c r="J183" i="24"/>
  <c r="I183" i="24"/>
  <c r="H183" i="24"/>
  <c r="G183" i="24"/>
  <c r="F183" i="24"/>
  <c r="E183" i="24"/>
  <c r="D183" i="24"/>
  <c r="C183" i="24"/>
  <c r="B183" i="24"/>
  <c r="A183" i="24"/>
  <c r="N182" i="24"/>
  <c r="M182" i="24"/>
  <c r="L182" i="24"/>
  <c r="K182" i="24"/>
  <c r="J182" i="24"/>
  <c r="I182" i="24"/>
  <c r="H182" i="24"/>
  <c r="G182" i="24"/>
  <c r="F182" i="24"/>
  <c r="E182" i="24"/>
  <c r="D182" i="24"/>
  <c r="C182" i="24"/>
  <c r="B182" i="24"/>
  <c r="A182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181" i="24"/>
  <c r="N180" i="24"/>
  <c r="M180" i="24"/>
  <c r="L180" i="24"/>
  <c r="K180" i="24"/>
  <c r="J180" i="24"/>
  <c r="I180" i="24"/>
  <c r="H180" i="24"/>
  <c r="G180" i="24"/>
  <c r="F180" i="24"/>
  <c r="E180" i="24"/>
  <c r="D180" i="24"/>
  <c r="C180" i="24"/>
  <c r="B180" i="24"/>
  <c r="A180" i="24"/>
  <c r="N179" i="24"/>
  <c r="M179" i="24"/>
  <c r="L179" i="24"/>
  <c r="K179" i="24"/>
  <c r="J179" i="24"/>
  <c r="I179" i="24"/>
  <c r="H179" i="24"/>
  <c r="G179" i="24"/>
  <c r="F179" i="24"/>
  <c r="E179" i="24"/>
  <c r="D179" i="24"/>
  <c r="C179" i="24"/>
  <c r="B179" i="24"/>
  <c r="A179" i="24"/>
  <c r="N178" i="24"/>
  <c r="M178" i="24"/>
  <c r="L178" i="24"/>
  <c r="K178" i="24"/>
  <c r="J178" i="24"/>
  <c r="I178" i="24"/>
  <c r="H178" i="24"/>
  <c r="G178" i="24"/>
  <c r="F178" i="24"/>
  <c r="E178" i="24"/>
  <c r="D178" i="24"/>
  <c r="C178" i="24"/>
  <c r="B178" i="24"/>
  <c r="A178" i="24"/>
  <c r="N177" i="24"/>
  <c r="M177" i="24"/>
  <c r="L177" i="24"/>
  <c r="K177" i="24"/>
  <c r="J177" i="24"/>
  <c r="I177" i="24"/>
  <c r="H177" i="24"/>
  <c r="G177" i="24"/>
  <c r="F177" i="24"/>
  <c r="E177" i="24"/>
  <c r="D177" i="24"/>
  <c r="C177" i="24"/>
  <c r="B177" i="24"/>
  <c r="A177" i="24"/>
  <c r="N176" i="24"/>
  <c r="M176" i="24"/>
  <c r="L176" i="24"/>
  <c r="K176" i="24"/>
  <c r="J176" i="24"/>
  <c r="I176" i="24"/>
  <c r="H176" i="24"/>
  <c r="G176" i="24"/>
  <c r="F176" i="24"/>
  <c r="E176" i="24"/>
  <c r="D176" i="24"/>
  <c r="C176" i="24"/>
  <c r="B176" i="24"/>
  <c r="A176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/>
  <c r="N174" i="24"/>
  <c r="M174" i="24"/>
  <c r="L174" i="24"/>
  <c r="K174" i="24"/>
  <c r="J174" i="24"/>
  <c r="I174" i="24"/>
  <c r="H174" i="24"/>
  <c r="G174" i="24"/>
  <c r="F174" i="24"/>
  <c r="E174" i="24"/>
  <c r="D174" i="24"/>
  <c r="C174" i="24"/>
  <c r="B174" i="24"/>
  <c r="A174" i="24"/>
  <c r="N173" i="24"/>
  <c r="M173" i="24"/>
  <c r="L173" i="24"/>
  <c r="K173" i="24"/>
  <c r="J173" i="24"/>
  <c r="I173" i="24"/>
  <c r="H173" i="24"/>
  <c r="G173" i="24"/>
  <c r="F173" i="24"/>
  <c r="E173" i="24"/>
  <c r="D173" i="24"/>
  <c r="C173" i="24"/>
  <c r="B173" i="24"/>
  <c r="A173" i="24"/>
  <c r="N172" i="24"/>
  <c r="M172" i="24"/>
  <c r="L172" i="24"/>
  <c r="K172" i="24"/>
  <c r="J172" i="24"/>
  <c r="I172" i="24"/>
  <c r="H172" i="24"/>
  <c r="G172" i="24"/>
  <c r="F172" i="24"/>
  <c r="E172" i="24"/>
  <c r="D172" i="24"/>
  <c r="C172" i="24"/>
  <c r="B172" i="24"/>
  <c r="A172" i="24"/>
  <c r="N171" i="24"/>
  <c r="M171" i="24"/>
  <c r="L171" i="24"/>
  <c r="K171" i="24"/>
  <c r="J171" i="24"/>
  <c r="I171" i="24"/>
  <c r="H171" i="24"/>
  <c r="G171" i="24"/>
  <c r="F171" i="24"/>
  <c r="E171" i="24"/>
  <c r="D171" i="24"/>
  <c r="C171" i="24"/>
  <c r="B171" i="24"/>
  <c r="A171" i="24"/>
  <c r="N170" i="24"/>
  <c r="M170" i="24"/>
  <c r="L170" i="24"/>
  <c r="K170" i="24"/>
  <c r="J170" i="24"/>
  <c r="I170" i="24"/>
  <c r="H170" i="24"/>
  <c r="G170" i="24"/>
  <c r="F170" i="24"/>
  <c r="E170" i="24"/>
  <c r="D170" i="24"/>
  <c r="C170" i="24"/>
  <c r="B170" i="24"/>
  <c r="A170" i="24"/>
  <c r="N169" i="24"/>
  <c r="M169" i="24"/>
  <c r="L169" i="24"/>
  <c r="K169" i="24"/>
  <c r="J169" i="24"/>
  <c r="I169" i="24"/>
  <c r="H169" i="24"/>
  <c r="G169" i="24"/>
  <c r="F169" i="24"/>
  <c r="E169" i="24"/>
  <c r="D169" i="24"/>
  <c r="C169" i="24"/>
  <c r="B169" i="24"/>
  <c r="A169" i="24"/>
  <c r="N168" i="24"/>
  <c r="M168" i="24"/>
  <c r="L168" i="24"/>
  <c r="K168" i="24"/>
  <c r="J168" i="24"/>
  <c r="I168" i="24"/>
  <c r="H168" i="24"/>
  <c r="G168" i="24"/>
  <c r="F168" i="24"/>
  <c r="E168" i="24"/>
  <c r="D168" i="24"/>
  <c r="C168" i="24"/>
  <c r="B168" i="24"/>
  <c r="A168" i="24"/>
  <c r="N167" i="24"/>
  <c r="M167" i="24"/>
  <c r="L167" i="24"/>
  <c r="K167" i="24"/>
  <c r="J167" i="24"/>
  <c r="I167" i="24"/>
  <c r="H167" i="24"/>
  <c r="G167" i="24"/>
  <c r="F167" i="24"/>
  <c r="E167" i="24"/>
  <c r="D167" i="24"/>
  <c r="C167" i="24"/>
  <c r="B167" i="24"/>
  <c r="A167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166" i="24"/>
  <c r="N165" i="24"/>
  <c r="M165" i="24"/>
  <c r="L165" i="24"/>
  <c r="K165" i="24"/>
  <c r="J165" i="24"/>
  <c r="I165" i="24"/>
  <c r="H165" i="24"/>
  <c r="G165" i="24"/>
  <c r="F165" i="24"/>
  <c r="E165" i="24"/>
  <c r="D165" i="24"/>
  <c r="C165" i="24"/>
  <c r="B165" i="24"/>
  <c r="A165" i="24"/>
  <c r="N164" i="24"/>
  <c r="M164" i="24"/>
  <c r="L164" i="24"/>
  <c r="K164" i="24"/>
  <c r="J164" i="24"/>
  <c r="I164" i="24"/>
  <c r="H164" i="24"/>
  <c r="G164" i="24"/>
  <c r="F164" i="24"/>
  <c r="E164" i="24"/>
  <c r="D164" i="24"/>
  <c r="C164" i="24"/>
  <c r="B164" i="24"/>
  <c r="A164" i="24"/>
  <c r="N163" i="24"/>
  <c r="M163" i="24"/>
  <c r="L163" i="24"/>
  <c r="K163" i="24"/>
  <c r="J163" i="24"/>
  <c r="I163" i="24"/>
  <c r="H163" i="24"/>
  <c r="G163" i="24"/>
  <c r="F163" i="24"/>
  <c r="E163" i="24"/>
  <c r="D163" i="24"/>
  <c r="C163" i="24"/>
  <c r="B163" i="24"/>
  <c r="A163" i="24"/>
  <c r="N162" i="24"/>
  <c r="M162" i="24"/>
  <c r="L162" i="24"/>
  <c r="K162" i="24"/>
  <c r="J162" i="24"/>
  <c r="I162" i="24"/>
  <c r="H162" i="24"/>
  <c r="G162" i="24"/>
  <c r="F162" i="24"/>
  <c r="E162" i="24"/>
  <c r="D162" i="24"/>
  <c r="C162" i="24"/>
  <c r="B162" i="24"/>
  <c r="A162" i="24"/>
  <c r="N161" i="24"/>
  <c r="M161" i="24"/>
  <c r="L161" i="24"/>
  <c r="K161" i="24"/>
  <c r="J161" i="24"/>
  <c r="I161" i="24"/>
  <c r="H161" i="24"/>
  <c r="G161" i="24"/>
  <c r="F161" i="24"/>
  <c r="E161" i="24"/>
  <c r="D161" i="24"/>
  <c r="C161" i="24"/>
  <c r="B161" i="24"/>
  <c r="A161" i="24"/>
  <c r="N160" i="24"/>
  <c r="M160" i="24"/>
  <c r="L160" i="24"/>
  <c r="K160" i="24"/>
  <c r="J160" i="24"/>
  <c r="I160" i="24"/>
  <c r="H160" i="24"/>
  <c r="G160" i="24"/>
  <c r="F160" i="24"/>
  <c r="E160" i="24"/>
  <c r="D160" i="24"/>
  <c r="C160" i="24"/>
  <c r="B160" i="24"/>
  <c r="A160" i="24"/>
  <c r="N159" i="24"/>
  <c r="M159" i="24"/>
  <c r="L159" i="24"/>
  <c r="K159" i="24"/>
  <c r="J159" i="24"/>
  <c r="I159" i="24"/>
  <c r="H159" i="24"/>
  <c r="G159" i="24"/>
  <c r="F159" i="24"/>
  <c r="E159" i="24"/>
  <c r="D159" i="24"/>
  <c r="C159" i="24"/>
  <c r="B159" i="24"/>
  <c r="A159" i="24"/>
  <c r="N158" i="24"/>
  <c r="M158" i="24"/>
  <c r="L158" i="24"/>
  <c r="K158" i="24"/>
  <c r="J158" i="24"/>
  <c r="I158" i="24"/>
  <c r="H158" i="24"/>
  <c r="G158" i="24"/>
  <c r="F158" i="24"/>
  <c r="E158" i="24"/>
  <c r="D158" i="24"/>
  <c r="C158" i="24"/>
  <c r="B158" i="24"/>
  <c r="A158" i="24"/>
  <c r="N157" i="24"/>
  <c r="M157" i="24"/>
  <c r="L157" i="24"/>
  <c r="K157" i="24"/>
  <c r="J157" i="24"/>
  <c r="I157" i="24"/>
  <c r="H157" i="24"/>
  <c r="G157" i="24"/>
  <c r="F157" i="24"/>
  <c r="E157" i="24"/>
  <c r="D157" i="24"/>
  <c r="C157" i="24"/>
  <c r="B157" i="24"/>
  <c r="A157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156" i="24"/>
  <c r="N155" i="24"/>
  <c r="M155" i="24"/>
  <c r="L155" i="24"/>
  <c r="K155" i="24"/>
  <c r="J155" i="24"/>
  <c r="I155" i="24"/>
  <c r="H155" i="24"/>
  <c r="G155" i="24"/>
  <c r="F155" i="24"/>
  <c r="E155" i="24"/>
  <c r="D155" i="24"/>
  <c r="C155" i="24"/>
  <c r="B155" i="24"/>
  <c r="A155" i="24"/>
  <c r="N154" i="24"/>
  <c r="M154" i="24"/>
  <c r="L154" i="24"/>
  <c r="K154" i="24"/>
  <c r="J154" i="24"/>
  <c r="I154" i="24"/>
  <c r="H154" i="24"/>
  <c r="G154" i="24"/>
  <c r="F154" i="24"/>
  <c r="E154" i="24"/>
  <c r="D154" i="24"/>
  <c r="C154" i="24"/>
  <c r="B154" i="24"/>
  <c r="A154" i="24"/>
  <c r="N153" i="24"/>
  <c r="M153" i="24"/>
  <c r="L153" i="24"/>
  <c r="K153" i="24"/>
  <c r="J153" i="24"/>
  <c r="I153" i="24"/>
  <c r="H153" i="24"/>
  <c r="G153" i="24"/>
  <c r="F153" i="24"/>
  <c r="E153" i="24"/>
  <c r="D153" i="24"/>
  <c r="C153" i="24"/>
  <c r="B153" i="24"/>
  <c r="A153" i="24"/>
  <c r="N152" i="24"/>
  <c r="M152" i="24"/>
  <c r="L152" i="24"/>
  <c r="K152" i="24"/>
  <c r="J152" i="24"/>
  <c r="I152" i="24"/>
  <c r="H152" i="24"/>
  <c r="G152" i="24"/>
  <c r="F152" i="24"/>
  <c r="E152" i="24"/>
  <c r="D152" i="24"/>
  <c r="C152" i="24"/>
  <c r="B152" i="24"/>
  <c r="A152" i="24"/>
  <c r="N151" i="24"/>
  <c r="M151" i="24"/>
  <c r="L151" i="24"/>
  <c r="K151" i="24"/>
  <c r="J151" i="24"/>
  <c r="I151" i="24"/>
  <c r="H151" i="24"/>
  <c r="G151" i="24"/>
  <c r="F151" i="24"/>
  <c r="E151" i="24"/>
  <c r="D151" i="24"/>
  <c r="C151" i="24"/>
  <c r="B151" i="24"/>
  <c r="A151" i="24"/>
  <c r="N150" i="24"/>
  <c r="M150" i="24"/>
  <c r="L150" i="24"/>
  <c r="K150" i="24"/>
  <c r="J150" i="24"/>
  <c r="I150" i="24"/>
  <c r="H150" i="24"/>
  <c r="G150" i="24"/>
  <c r="F150" i="24"/>
  <c r="E150" i="24"/>
  <c r="D150" i="24"/>
  <c r="C150" i="24"/>
  <c r="B150" i="24"/>
  <c r="A150" i="24"/>
  <c r="N149" i="24"/>
  <c r="M149" i="24"/>
  <c r="L149" i="24"/>
  <c r="K149" i="24"/>
  <c r="J149" i="24"/>
  <c r="I149" i="24"/>
  <c r="H149" i="24"/>
  <c r="G149" i="24"/>
  <c r="F149" i="24"/>
  <c r="E149" i="24"/>
  <c r="D149" i="24"/>
  <c r="C149" i="24"/>
  <c r="B149" i="24"/>
  <c r="A149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148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147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A146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A145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A144" i="24"/>
  <c r="N143" i="24"/>
  <c r="M143" i="24"/>
  <c r="L143" i="24"/>
  <c r="K143" i="24"/>
  <c r="J143" i="24"/>
  <c r="I143" i="24"/>
  <c r="H143" i="24"/>
  <c r="G143" i="24"/>
  <c r="F143" i="24"/>
  <c r="E143" i="24"/>
  <c r="D143" i="24"/>
  <c r="C143" i="24"/>
  <c r="B143" i="24"/>
  <c r="A143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A142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A141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140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139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138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137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136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134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133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132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131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130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129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A128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127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A126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124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123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122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121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119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118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116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115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114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113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111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110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109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108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107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106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105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102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100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99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98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97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95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94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92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91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90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89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87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86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84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83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82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81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78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77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76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75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74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73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70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69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68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67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66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65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63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62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60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59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58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57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54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52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51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50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49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47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46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45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42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41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38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36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34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33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31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30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28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22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21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20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17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15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14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12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11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9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AA228" i="24" l="1"/>
  <c r="Y235" i="24"/>
  <c r="S238" i="24"/>
  <c r="AA238" i="24"/>
  <c r="T238" i="24"/>
  <c r="R239" i="24"/>
  <c r="Z239" i="24"/>
  <c r="O240" i="24"/>
  <c r="W240" i="24"/>
  <c r="V230" i="24"/>
  <c r="U238" i="24"/>
  <c r="V238" i="24"/>
  <c r="T239" i="24"/>
  <c r="Q240" i="24"/>
  <c r="Y240" i="24"/>
  <c r="W210" i="24"/>
  <c r="Q235" i="24"/>
  <c r="T237" i="24"/>
  <c r="W238" i="24"/>
  <c r="U239" i="24"/>
  <c r="R240" i="24"/>
  <c r="Z240" i="24"/>
  <c r="Q224" i="24"/>
  <c r="S235" i="24"/>
  <c r="P238" i="24"/>
  <c r="X238" i="24"/>
  <c r="V239" i="24"/>
  <c r="S240" i="24"/>
  <c r="AA240" i="24"/>
  <c r="Z215" i="24"/>
  <c r="R228" i="24"/>
  <c r="Q238" i="24"/>
  <c r="Y238" i="24"/>
  <c r="W239" i="24"/>
  <c r="T240" i="24"/>
  <c r="S228" i="24"/>
  <c r="O231" i="24"/>
  <c r="W235" i="24"/>
  <c r="X235" i="24"/>
  <c r="R238" i="24"/>
  <c r="Z238" i="24"/>
  <c r="S209" i="24"/>
  <c r="U221" i="24"/>
  <c r="R224" i="24"/>
  <c r="V227" i="24"/>
  <c r="Y229" i="24"/>
  <c r="O232" i="24"/>
  <c r="T234" i="24"/>
  <c r="R235" i="24"/>
  <c r="Z235" i="24"/>
  <c r="P236" i="24"/>
  <c r="X236" i="24"/>
  <c r="U237" i="24"/>
  <c r="X229" i="24"/>
  <c r="U234" i="24"/>
  <c r="Q236" i="24"/>
  <c r="Y236" i="24"/>
  <c r="V237" i="24"/>
  <c r="AA234" i="24"/>
  <c r="V234" i="24"/>
  <c r="T235" i="24"/>
  <c r="R236" i="24"/>
  <c r="Z236" i="24"/>
  <c r="O237" i="24"/>
  <c r="W237" i="24"/>
  <c r="P210" i="24"/>
  <c r="P215" i="24"/>
  <c r="R220" i="24"/>
  <c r="W225" i="24"/>
  <c r="O229" i="24"/>
  <c r="AA230" i="24"/>
  <c r="P232" i="24"/>
  <c r="O234" i="24"/>
  <c r="W234" i="24"/>
  <c r="O235" i="24"/>
  <c r="U235" i="24"/>
  <c r="S236" i="24"/>
  <c r="AA236" i="24"/>
  <c r="P237" i="24"/>
  <c r="X237" i="24"/>
  <c r="P229" i="24"/>
  <c r="Q232" i="24"/>
  <c r="P234" i="24"/>
  <c r="X234" i="24"/>
  <c r="T236" i="24"/>
  <c r="Q237" i="24"/>
  <c r="Y237" i="24"/>
  <c r="O228" i="24"/>
  <c r="Q229" i="24"/>
  <c r="X232" i="24"/>
  <c r="Q234" i="24"/>
  <c r="Y234" i="24"/>
  <c r="U236" i="24"/>
  <c r="R237" i="24"/>
  <c r="Z237" i="24"/>
  <c r="S234" i="24"/>
  <c r="O224" i="24"/>
  <c r="W229" i="24"/>
  <c r="Y232" i="24"/>
  <c r="R234" i="24"/>
  <c r="V236" i="24"/>
  <c r="S237" i="24"/>
  <c r="Z223" i="24"/>
  <c r="X225" i="24"/>
  <c r="R227" i="24"/>
  <c r="Z227" i="24"/>
  <c r="P228" i="24"/>
  <c r="X228" i="24"/>
  <c r="U229" i="24"/>
  <c r="S230" i="24"/>
  <c r="Q231" i="24"/>
  <c r="Y231" i="24"/>
  <c r="V232" i="24"/>
  <c r="T233" i="24"/>
  <c r="X191" i="24"/>
  <c r="R199" i="24"/>
  <c r="AA203" i="24"/>
  <c r="S207" i="24"/>
  <c r="U213" i="24"/>
  <c r="V218" i="24"/>
  <c r="V222" i="24"/>
  <c r="S227" i="24"/>
  <c r="AA227" i="24"/>
  <c r="Q228" i="24"/>
  <c r="Y228" i="24"/>
  <c r="V229" i="24"/>
  <c r="O230" i="24"/>
  <c r="T230" i="24"/>
  <c r="R231" i="24"/>
  <c r="Z231" i="24"/>
  <c r="W232" i="24"/>
  <c r="U233" i="24"/>
  <c r="T227" i="24"/>
  <c r="U230" i="24"/>
  <c r="S231" i="24"/>
  <c r="AA231" i="24"/>
  <c r="V233" i="24"/>
  <c r="U227" i="24"/>
  <c r="T231" i="24"/>
  <c r="W233" i="24"/>
  <c r="Z226" i="24"/>
  <c r="T228" i="24"/>
  <c r="W230" i="24"/>
  <c r="U231" i="24"/>
  <c r="R232" i="24"/>
  <c r="Z232" i="24"/>
  <c r="P233" i="24"/>
  <c r="X233" i="24"/>
  <c r="Q189" i="24"/>
  <c r="S193" i="24"/>
  <c r="U205" i="24"/>
  <c r="U209" i="24"/>
  <c r="T216" i="24"/>
  <c r="AA222" i="24"/>
  <c r="W224" i="24"/>
  <c r="O227" i="24"/>
  <c r="W227" i="24"/>
  <c r="U228" i="24"/>
  <c r="R229" i="24"/>
  <c r="Z229" i="24"/>
  <c r="P230" i="24"/>
  <c r="X230" i="24"/>
  <c r="V231" i="24"/>
  <c r="S232" i="24"/>
  <c r="AA232" i="24"/>
  <c r="Q233" i="24"/>
  <c r="Y233" i="24"/>
  <c r="Y224" i="24"/>
  <c r="P225" i="24"/>
  <c r="P227" i="24"/>
  <c r="X227" i="24"/>
  <c r="V228" i="24"/>
  <c r="S229" i="24"/>
  <c r="AA229" i="24"/>
  <c r="Q230" i="24"/>
  <c r="Y230" i="24"/>
  <c r="W231" i="24"/>
  <c r="T232" i="24"/>
  <c r="R233" i="24"/>
  <c r="Z233" i="24"/>
  <c r="T219" i="24"/>
  <c r="X224" i="24"/>
  <c r="Z224" i="24"/>
  <c r="Q227" i="24"/>
  <c r="W228" i="24"/>
  <c r="R230" i="24"/>
  <c r="Z230" i="24"/>
  <c r="P231" i="24"/>
  <c r="X231" i="24"/>
  <c r="S233" i="24"/>
  <c r="AA233" i="24"/>
  <c r="T226" i="24"/>
  <c r="W219" i="24"/>
  <c r="V198" i="24"/>
  <c r="V202" i="24"/>
  <c r="AA206" i="24"/>
  <c r="T209" i="24"/>
  <c r="Q210" i="24"/>
  <c r="R215" i="24"/>
  <c r="U217" i="24"/>
  <c r="S224" i="24"/>
  <c r="AA224" i="24"/>
  <c r="Q225" i="24"/>
  <c r="Y225" i="24"/>
  <c r="V226" i="24"/>
  <c r="Q220" i="24"/>
  <c r="T224" i="24"/>
  <c r="R225" i="24"/>
  <c r="Z225" i="24"/>
  <c r="O226" i="24"/>
  <c r="W226" i="24"/>
  <c r="R218" i="24"/>
  <c r="P221" i="24"/>
  <c r="U224" i="24"/>
  <c r="S225" i="24"/>
  <c r="AA225" i="24"/>
  <c r="P226" i="24"/>
  <c r="X226" i="24"/>
  <c r="O221" i="24"/>
  <c r="W221" i="24" s="1"/>
  <c r="U226" i="24"/>
  <c r="V210" i="24"/>
  <c r="T212" i="24"/>
  <c r="S214" i="24"/>
  <c r="W218" i="24"/>
  <c r="Q221" i="24"/>
  <c r="O225" i="24"/>
  <c r="T225" i="24"/>
  <c r="Q226" i="24"/>
  <c r="Y226" i="24"/>
  <c r="Y221" i="24"/>
  <c r="T214" i="24"/>
  <c r="V221" i="24"/>
  <c r="U225" i="24"/>
  <c r="R226" i="24"/>
  <c r="AA204" i="24"/>
  <c r="S215" i="24"/>
  <c r="T220" i="24"/>
  <c r="X221" i="24"/>
  <c r="S222" i="24"/>
  <c r="P224" i="24"/>
  <c r="S226" i="24"/>
  <c r="Z218" i="24"/>
  <c r="U219" i="24"/>
  <c r="X213" i="24"/>
  <c r="Y218" i="24"/>
  <c r="S212" i="24"/>
  <c r="O213" i="24"/>
  <c r="V213" i="24" s="1"/>
  <c r="O216" i="24"/>
  <c r="V216" i="24" s="1"/>
  <c r="V219" i="24"/>
  <c r="Z201" i="24"/>
  <c r="AA209" i="24"/>
  <c r="X210" i="24"/>
  <c r="P213" i="24"/>
  <c r="AA215" i="24"/>
  <c r="P216" i="24"/>
  <c r="X216" i="24"/>
  <c r="Q188" i="24"/>
  <c r="T200" i="24"/>
  <c r="T208" i="24"/>
  <c r="Y210" i="24"/>
  <c r="Q213" i="24"/>
  <c r="U216" i="24"/>
  <c r="P218" i="24"/>
  <c r="AA219" i="24"/>
  <c r="Z212" i="24"/>
  <c r="Y213" i="24"/>
  <c r="Z210" i="24"/>
  <c r="W213" i="24"/>
  <c r="W216" i="24"/>
  <c r="Z217" i="24"/>
  <c r="Q218" i="24"/>
  <c r="P202" i="24"/>
  <c r="Q202" i="24"/>
  <c r="Q204" i="24"/>
  <c r="P200" i="24"/>
  <c r="R202" i="24"/>
  <c r="V203" i="24"/>
  <c r="R204" i="24"/>
  <c r="P205" i="24"/>
  <c r="U182" i="24"/>
  <c r="W186" i="24"/>
  <c r="R194" i="24"/>
  <c r="W202" i="24"/>
  <c r="Q205" i="24"/>
  <c r="Q207" i="24"/>
  <c r="P208" i="24"/>
  <c r="T204" i="24"/>
  <c r="W205" i="24"/>
  <c r="R207" i="24"/>
  <c r="U208" i="24"/>
  <c r="Y205" i="24"/>
  <c r="V208" i="24"/>
  <c r="V205" i="24"/>
  <c r="W208" i="24"/>
  <c r="X208" i="24"/>
  <c r="D2" i="26"/>
  <c r="B2" i="25" s="1"/>
  <c r="O177" i="24"/>
  <c r="U200" i="24"/>
  <c r="W203" i="24"/>
  <c r="AA199" i="24"/>
  <c r="V189" i="24"/>
  <c r="U197" i="24"/>
  <c r="V200" i="24"/>
  <c r="S198" i="24"/>
  <c r="P199" i="24"/>
  <c r="T198" i="24"/>
  <c r="S199" i="24"/>
  <c r="Y202" i="24"/>
  <c r="O203" i="24"/>
  <c r="Y199" i="24"/>
  <c r="U201" i="24"/>
  <c r="U202" i="24"/>
  <c r="Z202" i="24"/>
  <c r="T203" i="24"/>
  <c r="W200" i="24"/>
  <c r="V194" i="24"/>
  <c r="Z199" i="24"/>
  <c r="O200" i="24"/>
  <c r="X200" i="24" s="1"/>
  <c r="U203" i="24"/>
  <c r="Z194" i="24"/>
  <c r="Y197" i="24"/>
  <c r="R183" i="24"/>
  <c r="P189" i="24"/>
  <c r="U198" i="24"/>
  <c r="AA188" i="24"/>
  <c r="U192" i="24"/>
  <c r="P194" i="24"/>
  <c r="Q194" i="24"/>
  <c r="O197" i="24"/>
  <c r="X197" i="24" s="1"/>
  <c r="P197" i="24"/>
  <c r="W189" i="24"/>
  <c r="W194" i="24"/>
  <c r="Q197" i="24"/>
  <c r="X194" i="24"/>
  <c r="V197" i="24"/>
  <c r="U194" i="24"/>
  <c r="Y194" i="24"/>
  <c r="W197" i="24"/>
  <c r="R188" i="24"/>
  <c r="AA193" i="24"/>
  <c r="O192" i="24"/>
  <c r="W192" i="24"/>
  <c r="AA187" i="24"/>
  <c r="O189" i="24"/>
  <c r="P186" i="24"/>
  <c r="Q191" i="24"/>
  <c r="O186" i="24"/>
  <c r="T188" i="24"/>
  <c r="R191" i="24"/>
  <c r="P192" i="24"/>
  <c r="U189" i="24"/>
  <c r="X189" i="24"/>
  <c r="R193" i="24"/>
  <c r="Q186" i="24"/>
  <c r="T187" i="24"/>
  <c r="Y189" i="24"/>
  <c r="X192" i="24"/>
  <c r="Z186" i="24"/>
  <c r="U187" i="24"/>
  <c r="T193" i="24"/>
  <c r="V187" i="24"/>
  <c r="T192" i="24"/>
  <c r="W187" i="24"/>
  <c r="AA190" i="24"/>
  <c r="U193" i="24"/>
  <c r="AA184" i="24"/>
  <c r="Z181" i="24"/>
  <c r="Z185" i="24"/>
  <c r="P185" i="24"/>
  <c r="AA182" i="24"/>
  <c r="S165" i="24"/>
  <c r="V177" i="24"/>
  <c r="T181" i="24"/>
  <c r="W185" i="24"/>
  <c r="P184" i="24"/>
  <c r="Q181" i="24"/>
  <c r="R185" i="24"/>
  <c r="T179" i="24"/>
  <c r="P182" i="24"/>
  <c r="Z178" i="24"/>
  <c r="V182" i="24"/>
  <c r="AA185" i="24"/>
  <c r="R181" i="24"/>
  <c r="V184" i="24"/>
  <c r="V172" i="24"/>
  <c r="S182" i="24"/>
  <c r="AA180" i="24"/>
  <c r="U179" i="24"/>
  <c r="AA181" i="24"/>
  <c r="Q182" i="24"/>
  <c r="Y183" i="24"/>
  <c r="V174" i="24"/>
  <c r="AA179" i="24"/>
  <c r="V179" i="24"/>
  <c r="S183" i="24"/>
  <c r="Z183" i="24"/>
  <c r="O184" i="24"/>
  <c r="X184" i="24" s="1"/>
  <c r="W179" i="24"/>
  <c r="AA183" i="24"/>
  <c r="S185" i="24"/>
  <c r="Y179" i="24"/>
  <c r="T180" i="24"/>
  <c r="O182" i="24"/>
  <c r="W182" i="24"/>
  <c r="R184" i="24"/>
  <c r="Q173" i="24"/>
  <c r="Z179" i="24"/>
  <c r="U180" i="24"/>
  <c r="X182" i="24"/>
  <c r="P179" i="24"/>
  <c r="W180" i="24"/>
  <c r="Y182" i="24"/>
  <c r="P183" i="24"/>
  <c r="S184" i="24"/>
  <c r="W184" i="24"/>
  <c r="Q171" i="24"/>
  <c r="S178" i="24"/>
  <c r="Q179" i="24"/>
  <c r="Q183" i="24"/>
  <c r="Z184" i="24"/>
  <c r="R179" i="24"/>
  <c r="P174" i="24"/>
  <c r="S167" i="24"/>
  <c r="R171" i="24"/>
  <c r="Q176" i="24"/>
  <c r="Q174" i="24"/>
  <c r="Z176" i="24"/>
  <c r="Z162" i="24"/>
  <c r="W174" i="24"/>
  <c r="P161" i="24"/>
  <c r="X160" i="24"/>
  <c r="AA173" i="24"/>
  <c r="P176" i="24"/>
  <c r="S176" i="24"/>
  <c r="P162" i="24"/>
  <c r="AA174" i="24"/>
  <c r="R176" i="24"/>
  <c r="AA176" i="24"/>
  <c r="P177" i="24"/>
  <c r="T159" i="24"/>
  <c r="U164" i="24"/>
  <c r="U177" i="24"/>
  <c r="R163" i="24"/>
  <c r="T177" i="24"/>
  <c r="W177" i="24"/>
  <c r="X177" i="24"/>
  <c r="T158" i="24"/>
  <c r="Q159" i="24"/>
  <c r="T169" i="24"/>
  <c r="AA170" i="24"/>
  <c r="AA157" i="24"/>
  <c r="S159" i="24"/>
  <c r="U167" i="24"/>
  <c r="P158" i="24"/>
  <c r="V169" i="24"/>
  <c r="T173" i="24"/>
  <c r="AA161" i="24"/>
  <c r="AA171" i="24"/>
  <c r="AA172" i="24"/>
  <c r="W172" i="24"/>
  <c r="U171" i="24"/>
  <c r="Z155" i="24"/>
  <c r="O164" i="24"/>
  <c r="AA168" i="24"/>
  <c r="T171" i="24"/>
  <c r="V171" i="24"/>
  <c r="Y174" i="24"/>
  <c r="W169" i="24"/>
  <c r="X151" i="24"/>
  <c r="T163" i="24"/>
  <c r="X171" i="24"/>
  <c r="U174" i="24"/>
  <c r="AA154" i="24"/>
  <c r="O169" i="24"/>
  <c r="X169" i="24" s="1"/>
  <c r="Y171" i="24"/>
  <c r="O172" i="24"/>
  <c r="U159" i="24"/>
  <c r="Y160" i="24"/>
  <c r="Y166" i="24"/>
  <c r="P169" i="24"/>
  <c r="O171" i="24"/>
  <c r="W171" i="24" s="1"/>
  <c r="Z171" i="24"/>
  <c r="T172" i="24"/>
  <c r="Z149" i="24"/>
  <c r="X153" i="24"/>
  <c r="U169" i="24"/>
  <c r="P171" i="24"/>
  <c r="U172" i="24"/>
  <c r="U153" i="24"/>
  <c r="AA163" i="24"/>
  <c r="U163" i="24"/>
  <c r="W165" i="24"/>
  <c r="O155" i="24"/>
  <c r="W155" i="24" s="1"/>
  <c r="R162" i="24"/>
  <c r="Y163" i="24"/>
  <c r="R164" i="24"/>
  <c r="T167" i="24"/>
  <c r="Q168" i="24"/>
  <c r="V153" i="24"/>
  <c r="U154" i="24"/>
  <c r="P155" i="24"/>
  <c r="T162" i="24"/>
  <c r="Z163" i="24"/>
  <c r="T164" i="24"/>
  <c r="Y165" i="24"/>
  <c r="Y168" i="24"/>
  <c r="AA158" i="24"/>
  <c r="O163" i="24"/>
  <c r="X163" i="24" s="1"/>
  <c r="Z168" i="24"/>
  <c r="V163" i="24"/>
  <c r="S157" i="24"/>
  <c r="S160" i="24"/>
  <c r="U161" i="24"/>
  <c r="S162" i="24"/>
  <c r="AA162" i="24"/>
  <c r="P163" i="24"/>
  <c r="V167" i="24"/>
  <c r="AA155" i="24"/>
  <c r="Q163" i="24"/>
  <c r="S168" i="24"/>
  <c r="T152" i="24"/>
  <c r="S153" i="24"/>
  <c r="AA153" i="24"/>
  <c r="Q155" i="24"/>
  <c r="W157" i="24"/>
  <c r="X158" i="24"/>
  <c r="R155" i="24"/>
  <c r="Y158" i="24"/>
  <c r="R143" i="24"/>
  <c r="Y151" i="24"/>
  <c r="U155" i="24"/>
  <c r="U158" i="24"/>
  <c r="T155" i="24"/>
  <c r="V155" i="24"/>
  <c r="R157" i="24"/>
  <c r="P152" i="24"/>
  <c r="O153" i="24"/>
  <c r="W153" i="24" s="1"/>
  <c r="T154" i="24"/>
  <c r="X155" i="24"/>
  <c r="Y157" i="24"/>
  <c r="T150" i="24"/>
  <c r="Q152" i="24"/>
  <c r="R153" i="24"/>
  <c r="Y155" i="24"/>
  <c r="Z157" i="24"/>
  <c r="O158" i="24"/>
  <c r="S151" i="24"/>
  <c r="R151" i="24"/>
  <c r="Z152" i="24"/>
  <c r="Y150" i="24"/>
  <c r="V149" i="24"/>
  <c r="W152" i="24"/>
  <c r="Z151" i="24"/>
  <c r="AA151" i="24"/>
  <c r="S150" i="24"/>
  <c r="P151" i="24"/>
  <c r="X152" i="24"/>
  <c r="AA149" i="24"/>
  <c r="Q151" i="24"/>
  <c r="Y152" i="24"/>
  <c r="U143" i="24"/>
  <c r="T126" i="24"/>
  <c r="Q138" i="24"/>
  <c r="T144" i="24"/>
  <c r="X146" i="24"/>
  <c r="Y128" i="24"/>
  <c r="T141" i="24"/>
  <c r="S145" i="24"/>
  <c r="T142" i="24"/>
  <c r="S140" i="24"/>
  <c r="R135" i="24"/>
  <c r="AA134" i="24"/>
  <c r="S129" i="24"/>
  <c r="Z133" i="24"/>
  <c r="U147" i="24"/>
  <c r="Q135" i="24"/>
  <c r="S139" i="24"/>
  <c r="X138" i="24"/>
  <c r="AA142" i="24"/>
  <c r="P146" i="24"/>
  <c r="W144" i="24"/>
  <c r="W103" i="24"/>
  <c r="X111" i="24"/>
  <c r="AA115" i="24"/>
  <c r="Q119" i="24"/>
  <c r="W135" i="24"/>
  <c r="W136" i="24"/>
  <c r="T145" i="24"/>
  <c r="W146" i="24"/>
  <c r="AA105" i="24"/>
  <c r="P119" i="24"/>
  <c r="Q128" i="24"/>
  <c r="R137" i="24"/>
  <c r="Y138" i="24"/>
  <c r="T139" i="24"/>
  <c r="R141" i="24"/>
  <c r="W143" i="24"/>
  <c r="O147" i="24"/>
  <c r="W147" i="24" s="1"/>
  <c r="T128" i="24"/>
  <c r="U139" i="24"/>
  <c r="U141" i="24"/>
  <c r="X143" i="24"/>
  <c r="O138" i="24"/>
  <c r="V138" i="24" s="1"/>
  <c r="W141" i="24"/>
  <c r="Y143" i="24"/>
  <c r="O144" i="24"/>
  <c r="V144" i="24" s="1"/>
  <c r="V112" i="24"/>
  <c r="T125" i="24"/>
  <c r="P138" i="24"/>
  <c r="AA141" i="24"/>
  <c r="X141" i="24"/>
  <c r="R142" i="24"/>
  <c r="Z143" i="24"/>
  <c r="Q145" i="24"/>
  <c r="W128" i="24"/>
  <c r="R129" i="24"/>
  <c r="T133" i="24"/>
  <c r="U142" i="24"/>
  <c r="P143" i="24"/>
  <c r="Q146" i="24"/>
  <c r="X147" i="24"/>
  <c r="R132" i="24"/>
  <c r="U138" i="24"/>
  <c r="W138" i="24"/>
  <c r="Z142" i="24"/>
  <c r="Q143" i="24"/>
  <c r="AA144" i="24"/>
  <c r="Z141" i="24"/>
  <c r="P141" i="24"/>
  <c r="R100" i="24"/>
  <c r="AA104" i="24"/>
  <c r="V125" i="24"/>
  <c r="X119" i="24"/>
  <c r="P133" i="24"/>
  <c r="U135" i="24"/>
  <c r="X135" i="24"/>
  <c r="Q137" i="24"/>
  <c r="O120" i="24"/>
  <c r="U120" i="24" s="1"/>
  <c r="R124" i="24"/>
  <c r="O128" i="24"/>
  <c r="X128" i="24" s="1"/>
  <c r="R133" i="24"/>
  <c r="Y135" i="24"/>
  <c r="X98" i="24"/>
  <c r="V106" i="24"/>
  <c r="AA110" i="24"/>
  <c r="AA114" i="24"/>
  <c r="U133" i="24"/>
  <c r="Z135" i="24"/>
  <c r="O119" i="24"/>
  <c r="AA133" i="24"/>
  <c r="W133" i="24"/>
  <c r="P135" i="24"/>
  <c r="T137" i="24"/>
  <c r="Q109" i="24"/>
  <c r="W122" i="24"/>
  <c r="X133" i="24"/>
  <c r="AA136" i="24"/>
  <c r="S116" i="24"/>
  <c r="P124" i="24"/>
  <c r="Z125" i="24"/>
  <c r="AA97" i="24"/>
  <c r="R109" i="24"/>
  <c r="P112" i="24"/>
  <c r="Q124" i="24"/>
  <c r="P106" i="24"/>
  <c r="Y111" i="24"/>
  <c r="Q112" i="24"/>
  <c r="Z119" i="24"/>
  <c r="T121" i="24"/>
  <c r="S124" i="24"/>
  <c r="P125" i="24"/>
  <c r="T129" i="24"/>
  <c r="Q132" i="24"/>
  <c r="X108" i="24"/>
  <c r="AA124" i="24"/>
  <c r="R125" i="24"/>
  <c r="U125" i="24"/>
  <c r="AA112" i="24"/>
  <c r="Z113" i="24"/>
  <c r="AA117" i="24"/>
  <c r="AA125" i="24"/>
  <c r="S132" i="24"/>
  <c r="Q111" i="24"/>
  <c r="X125" i="24"/>
  <c r="Q103" i="24"/>
  <c r="O109" i="24"/>
  <c r="T109" i="24" s="1"/>
  <c r="Y109" i="24"/>
  <c r="X114" i="24"/>
  <c r="P115" i="24"/>
  <c r="W117" i="24"/>
  <c r="Y120" i="24"/>
  <c r="Z121" i="24"/>
  <c r="AA88" i="24"/>
  <c r="T92" i="24"/>
  <c r="R98" i="24"/>
  <c r="Y103" i="24"/>
  <c r="P109" i="24"/>
  <c r="Z109" i="24"/>
  <c r="O112" i="24"/>
  <c r="T112" i="24" s="1"/>
  <c r="Y114" i="24"/>
  <c r="R115" i="24"/>
  <c r="X117" i="24"/>
  <c r="S115" i="24"/>
  <c r="Z117" i="24"/>
  <c r="U100" i="24"/>
  <c r="W111" i="24"/>
  <c r="Y119" i="24"/>
  <c r="Q120" i="24"/>
  <c r="S121" i="24"/>
  <c r="V122" i="24"/>
  <c r="U109" i="24"/>
  <c r="X115" i="24"/>
  <c r="Q116" i="24"/>
  <c r="P117" i="24"/>
  <c r="V119" i="24"/>
  <c r="T120" i="24"/>
  <c r="X106" i="24"/>
  <c r="V109" i="24"/>
  <c r="W112" i="24"/>
  <c r="R116" i="24"/>
  <c r="R117" i="24"/>
  <c r="W109" i="24"/>
  <c r="X112" i="24"/>
  <c r="S113" i="24"/>
  <c r="P114" i="24"/>
  <c r="U117" i="24"/>
  <c r="U108" i="24"/>
  <c r="X109" i="24"/>
  <c r="P111" i="24"/>
  <c r="U112" i="24"/>
  <c r="Y112" i="24"/>
  <c r="AA113" i="24"/>
  <c r="S114" i="24"/>
  <c r="V117" i="24"/>
  <c r="Y108" i="24"/>
  <c r="O98" i="24"/>
  <c r="X103" i="24"/>
  <c r="P104" i="24"/>
  <c r="Z106" i="24"/>
  <c r="Z108" i="24"/>
  <c r="Q104" i="24"/>
  <c r="Q100" i="24"/>
  <c r="U104" i="24"/>
  <c r="P98" i="24"/>
  <c r="V104" i="24"/>
  <c r="AA107" i="24"/>
  <c r="W98" i="24"/>
  <c r="T104" i="24"/>
  <c r="X104" i="24"/>
  <c r="Z105" i="24"/>
  <c r="R106" i="24"/>
  <c r="Q108" i="24"/>
  <c r="W104" i="24"/>
  <c r="Z100" i="24"/>
  <c r="T101" i="24"/>
  <c r="P103" i="24"/>
  <c r="Y104" i="24"/>
  <c r="W106" i="24"/>
  <c r="R108" i="24"/>
  <c r="X101" i="24"/>
  <c r="O91" i="24"/>
  <c r="Y101" i="24"/>
  <c r="X90" i="24"/>
  <c r="Y100" i="24"/>
  <c r="P101" i="24"/>
  <c r="Z101" i="24"/>
  <c r="V98" i="24"/>
  <c r="Z98" i="24"/>
  <c r="Q101" i="24"/>
  <c r="X100" i="24"/>
  <c r="R101" i="24"/>
  <c r="U101" i="24"/>
  <c r="V101" i="24"/>
  <c r="W101" i="24"/>
  <c r="W91" i="24"/>
  <c r="W95" i="24"/>
  <c r="V86" i="24"/>
  <c r="R90" i="24"/>
  <c r="V85" i="24"/>
  <c r="T93" i="24"/>
  <c r="S86" i="24"/>
  <c r="W79" i="24"/>
  <c r="V83" i="24"/>
  <c r="T96" i="24"/>
  <c r="W93" i="24"/>
  <c r="P95" i="24"/>
  <c r="Y96" i="24"/>
  <c r="T91" i="24"/>
  <c r="X93" i="24"/>
  <c r="Q95" i="24"/>
  <c r="U91" i="24"/>
  <c r="Q92" i="24"/>
  <c r="Y93" i="24"/>
  <c r="X95" i="24"/>
  <c r="P96" i="24"/>
  <c r="O88" i="24"/>
  <c r="U88" i="24" s="1"/>
  <c r="R92" i="24"/>
  <c r="P93" i="24"/>
  <c r="Z93" i="24"/>
  <c r="Y95" i="24"/>
  <c r="Q96" i="24"/>
  <c r="Q88" i="24"/>
  <c r="Q93" i="24"/>
  <c r="U96" i="24"/>
  <c r="O86" i="24"/>
  <c r="T86" i="24" s="1"/>
  <c r="V90" i="24"/>
  <c r="AA91" i="24"/>
  <c r="R93" i="24"/>
  <c r="X96" i="24"/>
  <c r="U93" i="24"/>
  <c r="AA96" i="24"/>
  <c r="W96" i="24"/>
  <c r="Z89" i="24"/>
  <c r="T72" i="24"/>
  <c r="X76" i="24"/>
  <c r="P88" i="24"/>
  <c r="W90" i="24"/>
  <c r="W85" i="24"/>
  <c r="Z90" i="24"/>
  <c r="P83" i="24"/>
  <c r="V88" i="24"/>
  <c r="R82" i="24"/>
  <c r="T88" i="24"/>
  <c r="W88" i="24"/>
  <c r="X88" i="24"/>
  <c r="R89" i="24"/>
  <c r="U77" i="24"/>
  <c r="AA86" i="24"/>
  <c r="Y88" i="24"/>
  <c r="P90" i="24"/>
  <c r="P79" i="24"/>
  <c r="X85" i="24"/>
  <c r="Z68" i="24"/>
  <c r="O85" i="24"/>
  <c r="U85" i="24" s="1"/>
  <c r="Y85" i="24"/>
  <c r="T83" i="24"/>
  <c r="P85" i="24"/>
  <c r="Z85" i="24"/>
  <c r="V77" i="24"/>
  <c r="AA80" i="24"/>
  <c r="Q85" i="24"/>
  <c r="R85" i="24"/>
  <c r="AA70" i="24"/>
  <c r="W74" i="24"/>
  <c r="AA83" i="24"/>
  <c r="X77" i="24"/>
  <c r="R79" i="24"/>
  <c r="Y77" i="24"/>
  <c r="X79" i="24"/>
  <c r="Q76" i="24"/>
  <c r="Y79" i="24"/>
  <c r="O80" i="24"/>
  <c r="Q66" i="24"/>
  <c r="R76" i="24"/>
  <c r="Z79" i="24"/>
  <c r="P80" i="24"/>
  <c r="W69" i="24"/>
  <c r="Y76" i="24"/>
  <c r="P77" i="24"/>
  <c r="U80" i="24"/>
  <c r="Z76" i="24"/>
  <c r="Q77" i="24"/>
  <c r="V80" i="24"/>
  <c r="W80" i="24"/>
  <c r="W77" i="24"/>
  <c r="Q79" i="24"/>
  <c r="X80" i="24"/>
  <c r="U72" i="24"/>
  <c r="V72" i="24"/>
  <c r="Y63" i="24"/>
  <c r="T66" i="24"/>
  <c r="V74" i="24"/>
  <c r="W71" i="24"/>
  <c r="Y73" i="24"/>
  <c r="O72" i="24"/>
  <c r="S72" i="24" s="1"/>
  <c r="P72" i="24"/>
  <c r="O66" i="24"/>
  <c r="R66" i="24" s="1"/>
  <c r="W72" i="24"/>
  <c r="Z73" i="24"/>
  <c r="R74" i="24"/>
  <c r="P66" i="24"/>
  <c r="X72" i="24"/>
  <c r="U74" i="24"/>
  <c r="U66" i="24"/>
  <c r="P71" i="24"/>
  <c r="X74" i="24"/>
  <c r="Y74" i="24"/>
  <c r="X71" i="24"/>
  <c r="V58" i="24"/>
  <c r="Y71" i="24"/>
  <c r="Z74" i="24"/>
  <c r="P74" i="24"/>
  <c r="AA62" i="24"/>
  <c r="V66" i="24"/>
  <c r="X66" i="24"/>
  <c r="Y68" i="24"/>
  <c r="P69" i="24"/>
  <c r="Y57" i="24"/>
  <c r="U61" i="24"/>
  <c r="Y65" i="24"/>
  <c r="Y66" i="24"/>
  <c r="Q69" i="24"/>
  <c r="Z66" i="24"/>
  <c r="V69" i="24"/>
  <c r="V64" i="24"/>
  <c r="X68" i="24"/>
  <c r="U69" i="24"/>
  <c r="X69" i="24"/>
  <c r="Y69" i="24"/>
  <c r="Q63" i="24"/>
  <c r="W66" i="24"/>
  <c r="Q68" i="24"/>
  <c r="W64" i="24"/>
  <c r="X63" i="24"/>
  <c r="P64" i="24"/>
  <c r="U64" i="24"/>
  <c r="U58" i="24"/>
  <c r="W63" i="24"/>
  <c r="R65" i="24"/>
  <c r="X64" i="24"/>
  <c r="Z65" i="24"/>
  <c r="W56" i="24"/>
  <c r="X60" i="24"/>
  <c r="P63" i="24"/>
  <c r="U56" i="24"/>
  <c r="O58" i="24"/>
  <c r="Q58" i="24" s="1"/>
  <c r="V56" i="24"/>
  <c r="Z57" i="24"/>
  <c r="P58" i="24"/>
  <c r="P56" i="24"/>
  <c r="T53" i="24"/>
  <c r="U51" i="24"/>
  <c r="W55" i="24"/>
  <c r="AA58" i="24"/>
  <c r="W58" i="24"/>
  <c r="Q60" i="24"/>
  <c r="Y60" i="24"/>
  <c r="P61" i="24"/>
  <c r="X58" i="24"/>
  <c r="AA54" i="24"/>
  <c r="Y58" i="24"/>
  <c r="Z60" i="24"/>
  <c r="Q61" i="24"/>
  <c r="Z58" i="24"/>
  <c r="V61" i="24"/>
  <c r="W61" i="24"/>
  <c r="X61" i="24"/>
  <c r="U48" i="24"/>
  <c r="T56" i="24"/>
  <c r="X56" i="24"/>
  <c r="AA59" i="24"/>
  <c r="T61" i="24"/>
  <c r="Y61" i="24"/>
  <c r="O48" i="24"/>
  <c r="R48" i="24" s="1"/>
  <c r="S54" i="24"/>
  <c r="Q52" i="24"/>
  <c r="T54" i="24"/>
  <c r="Q55" i="24"/>
  <c r="X55" i="24"/>
  <c r="AA50" i="24"/>
  <c r="Y55" i="24"/>
  <c r="Z49" i="24"/>
  <c r="U53" i="24"/>
  <c r="V40" i="24"/>
  <c r="AA44" i="24"/>
  <c r="T48" i="24"/>
  <c r="X48" i="24"/>
  <c r="T49" i="24"/>
  <c r="Q50" i="24"/>
  <c r="X52" i="24"/>
  <c r="X53" i="24"/>
  <c r="U50" i="24"/>
  <c r="Y53" i="24"/>
  <c r="AA31" i="24"/>
  <c r="W35" i="24"/>
  <c r="S39" i="24"/>
  <c r="W50" i="24"/>
  <c r="X50" i="24"/>
  <c r="P48" i="24"/>
  <c r="V50" i="24"/>
  <c r="Y50" i="24"/>
  <c r="T51" i="24"/>
  <c r="Z50" i="24"/>
  <c r="Y52" i="24"/>
  <c r="P53" i="24"/>
  <c r="V48" i="24"/>
  <c r="Z52" i="24"/>
  <c r="V53" i="24"/>
  <c r="T45" i="24"/>
  <c r="W48" i="24"/>
  <c r="S49" i="24"/>
  <c r="W53" i="24"/>
  <c r="D3" i="25"/>
  <c r="D4" i="25"/>
  <c r="D5" i="25"/>
  <c r="C3" i="25"/>
  <c r="C4" i="25"/>
  <c r="C5" i="25"/>
  <c r="B5" i="25"/>
  <c r="B3" i="25"/>
  <c r="B4" i="25"/>
  <c r="Y16" i="24"/>
  <c r="W20" i="24"/>
  <c r="T28" i="24"/>
  <c r="AA41" i="24"/>
  <c r="V45" i="24"/>
  <c r="P39" i="24"/>
  <c r="X45" i="24"/>
  <c r="Y45" i="24"/>
  <c r="V42" i="24"/>
  <c r="S44" i="24"/>
  <c r="Z47" i="24"/>
  <c r="T44" i="24"/>
  <c r="O45" i="24"/>
  <c r="R45" i="24" s="1"/>
  <c r="T40" i="24"/>
  <c r="P45" i="24"/>
  <c r="AA46" i="24"/>
  <c r="Q45" i="24"/>
  <c r="V30" i="24"/>
  <c r="W43" i="24"/>
  <c r="U45" i="24"/>
  <c r="W45" i="24"/>
  <c r="Y42" i="24"/>
  <c r="T43" i="24"/>
  <c r="Z39" i="24"/>
  <c r="P40" i="24"/>
  <c r="Z42" i="24"/>
  <c r="U43" i="24"/>
  <c r="X42" i="24"/>
  <c r="AA39" i="24"/>
  <c r="U40" i="24"/>
  <c r="O42" i="24"/>
  <c r="Q42" i="24" s="1"/>
  <c r="V43" i="24"/>
  <c r="P42" i="24"/>
  <c r="W40" i="24"/>
  <c r="AA43" i="24"/>
  <c r="X40" i="24"/>
  <c r="U42" i="24"/>
  <c r="AA42" i="24"/>
  <c r="W42" i="24"/>
  <c r="T37" i="24"/>
  <c r="O25" i="24"/>
  <c r="P25" i="24" s="1"/>
  <c r="X11" i="24"/>
  <c r="AA15" i="24"/>
  <c r="X19" i="24"/>
  <c r="U20" i="24"/>
  <c r="U36" i="24"/>
  <c r="X37" i="24"/>
  <c r="X17" i="24"/>
  <c r="Y29" i="24"/>
  <c r="O36" i="24"/>
  <c r="R36" i="24" s="1"/>
  <c r="P35" i="24"/>
  <c r="V36" i="24"/>
  <c r="T24" i="24"/>
  <c r="Z30" i="24"/>
  <c r="W30" i="24"/>
  <c r="X32" i="24"/>
  <c r="P20" i="24"/>
  <c r="AA23" i="24"/>
  <c r="W27" i="24"/>
  <c r="U33" i="24"/>
  <c r="P36" i="24"/>
  <c r="T6" i="24"/>
  <c r="T14" i="24"/>
  <c r="V22" i="24"/>
  <c r="Z26" i="24"/>
  <c r="W36" i="24"/>
  <c r="AA36" i="24"/>
  <c r="R21" i="24"/>
  <c r="X27" i="24"/>
  <c r="Y32" i="24"/>
  <c r="Z34" i="24"/>
  <c r="AA37" i="24"/>
  <c r="V25" i="24"/>
  <c r="Y33" i="24"/>
  <c r="V17" i="24"/>
  <c r="Z21" i="24"/>
  <c r="W25" i="24"/>
  <c r="U28" i="24"/>
  <c r="X36" i="24"/>
  <c r="R28" i="24"/>
  <c r="X24" i="24"/>
  <c r="U25" i="24"/>
  <c r="X25" i="24"/>
  <c r="V28" i="24"/>
  <c r="T30" i="24"/>
  <c r="T32" i="24"/>
  <c r="Y36" i="24"/>
  <c r="U37" i="24"/>
  <c r="Y25" i="24"/>
  <c r="X28" i="24"/>
  <c r="R29" i="24"/>
  <c r="Z31" i="24"/>
  <c r="Q33" i="24"/>
  <c r="Z23" i="24"/>
  <c r="P28" i="24"/>
  <c r="Z28" i="24"/>
  <c r="U29" i="24"/>
  <c r="V33" i="24"/>
  <c r="W28" i="24"/>
  <c r="Q17" i="24"/>
  <c r="Z29" i="24"/>
  <c r="X30" i="24"/>
  <c r="W33" i="24"/>
  <c r="X35" i="24"/>
  <c r="T16" i="24"/>
  <c r="Y24" i="24"/>
  <c r="O28" i="24"/>
  <c r="Q28" i="24" s="1"/>
  <c r="Y30" i="24"/>
  <c r="X33" i="24"/>
  <c r="W17" i="24"/>
  <c r="V20" i="24"/>
  <c r="T22" i="24"/>
  <c r="Z22" i="24"/>
  <c r="Q9" i="24"/>
  <c r="Y22" i="24"/>
  <c r="V12" i="24"/>
  <c r="X16" i="24"/>
  <c r="U17" i="24"/>
  <c r="Y17" i="24"/>
  <c r="T20" i="24"/>
  <c r="X20" i="24"/>
  <c r="W19" i="24"/>
  <c r="Z20" i="24"/>
  <c r="U21" i="24"/>
  <c r="R22" i="24"/>
  <c r="O15" i="24"/>
  <c r="P15" i="24" s="1"/>
  <c r="Z18" i="24"/>
  <c r="W22" i="24"/>
  <c r="Z14" i="24"/>
  <c r="R20" i="24"/>
  <c r="Y21" i="24"/>
  <c r="X22" i="24"/>
  <c r="Z10" i="24"/>
  <c r="O12" i="24"/>
  <c r="R12" i="24" s="1"/>
  <c r="U12" i="24"/>
  <c r="V4" i="24"/>
  <c r="T12" i="24"/>
  <c r="AA7" i="24"/>
  <c r="W11" i="24"/>
  <c r="Y13" i="24"/>
  <c r="Z12" i="24"/>
  <c r="U13" i="24"/>
  <c r="W14" i="24"/>
  <c r="U5" i="24"/>
  <c r="U9" i="24"/>
  <c r="Z13" i="24"/>
  <c r="X14" i="24"/>
  <c r="Y14" i="24"/>
  <c r="T8" i="24"/>
  <c r="V14" i="24"/>
  <c r="V9" i="24"/>
  <c r="W12" i="24"/>
  <c r="Z2" i="24"/>
  <c r="W9" i="24"/>
  <c r="X12" i="24"/>
  <c r="R13" i="24"/>
  <c r="X8" i="24"/>
  <c r="W3" i="24"/>
  <c r="W7" i="24"/>
  <c r="X9" i="24"/>
  <c r="T4" i="24"/>
  <c r="T5" i="24"/>
  <c r="Y9" i="24"/>
  <c r="U4" i="24"/>
  <c r="V6" i="24"/>
  <c r="X6" i="24"/>
  <c r="Y8" i="24"/>
  <c r="O20" i="24"/>
  <c r="Q20" i="24" s="1"/>
  <c r="O30" i="24"/>
  <c r="R30" i="24" s="1"/>
  <c r="O33" i="24"/>
  <c r="P33" i="24" s="1"/>
  <c r="O50" i="24"/>
  <c r="R50" i="24" s="1"/>
  <c r="O90" i="24"/>
  <c r="U90" i="24" s="1"/>
  <c r="O101" i="24"/>
  <c r="S101" i="24" s="1"/>
  <c r="O104" i="24"/>
  <c r="O157" i="24"/>
  <c r="O208" i="24"/>
  <c r="O219" i="24"/>
  <c r="Y6" i="24"/>
  <c r="W4" i="24"/>
  <c r="Z6" i="24"/>
  <c r="X4" i="24"/>
  <c r="R5" i="24"/>
  <c r="O218" i="24"/>
  <c r="X218" i="24" s="1"/>
  <c r="Z4" i="24"/>
  <c r="O6" i="24"/>
  <c r="P6" i="24" s="1"/>
  <c r="O77" i="24"/>
  <c r="T77" i="24" s="1"/>
  <c r="O135" i="24"/>
  <c r="V135" i="24" s="1"/>
  <c r="O152" i="24"/>
  <c r="O174" i="24"/>
  <c r="X174" i="24" s="1"/>
  <c r="O179" i="24"/>
  <c r="X179" i="24" s="1"/>
  <c r="O187" i="24"/>
  <c r="O202" i="24"/>
  <c r="X202" i="24" s="1"/>
  <c r="Z5" i="24"/>
  <c r="Q6" i="24"/>
  <c r="O64" i="24"/>
  <c r="T64" i="24" s="1"/>
  <c r="O106" i="24"/>
  <c r="O143" i="24"/>
  <c r="O146" i="24"/>
  <c r="Z146" i="24" s="1"/>
  <c r="O205" i="24"/>
  <c r="X205" i="24" s="1"/>
  <c r="O210" i="24"/>
  <c r="O4" i="24"/>
  <c r="P4" i="24" s="1"/>
  <c r="R6" i="24"/>
  <c r="O14" i="24"/>
  <c r="R14" i="24" s="1"/>
  <c r="O22" i="24"/>
  <c r="P22" i="24" s="1"/>
  <c r="O56" i="24"/>
  <c r="Q56" i="24" s="1"/>
  <c r="O61" i="24"/>
  <c r="R61" i="24" s="1"/>
  <c r="O69" i="24"/>
  <c r="T69" i="24" s="1"/>
  <c r="O74" i="24"/>
  <c r="Q74" i="24" s="1"/>
  <c r="O117" i="24"/>
  <c r="T117" i="24" s="1"/>
  <c r="O125" i="24"/>
  <c r="W125" i="24" s="1"/>
  <c r="O141" i="24"/>
  <c r="V141" i="24" s="1"/>
  <c r="X3" i="24"/>
  <c r="R4" i="24"/>
  <c r="Y5" i="24"/>
  <c r="W6" i="24"/>
  <c r="Q8" i="24"/>
  <c r="O9" i="24"/>
  <c r="P9" i="24" s="1"/>
  <c r="O17" i="24"/>
  <c r="P17" i="24" s="1"/>
  <c r="O40" i="24"/>
  <c r="R40" i="24" s="1"/>
  <c r="O53" i="24"/>
  <c r="Q53" i="24" s="1"/>
  <c r="O93" i="24"/>
  <c r="V93" i="24" s="1"/>
  <c r="O96" i="24"/>
  <c r="V96" i="24" s="1"/>
  <c r="O114" i="24"/>
  <c r="T114" i="24" s="1"/>
  <c r="O133" i="24"/>
  <c r="V133" i="24" s="1"/>
  <c r="O185" i="24"/>
  <c r="X185" i="24" s="1"/>
  <c r="O194" i="24"/>
  <c r="AA2" i="24"/>
  <c r="S10" i="24"/>
  <c r="S18" i="24"/>
  <c r="AA26" i="24"/>
  <c r="S34" i="24"/>
  <c r="AA34" i="24"/>
  <c r="Z41" i="24"/>
  <c r="Z78" i="24"/>
  <c r="R78" i="24"/>
  <c r="Y78" i="24"/>
  <c r="Q78" i="24"/>
  <c r="X78" i="24"/>
  <c r="P78" i="24"/>
  <c r="W78" i="24"/>
  <c r="O78" i="24"/>
  <c r="T78" i="24" s="1"/>
  <c r="V78" i="24"/>
  <c r="U78" i="24"/>
  <c r="T84" i="24"/>
  <c r="Q84" i="24"/>
  <c r="AA84" i="24"/>
  <c r="Z84" i="24"/>
  <c r="U126" i="24"/>
  <c r="Z196" i="24"/>
  <c r="T196" i="24"/>
  <c r="S196" i="24"/>
  <c r="T2" i="24"/>
  <c r="Q3" i="24"/>
  <c r="Y3" i="24"/>
  <c r="S5" i="24"/>
  <c r="AA5" i="24"/>
  <c r="U7" i="24"/>
  <c r="R8" i="24"/>
  <c r="Z8" i="24"/>
  <c r="T10" i="24"/>
  <c r="Q11" i="24"/>
  <c r="Y11" i="24"/>
  <c r="S13" i="24"/>
  <c r="AA13" i="24"/>
  <c r="U15" i="24"/>
  <c r="R16" i="24"/>
  <c r="Z16" i="24"/>
  <c r="T18" i="24"/>
  <c r="Q19" i="24"/>
  <c r="Y19" i="24"/>
  <c r="S21" i="24"/>
  <c r="AA21" i="24"/>
  <c r="U23" i="24"/>
  <c r="R24" i="24"/>
  <c r="Z24" i="24"/>
  <c r="T26" i="24"/>
  <c r="Y27" i="24"/>
  <c r="S29" i="24"/>
  <c r="AA29" i="24"/>
  <c r="P30" i="24"/>
  <c r="U31" i="24"/>
  <c r="Z32" i="24"/>
  <c r="T34" i="24"/>
  <c r="Y35" i="24"/>
  <c r="V37" i="24"/>
  <c r="Y38" i="24"/>
  <c r="AA10" i="24"/>
  <c r="AA18" i="24"/>
  <c r="T23" i="24"/>
  <c r="S26" i="24"/>
  <c r="T31" i="24"/>
  <c r="V38" i="24"/>
  <c r="Y41" i="24"/>
  <c r="X41" i="24"/>
  <c r="P41" i="24"/>
  <c r="W41" i="24"/>
  <c r="O41" i="24"/>
  <c r="Q41" i="24" s="1"/>
  <c r="V41" i="24"/>
  <c r="Z46" i="24"/>
  <c r="Y46" i="24"/>
  <c r="X46" i="24"/>
  <c r="P46" i="24"/>
  <c r="W46" i="24"/>
  <c r="O46" i="24"/>
  <c r="Q46" i="24" s="1"/>
  <c r="X81" i="24"/>
  <c r="P81" i="24"/>
  <c r="AA81" i="24"/>
  <c r="R81" i="24"/>
  <c r="Z81" i="24"/>
  <c r="Q81" i="24"/>
  <c r="Y81" i="24"/>
  <c r="O81" i="24"/>
  <c r="S81" i="24" s="1"/>
  <c r="W81" i="24"/>
  <c r="V81" i="24"/>
  <c r="U81" i="24"/>
  <c r="V127" i="24"/>
  <c r="T127" i="24"/>
  <c r="R127" i="24"/>
  <c r="Q127" i="24"/>
  <c r="P127" i="24"/>
  <c r="Z127" i="24"/>
  <c r="O127" i="24"/>
  <c r="Y127" i="24"/>
  <c r="X127" i="24"/>
  <c r="W127" i="24"/>
  <c r="U2" i="24"/>
  <c r="R3" i="24"/>
  <c r="Z3" i="24"/>
  <c r="V7" i="24"/>
  <c r="S8" i="24"/>
  <c r="AA8" i="24"/>
  <c r="U10" i="24"/>
  <c r="R11" i="24"/>
  <c r="Z11" i="24"/>
  <c r="T13" i="24"/>
  <c r="Q14" i="24"/>
  <c r="V15" i="24"/>
  <c r="S16" i="24"/>
  <c r="AA16" i="24"/>
  <c r="U18" i="24"/>
  <c r="R19" i="24"/>
  <c r="Z19" i="24"/>
  <c r="T21" i="24"/>
  <c r="V23" i="24"/>
  <c r="S24" i="24"/>
  <c r="AA24" i="24"/>
  <c r="U26" i="24"/>
  <c r="R27" i="24"/>
  <c r="Z27" i="24"/>
  <c r="T29" i="24"/>
  <c r="Q30" i="24"/>
  <c r="V31" i="24"/>
  <c r="S32" i="24"/>
  <c r="AA32" i="24"/>
  <c r="U34" i="24"/>
  <c r="Z35" i="24"/>
  <c r="W37" i="24"/>
  <c r="AA38" i="24"/>
  <c r="S47" i="24"/>
  <c r="Z59" i="24"/>
  <c r="R59" i="24"/>
  <c r="W59" i="24"/>
  <c r="O59" i="24"/>
  <c r="Q59" i="24" s="1"/>
  <c r="V59" i="24"/>
  <c r="U59" i="24"/>
  <c r="AA67" i="24"/>
  <c r="AA75" i="24"/>
  <c r="O7" i="24"/>
  <c r="P7" i="24" s="1"/>
  <c r="V18" i="24"/>
  <c r="S19" i="24"/>
  <c r="V26" i="24"/>
  <c r="S27" i="24"/>
  <c r="X47" i="24"/>
  <c r="Z67" i="24"/>
  <c r="R67" i="24"/>
  <c r="W67" i="24"/>
  <c r="O67" i="24"/>
  <c r="S67" i="24" s="1"/>
  <c r="V67" i="24"/>
  <c r="U67" i="24"/>
  <c r="Y84" i="24"/>
  <c r="O2" i="24"/>
  <c r="P2" i="24" s="1"/>
  <c r="W2" i="24"/>
  <c r="T3" i="24"/>
  <c r="Q4" i="24"/>
  <c r="Y4" i="24"/>
  <c r="V5" i="24"/>
  <c r="S6" i="24"/>
  <c r="AA6" i="24"/>
  <c r="X7" i="24"/>
  <c r="U8" i="24"/>
  <c r="R9" i="24"/>
  <c r="Z9" i="24"/>
  <c r="O10" i="24"/>
  <c r="P10" i="24" s="1"/>
  <c r="W10" i="24"/>
  <c r="T11" i="24"/>
  <c r="Q12" i="24"/>
  <c r="Y12" i="24"/>
  <c r="V13" i="24"/>
  <c r="S14" i="24"/>
  <c r="AA14" i="24"/>
  <c r="X15" i="24"/>
  <c r="U16" i="24"/>
  <c r="R17" i="24"/>
  <c r="Z17" i="24"/>
  <c r="O18" i="24"/>
  <c r="Q18" i="24" s="1"/>
  <c r="W18" i="24"/>
  <c r="T19" i="24"/>
  <c r="Y20" i="24"/>
  <c r="V21" i="24"/>
  <c r="S22" i="24"/>
  <c r="AA22" i="24"/>
  <c r="X23" i="24"/>
  <c r="U24" i="24"/>
  <c r="R25" i="24"/>
  <c r="Z25" i="24"/>
  <c r="O26" i="24"/>
  <c r="P26" i="24" s="1"/>
  <c r="W26" i="24"/>
  <c r="T27" i="24"/>
  <c r="Y28" i="24"/>
  <c r="V29" i="24"/>
  <c r="S30" i="24"/>
  <c r="AA30" i="24"/>
  <c r="P31" i="24"/>
  <c r="X31" i="24"/>
  <c r="U32" i="24"/>
  <c r="Z33" i="24"/>
  <c r="O34" i="24"/>
  <c r="Q34" i="24" s="1"/>
  <c r="W34" i="24"/>
  <c r="T35" i="24"/>
  <c r="Z36" i="24"/>
  <c r="O37" i="24"/>
  <c r="R37" i="24" s="1"/>
  <c r="Y37" i="24"/>
  <c r="Z43" i="24"/>
  <c r="S46" i="24"/>
  <c r="Y47" i="24"/>
  <c r="Z54" i="24"/>
  <c r="R54" i="24"/>
  <c r="Y54" i="24"/>
  <c r="X54" i="24"/>
  <c r="W54" i="24"/>
  <c r="O54" i="24"/>
  <c r="Q54" i="24" s="1"/>
  <c r="V54" i="24"/>
  <c r="U54" i="24"/>
  <c r="S78" i="24"/>
  <c r="T81" i="24"/>
  <c r="S2" i="24"/>
  <c r="T7" i="24"/>
  <c r="T15" i="24"/>
  <c r="AA3" i="24"/>
  <c r="AA11" i="24"/>
  <c r="W15" i="24"/>
  <c r="AA19" i="24"/>
  <c r="O23" i="24"/>
  <c r="P23" i="24" s="1"/>
  <c r="W23" i="24"/>
  <c r="W31" i="24"/>
  <c r="AA35" i="24"/>
  <c r="Z75" i="24"/>
  <c r="R75" i="24"/>
  <c r="W75" i="24"/>
  <c r="O75" i="24"/>
  <c r="V75" i="24"/>
  <c r="U75" i="24"/>
  <c r="X2" i="24"/>
  <c r="U3" i="24"/>
  <c r="O5" i="24"/>
  <c r="P5" i="24" s="1"/>
  <c r="W5" i="24"/>
  <c r="Q7" i="24"/>
  <c r="Y7" i="24"/>
  <c r="V8" i="24"/>
  <c r="S9" i="24"/>
  <c r="AA9" i="24"/>
  <c r="X10" i="24"/>
  <c r="U11" i="24"/>
  <c r="O13" i="24"/>
  <c r="P13" i="24" s="1"/>
  <c r="W13" i="24"/>
  <c r="Q15" i="24"/>
  <c r="Y15" i="24"/>
  <c r="V16" i="24"/>
  <c r="S17" i="24"/>
  <c r="AA17" i="24"/>
  <c r="P18" i="24"/>
  <c r="X18" i="24"/>
  <c r="U19" i="24"/>
  <c r="O21" i="24"/>
  <c r="Q21" i="24" s="1"/>
  <c r="W21" i="24"/>
  <c r="Y23" i="24"/>
  <c r="V24" i="24"/>
  <c r="S25" i="24"/>
  <c r="AA25" i="24"/>
  <c r="X26" i="24"/>
  <c r="U27" i="24"/>
  <c r="O29" i="24"/>
  <c r="P29" i="24" s="1"/>
  <c r="W29" i="24"/>
  <c r="Y31" i="24"/>
  <c r="V32" i="24"/>
  <c r="S33" i="24"/>
  <c r="AA33" i="24"/>
  <c r="P34" i="24"/>
  <c r="X34" i="24"/>
  <c r="U35" i="24"/>
  <c r="P37" i="24"/>
  <c r="S38" i="24"/>
  <c r="W39" i="24"/>
  <c r="O39" i="24"/>
  <c r="Q39" i="24" s="1"/>
  <c r="U39" i="24"/>
  <c r="T39" i="24"/>
  <c r="V39" i="24"/>
  <c r="S41" i="24"/>
  <c r="T46" i="24"/>
  <c r="Y49" i="24"/>
  <c r="X49" i="24"/>
  <c r="P49" i="24"/>
  <c r="W49" i="24"/>
  <c r="O49" i="24"/>
  <c r="R49" i="24" s="1"/>
  <c r="V49" i="24"/>
  <c r="U49" i="24"/>
  <c r="AA49" i="24"/>
  <c r="T59" i="24"/>
  <c r="AA78" i="24"/>
  <c r="X99" i="24"/>
  <c r="P99" i="24"/>
  <c r="W99" i="24"/>
  <c r="O99" i="24"/>
  <c r="S99" i="24" s="1"/>
  <c r="V99" i="24"/>
  <c r="U99" i="24"/>
  <c r="T99" i="24"/>
  <c r="AA27" i="24"/>
  <c r="O31" i="24"/>
  <c r="Q31" i="24" s="1"/>
  <c r="W47" i="24"/>
  <c r="O47" i="24"/>
  <c r="Q47" i="24" s="1"/>
  <c r="V47" i="24"/>
  <c r="U47" i="24"/>
  <c r="T47" i="24"/>
  <c r="Z94" i="24"/>
  <c r="R94" i="24"/>
  <c r="Y94" i="24"/>
  <c r="Q94" i="24"/>
  <c r="X94" i="24"/>
  <c r="P94" i="24"/>
  <c r="W94" i="24"/>
  <c r="O94" i="24"/>
  <c r="V94" i="24" s="1"/>
  <c r="U94" i="24"/>
  <c r="AA94" i="24"/>
  <c r="T94" i="24"/>
  <c r="S94" i="24"/>
  <c r="Q2" i="24"/>
  <c r="Y2" i="24"/>
  <c r="V3" i="24"/>
  <c r="S4" i="24"/>
  <c r="AA4" i="24"/>
  <c r="X5" i="24"/>
  <c r="U6" i="24"/>
  <c r="R7" i="24"/>
  <c r="Z7" i="24"/>
  <c r="O8" i="24"/>
  <c r="P8" i="24" s="1"/>
  <c r="W8" i="24"/>
  <c r="T9" i="24"/>
  <c r="Q10" i="24"/>
  <c r="Y10" i="24"/>
  <c r="V11" i="24"/>
  <c r="S12" i="24"/>
  <c r="AA12" i="24"/>
  <c r="X13" i="24"/>
  <c r="U14" i="24"/>
  <c r="R15" i="24"/>
  <c r="Z15" i="24"/>
  <c r="O16" i="24"/>
  <c r="P16" i="24" s="1"/>
  <c r="W16" i="24"/>
  <c r="T17" i="24"/>
  <c r="Y18" i="24"/>
  <c r="V19" i="24"/>
  <c r="S20" i="24"/>
  <c r="AA20" i="24"/>
  <c r="P21" i="24"/>
  <c r="X21" i="24"/>
  <c r="U22" i="24"/>
  <c r="R23" i="24"/>
  <c r="O24" i="24"/>
  <c r="P24" i="24" s="1"/>
  <c r="W24" i="24"/>
  <c r="T25" i="24"/>
  <c r="Y26" i="24"/>
  <c r="V27" i="24"/>
  <c r="S28" i="24"/>
  <c r="AA28" i="24"/>
  <c r="X29" i="24"/>
  <c r="U30" i="24"/>
  <c r="R31" i="24"/>
  <c r="O32" i="24"/>
  <c r="Q32" i="24" s="1"/>
  <c r="W32" i="24"/>
  <c r="T33" i="24"/>
  <c r="Y34" i="24"/>
  <c r="V35" i="24"/>
  <c r="S36" i="24"/>
  <c r="Q37" i="24"/>
  <c r="T38" i="24"/>
  <c r="X39" i="24"/>
  <c r="T41" i="24"/>
  <c r="X44" i="24"/>
  <c r="P44" i="24"/>
  <c r="W44" i="24"/>
  <c r="O44" i="24"/>
  <c r="V44" i="24"/>
  <c r="U44" i="24"/>
  <c r="Y44" i="24"/>
  <c r="U46" i="24"/>
  <c r="AA47" i="24"/>
  <c r="AA51" i="24"/>
  <c r="Z62" i="24"/>
  <c r="Y62" i="24"/>
  <c r="Q62" i="24"/>
  <c r="X62" i="24"/>
  <c r="P62" i="24"/>
  <c r="W62" i="24"/>
  <c r="O62" i="24"/>
  <c r="R62" i="24" s="1"/>
  <c r="V62" i="24"/>
  <c r="U62" i="24"/>
  <c r="T62" i="24"/>
  <c r="T67" i="24"/>
  <c r="T75" i="24"/>
  <c r="V2" i="24"/>
  <c r="S3" i="24"/>
  <c r="V10" i="24"/>
  <c r="S11" i="24"/>
  <c r="V34" i="24"/>
  <c r="S35" i="24"/>
  <c r="S123" i="24"/>
  <c r="P123" i="24"/>
  <c r="AA123" i="24"/>
  <c r="X123" i="24"/>
  <c r="R2" i="24"/>
  <c r="O3" i="24"/>
  <c r="P3" i="24" s="1"/>
  <c r="Q5" i="24"/>
  <c r="S7" i="24"/>
  <c r="R10" i="24"/>
  <c r="O11" i="24"/>
  <c r="P11" i="24" s="1"/>
  <c r="Q13" i="24"/>
  <c r="S15" i="24"/>
  <c r="R18" i="24"/>
  <c r="O19" i="24"/>
  <c r="P19" i="24" s="1"/>
  <c r="S23" i="24"/>
  <c r="R26" i="24"/>
  <c r="O27" i="24"/>
  <c r="P27" i="24" s="1"/>
  <c r="S31" i="24"/>
  <c r="R34" i="24"/>
  <c r="O35" i="24"/>
  <c r="R35" i="24" s="1"/>
  <c r="T36" i="24"/>
  <c r="Z38" i="24"/>
  <c r="X38" i="24"/>
  <c r="P38" i="24"/>
  <c r="W38" i="24"/>
  <c r="O38" i="24"/>
  <c r="Q38" i="24" s="1"/>
  <c r="U38" i="24"/>
  <c r="Y39" i="24"/>
  <c r="U41" i="24"/>
  <c r="O43" i="24"/>
  <c r="R43" i="24" s="1"/>
  <c r="Z44" i="24"/>
  <c r="V46" i="24"/>
  <c r="P47" i="24"/>
  <c r="Z51" i="24"/>
  <c r="R51" i="24"/>
  <c r="W51" i="24"/>
  <c r="O51" i="24"/>
  <c r="P51" i="24" s="1"/>
  <c r="V51" i="24"/>
  <c r="Z70" i="24"/>
  <c r="R70" i="24"/>
  <c r="Y70" i="24"/>
  <c r="Q70" i="24"/>
  <c r="X70" i="24"/>
  <c r="P70" i="24"/>
  <c r="W70" i="24"/>
  <c r="O70" i="24"/>
  <c r="S70" i="24" s="1"/>
  <c r="V70" i="24"/>
  <c r="U70" i="24"/>
  <c r="T70" i="24"/>
  <c r="S84" i="24"/>
  <c r="S57" i="24"/>
  <c r="AA57" i="24"/>
  <c r="S65" i="24"/>
  <c r="AA65" i="24"/>
  <c r="S73" i="24"/>
  <c r="AA73" i="24"/>
  <c r="T82" i="24"/>
  <c r="S82" i="24"/>
  <c r="W87" i="24"/>
  <c r="O87" i="24"/>
  <c r="T87" i="24" s="1"/>
  <c r="V87" i="24"/>
  <c r="Z87" i="24"/>
  <c r="R87" i="24"/>
  <c r="X87" i="24"/>
  <c r="Y97" i="24"/>
  <c r="Q97" i="24"/>
  <c r="X97" i="24"/>
  <c r="P97" i="24"/>
  <c r="W97" i="24"/>
  <c r="O97" i="24"/>
  <c r="S97" i="24" s="1"/>
  <c r="V97" i="24"/>
  <c r="U97" i="24"/>
  <c r="T97" i="24"/>
  <c r="Z102" i="24"/>
  <c r="R102" i="24"/>
  <c r="Y102" i="24"/>
  <c r="Q102" i="24"/>
  <c r="X102" i="24"/>
  <c r="P102" i="24"/>
  <c r="W102" i="24"/>
  <c r="O102" i="24"/>
  <c r="T102" i="24" s="1"/>
  <c r="V102" i="24"/>
  <c r="U102" i="24"/>
  <c r="X107" i="24"/>
  <c r="P107" i="24"/>
  <c r="W107" i="24"/>
  <c r="O107" i="24"/>
  <c r="V107" i="24"/>
  <c r="U130" i="24"/>
  <c r="T130" i="24"/>
  <c r="Z130" i="24"/>
  <c r="R130" i="24"/>
  <c r="Q130" i="24"/>
  <c r="P130" i="24"/>
  <c r="AA130" i="24"/>
  <c r="O130" i="24"/>
  <c r="V130" i="24" s="1"/>
  <c r="Y130" i="24"/>
  <c r="W130" i="24"/>
  <c r="Z131" i="24"/>
  <c r="R131" i="24"/>
  <c r="Y131" i="24"/>
  <c r="Q131" i="24"/>
  <c r="P131" i="24"/>
  <c r="W131" i="24"/>
  <c r="O131" i="24"/>
  <c r="V131" i="24" s="1"/>
  <c r="U131" i="24"/>
  <c r="T131" i="24"/>
  <c r="S131" i="24"/>
  <c r="W140" i="24"/>
  <c r="O140" i="24"/>
  <c r="V140" i="24" s="1"/>
  <c r="U140" i="24"/>
  <c r="T140" i="24"/>
  <c r="R140" i="24"/>
  <c r="Q140" i="24"/>
  <c r="P140" i="24"/>
  <c r="AA140" i="24"/>
  <c r="Z140" i="24"/>
  <c r="Y140" i="24"/>
  <c r="S52" i="24"/>
  <c r="AA52" i="24"/>
  <c r="Z55" i="24"/>
  <c r="T57" i="24"/>
  <c r="S60" i="24"/>
  <c r="AA60" i="24"/>
  <c r="R63" i="24"/>
  <c r="Z63" i="24"/>
  <c r="S68" i="24"/>
  <c r="AA68" i="24"/>
  <c r="R71" i="24"/>
  <c r="Z71" i="24"/>
  <c r="AA76" i="24"/>
  <c r="V82" i="24"/>
  <c r="Y87" i="24"/>
  <c r="Y105" i="24"/>
  <c r="Q105" i="24"/>
  <c r="X105" i="24"/>
  <c r="P105" i="24"/>
  <c r="W105" i="24"/>
  <c r="O105" i="24"/>
  <c r="T105" i="24" s="1"/>
  <c r="V105" i="24"/>
  <c r="U105" i="24"/>
  <c r="Z110" i="24"/>
  <c r="R110" i="24"/>
  <c r="Y110" i="24"/>
  <c r="Q110" i="24"/>
  <c r="X110" i="24"/>
  <c r="P110" i="24"/>
  <c r="W110" i="24"/>
  <c r="O110" i="24"/>
  <c r="T110" i="24" s="1"/>
  <c r="V110" i="24"/>
  <c r="U110" i="24"/>
  <c r="Y118" i="24"/>
  <c r="Q118" i="24"/>
  <c r="X118" i="24"/>
  <c r="P118" i="24"/>
  <c r="V118" i="24"/>
  <c r="T118" i="24"/>
  <c r="S118" i="24"/>
  <c r="R118" i="24"/>
  <c r="O118" i="24"/>
  <c r="U118" i="24" s="1"/>
  <c r="AA118" i="24"/>
  <c r="Z118" i="24"/>
  <c r="T52" i="24"/>
  <c r="S55" i="24"/>
  <c r="AA55" i="24"/>
  <c r="U57" i="24"/>
  <c r="T60" i="24"/>
  <c r="AA63" i="24"/>
  <c r="U65" i="24"/>
  <c r="S71" i="24"/>
  <c r="AA71" i="24"/>
  <c r="U73" i="24"/>
  <c r="T76" i="24"/>
  <c r="S79" i="24"/>
  <c r="AA79" i="24"/>
  <c r="W82" i="24"/>
  <c r="W83" i="24"/>
  <c r="AA87" i="24"/>
  <c r="Y113" i="24"/>
  <c r="Q113" i="24"/>
  <c r="X113" i="24"/>
  <c r="P113" i="24"/>
  <c r="W113" i="24"/>
  <c r="O113" i="24"/>
  <c r="T113" i="24" s="1"/>
  <c r="V113" i="24"/>
  <c r="U113" i="24"/>
  <c r="Z37" i="24"/>
  <c r="Q40" i="24"/>
  <c r="Y40" i="24"/>
  <c r="S42" i="24"/>
  <c r="P43" i="24"/>
  <c r="X43" i="24"/>
  <c r="Z45" i="24"/>
  <c r="Q48" i="24"/>
  <c r="Y48" i="24"/>
  <c r="S50" i="24"/>
  <c r="X51" i="24"/>
  <c r="U52" i="24"/>
  <c r="R53" i="24"/>
  <c r="Z53" i="24"/>
  <c r="T55" i="24"/>
  <c r="Y56" i="24"/>
  <c r="V57" i="24"/>
  <c r="S58" i="24"/>
  <c r="P59" i="24"/>
  <c r="X59" i="24"/>
  <c r="U60" i="24"/>
  <c r="Z61" i="24"/>
  <c r="T63" i="24"/>
  <c r="Q64" i="24"/>
  <c r="Y64" i="24"/>
  <c r="V65" i="24"/>
  <c r="AA66" i="24"/>
  <c r="P67" i="24"/>
  <c r="X67" i="24"/>
  <c r="U68" i="24"/>
  <c r="R69" i="24"/>
  <c r="Z69" i="24"/>
  <c r="Q72" i="24"/>
  <c r="Y72" i="24"/>
  <c r="V73" i="24"/>
  <c r="S74" i="24"/>
  <c r="AA74" i="24"/>
  <c r="P75" i="24"/>
  <c r="X75" i="24"/>
  <c r="U76" i="24"/>
  <c r="R77" i="24"/>
  <c r="Z77" i="24"/>
  <c r="Q80" i="24"/>
  <c r="Y80" i="24"/>
  <c r="X82" i="24"/>
  <c r="X83" i="24"/>
  <c r="Y89" i="24"/>
  <c r="Q89" i="24"/>
  <c r="X89" i="24"/>
  <c r="P89" i="24"/>
  <c r="W89" i="24"/>
  <c r="O89" i="24"/>
  <c r="S89" i="24" s="1"/>
  <c r="V89" i="24"/>
  <c r="T89" i="24"/>
  <c r="AA89" i="24"/>
  <c r="X91" i="24"/>
  <c r="P91" i="24"/>
  <c r="V91" i="24"/>
  <c r="Y92" i="24"/>
  <c r="T107" i="24"/>
  <c r="S37" i="24"/>
  <c r="Z40" i="24"/>
  <c r="T42" i="24"/>
  <c r="Q43" i="24"/>
  <c r="Y43" i="24"/>
  <c r="S45" i="24"/>
  <c r="AA45" i="24"/>
  <c r="Z48" i="24"/>
  <c r="T50" i="24"/>
  <c r="Q51" i="24"/>
  <c r="Y51" i="24"/>
  <c r="V52" i="24"/>
  <c r="S53" i="24"/>
  <c r="AA53" i="24"/>
  <c r="U55" i="24"/>
  <c r="R56" i="24"/>
  <c r="Z56" i="24"/>
  <c r="O57" i="24"/>
  <c r="R57" i="24" s="1"/>
  <c r="W57" i="24"/>
  <c r="T58" i="24"/>
  <c r="Y59" i="24"/>
  <c r="V60" i="24"/>
  <c r="S61" i="24"/>
  <c r="AA61" i="24"/>
  <c r="U63" i="24"/>
  <c r="R64" i="24"/>
  <c r="Z64" i="24"/>
  <c r="O65" i="24"/>
  <c r="Q65" i="24" s="1"/>
  <c r="W65" i="24"/>
  <c r="Q67" i="24"/>
  <c r="Y67" i="24"/>
  <c r="V68" i="24"/>
  <c r="S69" i="24"/>
  <c r="AA69" i="24"/>
  <c r="U71" i="24"/>
  <c r="R72" i="24"/>
  <c r="Z72" i="24"/>
  <c r="O73" i="24"/>
  <c r="R73" i="24" s="1"/>
  <c r="W73" i="24"/>
  <c r="Q75" i="24"/>
  <c r="Y75" i="24"/>
  <c r="V76" i="24"/>
  <c r="S77" i="24"/>
  <c r="AA77" i="24"/>
  <c r="U79" i="24"/>
  <c r="R80" i="24"/>
  <c r="Z80" i="24"/>
  <c r="O82" i="24"/>
  <c r="U82" i="24" s="1"/>
  <c r="Y82" i="24"/>
  <c r="T85" i="24"/>
  <c r="Z86" i="24"/>
  <c r="R86" i="24"/>
  <c r="Y86" i="24"/>
  <c r="Q86" i="24"/>
  <c r="X86" i="24"/>
  <c r="P86" i="24"/>
  <c r="W86" i="24"/>
  <c r="P87" i="24"/>
  <c r="X92" i="24"/>
  <c r="Z92" i="24"/>
  <c r="R97" i="24"/>
  <c r="U107" i="24"/>
  <c r="S130" i="24"/>
  <c r="AA131" i="24"/>
  <c r="X148" i="24"/>
  <c r="P148" i="24"/>
  <c r="U148" i="24"/>
  <c r="S148" i="24"/>
  <c r="AA148" i="24"/>
  <c r="R148" i="24"/>
  <c r="Q148" i="24"/>
  <c r="Y148" i="24"/>
  <c r="O148" i="24"/>
  <c r="W148" i="24" s="1"/>
  <c r="V148" i="24"/>
  <c r="T148" i="24"/>
  <c r="S40" i="24"/>
  <c r="AA40" i="24"/>
  <c r="S48" i="24"/>
  <c r="AA48" i="24"/>
  <c r="O52" i="24"/>
  <c r="R52" i="24" s="1"/>
  <c r="W52" i="24"/>
  <c r="V55" i="24"/>
  <c r="S56" i="24"/>
  <c r="AA56" i="24"/>
  <c r="P57" i="24"/>
  <c r="X57" i="24"/>
  <c r="O60" i="24"/>
  <c r="R60" i="24" s="1"/>
  <c r="W60" i="24"/>
  <c r="V63" i="24"/>
  <c r="S64" i="24"/>
  <c r="AA64" i="24"/>
  <c r="P65" i="24"/>
  <c r="X65" i="24"/>
  <c r="O68" i="24"/>
  <c r="R68" i="24" s="1"/>
  <c r="W68" i="24"/>
  <c r="V71" i="24"/>
  <c r="AA72" i="24"/>
  <c r="P73" i="24"/>
  <c r="X73" i="24"/>
  <c r="O76" i="24"/>
  <c r="S76" i="24" s="1"/>
  <c r="W76" i="24"/>
  <c r="V79" i="24"/>
  <c r="S80" i="24"/>
  <c r="P82" i="24"/>
  <c r="Z82" i="24"/>
  <c r="O83" i="24"/>
  <c r="U83" i="24" s="1"/>
  <c r="Q87" i="24"/>
  <c r="R105" i="24"/>
  <c r="S110" i="24"/>
  <c r="U134" i="24"/>
  <c r="X140" i="24"/>
  <c r="S43" i="24"/>
  <c r="S51" i="24"/>
  <c r="P52" i="24"/>
  <c r="O55" i="24"/>
  <c r="R55" i="24" s="1"/>
  <c r="Q57" i="24"/>
  <c r="S59" i="24"/>
  <c r="P60" i="24"/>
  <c r="O63" i="24"/>
  <c r="S63" i="24" s="1"/>
  <c r="P68" i="24"/>
  <c r="O71" i="24"/>
  <c r="Q71" i="24" s="1"/>
  <c r="Q73" i="24"/>
  <c r="S75" i="24"/>
  <c r="P76" i="24"/>
  <c r="O79" i="24"/>
  <c r="T79" i="24" s="1"/>
  <c r="T80" i="24"/>
  <c r="Q82" i="24"/>
  <c r="AA82" i="24"/>
  <c r="X84" i="24"/>
  <c r="P84" i="24"/>
  <c r="W84" i="24"/>
  <c r="O84" i="24"/>
  <c r="R84" i="24" s="1"/>
  <c r="V84" i="24"/>
  <c r="S87" i="24"/>
  <c r="Z97" i="24"/>
  <c r="AA99" i="24"/>
  <c r="AA102" i="24"/>
  <c r="R113" i="24"/>
  <c r="W118" i="24"/>
  <c r="T122" i="24"/>
  <c r="Z122" i="24"/>
  <c r="R122" i="24"/>
  <c r="S122" i="24"/>
  <c r="Q122" i="24"/>
  <c r="P122" i="24"/>
  <c r="AA122" i="24"/>
  <c r="O122" i="24"/>
  <c r="U122" i="24" s="1"/>
  <c r="Y122" i="24"/>
  <c r="X122" i="24"/>
  <c r="Y126" i="24"/>
  <c r="Q126" i="24"/>
  <c r="P126" i="24"/>
  <c r="V126" i="24"/>
  <c r="S126" i="24"/>
  <c r="R126" i="24"/>
  <c r="O126" i="24"/>
  <c r="X126" i="24" s="1"/>
  <c r="AA126" i="24"/>
  <c r="Z126" i="24"/>
  <c r="W126" i="24"/>
  <c r="S134" i="24"/>
  <c r="R134" i="24"/>
  <c r="Q90" i="24"/>
  <c r="Y90" i="24"/>
  <c r="AA92" i="24"/>
  <c r="R95" i="24"/>
  <c r="Z95" i="24"/>
  <c r="Q98" i="24"/>
  <c r="Y98" i="24"/>
  <c r="AA100" i="24"/>
  <c r="R103" i="24"/>
  <c r="Z103" i="24"/>
  <c r="Q106" i="24"/>
  <c r="Y106" i="24"/>
  <c r="S108" i="24"/>
  <c r="AA108" i="24"/>
  <c r="R111" i="24"/>
  <c r="Z111" i="24"/>
  <c r="Q114" i="24"/>
  <c r="X121" i="24"/>
  <c r="P121" i="24"/>
  <c r="W121" i="24"/>
  <c r="O121" i="24"/>
  <c r="U121" i="24" s="1"/>
  <c r="V121" i="24"/>
  <c r="Y136" i="24"/>
  <c r="Q136" i="24"/>
  <c r="S137" i="24"/>
  <c r="AA156" i="24"/>
  <c r="S156" i="24"/>
  <c r="Y156" i="24"/>
  <c r="Q156" i="24"/>
  <c r="X156" i="24"/>
  <c r="P156" i="24"/>
  <c r="U156" i="24"/>
  <c r="T156" i="24"/>
  <c r="R156" i="24"/>
  <c r="O156" i="24"/>
  <c r="Z156" i="24"/>
  <c r="AA95" i="24"/>
  <c r="AA103" i="24"/>
  <c r="S111" i="24"/>
  <c r="AA111" i="24"/>
  <c r="W116" i="24"/>
  <c r="O116" i="24"/>
  <c r="U116" i="24" s="1"/>
  <c r="V116" i="24"/>
  <c r="Y121" i="24"/>
  <c r="X129" i="24"/>
  <c r="P129" i="24"/>
  <c r="O129" i="24"/>
  <c r="V129" i="24" s="1"/>
  <c r="U129" i="24"/>
  <c r="O132" i="24"/>
  <c r="V132" i="24" s="1"/>
  <c r="U132" i="24"/>
  <c r="T132" i="24"/>
  <c r="X132" i="24"/>
  <c r="Z150" i="24"/>
  <c r="R150" i="24"/>
  <c r="AA150" i="24"/>
  <c r="Q150" i="24"/>
  <c r="X150" i="24"/>
  <c r="O150" i="24"/>
  <c r="W150" i="24"/>
  <c r="V150" i="24"/>
  <c r="U150" i="24"/>
  <c r="Z175" i="24"/>
  <c r="R175" i="24"/>
  <c r="Y175" i="24"/>
  <c r="Q175" i="24"/>
  <c r="X175" i="24"/>
  <c r="P175" i="24"/>
  <c r="O175" i="24"/>
  <c r="W175" i="24" s="1"/>
  <c r="U175" i="24"/>
  <c r="T175" i="24"/>
  <c r="S175" i="24"/>
  <c r="V175" i="24"/>
  <c r="S90" i="24"/>
  <c r="AA90" i="24"/>
  <c r="T95" i="24"/>
  <c r="S98" i="24"/>
  <c r="AA98" i="24"/>
  <c r="S106" i="24"/>
  <c r="AA106" i="24"/>
  <c r="Z114" i="24"/>
  <c r="R114" i="24"/>
  <c r="X116" i="24"/>
  <c r="W124" i="24"/>
  <c r="O124" i="24"/>
  <c r="V124" i="24"/>
  <c r="T124" i="24"/>
  <c r="U124" i="24"/>
  <c r="Y129" i="24"/>
  <c r="Y132" i="24"/>
  <c r="X137" i="24"/>
  <c r="P137" i="24"/>
  <c r="W137" i="24"/>
  <c r="O137" i="24"/>
  <c r="V137" i="24" s="1"/>
  <c r="U137" i="24"/>
  <c r="Y137" i="24"/>
  <c r="Q83" i="24"/>
  <c r="Y83" i="24"/>
  <c r="S85" i="24"/>
  <c r="AA85" i="24"/>
  <c r="R88" i="24"/>
  <c r="Z88" i="24"/>
  <c r="T90" i="24"/>
  <c r="Q91" i="24"/>
  <c r="Y91" i="24"/>
  <c r="V92" i="24"/>
  <c r="S93" i="24"/>
  <c r="AA93" i="24"/>
  <c r="U95" i="24"/>
  <c r="R96" i="24"/>
  <c r="Z96" i="24"/>
  <c r="T98" i="24"/>
  <c r="Q99" i="24"/>
  <c r="Y99" i="24"/>
  <c r="V100" i="24"/>
  <c r="AA101" i="24"/>
  <c r="U103" i="24"/>
  <c r="R104" i="24"/>
  <c r="Z104" i="24"/>
  <c r="T106" i="24"/>
  <c r="Q107" i="24"/>
  <c r="Y107" i="24"/>
  <c r="V108" i="24"/>
  <c r="S109" i="24"/>
  <c r="AA109" i="24"/>
  <c r="U111" i="24"/>
  <c r="R112" i="24"/>
  <c r="Z112" i="24"/>
  <c r="U114" i="24"/>
  <c r="Z115" i="24"/>
  <c r="Y115" i="24"/>
  <c r="Q115" i="24"/>
  <c r="W115" i="24"/>
  <c r="O115" i="24"/>
  <c r="U115" i="24" s="1"/>
  <c r="Y116" i="24"/>
  <c r="R119" i="24"/>
  <c r="AA120" i="24"/>
  <c r="V120" i="24"/>
  <c r="AA121" i="24"/>
  <c r="T123" i="24"/>
  <c r="X124" i="24"/>
  <c r="U128" i="24"/>
  <c r="Z129" i="24"/>
  <c r="Z132" i="24"/>
  <c r="T134" i="24"/>
  <c r="O136" i="24"/>
  <c r="V136" i="24" s="1"/>
  <c r="Z137" i="24"/>
  <c r="U144" i="24"/>
  <c r="Y144" i="24"/>
  <c r="Q144" i="24"/>
  <c r="R149" i="24"/>
  <c r="R83" i="24"/>
  <c r="Z83" i="24"/>
  <c r="S88" i="24"/>
  <c r="R91" i="24"/>
  <c r="Z91" i="24"/>
  <c r="O92" i="24"/>
  <c r="S92" i="24" s="1"/>
  <c r="W92" i="24"/>
  <c r="S96" i="24"/>
  <c r="U98" i="24"/>
  <c r="R99" i="24"/>
  <c r="Z99" i="24"/>
  <c r="O100" i="24"/>
  <c r="T100" i="24" s="1"/>
  <c r="W100" i="24"/>
  <c r="V103" i="24"/>
  <c r="S104" i="24"/>
  <c r="U106" i="24"/>
  <c r="R107" i="24"/>
  <c r="Z107" i="24"/>
  <c r="O108" i="24"/>
  <c r="T108" i="24" s="1"/>
  <c r="W108" i="24"/>
  <c r="V111" i="24"/>
  <c r="S112" i="24"/>
  <c r="V114" i="24"/>
  <c r="V115" i="24"/>
  <c r="Z116" i="24"/>
  <c r="U119" i="24"/>
  <c r="T119" i="24"/>
  <c r="W120" i="24"/>
  <c r="Q121" i="24"/>
  <c r="Y124" i="24"/>
  <c r="AA128" i="24"/>
  <c r="V128" i="24"/>
  <c r="AA129" i="24"/>
  <c r="AA132" i="24"/>
  <c r="T136" i="24"/>
  <c r="AA137" i="24"/>
  <c r="Z139" i="24"/>
  <c r="R139" i="24"/>
  <c r="Y139" i="24"/>
  <c r="Q139" i="24"/>
  <c r="X139" i="24"/>
  <c r="P139" i="24"/>
  <c r="W139" i="24"/>
  <c r="O139" i="24"/>
  <c r="V139" i="24" s="1"/>
  <c r="AA139" i="24"/>
  <c r="R145" i="24"/>
  <c r="X145" i="24"/>
  <c r="P145" i="24"/>
  <c r="O145" i="24"/>
  <c r="W145" i="24" s="1"/>
  <c r="V145" i="24"/>
  <c r="U145" i="24"/>
  <c r="AA145" i="24"/>
  <c r="T149" i="24"/>
  <c r="V156" i="24"/>
  <c r="S83" i="24"/>
  <c r="S91" i="24"/>
  <c r="P92" i="24"/>
  <c r="O95" i="24"/>
  <c r="S95" i="24" s="1"/>
  <c r="P100" i="24"/>
  <c r="O103" i="24"/>
  <c r="T103" i="24" s="1"/>
  <c r="S107" i="24"/>
  <c r="P108" i="24"/>
  <c r="O111" i="24"/>
  <c r="T111" i="24" s="1"/>
  <c r="W114" i="24"/>
  <c r="P116" i="24"/>
  <c r="AA116" i="24"/>
  <c r="W119" i="24"/>
  <c r="R121" i="24"/>
  <c r="Z123" i="24"/>
  <c r="R123" i="24"/>
  <c r="Y123" i="24"/>
  <c r="Q123" i="24"/>
  <c r="O123" i="24"/>
  <c r="U123" i="24" s="1"/>
  <c r="V123" i="24"/>
  <c r="Z124" i="24"/>
  <c r="U127" i="24"/>
  <c r="Q129" i="24"/>
  <c r="P132" i="24"/>
  <c r="Y134" i="24"/>
  <c r="Q134" i="24"/>
  <c r="X134" i="24"/>
  <c r="P134" i="24"/>
  <c r="W134" i="24"/>
  <c r="O134" i="24"/>
  <c r="V134" i="24" s="1"/>
  <c r="Z134" i="24"/>
  <c r="U136" i="24"/>
  <c r="V143" i="24"/>
  <c r="V147" i="24"/>
  <c r="T147" i="24"/>
  <c r="R147" i="24"/>
  <c r="Z147" i="24"/>
  <c r="Q147" i="24"/>
  <c r="Y147" i="24"/>
  <c r="P147" i="24"/>
  <c r="P150" i="24"/>
  <c r="W156" i="24"/>
  <c r="AA175" i="24"/>
  <c r="Y170" i="24"/>
  <c r="Q170" i="24"/>
  <c r="X170" i="24"/>
  <c r="P170" i="24"/>
  <c r="O170" i="24"/>
  <c r="W170" i="24" s="1"/>
  <c r="V170" i="24"/>
  <c r="Z170" i="24"/>
  <c r="Z173" i="24"/>
  <c r="Q117" i="24"/>
  <c r="Y117" i="24"/>
  <c r="S119" i="24"/>
  <c r="AA119" i="24"/>
  <c r="P120" i="24"/>
  <c r="X120" i="24"/>
  <c r="Q125" i="24"/>
  <c r="Y125" i="24"/>
  <c r="S127" i="24"/>
  <c r="AA127" i="24"/>
  <c r="P128" i="24"/>
  <c r="Q133" i="24"/>
  <c r="Y133" i="24"/>
  <c r="S135" i="24"/>
  <c r="AA135" i="24"/>
  <c r="P136" i="24"/>
  <c r="X136" i="24"/>
  <c r="R138" i="24"/>
  <c r="Z138" i="24"/>
  <c r="Q141" i="24"/>
  <c r="Y141" i="24"/>
  <c r="S143" i="24"/>
  <c r="AA143" i="24"/>
  <c r="P144" i="24"/>
  <c r="X144" i="24"/>
  <c r="R146" i="24"/>
  <c r="W151" i="24"/>
  <c r="O151" i="24"/>
  <c r="T151" i="24"/>
  <c r="R152" i="24"/>
  <c r="AA152" i="24"/>
  <c r="P153" i="24"/>
  <c r="Z153" i="24"/>
  <c r="O154" i="24"/>
  <c r="W154" i="24" s="1"/>
  <c r="X154" i="24"/>
  <c r="Q157" i="24"/>
  <c r="Q158" i="24"/>
  <c r="Z159" i="24"/>
  <c r="R159" i="24"/>
  <c r="X159" i="24"/>
  <c r="P159" i="24"/>
  <c r="W159" i="24"/>
  <c r="O159" i="24"/>
  <c r="V159" i="24"/>
  <c r="Z160" i="24"/>
  <c r="O161" i="24"/>
  <c r="AA164" i="24"/>
  <c r="V164" i="24"/>
  <c r="Z165" i="24"/>
  <c r="O166" i="24"/>
  <c r="W166" i="24" s="1"/>
  <c r="P168" i="24"/>
  <c r="R178" i="24"/>
  <c r="Z180" i="24"/>
  <c r="R180" i="24"/>
  <c r="V180" i="24"/>
  <c r="Z195" i="24"/>
  <c r="R195" i="24"/>
  <c r="Y195" i="24"/>
  <c r="Q195" i="24"/>
  <c r="X195" i="24"/>
  <c r="P195" i="24"/>
  <c r="W195" i="24"/>
  <c r="U195" i="24"/>
  <c r="T195" i="24"/>
  <c r="T135" i="24"/>
  <c r="S138" i="24"/>
  <c r="AA138" i="24"/>
  <c r="O142" i="24"/>
  <c r="V142" i="24" s="1"/>
  <c r="W142" i="24"/>
  <c r="T143" i="24"/>
  <c r="V146" i="24"/>
  <c r="S146" i="24"/>
  <c r="O149" i="24"/>
  <c r="W149" i="24" s="1"/>
  <c r="X149" i="24"/>
  <c r="U151" i="24"/>
  <c r="S152" i="24"/>
  <c r="P154" i="24"/>
  <c r="Y154" i="24"/>
  <c r="Y159" i="24"/>
  <c r="P160" i="24"/>
  <c r="AA160" i="24"/>
  <c r="W164" i="24"/>
  <c r="O165" i="24"/>
  <c r="AA165" i="24"/>
  <c r="P166" i="24"/>
  <c r="Z167" i="24"/>
  <c r="R167" i="24"/>
  <c r="Y167" i="24"/>
  <c r="Q167" i="24"/>
  <c r="X167" i="24"/>
  <c r="P167" i="24"/>
  <c r="W167" i="24"/>
  <c r="O167" i="24"/>
  <c r="AA167" i="24"/>
  <c r="Z206" i="24"/>
  <c r="R206" i="24"/>
  <c r="Y206" i="24"/>
  <c r="Q206" i="24"/>
  <c r="X206" i="24"/>
  <c r="P206" i="24"/>
  <c r="W206" i="24"/>
  <c r="O206" i="24"/>
  <c r="V206" i="24"/>
  <c r="U206" i="24"/>
  <c r="T206" i="24"/>
  <c r="S206" i="24"/>
  <c r="Y223" i="24"/>
  <c r="Q223" i="24"/>
  <c r="W223" i="24"/>
  <c r="O223" i="24"/>
  <c r="V223" i="24"/>
  <c r="U223" i="24"/>
  <c r="T223" i="24"/>
  <c r="S223" i="24"/>
  <c r="R223" i="24"/>
  <c r="P223" i="24"/>
  <c r="AA223" i="24"/>
  <c r="S117" i="24"/>
  <c r="R120" i="24"/>
  <c r="Z120" i="24"/>
  <c r="S125" i="24"/>
  <c r="R128" i="24"/>
  <c r="Z128" i="24"/>
  <c r="S133" i="24"/>
  <c r="R136" i="24"/>
  <c r="Z136" i="24"/>
  <c r="T138" i="24"/>
  <c r="S141" i="24"/>
  <c r="P142" i="24"/>
  <c r="X142" i="24"/>
  <c r="R144" i="24"/>
  <c r="Z144" i="24"/>
  <c r="T146" i="24"/>
  <c r="P149" i="24"/>
  <c r="Y149" i="24"/>
  <c r="V151" i="24"/>
  <c r="U152" i="24"/>
  <c r="Q154" i="24"/>
  <c r="Z154" i="24"/>
  <c r="V158" i="24"/>
  <c r="AA159" i="24"/>
  <c r="Q160" i="24"/>
  <c r="S161" i="24"/>
  <c r="Y162" i="24"/>
  <c r="Q162" i="24"/>
  <c r="O162" i="24"/>
  <c r="W162" i="24" s="1"/>
  <c r="V162" i="24"/>
  <c r="U162" i="24"/>
  <c r="W163" i="24"/>
  <c r="Z164" i="24"/>
  <c r="Q165" i="24"/>
  <c r="Q166" i="24"/>
  <c r="R168" i="24"/>
  <c r="R170" i="24"/>
  <c r="R173" i="24"/>
  <c r="W176" i="24"/>
  <c r="O176" i="24"/>
  <c r="V176" i="24"/>
  <c r="U176" i="24"/>
  <c r="T176" i="24"/>
  <c r="X176" i="24"/>
  <c r="U178" i="24"/>
  <c r="S120" i="24"/>
  <c r="S128" i="24"/>
  <c r="S136" i="24"/>
  <c r="Q142" i="24"/>
  <c r="Y142" i="24"/>
  <c r="S144" i="24"/>
  <c r="U146" i="24"/>
  <c r="AA147" i="24"/>
  <c r="Q149" i="24"/>
  <c r="V152" i="24"/>
  <c r="Y153" i="24"/>
  <c r="Q153" i="24"/>
  <c r="T153" i="24"/>
  <c r="R154" i="24"/>
  <c r="X157" i="24"/>
  <c r="P157" i="24"/>
  <c r="V157" i="24"/>
  <c r="U157" i="24"/>
  <c r="T157" i="24"/>
  <c r="W158" i="24"/>
  <c r="R160" i="24"/>
  <c r="X162" i="24"/>
  <c r="R165" i="24"/>
  <c r="V166" i="24"/>
  <c r="S170" i="24"/>
  <c r="Z172" i="24"/>
  <c r="R172" i="24"/>
  <c r="S173" i="24"/>
  <c r="Y176" i="24"/>
  <c r="O180" i="24"/>
  <c r="X180" i="24" s="1"/>
  <c r="W191" i="24"/>
  <c r="O191" i="24"/>
  <c r="V191" i="24"/>
  <c r="U191" i="24"/>
  <c r="T191" i="24"/>
  <c r="P191" i="24"/>
  <c r="AA191" i="24"/>
  <c r="Z191" i="24"/>
  <c r="Y191" i="24"/>
  <c r="S191" i="24"/>
  <c r="V192" i="24"/>
  <c r="O195" i="24"/>
  <c r="V195" i="24" s="1"/>
  <c r="V154" i="24"/>
  <c r="S154" i="24"/>
  <c r="T161" i="24"/>
  <c r="Z161" i="24"/>
  <c r="R161" i="24"/>
  <c r="Y161" i="24"/>
  <c r="Q161" i="24"/>
  <c r="V161" i="24"/>
  <c r="AA166" i="24"/>
  <c r="O168" i="24"/>
  <c r="W168" i="24" s="1"/>
  <c r="V168" i="24"/>
  <c r="U168" i="24"/>
  <c r="T168" i="24"/>
  <c r="X168" i="24"/>
  <c r="T170" i="24"/>
  <c r="Y178" i="24"/>
  <c r="Q178" i="24"/>
  <c r="X178" i="24"/>
  <c r="P178" i="24"/>
  <c r="O178" i="24"/>
  <c r="W178" i="24" s="1"/>
  <c r="V178" i="24"/>
  <c r="T178" i="24"/>
  <c r="AA178" i="24"/>
  <c r="X183" i="24"/>
  <c r="Z190" i="24"/>
  <c r="R190" i="24"/>
  <c r="Y190" i="24"/>
  <c r="Q190" i="24"/>
  <c r="X190" i="24"/>
  <c r="P190" i="24"/>
  <c r="O190" i="24"/>
  <c r="W190" i="24" s="1"/>
  <c r="V190" i="24"/>
  <c r="U190" i="24"/>
  <c r="T190" i="24"/>
  <c r="S190" i="24"/>
  <c r="Y201" i="24"/>
  <c r="Q201" i="24"/>
  <c r="P201" i="24"/>
  <c r="W201" i="24"/>
  <c r="O201" i="24"/>
  <c r="X201" i="24" s="1"/>
  <c r="V201" i="24"/>
  <c r="T201" i="24"/>
  <c r="S201" i="24"/>
  <c r="R201" i="24"/>
  <c r="AA201" i="24"/>
  <c r="Z211" i="24"/>
  <c r="R211" i="24"/>
  <c r="Y211" i="24"/>
  <c r="Q211" i="24"/>
  <c r="X211" i="24"/>
  <c r="P211" i="24"/>
  <c r="W211" i="24"/>
  <c r="U211" i="24"/>
  <c r="T211" i="24"/>
  <c r="O211" i="24"/>
  <c r="V211" i="24" s="1"/>
  <c r="Y217" i="24"/>
  <c r="Q217" i="24"/>
  <c r="X217" i="24"/>
  <c r="P217" i="24"/>
  <c r="W217" i="24"/>
  <c r="O217" i="24"/>
  <c r="V217" i="24"/>
  <c r="T217" i="24"/>
  <c r="S217" i="24"/>
  <c r="R217" i="24"/>
  <c r="AA217" i="24"/>
  <c r="S142" i="24"/>
  <c r="U149" i="24"/>
  <c r="S149" i="24"/>
  <c r="O160" i="24"/>
  <c r="W160" i="24" s="1"/>
  <c r="U160" i="24"/>
  <c r="T160" i="24"/>
  <c r="V160" i="24"/>
  <c r="X165" i="24"/>
  <c r="P165" i="24"/>
  <c r="V165" i="24"/>
  <c r="U165" i="24"/>
  <c r="T165" i="24"/>
  <c r="U166" i="24"/>
  <c r="T166" i="24"/>
  <c r="X166" i="24"/>
  <c r="U170" i="24"/>
  <c r="X173" i="24"/>
  <c r="P173" i="24"/>
  <c r="O173" i="24"/>
  <c r="W173" i="24" s="1"/>
  <c r="V173" i="24"/>
  <c r="U173" i="24"/>
  <c r="Y173" i="24"/>
  <c r="X223" i="24"/>
  <c r="O241" i="24"/>
  <c r="O244" i="24"/>
  <c r="O257" i="24"/>
  <c r="O260" i="24"/>
  <c r="O273" i="24"/>
  <c r="O276" i="24"/>
  <c r="O289" i="24"/>
  <c r="O292" i="24"/>
  <c r="O305" i="24"/>
  <c r="O308" i="24"/>
  <c r="U181" i="24"/>
  <c r="S181" i="24"/>
  <c r="X196" i="24"/>
  <c r="P196" i="24"/>
  <c r="W196" i="24"/>
  <c r="O196" i="24"/>
  <c r="V196" i="24"/>
  <c r="U196" i="24"/>
  <c r="Y196" i="24"/>
  <c r="X212" i="24"/>
  <c r="P212" i="24"/>
  <c r="W212" i="24"/>
  <c r="O212" i="24"/>
  <c r="V212" i="24" s="1"/>
  <c r="U212" i="24"/>
  <c r="Y212" i="24"/>
  <c r="W207" i="24"/>
  <c r="O207" i="24"/>
  <c r="V207" i="24" s="1"/>
  <c r="U207" i="24"/>
  <c r="T207" i="24"/>
  <c r="X207" i="24"/>
  <c r="S147" i="24"/>
  <c r="S155" i="24"/>
  <c r="R158" i="24"/>
  <c r="Z158" i="24"/>
  <c r="S163" i="24"/>
  <c r="P164" i="24"/>
  <c r="X164" i="24"/>
  <c r="R166" i="24"/>
  <c r="Z166" i="24"/>
  <c r="Q169" i="24"/>
  <c r="Y169" i="24"/>
  <c r="S171" i="24"/>
  <c r="P172" i="24"/>
  <c r="X172" i="24"/>
  <c r="R174" i="24"/>
  <c r="Z174" i="24"/>
  <c r="Q177" i="24"/>
  <c r="Y177" i="24"/>
  <c r="S179" i="24"/>
  <c r="P180" i="24"/>
  <c r="V181" i="24"/>
  <c r="Z182" i="24"/>
  <c r="R182" i="24"/>
  <c r="T182" i="24"/>
  <c r="R186" i="24"/>
  <c r="Z187" i="24"/>
  <c r="R187" i="24"/>
  <c r="Y187" i="24"/>
  <c r="Q187" i="24"/>
  <c r="X187" i="24"/>
  <c r="P187" i="24"/>
  <c r="S188" i="24"/>
  <c r="AA196" i="24"/>
  <c r="Z198" i="24"/>
  <c r="R198" i="24"/>
  <c r="Y198" i="24"/>
  <c r="Q198" i="24"/>
  <c r="P198" i="24"/>
  <c r="W198" i="24"/>
  <c r="O198" i="24"/>
  <c r="X198" i="24" s="1"/>
  <c r="AA198" i="24"/>
  <c r="Q199" i="24"/>
  <c r="Z203" i="24"/>
  <c r="R203" i="24"/>
  <c r="Y203" i="24"/>
  <c r="Q203" i="24"/>
  <c r="X203" i="24"/>
  <c r="P203" i="24"/>
  <c r="S204" i="24"/>
  <c r="Y207" i="24"/>
  <c r="AA212" i="24"/>
  <c r="Z214" i="24"/>
  <c r="R214" i="24"/>
  <c r="Y214" i="24"/>
  <c r="Q214" i="24"/>
  <c r="X214" i="24"/>
  <c r="P214" i="24"/>
  <c r="W214" i="24"/>
  <c r="O214" i="24"/>
  <c r="V214" i="24" s="1"/>
  <c r="AA214" i="24"/>
  <c r="Q215" i="24"/>
  <c r="Z219" i="24"/>
  <c r="R219" i="24"/>
  <c r="Y219" i="24"/>
  <c r="Q219" i="24"/>
  <c r="X219" i="24"/>
  <c r="P219" i="24"/>
  <c r="S220" i="24"/>
  <c r="U222" i="24"/>
  <c r="S158" i="24"/>
  <c r="Q164" i="24"/>
  <c r="Y164" i="24"/>
  <c r="S166" i="24"/>
  <c r="R169" i="24"/>
  <c r="Z169" i="24"/>
  <c r="Q172" i="24"/>
  <c r="Y172" i="24"/>
  <c r="S174" i="24"/>
  <c r="R177" i="24"/>
  <c r="Z177" i="24"/>
  <c r="Q180" i="24"/>
  <c r="Y180" i="24"/>
  <c r="W181" i="24"/>
  <c r="W183" i="24"/>
  <c r="O183" i="24"/>
  <c r="T183" i="24"/>
  <c r="U183" i="24"/>
  <c r="T184" i="24"/>
  <c r="Y184" i="24"/>
  <c r="Q184" i="24"/>
  <c r="U184" i="24"/>
  <c r="Y185" i="24"/>
  <c r="Q185" i="24"/>
  <c r="V185" i="24"/>
  <c r="T185" i="24"/>
  <c r="V186" i="24"/>
  <c r="Y193" i="24"/>
  <c r="Q193" i="24"/>
  <c r="X193" i="24"/>
  <c r="P193" i="24"/>
  <c r="W193" i="24"/>
  <c r="O193" i="24"/>
  <c r="V193" i="24"/>
  <c r="Z193" i="24"/>
  <c r="Z207" i="24"/>
  <c r="Y209" i="24"/>
  <c r="Q209" i="24"/>
  <c r="X209" i="24"/>
  <c r="P209" i="24"/>
  <c r="W209" i="24"/>
  <c r="O209" i="24"/>
  <c r="V209" i="24"/>
  <c r="Z209" i="24"/>
  <c r="S169" i="24"/>
  <c r="AA169" i="24"/>
  <c r="T174" i="24"/>
  <c r="S177" i="24"/>
  <c r="AA177" i="24"/>
  <c r="O181" i="24"/>
  <c r="X181" i="24"/>
  <c r="V183" i="24"/>
  <c r="U185" i="24"/>
  <c r="U186" i="24"/>
  <c r="T186" i="24"/>
  <c r="X186" i="24"/>
  <c r="P188" i="24"/>
  <c r="O188" i="24"/>
  <c r="X188" i="24" s="1"/>
  <c r="V188" i="24"/>
  <c r="U188" i="24"/>
  <c r="Y188" i="24"/>
  <c r="Q196" i="24"/>
  <c r="P204" i="24"/>
  <c r="W204" i="24"/>
  <c r="O204" i="24"/>
  <c r="X204" i="24" s="1"/>
  <c r="V204" i="24"/>
  <c r="U204" i="24"/>
  <c r="Y204" i="24"/>
  <c r="AA207" i="24"/>
  <c r="Q212" i="24"/>
  <c r="X220" i="24"/>
  <c r="P220" i="24"/>
  <c r="O220" i="24"/>
  <c r="W220" i="24" s="1"/>
  <c r="V220" i="24"/>
  <c r="U220" i="24"/>
  <c r="Y220" i="24"/>
  <c r="S164" i="24"/>
  <c r="S172" i="24"/>
  <c r="S180" i="24"/>
  <c r="P181" i="24"/>
  <c r="Y181" i="24"/>
  <c r="Y186" i="24"/>
  <c r="Z188" i="24"/>
  <c r="AA195" i="24"/>
  <c r="R196" i="24"/>
  <c r="W199" i="24"/>
  <c r="O199" i="24"/>
  <c r="X199" i="24" s="1"/>
  <c r="V199" i="24"/>
  <c r="U199" i="24"/>
  <c r="T199" i="24"/>
  <c r="Z204" i="24"/>
  <c r="P207" i="24"/>
  <c r="AA211" i="24"/>
  <c r="R212" i="24"/>
  <c r="W215" i="24"/>
  <c r="O215" i="24"/>
  <c r="V215" i="24" s="1"/>
  <c r="U215" i="24"/>
  <c r="T215" i="24"/>
  <c r="X215" i="24"/>
  <c r="Z220" i="24"/>
  <c r="T222" i="24"/>
  <c r="Z222" i="24"/>
  <c r="R222" i="24"/>
  <c r="Y222" i="24"/>
  <c r="Q222" i="24"/>
  <c r="X222" i="24"/>
  <c r="P222" i="24"/>
  <c r="O222" i="24"/>
  <c r="W222" i="24" s="1"/>
  <c r="S186" i="24"/>
  <c r="AA186" i="24"/>
  <c r="R189" i="24"/>
  <c r="Z189" i="24"/>
  <c r="Q192" i="24"/>
  <c r="Y192" i="24"/>
  <c r="S194" i="24"/>
  <c r="AA194" i="24"/>
  <c r="R197" i="24"/>
  <c r="Z197" i="24"/>
  <c r="Q200" i="24"/>
  <c r="Y200" i="24"/>
  <c r="S202" i="24"/>
  <c r="AA202" i="24"/>
  <c r="R205" i="24"/>
  <c r="Z205" i="24"/>
  <c r="Q208" i="24"/>
  <c r="Y208" i="24"/>
  <c r="S210" i="24"/>
  <c r="AA210" i="24"/>
  <c r="R213" i="24"/>
  <c r="Z213" i="24"/>
  <c r="Q216" i="24"/>
  <c r="Y216" i="24"/>
  <c r="S218" i="24"/>
  <c r="AA218" i="24"/>
  <c r="R221" i="24"/>
  <c r="Z221" i="24"/>
  <c r="S189" i="24"/>
  <c r="AA189" i="24"/>
  <c r="R192" i="24"/>
  <c r="Z192" i="24"/>
  <c r="T194" i="24"/>
  <c r="S197" i="24"/>
  <c r="AA197" i="24"/>
  <c r="R200" i="24"/>
  <c r="Z200" i="24"/>
  <c r="T202" i="24"/>
  <c r="S205" i="24"/>
  <c r="AA205" i="24"/>
  <c r="R208" i="24"/>
  <c r="Z208" i="24"/>
  <c r="T210" i="24"/>
  <c r="S213" i="24"/>
  <c r="AA213" i="24"/>
  <c r="R216" i="24"/>
  <c r="Z216" i="24"/>
  <c r="T218" i="24"/>
  <c r="S221" i="24"/>
  <c r="AA221" i="24"/>
  <c r="T189" i="24"/>
  <c r="S192" i="24"/>
  <c r="AA192" i="24"/>
  <c r="T197" i="24"/>
  <c r="S200" i="24"/>
  <c r="AA200" i="24"/>
  <c r="T205" i="24"/>
  <c r="S208" i="24"/>
  <c r="AA208" i="24"/>
  <c r="U210" i="24"/>
  <c r="T213" i="24"/>
  <c r="S216" i="24"/>
  <c r="AA216" i="24"/>
  <c r="U218" i="24"/>
  <c r="T221" i="24"/>
  <c r="S187" i="24"/>
  <c r="S195" i="24"/>
  <c r="S203" i="24"/>
  <c r="S211" i="24"/>
  <c r="S219" i="24"/>
  <c r="C2" i="25" l="1"/>
  <c r="D2" i="25"/>
  <c r="Z148" i="24"/>
  <c r="T116" i="24"/>
  <c r="X131" i="24"/>
  <c r="Y145" i="24"/>
  <c r="Y146" i="24"/>
  <c r="AA146" i="24"/>
  <c r="Z145" i="24"/>
  <c r="W123" i="24"/>
  <c r="S103" i="24"/>
  <c r="S100" i="24"/>
  <c r="W129" i="24"/>
  <c r="X130" i="24"/>
  <c r="W132" i="24"/>
  <c r="S105" i="24"/>
  <c r="T115" i="24"/>
  <c r="S102" i="24"/>
  <c r="V95" i="24"/>
  <c r="U84" i="24"/>
  <c r="U86" i="24"/>
  <c r="U92" i="24"/>
  <c r="U87" i="24"/>
  <c r="U89" i="24"/>
  <c r="S66" i="24"/>
  <c r="T65" i="24"/>
  <c r="T71" i="24"/>
  <c r="T73" i="24"/>
  <c r="T74" i="24"/>
  <c r="T68" i="24"/>
  <c r="R58" i="24"/>
  <c r="S62" i="24"/>
  <c r="P54" i="24"/>
  <c r="P55" i="24"/>
  <c r="P50" i="24"/>
  <c r="Q49" i="24"/>
  <c r="R47" i="24"/>
  <c r="R46" i="24"/>
  <c r="Q44" i="24"/>
  <c r="R44" i="24"/>
  <c r="Q36" i="24"/>
  <c r="Q25" i="24"/>
  <c r="R41" i="24"/>
  <c r="R38" i="24"/>
  <c r="R39" i="24"/>
  <c r="R42" i="24"/>
  <c r="Q29" i="24"/>
  <c r="R33" i="24"/>
  <c r="Q24" i="24"/>
  <c r="Q26" i="24"/>
  <c r="Q27" i="24"/>
  <c r="Q22" i="24"/>
  <c r="P12" i="24"/>
  <c r="Q16" i="24"/>
  <c r="Q23" i="24"/>
  <c r="P14" i="24"/>
  <c r="Q35" i="24"/>
  <c r="P32" i="24"/>
  <c r="W188" i="24"/>
  <c r="W161" i="24"/>
  <c r="X161" i="24"/>
  <c r="R32" i="2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A743" i="14"/>
  <c r="B743" i="14"/>
  <c r="C743" i="14"/>
  <c r="D743" i="14"/>
  <c r="F743" i="14"/>
  <c r="H743" i="14"/>
  <c r="I743" i="14"/>
  <c r="J743" i="14"/>
  <c r="K743" i="14"/>
  <c r="L743" i="14"/>
  <c r="M743" i="14"/>
  <c r="A744" i="14"/>
  <c r="B744" i="14"/>
  <c r="C744" i="14"/>
  <c r="D744" i="14"/>
  <c r="F744" i="14"/>
  <c r="H744" i="14"/>
  <c r="I744" i="14"/>
  <c r="J744" i="14"/>
  <c r="K744" i="14"/>
  <c r="L744" i="14"/>
  <c r="M744" i="14"/>
  <c r="A745" i="14"/>
  <c r="B745" i="14"/>
  <c r="C745" i="14"/>
  <c r="D745" i="14"/>
  <c r="F745" i="14"/>
  <c r="H745" i="14"/>
  <c r="I745" i="14"/>
  <c r="J745" i="14"/>
  <c r="K745" i="14"/>
  <c r="L745" i="14"/>
  <c r="M745" i="14"/>
  <c r="A746" i="14"/>
  <c r="B746" i="14"/>
  <c r="C746" i="14"/>
  <c r="D746" i="14"/>
  <c r="F746" i="14"/>
  <c r="H746" i="14"/>
  <c r="I746" i="14"/>
  <c r="J746" i="14"/>
  <c r="K746" i="14"/>
  <c r="L746" i="14"/>
  <c r="M746" i="14"/>
  <c r="A747" i="14"/>
  <c r="B747" i="14"/>
  <c r="C747" i="14"/>
  <c r="D747" i="14"/>
  <c r="F747" i="14"/>
  <c r="H747" i="14"/>
  <c r="I747" i="14"/>
  <c r="J747" i="14"/>
  <c r="K747" i="14"/>
  <c r="L747" i="14"/>
  <c r="M747" i="14"/>
  <c r="A748" i="14"/>
  <c r="B748" i="14"/>
  <c r="C748" i="14"/>
  <c r="D748" i="14"/>
  <c r="F748" i="14"/>
  <c r="H748" i="14"/>
  <c r="I748" i="14"/>
  <c r="J748" i="14"/>
  <c r="K748" i="14"/>
  <c r="L748" i="14"/>
  <c r="M748" i="14"/>
  <c r="A749" i="14"/>
  <c r="B749" i="14"/>
  <c r="C749" i="14"/>
  <c r="D749" i="14"/>
  <c r="F749" i="14"/>
  <c r="H749" i="14"/>
  <c r="I749" i="14"/>
  <c r="J749" i="14"/>
  <c r="K749" i="14"/>
  <c r="L749" i="14"/>
  <c r="M749" i="14"/>
  <c r="A750" i="14"/>
  <c r="B750" i="14"/>
  <c r="C750" i="14"/>
  <c r="D750" i="14"/>
  <c r="F750" i="14"/>
  <c r="H750" i="14"/>
  <c r="I750" i="14"/>
  <c r="J750" i="14"/>
  <c r="K750" i="14"/>
  <c r="L750" i="14"/>
  <c r="M750" i="14"/>
  <c r="A751" i="14"/>
  <c r="B751" i="14"/>
  <c r="C751" i="14"/>
  <c r="D751" i="14"/>
  <c r="F751" i="14"/>
  <c r="H751" i="14"/>
  <c r="I751" i="14"/>
  <c r="J751" i="14"/>
  <c r="K751" i="14"/>
  <c r="L751" i="14"/>
  <c r="M751" i="14"/>
  <c r="A752" i="14"/>
  <c r="B752" i="14"/>
  <c r="C752" i="14"/>
  <c r="D752" i="14"/>
  <c r="F752" i="14"/>
  <c r="H752" i="14"/>
  <c r="I752" i="14"/>
  <c r="J752" i="14"/>
  <c r="K752" i="14"/>
  <c r="L752" i="14"/>
  <c r="M752" i="14"/>
  <c r="A753" i="14"/>
  <c r="B753" i="14"/>
  <c r="C753" i="14"/>
  <c r="D753" i="14"/>
  <c r="F753" i="14"/>
  <c r="H753" i="14"/>
  <c r="I753" i="14"/>
  <c r="J753" i="14"/>
  <c r="K753" i="14"/>
  <c r="L753" i="14"/>
  <c r="M753" i="14"/>
  <c r="A754" i="14"/>
  <c r="B754" i="14"/>
  <c r="C754" i="14"/>
  <c r="D754" i="14"/>
  <c r="F754" i="14"/>
  <c r="H754" i="14"/>
  <c r="I754" i="14"/>
  <c r="J754" i="14"/>
  <c r="K754" i="14"/>
  <c r="L754" i="14"/>
  <c r="M754" i="14"/>
  <c r="A755" i="14"/>
  <c r="B755" i="14"/>
  <c r="C755" i="14"/>
  <c r="D755" i="14"/>
  <c r="F755" i="14"/>
  <c r="H755" i="14"/>
  <c r="I755" i="14"/>
  <c r="J755" i="14"/>
  <c r="K755" i="14"/>
  <c r="L755" i="14"/>
  <c r="M755" i="14"/>
  <c r="A756" i="14"/>
  <c r="B756" i="14"/>
  <c r="C756" i="14"/>
  <c r="D756" i="14"/>
  <c r="F756" i="14"/>
  <c r="H756" i="14"/>
  <c r="I756" i="14"/>
  <c r="J756" i="14"/>
  <c r="K756" i="14"/>
  <c r="L756" i="14"/>
  <c r="M756" i="14"/>
  <c r="A757" i="14"/>
  <c r="B757" i="14"/>
  <c r="C757" i="14"/>
  <c r="D757" i="14"/>
  <c r="F757" i="14"/>
  <c r="H757" i="14"/>
  <c r="I757" i="14"/>
  <c r="J757" i="14"/>
  <c r="K757" i="14"/>
  <c r="L757" i="14"/>
  <c r="M757" i="14"/>
  <c r="A758" i="14"/>
  <c r="B758" i="14"/>
  <c r="C758" i="14"/>
  <c r="D758" i="14"/>
  <c r="F758" i="14"/>
  <c r="H758" i="14"/>
  <c r="I758" i="14"/>
  <c r="J758" i="14"/>
  <c r="K758" i="14"/>
  <c r="L758" i="14"/>
  <c r="M758" i="14"/>
  <c r="A759" i="14"/>
  <c r="B759" i="14"/>
  <c r="C759" i="14"/>
  <c r="D759" i="14"/>
  <c r="F759" i="14"/>
  <c r="H759" i="14"/>
  <c r="I759" i="14"/>
  <c r="J759" i="14"/>
  <c r="K759" i="14"/>
  <c r="L759" i="14"/>
  <c r="M759" i="14"/>
  <c r="A760" i="14"/>
  <c r="B760" i="14"/>
  <c r="C760" i="14"/>
  <c r="D760" i="14"/>
  <c r="F760" i="14"/>
  <c r="H760" i="14"/>
  <c r="I760" i="14"/>
  <c r="J760" i="14"/>
  <c r="K760" i="14"/>
  <c r="L760" i="14"/>
  <c r="M760" i="14"/>
  <c r="A761" i="14"/>
  <c r="B761" i="14"/>
  <c r="C761" i="14"/>
  <c r="D761" i="14"/>
  <c r="F761" i="14"/>
  <c r="H761" i="14"/>
  <c r="I761" i="14"/>
  <c r="J761" i="14"/>
  <c r="K761" i="14"/>
  <c r="L761" i="14"/>
  <c r="M761" i="14"/>
  <c r="A762" i="14"/>
  <c r="B762" i="14"/>
  <c r="C762" i="14"/>
  <c r="D762" i="14"/>
  <c r="F762" i="14"/>
  <c r="H762" i="14"/>
  <c r="I762" i="14"/>
  <c r="J762" i="14"/>
  <c r="K762" i="14"/>
  <c r="L762" i="14"/>
  <c r="M762" i="14"/>
  <c r="A763" i="14"/>
  <c r="B763" i="14"/>
  <c r="C763" i="14"/>
  <c r="D763" i="14"/>
  <c r="F763" i="14"/>
  <c r="H763" i="14"/>
  <c r="I763" i="14"/>
  <c r="J763" i="14"/>
  <c r="K763" i="14"/>
  <c r="L763" i="14"/>
  <c r="M763" i="14"/>
  <c r="A764" i="14"/>
  <c r="B764" i="14"/>
  <c r="C764" i="14"/>
  <c r="D764" i="14"/>
  <c r="F764" i="14"/>
  <c r="H764" i="14"/>
  <c r="I764" i="14"/>
  <c r="J764" i="14"/>
  <c r="K764" i="14"/>
  <c r="L764" i="14"/>
  <c r="M764" i="14"/>
  <c r="A765" i="14"/>
  <c r="B765" i="14"/>
  <c r="C765" i="14"/>
  <c r="D765" i="14"/>
  <c r="F765" i="14"/>
  <c r="H765" i="14"/>
  <c r="I765" i="14"/>
  <c r="J765" i="14"/>
  <c r="K765" i="14"/>
  <c r="L765" i="14"/>
  <c r="M765" i="14"/>
  <c r="A766" i="14"/>
  <c r="B766" i="14"/>
  <c r="C766" i="14"/>
  <c r="D766" i="14"/>
  <c r="F766" i="14"/>
  <c r="H766" i="14"/>
  <c r="I766" i="14"/>
  <c r="J766" i="14"/>
  <c r="K766" i="14"/>
  <c r="L766" i="14"/>
  <c r="M766" i="14"/>
  <c r="A767" i="14"/>
  <c r="B767" i="14"/>
  <c r="C767" i="14"/>
  <c r="D767" i="14"/>
  <c r="F767" i="14"/>
  <c r="H767" i="14"/>
  <c r="I767" i="14"/>
  <c r="J767" i="14"/>
  <c r="K767" i="14"/>
  <c r="L767" i="14"/>
  <c r="M767" i="14"/>
  <c r="A768" i="14"/>
  <c r="B768" i="14"/>
  <c r="C768" i="14"/>
  <c r="D768" i="14"/>
  <c r="F768" i="14"/>
  <c r="H768" i="14"/>
  <c r="I768" i="14"/>
  <c r="J768" i="14"/>
  <c r="K768" i="14"/>
  <c r="L768" i="14"/>
  <c r="M768" i="14"/>
  <c r="A769" i="14"/>
  <c r="B769" i="14"/>
  <c r="C769" i="14"/>
  <c r="D769" i="14"/>
  <c r="F769" i="14"/>
  <c r="H769" i="14"/>
  <c r="I769" i="14"/>
  <c r="J769" i="14"/>
  <c r="K769" i="14"/>
  <c r="L769" i="14"/>
  <c r="M769" i="14"/>
  <c r="A770" i="14"/>
  <c r="B770" i="14"/>
  <c r="C770" i="14"/>
  <c r="D770" i="14"/>
  <c r="F770" i="14"/>
  <c r="H770" i="14"/>
  <c r="I770" i="14"/>
  <c r="J770" i="14"/>
  <c r="K770" i="14"/>
  <c r="L770" i="14"/>
  <c r="M770" i="14"/>
  <c r="A771" i="14"/>
  <c r="B771" i="14"/>
  <c r="C771" i="14"/>
  <c r="D771" i="14"/>
  <c r="F771" i="14"/>
  <c r="H771" i="14"/>
  <c r="I771" i="14"/>
  <c r="J771" i="14"/>
  <c r="K771" i="14"/>
  <c r="L771" i="14"/>
  <c r="M771" i="14"/>
  <c r="A772" i="14"/>
  <c r="B772" i="14"/>
  <c r="C772" i="14"/>
  <c r="D772" i="14"/>
  <c r="F772" i="14"/>
  <c r="H772" i="14"/>
  <c r="I772" i="14"/>
  <c r="J772" i="14"/>
  <c r="K772" i="14"/>
  <c r="L772" i="14"/>
  <c r="M772" i="14"/>
  <c r="A773" i="14"/>
  <c r="B773" i="14"/>
  <c r="C773" i="14"/>
  <c r="D773" i="14"/>
  <c r="F773" i="14"/>
  <c r="H773" i="14"/>
  <c r="I773" i="14"/>
  <c r="J773" i="14"/>
  <c r="K773" i="14"/>
  <c r="L773" i="14"/>
  <c r="M773" i="14"/>
  <c r="A774" i="14"/>
  <c r="B774" i="14"/>
  <c r="C774" i="14"/>
  <c r="D774" i="14"/>
  <c r="F774" i="14"/>
  <c r="H774" i="14"/>
  <c r="I774" i="14"/>
  <c r="J774" i="14"/>
  <c r="K774" i="14"/>
  <c r="L774" i="14"/>
  <c r="M774" i="14"/>
  <c r="A775" i="14"/>
  <c r="B775" i="14"/>
  <c r="C775" i="14"/>
  <c r="D775" i="14"/>
  <c r="F775" i="14"/>
  <c r="H775" i="14"/>
  <c r="I775" i="14"/>
  <c r="J775" i="14"/>
  <c r="K775" i="14"/>
  <c r="L775" i="14"/>
  <c r="M775" i="14"/>
  <c r="A776" i="14"/>
  <c r="B776" i="14"/>
  <c r="C776" i="14"/>
  <c r="D776" i="14"/>
  <c r="F776" i="14"/>
  <c r="H776" i="14"/>
  <c r="I776" i="14"/>
  <c r="J776" i="14"/>
  <c r="K776" i="14"/>
  <c r="L776" i="14"/>
  <c r="M776" i="14"/>
  <c r="A777" i="14"/>
  <c r="B777" i="14"/>
  <c r="C777" i="14"/>
  <c r="D777" i="14"/>
  <c r="F777" i="14"/>
  <c r="H777" i="14"/>
  <c r="I777" i="14"/>
  <c r="J777" i="14"/>
  <c r="K777" i="14"/>
  <c r="L777" i="14"/>
  <c r="M777" i="14"/>
  <c r="A778" i="14"/>
  <c r="B778" i="14"/>
  <c r="C778" i="14"/>
  <c r="D778" i="14"/>
  <c r="F778" i="14"/>
  <c r="H778" i="14"/>
  <c r="I778" i="14"/>
  <c r="J778" i="14"/>
  <c r="K778" i="14"/>
  <c r="L778" i="14"/>
  <c r="M778" i="14"/>
  <c r="A779" i="14"/>
  <c r="B779" i="14"/>
  <c r="C779" i="14"/>
  <c r="D779" i="14"/>
  <c r="F779" i="14"/>
  <c r="H779" i="14"/>
  <c r="I779" i="14"/>
  <c r="J779" i="14"/>
  <c r="K779" i="14"/>
  <c r="L779" i="14"/>
  <c r="M779" i="14"/>
  <c r="A780" i="14"/>
  <c r="B780" i="14"/>
  <c r="C780" i="14"/>
  <c r="D780" i="14"/>
  <c r="F780" i="14"/>
  <c r="H780" i="14"/>
  <c r="I780" i="14"/>
  <c r="J780" i="14"/>
  <c r="K780" i="14"/>
  <c r="L780" i="14"/>
  <c r="M780" i="14"/>
  <c r="A781" i="14"/>
  <c r="B781" i="14"/>
  <c r="C781" i="14"/>
  <c r="D781" i="14"/>
  <c r="F781" i="14"/>
  <c r="H781" i="14"/>
  <c r="I781" i="14"/>
  <c r="J781" i="14"/>
  <c r="K781" i="14"/>
  <c r="L781" i="14"/>
  <c r="M781" i="14"/>
  <c r="A782" i="14"/>
  <c r="B782" i="14"/>
  <c r="C782" i="14"/>
  <c r="D782" i="14"/>
  <c r="F782" i="14"/>
  <c r="H782" i="14"/>
  <c r="I782" i="14"/>
  <c r="J782" i="14"/>
  <c r="K782" i="14"/>
  <c r="L782" i="14"/>
  <c r="M782" i="14"/>
  <c r="A783" i="14"/>
  <c r="B783" i="14"/>
  <c r="C783" i="14"/>
  <c r="D783" i="14"/>
  <c r="F783" i="14"/>
  <c r="H783" i="14"/>
  <c r="I783" i="14"/>
  <c r="J783" i="14"/>
  <c r="K783" i="14"/>
  <c r="L783" i="14"/>
  <c r="M783" i="14"/>
  <c r="A784" i="14"/>
  <c r="B784" i="14"/>
  <c r="C784" i="14"/>
  <c r="D784" i="14"/>
  <c r="F784" i="14"/>
  <c r="H784" i="14"/>
  <c r="I784" i="14"/>
  <c r="J784" i="14"/>
  <c r="K784" i="14"/>
  <c r="L784" i="14"/>
  <c r="M784" i="14"/>
  <c r="A785" i="14"/>
  <c r="B785" i="14"/>
  <c r="C785" i="14"/>
  <c r="D785" i="14"/>
  <c r="F785" i="14"/>
  <c r="H785" i="14"/>
  <c r="I785" i="14"/>
  <c r="J785" i="14"/>
  <c r="K785" i="14"/>
  <c r="L785" i="14"/>
  <c r="M785" i="14"/>
  <c r="A786" i="14"/>
  <c r="B786" i="14"/>
  <c r="C786" i="14"/>
  <c r="D786" i="14"/>
  <c r="F786" i="14"/>
  <c r="H786" i="14"/>
  <c r="I786" i="14"/>
  <c r="J786" i="14"/>
  <c r="K786" i="14"/>
  <c r="L786" i="14"/>
  <c r="M786" i="14"/>
  <c r="A787" i="14"/>
  <c r="B787" i="14"/>
  <c r="C787" i="14"/>
  <c r="D787" i="14"/>
  <c r="F787" i="14"/>
  <c r="H787" i="14"/>
  <c r="I787" i="14"/>
  <c r="J787" i="14"/>
  <c r="K787" i="14"/>
  <c r="L787" i="14"/>
  <c r="M787" i="14"/>
  <c r="A788" i="14"/>
  <c r="B788" i="14"/>
  <c r="C788" i="14"/>
  <c r="D788" i="14"/>
  <c r="F788" i="14"/>
  <c r="H788" i="14"/>
  <c r="I788" i="14"/>
  <c r="J788" i="14"/>
  <c r="K788" i="14"/>
  <c r="L788" i="14"/>
  <c r="M788" i="14"/>
  <c r="A789" i="14"/>
  <c r="B789" i="14"/>
  <c r="C789" i="14"/>
  <c r="D789" i="14"/>
  <c r="F789" i="14"/>
  <c r="H789" i="14"/>
  <c r="I789" i="14"/>
  <c r="J789" i="14"/>
  <c r="K789" i="14"/>
  <c r="L789" i="14"/>
  <c r="M789" i="14"/>
  <c r="A790" i="14"/>
  <c r="B790" i="14"/>
  <c r="C790" i="14"/>
  <c r="D790" i="14"/>
  <c r="F790" i="14"/>
  <c r="H790" i="14"/>
  <c r="I790" i="14"/>
  <c r="J790" i="14"/>
  <c r="K790" i="14"/>
  <c r="L790" i="14"/>
  <c r="M790" i="14"/>
  <c r="A791" i="14"/>
  <c r="B791" i="14"/>
  <c r="C791" i="14"/>
  <c r="D791" i="14"/>
  <c r="F791" i="14"/>
  <c r="H791" i="14"/>
  <c r="I791" i="14"/>
  <c r="J791" i="14"/>
  <c r="K791" i="14"/>
  <c r="L791" i="14"/>
  <c r="M791" i="14"/>
  <c r="A792" i="14"/>
  <c r="B792" i="14"/>
  <c r="C792" i="14"/>
  <c r="D792" i="14"/>
  <c r="F792" i="14"/>
  <c r="H792" i="14"/>
  <c r="I792" i="14"/>
  <c r="J792" i="14"/>
  <c r="K792" i="14"/>
  <c r="L792" i="14"/>
  <c r="M792" i="14"/>
  <c r="A793" i="14"/>
  <c r="B793" i="14"/>
  <c r="C793" i="14"/>
  <c r="D793" i="14"/>
  <c r="F793" i="14"/>
  <c r="H793" i="14"/>
  <c r="I793" i="14"/>
  <c r="J793" i="14"/>
  <c r="K793" i="14"/>
  <c r="L793" i="14"/>
  <c r="M793" i="14"/>
  <c r="A794" i="14"/>
  <c r="B794" i="14"/>
  <c r="C794" i="14"/>
  <c r="D794" i="14"/>
  <c r="F794" i="14"/>
  <c r="H794" i="14"/>
  <c r="I794" i="14"/>
  <c r="J794" i="14"/>
  <c r="K794" i="14"/>
  <c r="L794" i="14"/>
  <c r="M794" i="14"/>
  <c r="A795" i="14"/>
  <c r="B795" i="14"/>
  <c r="C795" i="14"/>
  <c r="D795" i="14"/>
  <c r="F795" i="14"/>
  <c r="H795" i="14"/>
  <c r="I795" i="14"/>
  <c r="J795" i="14"/>
  <c r="K795" i="14"/>
  <c r="L795" i="14"/>
  <c r="M795" i="14"/>
  <c r="A796" i="14"/>
  <c r="B796" i="14"/>
  <c r="C796" i="14"/>
  <c r="D796" i="14"/>
  <c r="F796" i="14"/>
  <c r="H796" i="14"/>
  <c r="I796" i="14"/>
  <c r="J796" i="14"/>
  <c r="K796" i="14"/>
  <c r="L796" i="14"/>
  <c r="M796" i="14"/>
  <c r="A797" i="14"/>
  <c r="B797" i="14"/>
  <c r="C797" i="14"/>
  <c r="D797" i="14"/>
  <c r="F797" i="14"/>
  <c r="H797" i="14"/>
  <c r="I797" i="14"/>
  <c r="J797" i="14"/>
  <c r="K797" i="14"/>
  <c r="L797" i="14"/>
  <c r="M797" i="14"/>
  <c r="A798" i="14"/>
  <c r="B798" i="14"/>
  <c r="C798" i="14"/>
  <c r="D798" i="14"/>
  <c r="F798" i="14"/>
  <c r="H798" i="14"/>
  <c r="I798" i="14"/>
  <c r="J798" i="14"/>
  <c r="K798" i="14"/>
  <c r="L798" i="14"/>
  <c r="M798" i="14"/>
  <c r="A799" i="14"/>
  <c r="B799" i="14"/>
  <c r="C799" i="14"/>
  <c r="D799" i="14"/>
  <c r="F799" i="14"/>
  <c r="H799" i="14"/>
  <c r="I799" i="14"/>
  <c r="J799" i="14"/>
  <c r="K799" i="14"/>
  <c r="L799" i="14"/>
  <c r="M799" i="14"/>
  <c r="A800" i="14"/>
  <c r="B800" i="14"/>
  <c r="C800" i="14"/>
  <c r="D800" i="14"/>
  <c r="F800" i="14"/>
  <c r="H800" i="14"/>
  <c r="I800" i="14"/>
  <c r="J800" i="14"/>
  <c r="K800" i="14"/>
  <c r="L800" i="14"/>
  <c r="M800" i="14"/>
  <c r="A801" i="14"/>
  <c r="B801" i="14"/>
  <c r="C801" i="14"/>
  <c r="D801" i="14"/>
  <c r="F801" i="14"/>
  <c r="H801" i="14"/>
  <c r="I801" i="14"/>
  <c r="J801" i="14"/>
  <c r="K801" i="14"/>
  <c r="L801" i="14"/>
  <c r="M801" i="14"/>
  <c r="A802" i="14"/>
  <c r="B802" i="14"/>
  <c r="C802" i="14"/>
  <c r="D802" i="14"/>
  <c r="F802" i="14"/>
  <c r="H802" i="14"/>
  <c r="I802" i="14"/>
  <c r="J802" i="14"/>
  <c r="K802" i="14"/>
  <c r="L802" i="14"/>
  <c r="M802" i="14"/>
  <c r="A803" i="14"/>
  <c r="B803" i="14"/>
  <c r="C803" i="14"/>
  <c r="D803" i="14"/>
  <c r="F803" i="14"/>
  <c r="H803" i="14"/>
  <c r="I803" i="14"/>
  <c r="J803" i="14"/>
  <c r="K803" i="14"/>
  <c r="L803" i="14"/>
  <c r="M803" i="14"/>
  <c r="A804" i="14"/>
  <c r="B804" i="14"/>
  <c r="C804" i="14"/>
  <c r="D804" i="14"/>
  <c r="F804" i="14"/>
  <c r="H804" i="14"/>
  <c r="I804" i="14"/>
  <c r="J804" i="14"/>
  <c r="K804" i="14"/>
  <c r="L804" i="14"/>
  <c r="M804" i="14"/>
  <c r="A805" i="14"/>
  <c r="B805" i="14"/>
  <c r="C805" i="14"/>
  <c r="D805" i="14"/>
  <c r="F805" i="14"/>
  <c r="H805" i="14"/>
  <c r="I805" i="14"/>
  <c r="J805" i="14"/>
  <c r="K805" i="14"/>
  <c r="L805" i="14"/>
  <c r="M805" i="14"/>
  <c r="A806" i="14"/>
  <c r="B806" i="14"/>
  <c r="C806" i="14"/>
  <c r="D806" i="14"/>
  <c r="F806" i="14"/>
  <c r="H806" i="14"/>
  <c r="I806" i="14"/>
  <c r="J806" i="14"/>
  <c r="K806" i="14"/>
  <c r="L806" i="14"/>
  <c r="M806" i="14"/>
  <c r="A807" i="14"/>
  <c r="B807" i="14"/>
  <c r="C807" i="14"/>
  <c r="D807" i="14"/>
  <c r="F807" i="14"/>
  <c r="H807" i="14"/>
  <c r="I807" i="14"/>
  <c r="J807" i="14"/>
  <c r="K807" i="14"/>
  <c r="L807" i="14"/>
  <c r="M807" i="14"/>
  <c r="A808" i="14"/>
  <c r="B808" i="14"/>
  <c r="C808" i="14"/>
  <c r="D808" i="14"/>
  <c r="F808" i="14"/>
  <c r="H808" i="14"/>
  <c r="I808" i="14"/>
  <c r="J808" i="14"/>
  <c r="K808" i="14"/>
  <c r="L808" i="14"/>
  <c r="M808" i="14"/>
  <c r="A809" i="14"/>
  <c r="B809" i="14"/>
  <c r="C809" i="14"/>
  <c r="D809" i="14"/>
  <c r="F809" i="14"/>
  <c r="H809" i="14"/>
  <c r="I809" i="14"/>
  <c r="J809" i="14"/>
  <c r="K809" i="14"/>
  <c r="L809" i="14"/>
  <c r="M809" i="14"/>
  <c r="A810" i="14"/>
  <c r="B810" i="14"/>
  <c r="C810" i="14"/>
  <c r="D810" i="14"/>
  <c r="F810" i="14"/>
  <c r="H810" i="14"/>
  <c r="I810" i="14"/>
  <c r="J810" i="14"/>
  <c r="K810" i="14"/>
  <c r="L810" i="14"/>
  <c r="M810" i="14"/>
  <c r="A811" i="14"/>
  <c r="B811" i="14"/>
  <c r="C811" i="14"/>
  <c r="D811" i="14"/>
  <c r="F811" i="14"/>
  <c r="H811" i="14"/>
  <c r="I811" i="14"/>
  <c r="J811" i="14"/>
  <c r="K811" i="14"/>
  <c r="L811" i="14"/>
  <c r="M811" i="14"/>
  <c r="A812" i="14"/>
  <c r="B812" i="14"/>
  <c r="C812" i="14"/>
  <c r="D812" i="14"/>
  <c r="F812" i="14"/>
  <c r="H812" i="14"/>
  <c r="I812" i="14"/>
  <c r="J812" i="14"/>
  <c r="K812" i="14"/>
  <c r="L812" i="14"/>
  <c r="M812" i="14"/>
  <c r="A813" i="14"/>
  <c r="B813" i="14"/>
  <c r="C813" i="14"/>
  <c r="D813" i="14"/>
  <c r="F813" i="14"/>
  <c r="H813" i="14"/>
  <c r="I813" i="14"/>
  <c r="J813" i="14"/>
  <c r="K813" i="14"/>
  <c r="L813" i="14"/>
  <c r="M813" i="14"/>
  <c r="A814" i="14"/>
  <c r="B814" i="14"/>
  <c r="C814" i="14"/>
  <c r="D814" i="14"/>
  <c r="F814" i="14"/>
  <c r="H814" i="14"/>
  <c r="I814" i="14"/>
  <c r="J814" i="14"/>
  <c r="K814" i="14"/>
  <c r="L814" i="14"/>
  <c r="M814" i="14"/>
  <c r="A815" i="14"/>
  <c r="B815" i="14"/>
  <c r="C815" i="14"/>
  <c r="D815" i="14"/>
  <c r="F815" i="14"/>
  <c r="H815" i="14"/>
  <c r="I815" i="14"/>
  <c r="J815" i="14"/>
  <c r="K815" i="14"/>
  <c r="L815" i="14"/>
  <c r="M815" i="14"/>
  <c r="A816" i="14"/>
  <c r="B816" i="14"/>
  <c r="C816" i="14"/>
  <c r="D816" i="14"/>
  <c r="F816" i="14"/>
  <c r="H816" i="14"/>
  <c r="I816" i="14"/>
  <c r="J816" i="14"/>
  <c r="K816" i="14"/>
  <c r="L816" i="14"/>
  <c r="M816" i="14"/>
  <c r="A817" i="14"/>
  <c r="B817" i="14"/>
  <c r="C817" i="14"/>
  <c r="D817" i="14"/>
  <c r="F817" i="14"/>
  <c r="H817" i="14"/>
  <c r="I817" i="14"/>
  <c r="J817" i="14"/>
  <c r="K817" i="14"/>
  <c r="L817" i="14"/>
  <c r="M817" i="14"/>
  <c r="A818" i="14"/>
  <c r="B818" i="14"/>
  <c r="C818" i="14"/>
  <c r="D818" i="14"/>
  <c r="F818" i="14"/>
  <c r="H818" i="14"/>
  <c r="I818" i="14"/>
  <c r="J818" i="14"/>
  <c r="K818" i="14"/>
  <c r="L818" i="14"/>
  <c r="M818" i="14"/>
  <c r="A819" i="14"/>
  <c r="B819" i="14"/>
  <c r="C819" i="14"/>
  <c r="D819" i="14"/>
  <c r="F819" i="14"/>
  <c r="H819" i="14"/>
  <c r="I819" i="14"/>
  <c r="J819" i="14"/>
  <c r="K819" i="14"/>
  <c r="L819" i="14"/>
  <c r="M819" i="14"/>
  <c r="A820" i="14"/>
  <c r="B820" i="14"/>
  <c r="C820" i="14"/>
  <c r="D820" i="14"/>
  <c r="F820" i="14"/>
  <c r="H820" i="14"/>
  <c r="I820" i="14"/>
  <c r="J820" i="14"/>
  <c r="K820" i="14"/>
  <c r="L820" i="14"/>
  <c r="M820" i="14"/>
  <c r="A821" i="14"/>
  <c r="B821" i="14"/>
  <c r="C821" i="14"/>
  <c r="D821" i="14"/>
  <c r="F821" i="14"/>
  <c r="H821" i="14"/>
  <c r="I821" i="14"/>
  <c r="J821" i="14"/>
  <c r="K821" i="14"/>
  <c r="L821" i="14"/>
  <c r="M821" i="14"/>
  <c r="A822" i="14"/>
  <c r="B822" i="14"/>
  <c r="C822" i="14"/>
  <c r="D822" i="14"/>
  <c r="F822" i="14"/>
  <c r="H822" i="14"/>
  <c r="I822" i="14"/>
  <c r="J822" i="14"/>
  <c r="K822" i="14"/>
  <c r="L822" i="14"/>
  <c r="M822" i="14"/>
  <c r="A823" i="14"/>
  <c r="B823" i="14"/>
  <c r="C823" i="14"/>
  <c r="D823" i="14"/>
  <c r="F823" i="14"/>
  <c r="H823" i="14"/>
  <c r="I823" i="14"/>
  <c r="J823" i="14"/>
  <c r="K823" i="14"/>
  <c r="L823" i="14"/>
  <c r="M823" i="14"/>
  <c r="A824" i="14"/>
  <c r="B824" i="14"/>
  <c r="C824" i="14"/>
  <c r="D824" i="14"/>
  <c r="F824" i="14"/>
  <c r="H824" i="14"/>
  <c r="I824" i="14"/>
  <c r="J824" i="14"/>
  <c r="K824" i="14"/>
  <c r="L824" i="14"/>
  <c r="M824" i="14"/>
  <c r="A825" i="14"/>
  <c r="B825" i="14"/>
  <c r="C825" i="14"/>
  <c r="D825" i="14"/>
  <c r="F825" i="14"/>
  <c r="H825" i="14"/>
  <c r="I825" i="14"/>
  <c r="J825" i="14"/>
  <c r="K825" i="14"/>
  <c r="L825" i="14"/>
  <c r="M825" i="14"/>
  <c r="A826" i="14"/>
  <c r="B826" i="14"/>
  <c r="C826" i="14"/>
  <c r="D826" i="14"/>
  <c r="F826" i="14"/>
  <c r="H826" i="14"/>
  <c r="I826" i="14"/>
  <c r="J826" i="14"/>
  <c r="K826" i="14"/>
  <c r="L826" i="14"/>
  <c r="M826" i="14"/>
  <c r="A827" i="14"/>
  <c r="B827" i="14"/>
  <c r="C827" i="14"/>
  <c r="D827" i="14"/>
  <c r="F827" i="14"/>
  <c r="H827" i="14"/>
  <c r="I827" i="14"/>
  <c r="J827" i="14"/>
  <c r="K827" i="14"/>
  <c r="L827" i="14"/>
  <c r="M827" i="14"/>
  <c r="A828" i="14"/>
  <c r="B828" i="14"/>
  <c r="C828" i="14"/>
  <c r="D828" i="14"/>
  <c r="F828" i="14"/>
  <c r="H828" i="14"/>
  <c r="I828" i="14"/>
  <c r="J828" i="14"/>
  <c r="K828" i="14"/>
  <c r="L828" i="14"/>
  <c r="M828" i="14"/>
  <c r="A829" i="14"/>
  <c r="B829" i="14"/>
  <c r="C829" i="14"/>
  <c r="D829" i="14"/>
  <c r="F829" i="14"/>
  <c r="H829" i="14"/>
  <c r="I829" i="14"/>
  <c r="J829" i="14"/>
  <c r="K829" i="14"/>
  <c r="L829" i="14"/>
  <c r="M829" i="14"/>
  <c r="A830" i="14"/>
  <c r="B830" i="14"/>
  <c r="C830" i="14"/>
  <c r="D830" i="14"/>
  <c r="F830" i="14"/>
  <c r="H830" i="14"/>
  <c r="I830" i="14"/>
  <c r="J830" i="14"/>
  <c r="K830" i="14"/>
  <c r="L830" i="14"/>
  <c r="M830" i="14"/>
  <c r="A831" i="14"/>
  <c r="B831" i="14"/>
  <c r="C831" i="14"/>
  <c r="D831" i="14"/>
  <c r="F831" i="14"/>
  <c r="H831" i="14"/>
  <c r="I831" i="14"/>
  <c r="J831" i="14"/>
  <c r="K831" i="14"/>
  <c r="L831" i="14"/>
  <c r="M831" i="14"/>
  <c r="A832" i="14"/>
  <c r="B832" i="14"/>
  <c r="C832" i="14"/>
  <c r="D832" i="14"/>
  <c r="F832" i="14"/>
  <c r="H832" i="14"/>
  <c r="I832" i="14"/>
  <c r="J832" i="14"/>
  <c r="K832" i="14"/>
  <c r="L832" i="14"/>
  <c r="M832" i="14"/>
  <c r="A833" i="14"/>
  <c r="B833" i="14"/>
  <c r="C833" i="14"/>
  <c r="D833" i="14"/>
  <c r="F833" i="14"/>
  <c r="H833" i="14"/>
  <c r="I833" i="14"/>
  <c r="J833" i="14"/>
  <c r="K833" i="14"/>
  <c r="L833" i="14"/>
  <c r="M833" i="14"/>
  <c r="A834" i="14"/>
  <c r="B834" i="14"/>
  <c r="C834" i="14"/>
  <c r="D834" i="14"/>
  <c r="F834" i="14"/>
  <c r="H834" i="14"/>
  <c r="I834" i="14"/>
  <c r="J834" i="14"/>
  <c r="K834" i="14"/>
  <c r="L834" i="14"/>
  <c r="M834" i="14"/>
  <c r="A835" i="14"/>
  <c r="B835" i="14"/>
  <c r="C835" i="14"/>
  <c r="D835" i="14"/>
  <c r="F835" i="14"/>
  <c r="H835" i="14"/>
  <c r="I835" i="14"/>
  <c r="J835" i="14"/>
  <c r="K835" i="14"/>
  <c r="L835" i="14"/>
  <c r="M835" i="14"/>
  <c r="A836" i="14"/>
  <c r="B836" i="14"/>
  <c r="C836" i="14"/>
  <c r="D836" i="14"/>
  <c r="F836" i="14"/>
  <c r="H836" i="14"/>
  <c r="I836" i="14"/>
  <c r="J836" i="14"/>
  <c r="K836" i="14"/>
  <c r="L836" i="14"/>
  <c r="M836" i="14"/>
  <c r="A837" i="14"/>
  <c r="B837" i="14"/>
  <c r="C837" i="14"/>
  <c r="D837" i="14"/>
  <c r="F837" i="14"/>
  <c r="H837" i="14"/>
  <c r="I837" i="14"/>
  <c r="J837" i="14"/>
  <c r="K837" i="14"/>
  <c r="L837" i="14"/>
  <c r="M837" i="14"/>
  <c r="A838" i="14"/>
  <c r="B838" i="14"/>
  <c r="C838" i="14"/>
  <c r="D838" i="14"/>
  <c r="F838" i="14"/>
  <c r="H838" i="14"/>
  <c r="I838" i="14"/>
  <c r="J838" i="14"/>
  <c r="K838" i="14"/>
  <c r="L838" i="14"/>
  <c r="M838" i="14"/>
  <c r="A839" i="14"/>
  <c r="B839" i="14"/>
  <c r="C839" i="14"/>
  <c r="D839" i="14"/>
  <c r="F839" i="14"/>
  <c r="H839" i="14"/>
  <c r="I839" i="14"/>
  <c r="J839" i="14"/>
  <c r="K839" i="14"/>
  <c r="L839" i="14"/>
  <c r="M839" i="14"/>
  <c r="A840" i="14"/>
  <c r="B840" i="14"/>
  <c r="C840" i="14"/>
  <c r="D840" i="14"/>
  <c r="F840" i="14"/>
  <c r="H840" i="14"/>
  <c r="I840" i="14"/>
  <c r="J840" i="14"/>
  <c r="K840" i="14"/>
  <c r="L840" i="14"/>
  <c r="M840" i="14"/>
  <c r="A841" i="14"/>
  <c r="B841" i="14"/>
  <c r="C841" i="14"/>
  <c r="D841" i="14"/>
  <c r="F841" i="14"/>
  <c r="H841" i="14"/>
  <c r="I841" i="14"/>
  <c r="J841" i="14"/>
  <c r="K841" i="14"/>
  <c r="L841" i="14"/>
  <c r="M841" i="14"/>
  <c r="A842" i="14"/>
  <c r="B842" i="14"/>
  <c r="C842" i="14"/>
  <c r="D842" i="14"/>
  <c r="F842" i="14"/>
  <c r="H842" i="14"/>
  <c r="I842" i="14"/>
  <c r="J842" i="14"/>
  <c r="K842" i="14"/>
  <c r="L842" i="14"/>
  <c r="M842" i="14"/>
  <c r="A843" i="14"/>
  <c r="B843" i="14"/>
  <c r="C843" i="14"/>
  <c r="D843" i="14"/>
  <c r="F843" i="14"/>
  <c r="H843" i="14"/>
  <c r="I843" i="14"/>
  <c r="J843" i="14"/>
  <c r="K843" i="14"/>
  <c r="L843" i="14"/>
  <c r="M843" i="14"/>
  <c r="A844" i="14"/>
  <c r="B844" i="14"/>
  <c r="C844" i="14"/>
  <c r="D844" i="14"/>
  <c r="F844" i="14"/>
  <c r="H844" i="14"/>
  <c r="I844" i="14"/>
  <c r="J844" i="14"/>
  <c r="K844" i="14"/>
  <c r="L844" i="14"/>
  <c r="M844" i="14"/>
  <c r="A845" i="14"/>
  <c r="B845" i="14"/>
  <c r="C845" i="14"/>
  <c r="D845" i="14"/>
  <c r="F845" i="14"/>
  <c r="H845" i="14"/>
  <c r="I845" i="14"/>
  <c r="J845" i="14"/>
  <c r="K845" i="14"/>
  <c r="L845" i="14"/>
  <c r="M845" i="14"/>
  <c r="A846" i="14"/>
  <c r="B846" i="14"/>
  <c r="C846" i="14"/>
  <c r="D846" i="14"/>
  <c r="F846" i="14"/>
  <c r="H846" i="14"/>
  <c r="I846" i="14"/>
  <c r="J846" i="14"/>
  <c r="K846" i="14"/>
  <c r="L846" i="14"/>
  <c r="M846" i="14"/>
  <c r="A847" i="14"/>
  <c r="B847" i="14"/>
  <c r="C847" i="14"/>
  <c r="D847" i="14"/>
  <c r="F847" i="14"/>
  <c r="H847" i="14"/>
  <c r="I847" i="14"/>
  <c r="J847" i="14"/>
  <c r="K847" i="14"/>
  <c r="L847" i="14"/>
  <c r="M847" i="14"/>
  <c r="A848" i="14"/>
  <c r="B848" i="14"/>
  <c r="C848" i="14"/>
  <c r="D848" i="14"/>
  <c r="F848" i="14"/>
  <c r="H848" i="14"/>
  <c r="I848" i="14"/>
  <c r="J848" i="14"/>
  <c r="K848" i="14"/>
  <c r="L848" i="14"/>
  <c r="M848" i="14"/>
  <c r="A849" i="14"/>
  <c r="B849" i="14"/>
  <c r="C849" i="14"/>
  <c r="D849" i="14"/>
  <c r="F849" i="14"/>
  <c r="H849" i="14"/>
  <c r="I849" i="14"/>
  <c r="J849" i="14"/>
  <c r="K849" i="14"/>
  <c r="L849" i="14"/>
  <c r="M849" i="14"/>
  <c r="A850" i="14"/>
  <c r="B850" i="14"/>
  <c r="C850" i="14"/>
  <c r="D850" i="14"/>
  <c r="F850" i="14"/>
  <c r="H850" i="14"/>
  <c r="I850" i="14"/>
  <c r="J850" i="14"/>
  <c r="K850" i="14"/>
  <c r="L850" i="14"/>
  <c r="M850" i="14"/>
  <c r="A851" i="14"/>
  <c r="B851" i="14"/>
  <c r="C851" i="14"/>
  <c r="D851" i="14"/>
  <c r="F851" i="14"/>
  <c r="H851" i="14"/>
  <c r="I851" i="14"/>
  <c r="J851" i="14"/>
  <c r="K851" i="14"/>
  <c r="L851" i="14"/>
  <c r="M851" i="14"/>
  <c r="A852" i="14"/>
  <c r="B852" i="14"/>
  <c r="C852" i="14"/>
  <c r="D852" i="14"/>
  <c r="F852" i="14"/>
  <c r="H852" i="14"/>
  <c r="I852" i="14"/>
  <c r="J852" i="14"/>
  <c r="K852" i="14"/>
  <c r="L852" i="14"/>
  <c r="M852" i="14"/>
  <c r="A853" i="14"/>
  <c r="B853" i="14"/>
  <c r="C853" i="14"/>
  <c r="D853" i="14"/>
  <c r="F853" i="14"/>
  <c r="H853" i="14"/>
  <c r="I853" i="14"/>
  <c r="J853" i="14"/>
  <c r="K853" i="14"/>
  <c r="L853" i="14"/>
  <c r="M853" i="14"/>
  <c r="A854" i="14"/>
  <c r="B854" i="14"/>
  <c r="C854" i="14"/>
  <c r="D854" i="14"/>
  <c r="F854" i="14"/>
  <c r="H854" i="14"/>
  <c r="I854" i="14"/>
  <c r="J854" i="14"/>
  <c r="K854" i="14"/>
  <c r="L854" i="14"/>
  <c r="M854" i="14"/>
  <c r="A855" i="14"/>
  <c r="B855" i="14"/>
  <c r="C855" i="14"/>
  <c r="D855" i="14"/>
  <c r="F855" i="14"/>
  <c r="H855" i="14"/>
  <c r="I855" i="14"/>
  <c r="J855" i="14"/>
  <c r="K855" i="14"/>
  <c r="L855" i="14"/>
  <c r="M855" i="14"/>
  <c r="A856" i="14"/>
  <c r="B856" i="14"/>
  <c r="C856" i="14"/>
  <c r="D856" i="14"/>
  <c r="F856" i="14"/>
  <c r="H856" i="14"/>
  <c r="I856" i="14"/>
  <c r="J856" i="14"/>
  <c r="K856" i="14"/>
  <c r="L856" i="14"/>
  <c r="M856" i="14"/>
  <c r="A857" i="14"/>
  <c r="B857" i="14"/>
  <c r="C857" i="14"/>
  <c r="D857" i="14"/>
  <c r="F857" i="14"/>
  <c r="H857" i="14"/>
  <c r="I857" i="14"/>
  <c r="J857" i="14"/>
  <c r="K857" i="14"/>
  <c r="L857" i="14"/>
  <c r="M857" i="14"/>
  <c r="A858" i="14"/>
  <c r="B858" i="14"/>
  <c r="C858" i="14"/>
  <c r="D858" i="14"/>
  <c r="F858" i="14"/>
  <c r="H858" i="14"/>
  <c r="I858" i="14"/>
  <c r="J858" i="14"/>
  <c r="K858" i="14"/>
  <c r="L858" i="14"/>
  <c r="M858" i="14"/>
  <c r="A859" i="14"/>
  <c r="B859" i="14"/>
  <c r="C859" i="14"/>
  <c r="D859" i="14"/>
  <c r="F859" i="14"/>
  <c r="H859" i="14"/>
  <c r="I859" i="14"/>
  <c r="J859" i="14"/>
  <c r="K859" i="14"/>
  <c r="L859" i="14"/>
  <c r="M859" i="14"/>
  <c r="A860" i="14"/>
  <c r="B860" i="14"/>
  <c r="C860" i="14"/>
  <c r="D860" i="14"/>
  <c r="F860" i="14"/>
  <c r="H860" i="14"/>
  <c r="I860" i="14"/>
  <c r="J860" i="14"/>
  <c r="K860" i="14"/>
  <c r="L860" i="14"/>
  <c r="M860" i="14"/>
  <c r="A861" i="14"/>
  <c r="B861" i="14"/>
  <c r="C861" i="14"/>
  <c r="D861" i="14"/>
  <c r="F861" i="14"/>
  <c r="H861" i="14"/>
  <c r="I861" i="14"/>
  <c r="J861" i="14"/>
  <c r="K861" i="14"/>
  <c r="L861" i="14"/>
  <c r="M861" i="14"/>
  <c r="A862" i="14"/>
  <c r="B862" i="14"/>
  <c r="C862" i="14"/>
  <c r="D862" i="14"/>
  <c r="F862" i="14"/>
  <c r="H862" i="14"/>
  <c r="I862" i="14"/>
  <c r="J862" i="14"/>
  <c r="K862" i="14"/>
  <c r="L862" i="14"/>
  <c r="M862" i="14"/>
  <c r="A863" i="14"/>
  <c r="B863" i="14"/>
  <c r="C863" i="14"/>
  <c r="D863" i="14"/>
  <c r="F863" i="14"/>
  <c r="H863" i="14"/>
  <c r="I863" i="14"/>
  <c r="J863" i="14"/>
  <c r="K863" i="14"/>
  <c r="L863" i="14"/>
  <c r="M863" i="14"/>
  <c r="A864" i="14"/>
  <c r="B864" i="14"/>
  <c r="C864" i="14"/>
  <c r="D864" i="14"/>
  <c r="F864" i="14"/>
  <c r="H864" i="14"/>
  <c r="I864" i="14"/>
  <c r="J864" i="14"/>
  <c r="K864" i="14"/>
  <c r="L864" i="14"/>
  <c r="M864" i="14"/>
  <c r="A865" i="14"/>
  <c r="B865" i="14"/>
  <c r="C865" i="14"/>
  <c r="D865" i="14"/>
  <c r="F865" i="14"/>
  <c r="H865" i="14"/>
  <c r="I865" i="14"/>
  <c r="J865" i="14"/>
  <c r="K865" i="14"/>
  <c r="L865" i="14"/>
  <c r="M865" i="14"/>
  <c r="A866" i="14"/>
  <c r="B866" i="14"/>
  <c r="C866" i="14"/>
  <c r="D866" i="14"/>
  <c r="F866" i="14"/>
  <c r="H866" i="14"/>
  <c r="I866" i="14"/>
  <c r="J866" i="14"/>
  <c r="K866" i="14"/>
  <c r="L866" i="14"/>
  <c r="M866" i="14"/>
  <c r="A867" i="14"/>
  <c r="B867" i="14"/>
  <c r="C867" i="14"/>
  <c r="D867" i="14"/>
  <c r="F867" i="14"/>
  <c r="H867" i="14"/>
  <c r="I867" i="14"/>
  <c r="J867" i="14"/>
  <c r="K867" i="14"/>
  <c r="L867" i="14"/>
  <c r="M867" i="14"/>
  <c r="A868" i="14"/>
  <c r="B868" i="14"/>
  <c r="C868" i="14"/>
  <c r="D868" i="14"/>
  <c r="F868" i="14"/>
  <c r="H868" i="14"/>
  <c r="I868" i="14"/>
  <c r="J868" i="14"/>
  <c r="K868" i="14"/>
  <c r="L868" i="14"/>
  <c r="M868" i="14"/>
  <c r="A869" i="14"/>
  <c r="B869" i="14"/>
  <c r="C869" i="14"/>
  <c r="D869" i="14"/>
  <c r="F869" i="14"/>
  <c r="H869" i="14"/>
  <c r="I869" i="14"/>
  <c r="J869" i="14"/>
  <c r="K869" i="14"/>
  <c r="L869" i="14"/>
  <c r="M869" i="14"/>
  <c r="A870" i="14"/>
  <c r="B870" i="14"/>
  <c r="C870" i="14"/>
  <c r="D870" i="14"/>
  <c r="F870" i="14"/>
  <c r="H870" i="14"/>
  <c r="I870" i="14"/>
  <c r="J870" i="14"/>
  <c r="K870" i="14"/>
  <c r="L870" i="14"/>
  <c r="M870" i="14"/>
  <c r="A871" i="14"/>
  <c r="B871" i="14"/>
  <c r="C871" i="14"/>
  <c r="D871" i="14"/>
  <c r="F871" i="14"/>
  <c r="H871" i="14"/>
  <c r="I871" i="14"/>
  <c r="J871" i="14"/>
  <c r="K871" i="14"/>
  <c r="L871" i="14"/>
  <c r="M871" i="14"/>
  <c r="A872" i="14"/>
  <c r="B872" i="14"/>
  <c r="C872" i="14"/>
  <c r="D872" i="14"/>
  <c r="F872" i="14"/>
  <c r="H872" i="14"/>
  <c r="I872" i="14"/>
  <c r="J872" i="14"/>
  <c r="K872" i="14"/>
  <c r="L872" i="14"/>
  <c r="M872" i="14"/>
  <c r="A873" i="14"/>
  <c r="B873" i="14"/>
  <c r="C873" i="14"/>
  <c r="D873" i="14"/>
  <c r="F873" i="14"/>
  <c r="H873" i="14"/>
  <c r="I873" i="14"/>
  <c r="J873" i="14"/>
  <c r="K873" i="14"/>
  <c r="L873" i="14"/>
  <c r="M873" i="14"/>
  <c r="A874" i="14"/>
  <c r="B874" i="14"/>
  <c r="C874" i="14"/>
  <c r="D874" i="14"/>
  <c r="F874" i="14"/>
  <c r="H874" i="14"/>
  <c r="I874" i="14"/>
  <c r="J874" i="14"/>
  <c r="K874" i="14"/>
  <c r="L874" i="14"/>
  <c r="M874" i="14"/>
  <c r="A875" i="14"/>
  <c r="B875" i="14"/>
  <c r="C875" i="14"/>
  <c r="D875" i="14"/>
  <c r="F875" i="14"/>
  <c r="H875" i="14"/>
  <c r="I875" i="14"/>
  <c r="J875" i="14"/>
  <c r="K875" i="14"/>
  <c r="L875" i="14"/>
  <c r="M875" i="14"/>
  <c r="A876" i="14"/>
  <c r="B876" i="14"/>
  <c r="C876" i="14"/>
  <c r="D876" i="14"/>
  <c r="F876" i="14"/>
  <c r="H876" i="14"/>
  <c r="I876" i="14"/>
  <c r="J876" i="14"/>
  <c r="K876" i="14"/>
  <c r="L876" i="14"/>
  <c r="M876" i="14"/>
  <c r="A877" i="14"/>
  <c r="B877" i="14"/>
  <c r="C877" i="14"/>
  <c r="D877" i="14"/>
  <c r="F877" i="14"/>
  <c r="H877" i="14"/>
  <c r="I877" i="14"/>
  <c r="J877" i="14"/>
  <c r="K877" i="14"/>
  <c r="L877" i="14"/>
  <c r="M877" i="14"/>
  <c r="A878" i="14"/>
  <c r="B878" i="14"/>
  <c r="C878" i="14"/>
  <c r="D878" i="14"/>
  <c r="F878" i="14"/>
  <c r="H878" i="14"/>
  <c r="I878" i="14"/>
  <c r="J878" i="14"/>
  <c r="K878" i="14"/>
  <c r="L878" i="14"/>
  <c r="M878" i="14"/>
  <c r="A879" i="14"/>
  <c r="B879" i="14"/>
  <c r="C879" i="14"/>
  <c r="D879" i="14"/>
  <c r="F879" i="14"/>
  <c r="H879" i="14"/>
  <c r="I879" i="14"/>
  <c r="J879" i="14"/>
  <c r="K879" i="14"/>
  <c r="L879" i="14"/>
  <c r="M879" i="14"/>
  <c r="A880" i="14"/>
  <c r="B880" i="14"/>
  <c r="C880" i="14"/>
  <c r="D880" i="14"/>
  <c r="F880" i="14"/>
  <c r="H880" i="14"/>
  <c r="I880" i="14"/>
  <c r="J880" i="14"/>
  <c r="K880" i="14"/>
  <c r="L880" i="14"/>
  <c r="M880" i="14"/>
  <c r="A881" i="14"/>
  <c r="B881" i="14"/>
  <c r="C881" i="14"/>
  <c r="D881" i="14"/>
  <c r="F881" i="14"/>
  <c r="H881" i="14"/>
  <c r="I881" i="14"/>
  <c r="J881" i="14"/>
  <c r="K881" i="14"/>
  <c r="L881" i="14"/>
  <c r="M881" i="14"/>
  <c r="A882" i="14"/>
  <c r="B882" i="14"/>
  <c r="C882" i="14"/>
  <c r="D882" i="14"/>
  <c r="F882" i="14"/>
  <c r="H882" i="14"/>
  <c r="I882" i="14"/>
  <c r="J882" i="14"/>
  <c r="K882" i="14"/>
  <c r="L882" i="14"/>
  <c r="M882" i="14"/>
  <c r="A883" i="14"/>
  <c r="B883" i="14"/>
  <c r="C883" i="14"/>
  <c r="D883" i="14"/>
  <c r="F883" i="14"/>
  <c r="H883" i="14"/>
  <c r="I883" i="14"/>
  <c r="J883" i="14"/>
  <c r="K883" i="14"/>
  <c r="L883" i="14"/>
  <c r="M883" i="14"/>
  <c r="A884" i="14"/>
  <c r="B884" i="14"/>
  <c r="C884" i="14"/>
  <c r="D884" i="14"/>
  <c r="F884" i="14"/>
  <c r="H884" i="14"/>
  <c r="I884" i="14"/>
  <c r="J884" i="14"/>
  <c r="K884" i="14"/>
  <c r="L884" i="14"/>
  <c r="M884" i="14"/>
  <c r="A885" i="14"/>
  <c r="B885" i="14"/>
  <c r="C885" i="14"/>
  <c r="D885" i="14"/>
  <c r="F885" i="14"/>
  <c r="H885" i="14"/>
  <c r="I885" i="14"/>
  <c r="J885" i="14"/>
  <c r="K885" i="14"/>
  <c r="L885" i="14"/>
  <c r="M885" i="14"/>
  <c r="A886" i="14"/>
  <c r="B886" i="14"/>
  <c r="C886" i="14"/>
  <c r="D886" i="14"/>
  <c r="F886" i="14"/>
  <c r="H886" i="14"/>
  <c r="I886" i="14"/>
  <c r="J886" i="14"/>
  <c r="K886" i="14"/>
  <c r="L886" i="14"/>
  <c r="M886" i="14"/>
  <c r="A887" i="14"/>
  <c r="B887" i="14"/>
  <c r="C887" i="14"/>
  <c r="D887" i="14"/>
  <c r="F887" i="14"/>
  <c r="H887" i="14"/>
  <c r="I887" i="14"/>
  <c r="J887" i="14"/>
  <c r="K887" i="14"/>
  <c r="L887" i="14"/>
  <c r="M887" i="14"/>
  <c r="A888" i="14"/>
  <c r="B888" i="14"/>
  <c r="C888" i="14"/>
  <c r="D888" i="14"/>
  <c r="F888" i="14"/>
  <c r="H888" i="14"/>
  <c r="I888" i="14"/>
  <c r="J888" i="14"/>
  <c r="K888" i="14"/>
  <c r="L888" i="14"/>
  <c r="M888" i="14"/>
  <c r="A889" i="14"/>
  <c r="B889" i="14"/>
  <c r="C889" i="14"/>
  <c r="D889" i="14"/>
  <c r="F889" i="14"/>
  <c r="H889" i="14"/>
  <c r="I889" i="14"/>
  <c r="J889" i="14"/>
  <c r="K889" i="14"/>
  <c r="L889" i="14"/>
  <c r="M889" i="14"/>
  <c r="A890" i="14"/>
  <c r="B890" i="14"/>
  <c r="C890" i="14"/>
  <c r="D890" i="14"/>
  <c r="F890" i="14"/>
  <c r="H890" i="14"/>
  <c r="I890" i="14"/>
  <c r="J890" i="14"/>
  <c r="K890" i="14"/>
  <c r="L890" i="14"/>
  <c r="M890" i="14"/>
  <c r="A891" i="14"/>
  <c r="B891" i="14"/>
  <c r="C891" i="14"/>
  <c r="D891" i="14"/>
  <c r="F891" i="14"/>
  <c r="H891" i="14"/>
  <c r="I891" i="14"/>
  <c r="J891" i="14"/>
  <c r="K891" i="14"/>
  <c r="L891" i="14"/>
  <c r="M891" i="14"/>
  <c r="A892" i="14"/>
  <c r="B892" i="14"/>
  <c r="C892" i="14"/>
  <c r="D892" i="14"/>
  <c r="F892" i="14"/>
  <c r="H892" i="14"/>
  <c r="I892" i="14"/>
  <c r="J892" i="14"/>
  <c r="K892" i="14"/>
  <c r="L892" i="14"/>
  <c r="M892" i="14"/>
  <c r="A893" i="14"/>
  <c r="B893" i="14"/>
  <c r="C893" i="14"/>
  <c r="D893" i="14"/>
  <c r="F893" i="14"/>
  <c r="H893" i="14"/>
  <c r="I893" i="14"/>
  <c r="J893" i="14"/>
  <c r="K893" i="14"/>
  <c r="L893" i="14"/>
  <c r="M893" i="14"/>
  <c r="A894" i="14"/>
  <c r="B894" i="14"/>
  <c r="C894" i="14"/>
  <c r="D894" i="14"/>
  <c r="F894" i="14"/>
  <c r="H894" i="14"/>
  <c r="I894" i="14"/>
  <c r="J894" i="14"/>
  <c r="K894" i="14"/>
  <c r="L894" i="14"/>
  <c r="M894" i="14"/>
  <c r="A895" i="14"/>
  <c r="B895" i="14"/>
  <c r="C895" i="14"/>
  <c r="D895" i="14"/>
  <c r="F895" i="14"/>
  <c r="H895" i="14"/>
  <c r="I895" i="14"/>
  <c r="J895" i="14"/>
  <c r="K895" i="14"/>
  <c r="L895" i="14"/>
  <c r="M895" i="14"/>
  <c r="A896" i="14"/>
  <c r="B896" i="14"/>
  <c r="C896" i="14"/>
  <c r="D896" i="14"/>
  <c r="F896" i="14"/>
  <c r="H896" i="14"/>
  <c r="I896" i="14"/>
  <c r="J896" i="14"/>
  <c r="K896" i="14"/>
  <c r="L896" i="14"/>
  <c r="M896" i="14"/>
  <c r="A897" i="14"/>
  <c r="B897" i="14"/>
  <c r="C897" i="14"/>
  <c r="D897" i="14"/>
  <c r="F897" i="14"/>
  <c r="H897" i="14"/>
  <c r="I897" i="14"/>
  <c r="J897" i="14"/>
  <c r="K897" i="14"/>
  <c r="L897" i="14"/>
  <c r="M897" i="14"/>
  <c r="A898" i="14"/>
  <c r="B898" i="14"/>
  <c r="C898" i="14"/>
  <c r="D898" i="14"/>
  <c r="F898" i="14"/>
  <c r="H898" i="14"/>
  <c r="I898" i="14"/>
  <c r="J898" i="14"/>
  <c r="K898" i="14"/>
  <c r="L898" i="14"/>
  <c r="M898" i="14"/>
  <c r="A899" i="14"/>
  <c r="B899" i="14"/>
  <c r="C899" i="14"/>
  <c r="D899" i="14"/>
  <c r="F899" i="14"/>
  <c r="H899" i="14"/>
  <c r="I899" i="14"/>
  <c r="J899" i="14"/>
  <c r="K899" i="14"/>
  <c r="L899" i="14"/>
  <c r="M899" i="14"/>
  <c r="A900" i="14"/>
  <c r="B900" i="14"/>
  <c r="C900" i="14"/>
  <c r="D900" i="14"/>
  <c r="F900" i="14"/>
  <c r="H900" i="14"/>
  <c r="I900" i="14"/>
  <c r="J900" i="14"/>
  <c r="K900" i="14"/>
  <c r="L900" i="14"/>
  <c r="M900" i="14"/>
  <c r="A901" i="14"/>
  <c r="B901" i="14"/>
  <c r="C901" i="14"/>
  <c r="D901" i="14"/>
  <c r="F901" i="14"/>
  <c r="H901" i="14"/>
  <c r="I901" i="14"/>
  <c r="J901" i="14"/>
  <c r="K901" i="14"/>
  <c r="L901" i="14"/>
  <c r="M901" i="14"/>
  <c r="A902" i="14"/>
  <c r="B902" i="14"/>
  <c r="C902" i="14"/>
  <c r="D902" i="14"/>
  <c r="F902" i="14"/>
  <c r="H902" i="14"/>
  <c r="I902" i="14"/>
  <c r="J902" i="14"/>
  <c r="K902" i="14"/>
  <c r="L902" i="14"/>
  <c r="M902" i="14"/>
  <c r="A903" i="14"/>
  <c r="B903" i="14"/>
  <c r="C903" i="14"/>
  <c r="D903" i="14"/>
  <c r="F903" i="14"/>
  <c r="H903" i="14"/>
  <c r="I903" i="14"/>
  <c r="J903" i="14"/>
  <c r="K903" i="14"/>
  <c r="L903" i="14"/>
  <c r="M903" i="14"/>
  <c r="A904" i="14"/>
  <c r="B904" i="14"/>
  <c r="C904" i="14"/>
  <c r="D904" i="14"/>
  <c r="F904" i="14"/>
  <c r="H904" i="14"/>
  <c r="I904" i="14"/>
  <c r="J904" i="14"/>
  <c r="K904" i="14"/>
  <c r="L904" i="14"/>
  <c r="M904" i="14"/>
  <c r="A905" i="14"/>
  <c r="B905" i="14"/>
  <c r="C905" i="14"/>
  <c r="D905" i="14"/>
  <c r="F905" i="14"/>
  <c r="H905" i="14"/>
  <c r="I905" i="14"/>
  <c r="J905" i="14"/>
  <c r="K905" i="14"/>
  <c r="L905" i="14"/>
  <c r="M905" i="14"/>
  <c r="A906" i="14"/>
  <c r="B906" i="14"/>
  <c r="C906" i="14"/>
  <c r="D906" i="14"/>
  <c r="F906" i="14"/>
  <c r="H906" i="14"/>
  <c r="I906" i="14"/>
  <c r="J906" i="14"/>
  <c r="K906" i="14"/>
  <c r="L906" i="14"/>
  <c r="M906" i="14"/>
  <c r="A907" i="14"/>
  <c r="B907" i="14"/>
  <c r="C907" i="14"/>
  <c r="D907" i="14"/>
  <c r="F907" i="14"/>
  <c r="H907" i="14"/>
  <c r="I907" i="14"/>
  <c r="J907" i="14"/>
  <c r="K907" i="14"/>
  <c r="L907" i="14"/>
  <c r="M907" i="14"/>
  <c r="A908" i="14"/>
  <c r="B908" i="14"/>
  <c r="C908" i="14"/>
  <c r="D908" i="14"/>
  <c r="F908" i="14"/>
  <c r="H908" i="14"/>
  <c r="I908" i="14"/>
  <c r="J908" i="14"/>
  <c r="K908" i="14"/>
  <c r="L908" i="14"/>
  <c r="M908" i="14"/>
  <c r="A909" i="14"/>
  <c r="B909" i="14"/>
  <c r="C909" i="14"/>
  <c r="D909" i="14"/>
  <c r="F909" i="14"/>
  <c r="H909" i="14"/>
  <c r="I909" i="14"/>
  <c r="J909" i="14"/>
  <c r="K909" i="14"/>
  <c r="L909" i="14"/>
  <c r="M909" i="14"/>
  <c r="A910" i="14"/>
  <c r="B910" i="14"/>
  <c r="C910" i="14"/>
  <c r="D910" i="14"/>
  <c r="F910" i="14"/>
  <c r="H910" i="14"/>
  <c r="I910" i="14"/>
  <c r="J910" i="14"/>
  <c r="K910" i="14"/>
  <c r="L910" i="14"/>
  <c r="M910" i="14"/>
  <c r="A911" i="14"/>
  <c r="B911" i="14"/>
  <c r="C911" i="14"/>
  <c r="D911" i="14"/>
  <c r="F911" i="14"/>
  <c r="H911" i="14"/>
  <c r="I911" i="14"/>
  <c r="J911" i="14"/>
  <c r="K911" i="14"/>
  <c r="L911" i="14"/>
  <c r="M911" i="14"/>
  <c r="A912" i="14"/>
  <c r="B912" i="14"/>
  <c r="C912" i="14"/>
  <c r="D912" i="14"/>
  <c r="F912" i="14"/>
  <c r="H912" i="14"/>
  <c r="I912" i="14"/>
  <c r="J912" i="14"/>
  <c r="K912" i="14"/>
  <c r="L912" i="14"/>
  <c r="M912" i="14"/>
  <c r="A913" i="14"/>
  <c r="B913" i="14"/>
  <c r="C913" i="14"/>
  <c r="D913" i="14"/>
  <c r="F913" i="14"/>
  <c r="H913" i="14"/>
  <c r="I913" i="14"/>
  <c r="J913" i="14"/>
  <c r="K913" i="14"/>
  <c r="L913" i="14"/>
  <c r="M913" i="14"/>
  <c r="A914" i="14"/>
  <c r="B914" i="14"/>
  <c r="C914" i="14"/>
  <c r="D914" i="14"/>
  <c r="F914" i="14"/>
  <c r="H914" i="14"/>
  <c r="I914" i="14"/>
  <c r="J914" i="14"/>
  <c r="K914" i="14"/>
  <c r="L914" i="14"/>
  <c r="M914" i="14"/>
  <c r="A915" i="14"/>
  <c r="B915" i="14"/>
  <c r="C915" i="14"/>
  <c r="D915" i="14"/>
  <c r="F915" i="14"/>
  <c r="H915" i="14"/>
  <c r="I915" i="14"/>
  <c r="J915" i="14"/>
  <c r="K915" i="14"/>
  <c r="L915" i="14"/>
  <c r="M915" i="14"/>
  <c r="A916" i="14"/>
  <c r="B916" i="14"/>
  <c r="C916" i="14"/>
  <c r="D916" i="14"/>
  <c r="F916" i="14"/>
  <c r="H916" i="14"/>
  <c r="I916" i="14"/>
  <c r="J916" i="14"/>
  <c r="K916" i="14"/>
  <c r="L916" i="14"/>
  <c r="M916" i="14"/>
  <c r="A917" i="14"/>
  <c r="B917" i="14"/>
  <c r="C917" i="14"/>
  <c r="D917" i="14"/>
  <c r="F917" i="14"/>
  <c r="H917" i="14"/>
  <c r="I917" i="14"/>
  <c r="J917" i="14"/>
  <c r="K917" i="14"/>
  <c r="L917" i="14"/>
  <c r="M917" i="14"/>
  <c r="A918" i="14"/>
  <c r="B918" i="14"/>
  <c r="C918" i="14"/>
  <c r="D918" i="14"/>
  <c r="F918" i="14"/>
  <c r="H918" i="14"/>
  <c r="I918" i="14"/>
  <c r="J918" i="14"/>
  <c r="K918" i="14"/>
  <c r="L918" i="14"/>
  <c r="M918" i="14"/>
  <c r="A919" i="14"/>
  <c r="B919" i="14"/>
  <c r="C919" i="14"/>
  <c r="D919" i="14"/>
  <c r="F919" i="14"/>
  <c r="H919" i="14"/>
  <c r="I919" i="14"/>
  <c r="J919" i="14"/>
  <c r="K919" i="14"/>
  <c r="L919" i="14"/>
  <c r="M919" i="14"/>
  <c r="A920" i="14"/>
  <c r="B920" i="14"/>
  <c r="C920" i="14"/>
  <c r="D920" i="14"/>
  <c r="F920" i="14"/>
  <c r="H920" i="14"/>
  <c r="I920" i="14"/>
  <c r="J920" i="14"/>
  <c r="K920" i="14"/>
  <c r="L920" i="14"/>
  <c r="M920" i="14"/>
  <c r="A921" i="14"/>
  <c r="B921" i="14"/>
  <c r="C921" i="14"/>
  <c r="D921" i="14"/>
  <c r="F921" i="14"/>
  <c r="H921" i="14"/>
  <c r="I921" i="14"/>
  <c r="J921" i="14"/>
  <c r="K921" i="14"/>
  <c r="L921" i="14"/>
  <c r="M921" i="14"/>
  <c r="A922" i="14"/>
  <c r="B922" i="14"/>
  <c r="C922" i="14"/>
  <c r="D922" i="14"/>
  <c r="F922" i="14"/>
  <c r="H922" i="14"/>
  <c r="I922" i="14"/>
  <c r="J922" i="14"/>
  <c r="K922" i="14"/>
  <c r="L922" i="14"/>
  <c r="M922" i="14"/>
  <c r="A923" i="14"/>
  <c r="B923" i="14"/>
  <c r="C923" i="14"/>
  <c r="D923" i="14"/>
  <c r="F923" i="14"/>
  <c r="H923" i="14"/>
  <c r="I923" i="14"/>
  <c r="J923" i="14"/>
  <c r="K923" i="14"/>
  <c r="L923" i="14"/>
  <c r="M923" i="14"/>
  <c r="A924" i="14"/>
  <c r="B924" i="14"/>
  <c r="C924" i="14"/>
  <c r="D924" i="14"/>
  <c r="F924" i="14"/>
  <c r="H924" i="14"/>
  <c r="I924" i="14"/>
  <c r="J924" i="14"/>
  <c r="K924" i="14"/>
  <c r="L924" i="14"/>
  <c r="M924" i="14"/>
  <c r="A925" i="14"/>
  <c r="B925" i="14"/>
  <c r="C925" i="14"/>
  <c r="D925" i="14"/>
  <c r="F925" i="14"/>
  <c r="H925" i="14"/>
  <c r="I925" i="14"/>
  <c r="J925" i="14"/>
  <c r="K925" i="14"/>
  <c r="L925" i="14"/>
  <c r="M925" i="14"/>
  <c r="A926" i="14"/>
  <c r="B926" i="14"/>
  <c r="C926" i="14"/>
  <c r="D926" i="14"/>
  <c r="F926" i="14"/>
  <c r="H926" i="14"/>
  <c r="I926" i="14"/>
  <c r="J926" i="14"/>
  <c r="K926" i="14"/>
  <c r="L926" i="14"/>
  <c r="M926" i="14"/>
  <c r="A927" i="14"/>
  <c r="B927" i="14"/>
  <c r="C927" i="14"/>
  <c r="D927" i="14"/>
  <c r="F927" i="14"/>
  <c r="H927" i="14"/>
  <c r="I927" i="14"/>
  <c r="J927" i="14"/>
  <c r="K927" i="14"/>
  <c r="L927" i="14"/>
  <c r="M927" i="14"/>
  <c r="A928" i="14"/>
  <c r="B928" i="14"/>
  <c r="C928" i="14"/>
  <c r="D928" i="14"/>
  <c r="F928" i="14"/>
  <c r="H928" i="14"/>
  <c r="I928" i="14"/>
  <c r="J928" i="14"/>
  <c r="K928" i="14"/>
  <c r="L928" i="14"/>
  <c r="M928" i="14"/>
  <c r="A929" i="14"/>
  <c r="B929" i="14"/>
  <c r="C929" i="14"/>
  <c r="D929" i="14"/>
  <c r="F929" i="14"/>
  <c r="H929" i="14"/>
  <c r="I929" i="14"/>
  <c r="J929" i="14"/>
  <c r="K929" i="14"/>
  <c r="L929" i="14"/>
  <c r="M929" i="14"/>
  <c r="A930" i="14"/>
  <c r="B930" i="14"/>
  <c r="C930" i="14"/>
  <c r="D930" i="14"/>
  <c r="F930" i="14"/>
  <c r="H930" i="14"/>
  <c r="I930" i="14"/>
  <c r="J930" i="14"/>
  <c r="K930" i="14"/>
  <c r="L930" i="14"/>
  <c r="M930" i="14"/>
  <c r="A931" i="14"/>
  <c r="B931" i="14"/>
  <c r="C931" i="14"/>
  <c r="D931" i="14"/>
  <c r="F931" i="14"/>
  <c r="H931" i="14"/>
  <c r="I931" i="14"/>
  <c r="J931" i="14"/>
  <c r="K931" i="14"/>
  <c r="L931" i="14"/>
  <c r="M931" i="14"/>
  <c r="A932" i="14"/>
  <c r="B932" i="14"/>
  <c r="C932" i="14"/>
  <c r="D932" i="14"/>
  <c r="F932" i="14"/>
  <c r="H932" i="14"/>
  <c r="I932" i="14"/>
  <c r="J932" i="14"/>
  <c r="K932" i="14"/>
  <c r="L932" i="14"/>
  <c r="M932" i="14"/>
  <c r="A933" i="14"/>
  <c r="B933" i="14"/>
  <c r="C933" i="14"/>
  <c r="D933" i="14"/>
  <c r="F933" i="14"/>
  <c r="H933" i="14"/>
  <c r="I933" i="14"/>
  <c r="J933" i="14"/>
  <c r="K933" i="14"/>
  <c r="L933" i="14"/>
  <c r="M933" i="14"/>
  <c r="A934" i="14"/>
  <c r="B934" i="14"/>
  <c r="C934" i="14"/>
  <c r="D934" i="14"/>
  <c r="F934" i="14"/>
  <c r="H934" i="14"/>
  <c r="I934" i="14"/>
  <c r="J934" i="14"/>
  <c r="K934" i="14"/>
  <c r="L934" i="14"/>
  <c r="M934" i="14"/>
  <c r="A935" i="14"/>
  <c r="B935" i="14"/>
  <c r="C935" i="14"/>
  <c r="D935" i="14"/>
  <c r="F935" i="14"/>
  <c r="H935" i="14"/>
  <c r="I935" i="14"/>
  <c r="J935" i="14"/>
  <c r="K935" i="14"/>
  <c r="L935" i="14"/>
  <c r="M935" i="14"/>
  <c r="A936" i="14"/>
  <c r="B936" i="14"/>
  <c r="C936" i="14"/>
  <c r="D936" i="14"/>
  <c r="F936" i="14"/>
  <c r="H936" i="14"/>
  <c r="I936" i="14"/>
  <c r="J936" i="14"/>
  <c r="K936" i="14"/>
  <c r="L936" i="14"/>
  <c r="M936" i="14"/>
  <c r="A937" i="14"/>
  <c r="B937" i="14"/>
  <c r="C937" i="14"/>
  <c r="D937" i="14"/>
  <c r="F937" i="14"/>
  <c r="H937" i="14"/>
  <c r="I937" i="14"/>
  <c r="J937" i="14"/>
  <c r="K937" i="14"/>
  <c r="L937" i="14"/>
  <c r="M937" i="14"/>
  <c r="A938" i="14"/>
  <c r="B938" i="14"/>
  <c r="C938" i="14"/>
  <c r="D938" i="14"/>
  <c r="F938" i="14"/>
  <c r="H938" i="14"/>
  <c r="I938" i="14"/>
  <c r="J938" i="14"/>
  <c r="K938" i="14"/>
  <c r="L938" i="14"/>
  <c r="M938" i="14"/>
  <c r="A939" i="14"/>
  <c r="B939" i="14"/>
  <c r="C939" i="14"/>
  <c r="D939" i="14"/>
  <c r="F939" i="14"/>
  <c r="H939" i="14"/>
  <c r="I939" i="14"/>
  <c r="J939" i="14"/>
  <c r="K939" i="14"/>
  <c r="L939" i="14"/>
  <c r="M939" i="14"/>
  <c r="A940" i="14"/>
  <c r="B940" i="14"/>
  <c r="C940" i="14"/>
  <c r="D940" i="14"/>
  <c r="F940" i="14"/>
  <c r="H940" i="14"/>
  <c r="I940" i="14"/>
  <c r="J940" i="14"/>
  <c r="K940" i="14"/>
  <c r="L940" i="14"/>
  <c r="M940" i="14"/>
  <c r="A941" i="14"/>
  <c r="B941" i="14"/>
  <c r="C941" i="14"/>
  <c r="D941" i="14"/>
  <c r="F941" i="14"/>
  <c r="H941" i="14"/>
  <c r="I941" i="14"/>
  <c r="J941" i="14"/>
  <c r="K941" i="14"/>
  <c r="L941" i="14"/>
  <c r="M941" i="14"/>
  <c r="A942" i="14"/>
  <c r="B942" i="14"/>
  <c r="C942" i="14"/>
  <c r="D942" i="14"/>
  <c r="F942" i="14"/>
  <c r="H942" i="14"/>
  <c r="I942" i="14"/>
  <c r="J942" i="14"/>
  <c r="K942" i="14"/>
  <c r="L942" i="14"/>
  <c r="M942" i="14"/>
  <c r="A943" i="14"/>
  <c r="B943" i="14"/>
  <c r="C943" i="14"/>
  <c r="D943" i="14"/>
  <c r="F943" i="14"/>
  <c r="H943" i="14"/>
  <c r="I943" i="14"/>
  <c r="J943" i="14"/>
  <c r="K943" i="14"/>
  <c r="L943" i="14"/>
  <c r="M943" i="14"/>
  <c r="A944" i="14"/>
  <c r="B944" i="14"/>
  <c r="C944" i="14"/>
  <c r="D944" i="14"/>
  <c r="F944" i="14"/>
  <c r="H944" i="14"/>
  <c r="I944" i="14"/>
  <c r="J944" i="14"/>
  <c r="K944" i="14"/>
  <c r="L944" i="14"/>
  <c r="M944" i="14"/>
  <c r="A945" i="14"/>
  <c r="B945" i="14"/>
  <c r="C945" i="14"/>
  <c r="D945" i="14"/>
  <c r="F945" i="14"/>
  <c r="H945" i="14"/>
  <c r="I945" i="14"/>
  <c r="J945" i="14"/>
  <c r="K945" i="14"/>
  <c r="L945" i="14"/>
  <c r="M945" i="14"/>
  <c r="A946" i="14"/>
  <c r="B946" i="14"/>
  <c r="C946" i="14"/>
  <c r="D946" i="14"/>
  <c r="F946" i="14"/>
  <c r="H946" i="14"/>
  <c r="I946" i="14"/>
  <c r="J946" i="14"/>
  <c r="K946" i="14"/>
  <c r="L946" i="14"/>
  <c r="M946" i="14"/>
  <c r="A947" i="14"/>
  <c r="B947" i="14"/>
  <c r="C947" i="14"/>
  <c r="D947" i="14"/>
  <c r="F947" i="14"/>
  <c r="H947" i="14"/>
  <c r="I947" i="14"/>
  <c r="J947" i="14"/>
  <c r="K947" i="14"/>
  <c r="L947" i="14"/>
  <c r="M947" i="14"/>
  <c r="A948" i="14"/>
  <c r="B948" i="14"/>
  <c r="C948" i="14"/>
  <c r="D948" i="14"/>
  <c r="F948" i="14"/>
  <c r="H948" i="14"/>
  <c r="I948" i="14"/>
  <c r="J948" i="14"/>
  <c r="K948" i="14"/>
  <c r="L948" i="14"/>
  <c r="M948" i="14"/>
  <c r="A949" i="14"/>
  <c r="B949" i="14"/>
  <c r="C949" i="14"/>
  <c r="D949" i="14"/>
  <c r="F949" i="14"/>
  <c r="H949" i="14"/>
  <c r="I949" i="14"/>
  <c r="J949" i="14"/>
  <c r="K949" i="14"/>
  <c r="L949" i="14"/>
  <c r="M949" i="14"/>
  <c r="A950" i="14"/>
  <c r="B950" i="14"/>
  <c r="C950" i="14"/>
  <c r="D950" i="14"/>
  <c r="F950" i="14"/>
  <c r="H950" i="14"/>
  <c r="I950" i="14"/>
  <c r="J950" i="14"/>
  <c r="K950" i="14"/>
  <c r="L950" i="14"/>
  <c r="M950" i="14"/>
  <c r="A951" i="14"/>
  <c r="B951" i="14"/>
  <c r="C951" i="14"/>
  <c r="D951" i="14"/>
  <c r="F951" i="14"/>
  <c r="H951" i="14"/>
  <c r="I951" i="14"/>
  <c r="J951" i="14"/>
  <c r="K951" i="14"/>
  <c r="L951" i="14"/>
  <c r="M951" i="14"/>
  <c r="A952" i="14"/>
  <c r="B952" i="14"/>
  <c r="C952" i="14"/>
  <c r="D952" i="14"/>
  <c r="F952" i="14"/>
  <c r="H952" i="14"/>
  <c r="I952" i="14"/>
  <c r="J952" i="14"/>
  <c r="K952" i="14"/>
  <c r="L952" i="14"/>
  <c r="M952" i="14"/>
  <c r="A953" i="14"/>
  <c r="B953" i="14"/>
  <c r="C953" i="14"/>
  <c r="D953" i="14"/>
  <c r="F953" i="14"/>
  <c r="H953" i="14"/>
  <c r="I953" i="14"/>
  <c r="J953" i="14"/>
  <c r="K953" i="14"/>
  <c r="L953" i="14"/>
  <c r="M953" i="14"/>
  <c r="A954" i="14"/>
  <c r="B954" i="14"/>
  <c r="C954" i="14"/>
  <c r="D954" i="14"/>
  <c r="F954" i="14"/>
  <c r="H954" i="14"/>
  <c r="I954" i="14"/>
  <c r="J954" i="14"/>
  <c r="K954" i="14"/>
  <c r="L954" i="14"/>
  <c r="M954" i="14"/>
  <c r="A955" i="14"/>
  <c r="B955" i="14"/>
  <c r="C955" i="14"/>
  <c r="D955" i="14"/>
  <c r="F955" i="14"/>
  <c r="H955" i="14"/>
  <c r="I955" i="14"/>
  <c r="J955" i="14"/>
  <c r="K955" i="14"/>
  <c r="L955" i="14"/>
  <c r="M955" i="14"/>
  <c r="A956" i="14"/>
  <c r="B956" i="14"/>
  <c r="C956" i="14"/>
  <c r="D956" i="14"/>
  <c r="F956" i="14"/>
  <c r="H956" i="14"/>
  <c r="I956" i="14"/>
  <c r="J956" i="14"/>
  <c r="K956" i="14"/>
  <c r="L956" i="14"/>
  <c r="M956" i="14"/>
  <c r="A957" i="14"/>
  <c r="B957" i="14"/>
  <c r="C957" i="14"/>
  <c r="D957" i="14"/>
  <c r="F957" i="14"/>
  <c r="H957" i="14"/>
  <c r="I957" i="14"/>
  <c r="J957" i="14"/>
  <c r="K957" i="14"/>
  <c r="L957" i="14"/>
  <c r="M957" i="14"/>
  <c r="A958" i="14"/>
  <c r="B958" i="14"/>
  <c r="C958" i="14"/>
  <c r="D958" i="14"/>
  <c r="F958" i="14"/>
  <c r="H958" i="14"/>
  <c r="I958" i="14"/>
  <c r="J958" i="14"/>
  <c r="K958" i="14"/>
  <c r="L958" i="14"/>
  <c r="M958" i="14"/>
  <c r="A959" i="14"/>
  <c r="B959" i="14"/>
  <c r="C959" i="14"/>
  <c r="D959" i="14"/>
  <c r="F959" i="14"/>
  <c r="H959" i="14"/>
  <c r="I959" i="14"/>
  <c r="J959" i="14"/>
  <c r="K959" i="14"/>
  <c r="L959" i="14"/>
  <c r="M959" i="14"/>
  <c r="A960" i="14"/>
  <c r="B960" i="14"/>
  <c r="C960" i="14"/>
  <c r="D960" i="14"/>
  <c r="F960" i="14"/>
  <c r="H960" i="14"/>
  <c r="I960" i="14"/>
  <c r="J960" i="14"/>
  <c r="K960" i="14"/>
  <c r="L960" i="14"/>
  <c r="M960" i="14"/>
  <c r="A961" i="14"/>
  <c r="B961" i="14"/>
  <c r="C961" i="14"/>
  <c r="D961" i="14"/>
  <c r="F961" i="14"/>
  <c r="H961" i="14"/>
  <c r="I961" i="14"/>
  <c r="J961" i="14"/>
  <c r="K961" i="14"/>
  <c r="L961" i="14"/>
  <c r="M961" i="14"/>
  <c r="A962" i="14"/>
  <c r="B962" i="14"/>
  <c r="C962" i="14"/>
  <c r="D962" i="14"/>
  <c r="F962" i="14"/>
  <c r="H962" i="14"/>
  <c r="I962" i="14"/>
  <c r="J962" i="14"/>
  <c r="K962" i="14"/>
  <c r="L962" i="14"/>
  <c r="M962" i="14"/>
  <c r="A963" i="14"/>
  <c r="B963" i="14"/>
  <c r="C963" i="14"/>
  <c r="D963" i="14"/>
  <c r="F963" i="14"/>
  <c r="H963" i="14"/>
  <c r="I963" i="14"/>
  <c r="J963" i="14"/>
  <c r="K963" i="14"/>
  <c r="L963" i="14"/>
  <c r="M963" i="14"/>
  <c r="A964" i="14"/>
  <c r="B964" i="14"/>
  <c r="C964" i="14"/>
  <c r="D964" i="14"/>
  <c r="F964" i="14"/>
  <c r="H964" i="14"/>
  <c r="I964" i="14"/>
  <c r="J964" i="14"/>
  <c r="K964" i="14"/>
  <c r="L964" i="14"/>
  <c r="M964" i="14"/>
  <c r="A965" i="14"/>
  <c r="B965" i="14"/>
  <c r="C965" i="14"/>
  <c r="D965" i="14"/>
  <c r="F965" i="14"/>
  <c r="H965" i="14"/>
  <c r="I965" i="14"/>
  <c r="J965" i="14"/>
  <c r="K965" i="14"/>
  <c r="L965" i="14"/>
  <c r="M965" i="14"/>
  <c r="A966" i="14"/>
  <c r="B966" i="14"/>
  <c r="C966" i="14"/>
  <c r="D966" i="14"/>
  <c r="F966" i="14"/>
  <c r="H966" i="14"/>
  <c r="I966" i="14"/>
  <c r="J966" i="14"/>
  <c r="K966" i="14"/>
  <c r="L966" i="14"/>
  <c r="M966" i="14"/>
  <c r="A967" i="14"/>
  <c r="B967" i="14"/>
  <c r="C967" i="14"/>
  <c r="D967" i="14"/>
  <c r="F967" i="14"/>
  <c r="H967" i="14"/>
  <c r="I967" i="14"/>
  <c r="J967" i="14"/>
  <c r="K967" i="14"/>
  <c r="L967" i="14"/>
  <c r="M967" i="14"/>
  <c r="A968" i="14"/>
  <c r="B968" i="14"/>
  <c r="C968" i="14"/>
  <c r="D968" i="14"/>
  <c r="F968" i="14"/>
  <c r="H968" i="14"/>
  <c r="I968" i="14"/>
  <c r="J968" i="14"/>
  <c r="K968" i="14"/>
  <c r="L968" i="14"/>
  <c r="M968" i="14"/>
  <c r="A969" i="14"/>
  <c r="B969" i="14"/>
  <c r="C969" i="14"/>
  <c r="D969" i="14"/>
  <c r="F969" i="14"/>
  <c r="H969" i="14"/>
  <c r="I969" i="14"/>
  <c r="J969" i="14"/>
  <c r="K969" i="14"/>
  <c r="L969" i="14"/>
  <c r="M969" i="14"/>
  <c r="A970" i="14"/>
  <c r="B970" i="14"/>
  <c r="C970" i="14"/>
  <c r="D970" i="14"/>
  <c r="F970" i="14"/>
  <c r="H970" i="14"/>
  <c r="I970" i="14"/>
  <c r="J970" i="14"/>
  <c r="K970" i="14"/>
  <c r="L970" i="14"/>
  <c r="M970" i="14"/>
  <c r="A971" i="14"/>
  <c r="B971" i="14"/>
  <c r="C971" i="14"/>
  <c r="D971" i="14"/>
  <c r="F971" i="14"/>
  <c r="H971" i="14"/>
  <c r="I971" i="14"/>
  <c r="J971" i="14"/>
  <c r="K971" i="14"/>
  <c r="L971" i="14"/>
  <c r="M971" i="14"/>
  <c r="A972" i="14"/>
  <c r="B972" i="14"/>
  <c r="C972" i="14"/>
  <c r="D972" i="14"/>
  <c r="F972" i="14"/>
  <c r="H972" i="14"/>
  <c r="I972" i="14"/>
  <c r="J972" i="14"/>
  <c r="K972" i="14"/>
  <c r="L972" i="14"/>
  <c r="M972" i="14"/>
  <c r="A973" i="14"/>
  <c r="B973" i="14"/>
  <c r="C973" i="14"/>
  <c r="D973" i="14"/>
  <c r="F973" i="14"/>
  <c r="H973" i="14"/>
  <c r="I973" i="14"/>
  <c r="J973" i="14"/>
  <c r="K973" i="14"/>
  <c r="L973" i="14"/>
  <c r="M973" i="14"/>
  <c r="A974" i="14"/>
  <c r="B974" i="14"/>
  <c r="C974" i="14"/>
  <c r="D974" i="14"/>
  <c r="F974" i="14"/>
  <c r="H974" i="14"/>
  <c r="I974" i="14"/>
  <c r="J974" i="14"/>
  <c r="K974" i="14"/>
  <c r="L974" i="14"/>
  <c r="M974" i="14"/>
  <c r="A975" i="14"/>
  <c r="B975" i="14"/>
  <c r="C975" i="14"/>
  <c r="D975" i="14"/>
  <c r="F975" i="14"/>
  <c r="H975" i="14"/>
  <c r="I975" i="14"/>
  <c r="J975" i="14"/>
  <c r="K975" i="14"/>
  <c r="L975" i="14"/>
  <c r="M975" i="14"/>
  <c r="A976" i="14"/>
  <c r="B976" i="14"/>
  <c r="C976" i="14"/>
  <c r="D976" i="14"/>
  <c r="F976" i="14"/>
  <c r="H976" i="14"/>
  <c r="I976" i="14"/>
  <c r="J976" i="14"/>
  <c r="K976" i="14"/>
  <c r="L976" i="14"/>
  <c r="M976" i="14"/>
  <c r="A977" i="14"/>
  <c r="B977" i="14"/>
  <c r="C977" i="14"/>
  <c r="D977" i="14"/>
  <c r="F977" i="14"/>
  <c r="H977" i="14"/>
  <c r="I977" i="14"/>
  <c r="J977" i="14"/>
  <c r="K977" i="14"/>
  <c r="L977" i="14"/>
  <c r="M977" i="14"/>
  <c r="A978" i="14"/>
  <c r="B978" i="14"/>
  <c r="C978" i="14"/>
  <c r="D978" i="14"/>
  <c r="F978" i="14"/>
  <c r="H978" i="14"/>
  <c r="I978" i="14"/>
  <c r="J978" i="14"/>
  <c r="K978" i="14"/>
  <c r="L978" i="14"/>
  <c r="M978" i="14"/>
  <c r="A979" i="14"/>
  <c r="B979" i="14"/>
  <c r="C979" i="14"/>
  <c r="D979" i="14"/>
  <c r="F979" i="14"/>
  <c r="H979" i="14"/>
  <c r="I979" i="14"/>
  <c r="J979" i="14"/>
  <c r="K979" i="14"/>
  <c r="L979" i="14"/>
  <c r="M979" i="14"/>
  <c r="A980" i="14"/>
  <c r="B980" i="14"/>
  <c r="C980" i="14"/>
  <c r="D980" i="14"/>
  <c r="F980" i="14"/>
  <c r="H980" i="14"/>
  <c r="I980" i="14"/>
  <c r="J980" i="14"/>
  <c r="K980" i="14"/>
  <c r="L980" i="14"/>
  <c r="M980" i="14"/>
  <c r="A981" i="14"/>
  <c r="B981" i="14"/>
  <c r="C981" i="14"/>
  <c r="D981" i="14"/>
  <c r="F981" i="14"/>
  <c r="H981" i="14"/>
  <c r="I981" i="14"/>
  <c r="J981" i="14"/>
  <c r="K981" i="14"/>
  <c r="L981" i="14"/>
  <c r="M981" i="14"/>
  <c r="A982" i="14"/>
  <c r="B982" i="14"/>
  <c r="C982" i="14"/>
  <c r="D982" i="14"/>
  <c r="F982" i="14"/>
  <c r="H982" i="14"/>
  <c r="I982" i="14"/>
  <c r="J982" i="14"/>
  <c r="K982" i="14"/>
  <c r="L982" i="14"/>
  <c r="M982" i="14"/>
  <c r="A983" i="14"/>
  <c r="B983" i="14"/>
  <c r="C983" i="14"/>
  <c r="D983" i="14"/>
  <c r="F983" i="14"/>
  <c r="H983" i="14"/>
  <c r="I983" i="14"/>
  <c r="J983" i="14"/>
  <c r="K983" i="14"/>
  <c r="L983" i="14"/>
  <c r="M983" i="14"/>
  <c r="A984" i="14"/>
  <c r="B984" i="14"/>
  <c r="C984" i="14"/>
  <c r="D984" i="14"/>
  <c r="F984" i="14"/>
  <c r="H984" i="14"/>
  <c r="I984" i="14"/>
  <c r="J984" i="14"/>
  <c r="K984" i="14"/>
  <c r="L984" i="14"/>
  <c r="M984" i="14"/>
  <c r="A985" i="14"/>
  <c r="B985" i="14"/>
  <c r="C985" i="14"/>
  <c r="D985" i="14"/>
  <c r="F985" i="14"/>
  <c r="H985" i="14"/>
  <c r="I985" i="14"/>
  <c r="J985" i="14"/>
  <c r="K985" i="14"/>
  <c r="L985" i="14"/>
  <c r="M985" i="14"/>
  <c r="A986" i="14"/>
  <c r="B986" i="14"/>
  <c r="C986" i="14"/>
  <c r="D986" i="14"/>
  <c r="F986" i="14"/>
  <c r="H986" i="14"/>
  <c r="I986" i="14"/>
  <c r="J986" i="14"/>
  <c r="K986" i="14"/>
  <c r="L986" i="14"/>
  <c r="M986" i="14"/>
  <c r="A987" i="14"/>
  <c r="B987" i="14"/>
  <c r="C987" i="14"/>
  <c r="D987" i="14"/>
  <c r="F987" i="14"/>
  <c r="H987" i="14"/>
  <c r="I987" i="14"/>
  <c r="J987" i="14"/>
  <c r="K987" i="14"/>
  <c r="L987" i="14"/>
  <c r="M987" i="14"/>
  <c r="A988" i="14"/>
  <c r="B988" i="14"/>
  <c r="C988" i="14"/>
  <c r="D988" i="14"/>
  <c r="F988" i="14"/>
  <c r="H988" i="14"/>
  <c r="I988" i="14"/>
  <c r="J988" i="14"/>
  <c r="K988" i="14"/>
  <c r="L988" i="14"/>
  <c r="M988" i="14"/>
  <c r="A989" i="14"/>
  <c r="B989" i="14"/>
  <c r="C989" i="14"/>
  <c r="D989" i="14"/>
  <c r="F989" i="14"/>
  <c r="H989" i="14"/>
  <c r="I989" i="14"/>
  <c r="J989" i="14"/>
  <c r="K989" i="14"/>
  <c r="L989" i="14"/>
  <c r="M989" i="14"/>
  <c r="A990" i="14"/>
  <c r="B990" i="14"/>
  <c r="C990" i="14"/>
  <c r="D990" i="14"/>
  <c r="F990" i="14"/>
  <c r="H990" i="14"/>
  <c r="I990" i="14"/>
  <c r="J990" i="14"/>
  <c r="K990" i="14"/>
  <c r="L990" i="14"/>
  <c r="M990" i="14"/>
  <c r="A991" i="14"/>
  <c r="B991" i="14"/>
  <c r="C991" i="14"/>
  <c r="D991" i="14"/>
  <c r="F991" i="14"/>
  <c r="H991" i="14"/>
  <c r="I991" i="14"/>
  <c r="J991" i="14"/>
  <c r="K991" i="14"/>
  <c r="L991" i="14"/>
  <c r="M991" i="14"/>
  <c r="A992" i="14"/>
  <c r="B992" i="14"/>
  <c r="C992" i="14"/>
  <c r="D992" i="14"/>
  <c r="F992" i="14"/>
  <c r="H992" i="14"/>
  <c r="I992" i="14"/>
  <c r="J992" i="14"/>
  <c r="K992" i="14"/>
  <c r="L992" i="14"/>
  <c r="M992" i="14"/>
  <c r="A993" i="14"/>
  <c r="B993" i="14"/>
  <c r="C993" i="14"/>
  <c r="D993" i="14"/>
  <c r="F993" i="14"/>
  <c r="H993" i="14"/>
  <c r="I993" i="14"/>
  <c r="J993" i="14"/>
  <c r="K993" i="14"/>
  <c r="L993" i="14"/>
  <c r="M993" i="14"/>
  <c r="A994" i="14"/>
  <c r="B994" i="14"/>
  <c r="C994" i="14"/>
  <c r="D994" i="14"/>
  <c r="F994" i="14"/>
  <c r="H994" i="14"/>
  <c r="I994" i="14"/>
  <c r="J994" i="14"/>
  <c r="K994" i="14"/>
  <c r="L994" i="14"/>
  <c r="M994" i="14"/>
  <c r="A995" i="14"/>
  <c r="B995" i="14"/>
  <c r="C995" i="14"/>
  <c r="D995" i="14"/>
  <c r="F995" i="14"/>
  <c r="H995" i="14"/>
  <c r="I995" i="14"/>
  <c r="J995" i="14"/>
  <c r="K995" i="14"/>
  <c r="L995" i="14"/>
  <c r="M995" i="14"/>
  <c r="A996" i="14"/>
  <c r="B996" i="14"/>
  <c r="C996" i="14"/>
  <c r="D996" i="14"/>
  <c r="F996" i="14"/>
  <c r="H996" i="14"/>
  <c r="I996" i="14"/>
  <c r="J996" i="14"/>
  <c r="K996" i="14"/>
  <c r="L996" i="14"/>
  <c r="M996" i="14"/>
  <c r="A997" i="14"/>
  <c r="B997" i="14"/>
  <c r="C997" i="14"/>
  <c r="D997" i="14"/>
  <c r="F997" i="14"/>
  <c r="I997" i="14"/>
  <c r="J997" i="14"/>
  <c r="K997" i="14"/>
  <c r="L997" i="14"/>
  <c r="M997" i="14"/>
  <c r="A998" i="14"/>
  <c r="B998" i="14"/>
  <c r="C998" i="14"/>
  <c r="D998" i="14"/>
  <c r="F998" i="14"/>
  <c r="H998" i="14"/>
  <c r="I998" i="14"/>
  <c r="J998" i="14"/>
  <c r="K998" i="14"/>
  <c r="L998" i="14"/>
  <c r="M998" i="14"/>
  <c r="A999" i="14"/>
  <c r="B999" i="14"/>
  <c r="C999" i="14"/>
  <c r="D999" i="14"/>
  <c r="F999" i="14"/>
  <c r="H999" i="14"/>
  <c r="I999" i="14"/>
  <c r="J999" i="14"/>
  <c r="K999" i="14"/>
  <c r="L999" i="14"/>
  <c r="M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AF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AF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AA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Z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AA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X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Z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V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A2" i="15" l="1"/>
  <c r="B2" i="15"/>
  <c r="Y987" i="14"/>
  <c r="AB986" i="14"/>
  <c r="AE969" i="14"/>
  <c r="AC937" i="14"/>
  <c r="Y949" i="14"/>
  <c r="AE941" i="14"/>
  <c r="U938" i="14"/>
  <c r="AC894" i="14"/>
  <c r="Z847" i="14"/>
  <c r="AD829" i="14"/>
  <c r="Y806" i="14"/>
  <c r="Z804" i="14"/>
  <c r="W809" i="14"/>
  <c r="Z915" i="14"/>
  <c r="AD907" i="14"/>
  <c r="W835" i="14"/>
  <c r="U956" i="14"/>
  <c r="AE876" i="14"/>
  <c r="W852" i="14"/>
  <c r="AB989" i="14"/>
  <c r="AD973" i="14"/>
  <c r="Z1054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X938" i="14"/>
  <c r="AB852" i="14"/>
  <c r="AE1127" i="14"/>
  <c r="AE1149" i="14"/>
  <c r="AA1025" i="14"/>
  <c r="AA1009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U969" i="14"/>
  <c r="AC960" i="14"/>
  <c r="AA952" i="14"/>
  <c r="X922" i="14"/>
  <c r="AA856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V971" i="14"/>
  <c r="AB939" i="14"/>
  <c r="Z909" i="14"/>
  <c r="AE900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D983" i="14"/>
  <c r="V975" i="14"/>
  <c r="U966" i="14"/>
  <c r="AD959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F985" i="14"/>
  <c r="AD97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X1034" i="14"/>
  <c r="V1033" i="14"/>
  <c r="AE1010" i="14"/>
  <c r="Z995" i="14"/>
  <c r="V983" i="14"/>
  <c r="Y947" i="14"/>
  <c r="V939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X1037" i="14"/>
  <c r="W1029" i="14"/>
  <c r="Z1014" i="14"/>
  <c r="V1004" i="14"/>
  <c r="W999" i="14"/>
  <c r="Z993" i="14"/>
  <c r="X983" i="14"/>
  <c r="V980" i="14"/>
  <c r="Y971" i="14"/>
  <c r="U959" i="14"/>
  <c r="AB956" i="14"/>
  <c r="Y936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Z790" i="14"/>
  <c r="X763" i="14"/>
  <c r="AC761" i="14"/>
  <c r="AB1121" i="14"/>
  <c r="AC839" i="14"/>
  <c r="X1174" i="14"/>
  <c r="Y1166" i="14"/>
  <c r="Z1156" i="14"/>
  <c r="Y1153" i="14"/>
  <c r="Y1109" i="14"/>
  <c r="W1059" i="14"/>
  <c r="Y1056" i="14"/>
  <c r="W1050" i="14"/>
  <c r="AA1045" i="14"/>
  <c r="Z1016" i="14"/>
  <c r="AC991" i="14"/>
  <c r="Z990" i="14"/>
  <c r="Z987" i="14"/>
  <c r="V977" i="14"/>
  <c r="AF975" i="14"/>
  <c r="AA924" i="14"/>
  <c r="V917" i="14"/>
  <c r="AA915" i="14"/>
  <c r="Y909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V1056" i="14"/>
  <c r="V1055" i="14"/>
  <c r="W1028" i="14"/>
  <c r="AC1018" i="14"/>
  <c r="W989" i="14"/>
  <c r="AF972" i="14"/>
  <c r="Z957" i="14"/>
  <c r="Z919" i="14"/>
  <c r="AA911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Y948" i="14"/>
  <c r="Z948" i="14"/>
  <c r="AA948" i="14"/>
  <c r="AA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U1078" i="14"/>
  <c r="W1069" i="14"/>
  <c r="X1069" i="14"/>
  <c r="V1069" i="14"/>
  <c r="AF1000" i="14"/>
  <c r="Y879" i="14"/>
  <c r="AB879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V962" i="14"/>
  <c r="X962" i="14"/>
  <c r="AC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AF922" i="14"/>
  <c r="AA900" i="14"/>
  <c r="Y893" i="14"/>
  <c r="Y889" i="14"/>
  <c r="Z884" i="14"/>
  <c r="AN880" i="14"/>
  <c r="AD876" i="14"/>
  <c r="AB859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AA941" i="14"/>
  <c r="AD923" i="14"/>
  <c r="Z920" i="14"/>
  <c r="U919" i="14"/>
  <c r="V916" i="14"/>
  <c r="X909" i="14"/>
  <c r="AA904" i="14"/>
  <c r="Z902" i="14"/>
  <c r="AS900" i="14"/>
  <c r="Y899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Y983" i="14"/>
  <c r="AB973" i="14"/>
  <c r="AB959" i="14"/>
  <c r="AB952" i="14"/>
  <c r="U951" i="14"/>
  <c r="U941" i="14"/>
  <c r="AF940" i="14"/>
  <c r="V925" i="14"/>
  <c r="AB923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851" i="14"/>
  <c r="AS788" i="14"/>
  <c r="AR1146" i="14"/>
  <c r="AH1200" i="14"/>
  <c r="AN1189" i="14"/>
  <c r="AM1175" i="14"/>
  <c r="AS1137" i="14"/>
  <c r="AJ1127" i="14"/>
  <c r="AH813" i="14"/>
  <c r="AK759" i="14"/>
  <c r="AO1208" i="14"/>
  <c r="AK1201" i="14"/>
  <c r="AI1185" i="14"/>
  <c r="AK1169" i="14"/>
  <c r="AO1166" i="14"/>
  <c r="AK1112" i="14"/>
  <c r="AO1101" i="14"/>
  <c r="AS1099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V1089" i="14"/>
  <c r="AD1089" i="14"/>
  <c r="AE1089" i="14"/>
  <c r="T1085" i="14"/>
  <c r="AE1085" i="14" s="1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M1007" i="14"/>
  <c r="X1007" i="14"/>
  <c r="Y1007" i="14"/>
  <c r="AE1007" i="14"/>
  <c r="AF1007" i="14"/>
  <c r="X981" i="14"/>
  <c r="AD981" i="14"/>
  <c r="U981" i="14"/>
  <c r="V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U1076" i="14"/>
  <c r="V1076" i="14"/>
  <c r="AA1076" i="14"/>
  <c r="AA1073" i="14"/>
  <c r="V1073" i="14"/>
  <c r="X1073" i="14"/>
  <c r="Z1073" i="14"/>
  <c r="W1053" i="14"/>
  <c r="Y1046" i="14"/>
  <c r="X1046" i="14"/>
  <c r="AF1046" i="14"/>
  <c r="AI1040" i="14"/>
  <c r="Z1040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Y955" i="14"/>
  <c r="AF955" i="14"/>
  <c r="AL955" i="14"/>
  <c r="V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E1045" i="14"/>
  <c r="AD1037" i="14"/>
  <c r="AL1037" i="14"/>
  <c r="V1037" i="14"/>
  <c r="W1037" i="14"/>
  <c r="AE1037" i="14"/>
  <c r="AH1017" i="14"/>
  <c r="Y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V1071" i="14"/>
  <c r="X1061" i="14"/>
  <c r="U1061" i="14"/>
  <c r="V1061" i="14"/>
  <c r="W1061" i="14"/>
  <c r="Z1060" i="14"/>
  <c r="Z1051" i="14"/>
  <c r="AE1051" i="14"/>
  <c r="V1051" i="14"/>
  <c r="W1051" i="14"/>
  <c r="AQ1048" i="14"/>
  <c r="Z1031" i="14"/>
  <c r="AE1031" i="14"/>
  <c r="AF1031" i="14"/>
  <c r="AK1024" i="14"/>
  <c r="U1024" i="14"/>
  <c r="V1024" i="14"/>
  <c r="Y1023" i="14"/>
  <c r="Z1023" i="14"/>
  <c r="Y1022" i="14"/>
  <c r="AE1014" i="14"/>
  <c r="U991" i="14"/>
  <c r="V991" i="14"/>
  <c r="Y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D1083" i="14"/>
  <c r="AE1083" i="14"/>
  <c r="X1071" i="14"/>
  <c r="Y1061" i="14"/>
  <c r="Y1060" i="14"/>
  <c r="Y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Z975" i="14"/>
  <c r="AF973" i="14"/>
  <c r="U973" i="14"/>
  <c r="AD968" i="14"/>
  <c r="W968" i="14"/>
  <c r="X965" i="14"/>
  <c r="AA950" i="14"/>
  <c r="U950" i="14"/>
  <c r="V950" i="14"/>
  <c r="Y950" i="14"/>
  <c r="AB950" i="14"/>
  <c r="Y890" i="14"/>
  <c r="AF890" i="14"/>
  <c r="V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W914" i="14"/>
  <c r="AB914" i="14"/>
  <c r="AF914" i="14"/>
  <c r="AC885" i="14"/>
  <c r="U885" i="14"/>
  <c r="AD885" i="14"/>
  <c r="W885" i="14"/>
  <c r="AF885" i="14"/>
  <c r="Y885" i="14"/>
  <c r="W1072" i="14"/>
  <c r="X1066" i="14"/>
  <c r="V1057" i="14"/>
  <c r="U1053" i="14"/>
  <c r="V1050" i="14"/>
  <c r="AJ1034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D969" i="14"/>
  <c r="AB969" i="14"/>
  <c r="AA969" i="14"/>
  <c r="X968" i="14"/>
  <c r="Z960" i="14"/>
  <c r="W935" i="14"/>
  <c r="AE912" i="14"/>
  <c r="AB885" i="14"/>
  <c r="AB869" i="14"/>
  <c r="AA869" i="14"/>
  <c r="W869" i="14"/>
  <c r="X869" i="14"/>
  <c r="Z869" i="14"/>
  <c r="AE869" i="14"/>
  <c r="AF869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AD924" i="14"/>
  <c r="AD890" i="14"/>
  <c r="W867" i="14"/>
  <c r="AK867" i="14"/>
  <c r="AB867" i="14"/>
  <c r="AD867" i="14"/>
  <c r="AF867" i="14"/>
  <c r="U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H1011" i="14"/>
  <c r="AD1004" i="14"/>
  <c r="AA999" i="14"/>
  <c r="AB997" i="14"/>
  <c r="W997" i="14"/>
  <c r="X994" i="14"/>
  <c r="U993" i="14"/>
  <c r="AC989" i="14"/>
  <c r="AE985" i="14"/>
  <c r="AC983" i="14"/>
  <c r="W979" i="14"/>
  <c r="AF977" i="14"/>
  <c r="AD975" i="14"/>
  <c r="AB975" i="14"/>
  <c r="U975" i="14"/>
  <c r="X972" i="14"/>
  <c r="Y969" i="14"/>
  <c r="AA966" i="14"/>
  <c r="AF965" i="14"/>
  <c r="Z965" i="14"/>
  <c r="W965" i="14"/>
  <c r="AE965" i="14"/>
  <c r="AA953" i="14"/>
  <c r="Z950" i="14"/>
  <c r="W949" i="14"/>
  <c r="V945" i="14"/>
  <c r="AE894" i="14"/>
  <c r="U894" i="14"/>
  <c r="AF894" i="14"/>
  <c r="AB894" i="14"/>
  <c r="X883" i="14"/>
  <c r="AA883" i="14"/>
  <c r="AE883" i="14"/>
  <c r="AF883" i="14"/>
  <c r="Z882" i="14"/>
  <c r="X882" i="14"/>
  <c r="AD882" i="14"/>
  <c r="AE882" i="14"/>
  <c r="U882" i="14"/>
  <c r="AF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V979" i="14"/>
  <c r="X973" i="14"/>
  <c r="W972" i="14"/>
  <c r="V969" i="14"/>
  <c r="AA961" i="14"/>
  <c r="Z961" i="14"/>
  <c r="AE931" i="14"/>
  <c r="Y825" i="14"/>
  <c r="AD825" i="14"/>
  <c r="AF825" i="14"/>
  <c r="W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H1041" i="14"/>
  <c r="Z1037" i="14"/>
  <c r="AS1035" i="14"/>
  <c r="W1034" i="14"/>
  <c r="V1030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AA957" i="14"/>
  <c r="AA931" i="14"/>
  <c r="AE924" i="14"/>
  <c r="U896" i="14"/>
  <c r="V896" i="14"/>
  <c r="AC896" i="14"/>
  <c r="AD896" i="14"/>
  <c r="AL896" i="14"/>
  <c r="AA885" i="14"/>
  <c r="AA963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AB913" i="14"/>
  <c r="Y911" i="14"/>
  <c r="U909" i="14"/>
  <c r="AN905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I885" i="14" s="1"/>
  <c r="AE880" i="14"/>
  <c r="X879" i="14"/>
  <c r="AF878" i="14"/>
  <c r="U878" i="14"/>
  <c r="Z877" i="14"/>
  <c r="AM874" i="14"/>
  <c r="T873" i="14"/>
  <c r="V873" i="14" s="1"/>
  <c r="X873" i="14"/>
  <c r="AF873" i="14"/>
  <c r="AF871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AD939" i="14"/>
  <c r="AC938" i="14"/>
  <c r="AK938" i="14"/>
  <c r="AC935" i="14"/>
  <c r="AC932" i="14"/>
  <c r="AA927" i="14"/>
  <c r="AO923" i="14"/>
  <c r="AE922" i="14"/>
  <c r="AA922" i="14"/>
  <c r="AA919" i="14"/>
  <c r="W916" i="14"/>
  <c r="AE914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X888" i="14"/>
  <c r="Z887" i="14"/>
  <c r="Y884" i="14"/>
  <c r="AE884" i="14"/>
  <c r="AO880" i="14"/>
  <c r="AD880" i="14"/>
  <c r="AD878" i="14"/>
  <c r="X874" i="14"/>
  <c r="AK870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5" i="14"/>
  <c r="AF941" i="14"/>
  <c r="AR939" i="14"/>
  <c r="Y938" i="14"/>
  <c r="Z929" i="14"/>
  <c r="U923" i="14"/>
  <c r="Z922" i="14"/>
  <c r="AO915" i="14"/>
  <c r="AE911" i="14"/>
  <c r="AH911" i="14"/>
  <c r="AD909" i="14"/>
  <c r="AC904" i="14"/>
  <c r="AD902" i="14"/>
  <c r="AB900" i="14"/>
  <c r="X899" i="14"/>
  <c r="AS889" i="14"/>
  <c r="AE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AF870" i="14"/>
  <c r="Z870" i="14"/>
  <c r="W866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I865" i="14" s="1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B1009" i="14" s="1"/>
  <c r="AQ981" i="14"/>
  <c r="AL930" i="14"/>
  <c r="AS905" i="14"/>
  <c r="T898" i="14"/>
  <c r="X898" i="14" s="1"/>
  <c r="AS892" i="14"/>
  <c r="AP889" i="14"/>
  <c r="T889" i="14"/>
  <c r="W889" i="14" s="1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N1006" i="14"/>
  <c r="AL994" i="14"/>
  <c r="AN977" i="14"/>
  <c r="AL948" i="14"/>
  <c r="AJ935" i="14"/>
  <c r="AP926" i="14"/>
  <c r="AJ924" i="14"/>
  <c r="T915" i="14"/>
  <c r="X915" i="14" s="1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H1065" i="14"/>
  <c r="Z1065" i="14"/>
  <c r="AA1065" i="14"/>
  <c r="AB1065" i="14"/>
  <c r="U1065" i="14"/>
  <c r="AC1065" i="14"/>
  <c r="V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W1054" i="14"/>
  <c r="AE1054" i="14"/>
  <c r="X1054" i="14"/>
  <c r="AF1054" i="14"/>
  <c r="AA1054" i="14"/>
  <c r="AB1040" i="14"/>
  <c r="U1040" i="14"/>
  <c r="V1040" i="14"/>
  <c r="AD1040" i="14"/>
  <c r="W1040" i="14"/>
  <c r="AE1040" i="14"/>
  <c r="X1040" i="14"/>
  <c r="AF1040" i="14"/>
  <c r="X1022" i="14"/>
  <c r="AC1022" i="14"/>
  <c r="AD1022" i="14"/>
  <c r="U1022" i="14"/>
  <c r="AE1022" i="14"/>
  <c r="V1022" i="14"/>
  <c r="W1022" i="14"/>
  <c r="AB1022" i="14"/>
  <c r="T1011" i="14"/>
  <c r="AB1011" i="14" s="1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V1047" i="14"/>
  <c r="AD1047" i="14"/>
  <c r="W1047" i="14"/>
  <c r="AE1047" i="14"/>
  <c r="X1047" i="14"/>
  <c r="AF1047" i="14"/>
  <c r="AA1047" i="14"/>
  <c r="AB1044" i="14"/>
  <c r="U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V1038" i="14"/>
  <c r="AD1038" i="14"/>
  <c r="W1038" i="14"/>
  <c r="AE1038" i="14"/>
  <c r="X1038" i="14"/>
  <c r="AF1038" i="14"/>
  <c r="AB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F1044" i="14"/>
  <c r="V1026" i="14"/>
  <c r="U1026" i="14"/>
  <c r="W1026" i="14"/>
  <c r="X1026" i="14"/>
  <c r="AH984" i="14"/>
  <c r="Z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Y1062" i="14"/>
  <c r="AJ1062" i="14"/>
  <c r="AM1052" i="14"/>
  <c r="AA1052" i="14"/>
  <c r="U1052" i="14"/>
  <c r="AC1052" i="14"/>
  <c r="V1052" i="14"/>
  <c r="W1052" i="14"/>
  <c r="AE1052" i="14"/>
  <c r="Z1052" i="14"/>
  <c r="Z1047" i="14"/>
  <c r="AB1046" i="14"/>
  <c r="U1046" i="14"/>
  <c r="AC1046" i="14"/>
  <c r="V1046" i="14"/>
  <c r="W1046" i="14"/>
  <c r="AE1046" i="14"/>
  <c r="Z1046" i="14"/>
  <c r="AK1046" i="14"/>
  <c r="Y1044" i="14"/>
  <c r="AA1041" i="14"/>
  <c r="AB1041" i="14"/>
  <c r="U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V1084" i="14"/>
  <c r="W1083" i="14"/>
  <c r="AO1075" i="14"/>
  <c r="T1075" i="14"/>
  <c r="AE1075" i="14" s="1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W1064" i="14"/>
  <c r="AE1064" i="14"/>
  <c r="AQ1060" i="14"/>
  <c r="U1060" i="14"/>
  <c r="AC1060" i="14"/>
  <c r="V1060" i="14"/>
  <c r="AD1060" i="14"/>
  <c r="W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C1041" i="14" s="1"/>
  <c r="AB1023" i="14"/>
  <c r="W1023" i="14"/>
  <c r="AO1021" i="14"/>
  <c r="W1020" i="14"/>
  <c r="X1020" i="14"/>
  <c r="AF1020" i="14"/>
  <c r="Z1020" i="14"/>
  <c r="T1019" i="14"/>
  <c r="AD1019" i="14" s="1"/>
  <c r="AA1019" i="14"/>
  <c r="AB1019" i="14"/>
  <c r="V1019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K918" i="14"/>
  <c r="AA918" i="14"/>
  <c r="AC918" i="14"/>
  <c r="AH918" i="14"/>
  <c r="W918" i="14"/>
  <c r="Z918" i="14"/>
  <c r="AE918" i="14"/>
  <c r="AP918" i="14"/>
  <c r="AH906" i="14"/>
  <c r="AB906" i="14"/>
  <c r="AD906" i="14"/>
  <c r="V906" i="14"/>
  <c r="AE906" i="14"/>
  <c r="AF906" i="14"/>
  <c r="X906" i="14"/>
  <c r="AM906" i="14"/>
  <c r="AA906" i="14"/>
  <c r="Y906" i="14"/>
  <c r="AC906" i="14"/>
  <c r="Z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B1061" i="14"/>
  <c r="AB1059" i="14"/>
  <c r="AC1057" i="14"/>
  <c r="U1057" i="14"/>
  <c r="T1056" i="14"/>
  <c r="AB1056" i="14" s="1"/>
  <c r="U1051" i="14"/>
  <c r="AR1050" i="14"/>
  <c r="AC1050" i="14"/>
  <c r="U1050" i="14"/>
  <c r="AL1048" i="14"/>
  <c r="U1043" i="14"/>
  <c r="AL1042" i="14"/>
  <c r="AB1039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X1016" i="14"/>
  <c r="AB1012" i="14"/>
  <c r="U1012" i="14"/>
  <c r="V1012" i="14"/>
  <c r="AD1012" i="14"/>
  <c r="W1012" i="14"/>
  <c r="AE1012" i="14"/>
  <c r="W1010" i="14"/>
  <c r="W1007" i="14"/>
  <c r="Z1005" i="14"/>
  <c r="U1005" i="14"/>
  <c r="AC1005" i="14"/>
  <c r="V1005" i="14"/>
  <c r="AD1005" i="14"/>
  <c r="X1003" i="14"/>
  <c r="AO986" i="14"/>
  <c r="AB954" i="14"/>
  <c r="AH1090" i="14"/>
  <c r="AJ1086" i="14"/>
  <c r="AF1085" i="14"/>
  <c r="AM1085" i="14"/>
  <c r="AF1084" i="14"/>
  <c r="X1084" i="14"/>
  <c r="X1082" i="14"/>
  <c r="AH1080" i="14"/>
  <c r="T1080" i="14"/>
  <c r="AC1080" i="14" s="1"/>
  <c r="AH1078" i="14"/>
  <c r="Y1078" i="14"/>
  <c r="AJ1078" i="14"/>
  <c r="AH1076" i="14"/>
  <c r="AL1076" i="14"/>
  <c r="X1074" i="14"/>
  <c r="AB1073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6" i="14"/>
  <c r="W1085" i="14"/>
  <c r="W1084" i="14"/>
  <c r="AE1082" i="14"/>
  <c r="X1080" i="14"/>
  <c r="AF1078" i="14"/>
  <c r="X1078" i="14"/>
  <c r="AF1076" i="14"/>
  <c r="X1076" i="14"/>
  <c r="AE1074" i="14"/>
  <c r="W1074" i="14"/>
  <c r="AE1072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V1032" i="14"/>
  <c r="AA1031" i="14"/>
  <c r="AJ1029" i="14"/>
  <c r="Y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 s="1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Z947" i="14"/>
  <c r="AC947" i="14"/>
  <c r="AD947" i="14"/>
  <c r="U947" i="14"/>
  <c r="AE947" i="14"/>
  <c r="V947" i="14"/>
  <c r="AF947" i="14"/>
  <c r="W947" i="14"/>
  <c r="AB947" i="14"/>
  <c r="AL937" i="14"/>
  <c r="V937" i="14"/>
  <c r="AD937" i="14"/>
  <c r="X937" i="14"/>
  <c r="AF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V1014" i="14"/>
  <c r="AD1014" i="14"/>
  <c r="X1014" i="14"/>
  <c r="AF1014" i="14"/>
  <c r="Y1012" i="14"/>
  <c r="AR1010" i="14"/>
  <c r="X1005" i="14"/>
  <c r="X992" i="14"/>
  <c r="AI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U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AB1017" i="14" s="1"/>
  <c r="U1017" i="14"/>
  <c r="AC1017" i="14"/>
  <c r="V1017" i="14"/>
  <c r="AD1017" i="14"/>
  <c r="X1017" i="14"/>
  <c r="AF1017" i="14"/>
  <c r="AD1016" i="14"/>
  <c r="AM1016" i="14"/>
  <c r="AQ1016" i="14"/>
  <c r="Z1010" i="14"/>
  <c r="U1010" i="14"/>
  <c r="AC1010" i="14"/>
  <c r="V1010" i="14"/>
  <c r="AD1010" i="14"/>
  <c r="AH1007" i="14"/>
  <c r="Z1007" i="14"/>
  <c r="AA1007" i="14"/>
  <c r="U1007" i="14"/>
  <c r="AC1007" i="14"/>
  <c r="V1007" i="14"/>
  <c r="AD1007" i="14"/>
  <c r="T1003" i="14"/>
  <c r="AB1003" i="14" s="1"/>
  <c r="U1003" i="14"/>
  <c r="AC1003" i="14"/>
  <c r="V1003" i="14"/>
  <c r="AD1003" i="14"/>
  <c r="W1003" i="14"/>
  <c r="AE1003" i="14"/>
  <c r="AR986" i="14"/>
  <c r="AL986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J984" i="14"/>
  <c r="AA978" i="14"/>
  <c r="AC966" i="14"/>
  <c r="V964" i="14"/>
  <c r="AD964" i="14"/>
  <c r="T955" i="14"/>
  <c r="X955" i="14" s="1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AF927" i="14"/>
  <c r="AJ927" i="14"/>
  <c r="AB927" i="14"/>
  <c r="AI907" i="14"/>
  <c r="AE907" i="14"/>
  <c r="Z907" i="14"/>
  <c r="AN907" i="14"/>
  <c r="AA907" i="14"/>
  <c r="AB907" i="14"/>
  <c r="T907" i="14"/>
  <c r="W907" i="14" s="1"/>
  <c r="AC907" i="14"/>
  <c r="AF907" i="14"/>
  <c r="X907" i="14"/>
  <c r="Z817" i="14"/>
  <c r="U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AB918" i="14"/>
  <c r="V891" i="14"/>
  <c r="AD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N1008" i="14"/>
  <c r="Z1008" i="14"/>
  <c r="AS1008" i="14"/>
  <c r="T1001" i="14"/>
  <c r="AB1001" i="14" s="1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F986" i="14"/>
  <c r="X986" i="14"/>
  <c r="AC985" i="14"/>
  <c r="U985" i="14"/>
  <c r="AR984" i="14"/>
  <c r="AB983" i="14"/>
  <c r="T983" i="14"/>
  <c r="AA983" i="14" s="1"/>
  <c r="AS982" i="14"/>
  <c r="AD982" i="14"/>
  <c r="V982" i="14"/>
  <c r="AA981" i="14"/>
  <c r="AK980" i="14"/>
  <c r="AM980" i="14"/>
  <c r="U979" i="14"/>
  <c r="AF978" i="14"/>
  <c r="X978" i="14"/>
  <c r="U977" i="14"/>
  <c r="AH976" i="14"/>
  <c r="X976" i="14"/>
  <c r="AN973" i="14"/>
  <c r="Y973" i="14"/>
  <c r="AJ973" i="14"/>
  <c r="AD971" i="14"/>
  <c r="U971" i="14"/>
  <c r="X970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AN938" i="14"/>
  <c r="AB938" i="14"/>
  <c r="V938" i="14"/>
  <c r="AD938" i="14"/>
  <c r="AE938" i="14"/>
  <c r="U936" i="14"/>
  <c r="AB934" i="14"/>
  <c r="AD934" i="14"/>
  <c r="W934" i="14"/>
  <c r="AE934" i="14"/>
  <c r="W932" i="14"/>
  <c r="V929" i="14"/>
  <c r="AD929" i="14"/>
  <c r="W929" i="14"/>
  <c r="AE929" i="14"/>
  <c r="AF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AF925" i="14"/>
  <c r="Y907" i="14"/>
  <c r="Z903" i="14"/>
  <c r="AA903" i="14"/>
  <c r="AJ903" i="14"/>
  <c r="U1000" i="14"/>
  <c r="U998" i="14"/>
  <c r="AB996" i="14"/>
  <c r="X995" i="14"/>
  <c r="X993" i="14"/>
  <c r="AC990" i="14"/>
  <c r="U990" i="14"/>
  <c r="AC988" i="14"/>
  <c r="U988" i="14"/>
  <c r="AE986" i="14"/>
  <c r="W986" i="14"/>
  <c r="AQ984" i="14"/>
  <c r="AR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AH920" i="14"/>
  <c r="U907" i="14"/>
  <c r="AL901" i="14"/>
  <c r="Y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X999" i="14"/>
  <c r="AB998" i="14"/>
  <c r="X997" i="14"/>
  <c r="AA996" i="14"/>
  <c r="W995" i="14"/>
  <c r="W993" i="14"/>
  <c r="AF991" i="14"/>
  <c r="X991" i="14"/>
  <c r="AB990" i="14"/>
  <c r="AF989" i="14"/>
  <c r="X989" i="14"/>
  <c r="AB988" i="14"/>
  <c r="AJ987" i="14"/>
  <c r="AD986" i="14"/>
  <c r="V986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AR969" i="14"/>
  <c r="AI966" i="14"/>
  <c r="X966" i="14"/>
  <c r="AC964" i="14"/>
  <c r="AE961" i="14"/>
  <c r="V961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AA935" i="14"/>
  <c r="AQ932" i="14"/>
  <c r="U927" i="14"/>
  <c r="AI917" i="14"/>
  <c r="Z917" i="14"/>
  <c r="AA917" i="14"/>
  <c r="AB917" i="14"/>
  <c r="AQ917" i="14"/>
  <c r="U917" i="14"/>
  <c r="AC917" i="14"/>
  <c r="W917" i="14"/>
  <c r="AE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AD908" i="14"/>
  <c r="AA908" i="14"/>
  <c r="AB908" i="14"/>
  <c r="AC908" i="14"/>
  <c r="U908" i="14"/>
  <c r="AE908" i="14"/>
  <c r="X908" i="14"/>
  <c r="Y908" i="14"/>
  <c r="AQ891" i="14"/>
  <c r="AH886" i="14"/>
  <c r="Z886" i="14"/>
  <c r="AD886" i="14"/>
  <c r="AE886" i="14"/>
  <c r="AD1031" i="14"/>
  <c r="V1031" i="14"/>
  <c r="AD1029" i="14"/>
  <c r="AP1028" i="14"/>
  <c r="AD1027" i="14"/>
  <c r="V1027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A998" i="14"/>
  <c r="V995" i="14"/>
  <c r="V993" i="14"/>
  <c r="AE991" i="14"/>
  <c r="AE989" i="14"/>
  <c r="AF987" i="14"/>
  <c r="AC986" i="14"/>
  <c r="U986" i="14"/>
  <c r="AM985" i="14"/>
  <c r="AP985" i="14"/>
  <c r="AM984" i="14"/>
  <c r="AH983" i="14"/>
  <c r="AK983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B935" i="14"/>
  <c r="AF931" i="14"/>
  <c r="AB931" i="14"/>
  <c r="U931" i="14"/>
  <c r="AC931" i="14"/>
  <c r="AJ920" i="14"/>
  <c r="AJ919" i="14"/>
  <c r="V919" i="14"/>
  <c r="AD919" i="14"/>
  <c r="W919" i="14"/>
  <c r="AE919" i="14"/>
  <c r="AF919" i="14"/>
  <c r="Y919" i="14"/>
  <c r="AB919" i="14"/>
  <c r="AH917" i="14"/>
  <c r="AB910" i="14"/>
  <c r="Y891" i="14"/>
  <c r="AN1000" i="14"/>
  <c r="Z998" i="14"/>
  <c r="AC995" i="14"/>
  <c r="AC993" i="14"/>
  <c r="AO992" i="14"/>
  <c r="AK984" i="14"/>
  <c r="AI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Y942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AK907" i="14"/>
  <c r="AM905" i="14"/>
  <c r="W905" i="14"/>
  <c r="V897" i="14"/>
  <c r="AD897" i="14"/>
  <c r="AE897" i="14"/>
  <c r="X897" i="14"/>
  <c r="AF897" i="14"/>
  <c r="AA897" i="14"/>
  <c r="AB897" i="14"/>
  <c r="U895" i="14"/>
  <c r="AC895" i="14"/>
  <c r="V895" i="14"/>
  <c r="AD895" i="14"/>
  <c r="AE895" i="14"/>
  <c r="Z895" i="14"/>
  <c r="AA895" i="14"/>
  <c r="AD887" i="14"/>
  <c r="Z864" i="14"/>
  <c r="AA864" i="14"/>
  <c r="AB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AF926" i="14"/>
  <c r="AB924" i="14"/>
  <c r="AK923" i="14"/>
  <c r="AN923" i="14"/>
  <c r="AC922" i="14"/>
  <c r="AM921" i="14"/>
  <c r="Y921" i="14"/>
  <c r="AP921" i="14"/>
  <c r="AF920" i="14"/>
  <c r="X920" i="14"/>
  <c r="AF918" i="14"/>
  <c r="AB916" i="14"/>
  <c r="AF915" i="14"/>
  <c r="AS915" i="14"/>
  <c r="AC914" i="14"/>
  <c r="U914" i="14"/>
  <c r="AM913" i="14"/>
  <c r="AF912" i="14"/>
  <c r="AB911" i="14"/>
  <c r="AF910" i="14"/>
  <c r="X910" i="14"/>
  <c r="AE909" i="14"/>
  <c r="V909" i="14"/>
  <c r="AH905" i="14"/>
  <c r="AC897" i="14"/>
  <c r="AF895" i="14"/>
  <c r="AA887" i="14"/>
  <c r="AJ877" i="14"/>
  <c r="AD877" i="14"/>
  <c r="W877" i="14"/>
  <c r="AE877" i="14"/>
  <c r="Y877" i="14"/>
  <c r="T945" i="14"/>
  <c r="AA945" i="14" s="1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AC909" i="14"/>
  <c r="AR907" i="14"/>
  <c r="X904" i="14"/>
  <c r="AF904" i="14"/>
  <c r="Y904" i="14"/>
  <c r="AI904" i="14"/>
  <c r="AB904" i="14"/>
  <c r="AB903" i="14"/>
  <c r="AC903" i="14"/>
  <c r="X903" i="14"/>
  <c r="AF903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AE892" i="14"/>
  <c r="X892" i="14"/>
  <c r="AF892" i="14"/>
  <c r="AD875" i="14"/>
  <c r="W875" i="14"/>
  <c r="AE875" i="14"/>
  <c r="Y875" i="14"/>
  <c r="AJ864" i="14"/>
  <c r="AA823" i="14"/>
  <c r="V823" i="14"/>
  <c r="AE823" i="14"/>
  <c r="AF823" i="14"/>
  <c r="U823" i="14"/>
  <c r="Y823" i="14"/>
  <c r="W823" i="14"/>
  <c r="X823" i="14"/>
  <c r="Z823" i="14"/>
  <c r="AA803" i="14"/>
  <c r="U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AC923" i="14"/>
  <c r="AO922" i="14"/>
  <c r="AC921" i="14"/>
  <c r="AB920" i="14"/>
  <c r="AF916" i="14"/>
  <c r="AB915" i="14"/>
  <c r="AO914" i="14"/>
  <c r="AC913" i="14"/>
  <c r="U913" i="14"/>
  <c r="AB912" i="14"/>
  <c r="AF911" i="14"/>
  <c r="AP909" i="14"/>
  <c r="AO909" i="14"/>
  <c r="AA905" i="14"/>
  <c r="AB905" i="14"/>
  <c r="AC905" i="14"/>
  <c r="X905" i="14"/>
  <c r="Y903" i="14"/>
  <c r="X900" i="14"/>
  <c r="AN896" i="14"/>
  <c r="AA896" i="14"/>
  <c r="AB896" i="14"/>
  <c r="AE896" i="14"/>
  <c r="AF896" i="14"/>
  <c r="AA857" i="14"/>
  <c r="W857" i="14"/>
  <c r="AE857" i="14"/>
  <c r="Z857" i="14"/>
  <c r="AO857" i="14"/>
  <c r="AB857" i="14"/>
  <c r="AC857" i="14"/>
  <c r="T857" i="14"/>
  <c r="U857" i="14" s="1"/>
  <c r="AD857" i="14"/>
  <c r="AF857" i="14"/>
  <c r="V857" i="14"/>
  <c r="AK857" i="14"/>
  <c r="X857" i="14"/>
  <c r="AL857" i="14"/>
  <c r="AM917" i="14"/>
  <c r="T909" i="14"/>
  <c r="AJ909" i="14" s="1"/>
  <c r="AA909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AL882" i="14"/>
  <c r="AE881" i="14"/>
  <c r="AA880" i="14"/>
  <c r="AE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AF855" i="14"/>
  <c r="V854" i="14"/>
  <c r="W853" i="14"/>
  <c r="AC851" i="14"/>
  <c r="AF850" i="14"/>
  <c r="U850" i="14"/>
  <c r="V849" i="14"/>
  <c r="W848" i="14"/>
  <c r="Y847" i="14"/>
  <c r="Z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AB877" i="14"/>
  <c r="AB875" i="14"/>
  <c r="AR874" i="14"/>
  <c r="AD874" i="14"/>
  <c r="AD873" i="14"/>
  <c r="AJ872" i="14"/>
  <c r="AD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AE863" i="14"/>
  <c r="W863" i="14"/>
  <c r="AF859" i="14"/>
  <c r="AF858" i="14"/>
  <c r="V858" i="14"/>
  <c r="AD856" i="14"/>
  <c r="AD855" i="14"/>
  <c r="AF854" i="14"/>
  <c r="AF853" i="14"/>
  <c r="Y852" i="14"/>
  <c r="AK852" i="14"/>
  <c r="AD850" i="14"/>
  <c r="AF849" i="14"/>
  <c r="U849" i="14"/>
  <c r="AF848" i="14"/>
  <c r="U848" i="14"/>
  <c r="X847" i="14"/>
  <c r="Y846" i="14"/>
  <c r="W845" i="14"/>
  <c r="AE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V883" i="14" s="1"/>
  <c r="AC881" i="14"/>
  <c r="AC879" i="14"/>
  <c r="U879" i="14"/>
  <c r="AC874" i="14"/>
  <c r="AC873" i="14"/>
  <c r="U873" i="14"/>
  <c r="AC871" i="14"/>
  <c r="AN868" i="14"/>
  <c r="AA868" i="14"/>
  <c r="AC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M891" i="14"/>
  <c r="AK891" i="14"/>
  <c r="AL891" i="14"/>
  <c r="AN891" i="14"/>
  <c r="AO891" i="14"/>
  <c r="AR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H1083" i="14"/>
  <c r="AN1080" i="14"/>
  <c r="AS1077" i="14"/>
  <c r="AN1074" i="14"/>
  <c r="AI1074" i="14"/>
  <c r="AJ1061" i="14"/>
  <c r="AR1035" i="14"/>
  <c r="AQ1027" i="14"/>
  <c r="AM1023" i="14"/>
  <c r="AH1023" i="14"/>
  <c r="AR1003" i="14"/>
  <c r="AR1002" i="14"/>
  <c r="AO991" i="14"/>
  <c r="AN978" i="14"/>
  <c r="AS978" i="14"/>
  <c r="AH978" i="14"/>
  <c r="AK978" i="14"/>
  <c r="AJ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Q1003" i="14"/>
  <c r="AJ1002" i="14"/>
  <c r="AM1002" i="14"/>
  <c r="AI987" i="14"/>
  <c r="AS987" i="14"/>
  <c r="T987" i="14"/>
  <c r="AA987" i="14" s="1"/>
  <c r="AH987" i="14"/>
  <c r="AR987" i="14"/>
  <c r="AI978" i="14"/>
  <c r="AN957" i="14"/>
  <c r="AH957" i="14"/>
  <c r="AP957" i="14"/>
  <c r="T950" i="14"/>
  <c r="X950" i="14" s="1"/>
  <c r="AM950" i="14"/>
  <c r="AR950" i="14"/>
  <c r="AJ928" i="14"/>
  <c r="AM928" i="14"/>
  <c r="AN928" i="14"/>
  <c r="AQ928" i="14"/>
  <c r="AI928" i="14"/>
  <c r="AJ899" i="14"/>
  <c r="AL899" i="14"/>
  <c r="T899" i="14"/>
  <c r="U899" i="14" s="1"/>
  <c r="AR899" i="14"/>
  <c r="AI899" i="14"/>
  <c r="AI855" i="14"/>
  <c r="AO855" i="14"/>
  <c r="AP855" i="14"/>
  <c r="AQ855" i="14"/>
  <c r="AN855" i="14"/>
  <c r="AM855" i="14"/>
  <c r="AI853" i="14"/>
  <c r="T853" i="14"/>
  <c r="AH853" i="14" s="1"/>
  <c r="AQ853" i="14"/>
  <c r="AS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E1077" i="14" s="1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I1031" i="14"/>
  <c r="AH1028" i="14"/>
  <c r="T1028" i="14"/>
  <c r="AA1028" i="14" s="1"/>
  <c r="AN1027" i="14"/>
  <c r="AS1025" i="14"/>
  <c r="AI1024" i="14"/>
  <c r="AJ1024" i="14"/>
  <c r="AR1019" i="14"/>
  <c r="T1016" i="14"/>
  <c r="AA1016" i="14" s="1"/>
  <c r="AI1015" i="14"/>
  <c r="AM1010" i="14"/>
  <c r="AL1010" i="14"/>
  <c r="AI1008" i="14"/>
  <c r="AH1008" i="14"/>
  <c r="T1008" i="14"/>
  <c r="AA1008" i="14" s="1"/>
  <c r="AP1006" i="14"/>
  <c r="AH999" i="14"/>
  <c r="AN981" i="14"/>
  <c r="AH981" i="14"/>
  <c r="AR981" i="14"/>
  <c r="AJ981" i="14"/>
  <c r="T981" i="14"/>
  <c r="AB981" i="14" s="1"/>
  <c r="AM981" i="14"/>
  <c r="AJ957" i="14"/>
  <c r="AI1195" i="14"/>
  <c r="AJ1102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B1027" i="14" s="1"/>
  <c r="AP1025" i="14"/>
  <c r="T1025" i="14"/>
  <c r="AQ1025" i="14" s="1"/>
  <c r="AO1018" i="14"/>
  <c r="AK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S1083" i="14" s="1"/>
  <c r="AO1082" i="14"/>
  <c r="AK1077" i="14"/>
  <c r="AM1076" i="14"/>
  <c r="AO1070" i="14"/>
  <c r="AS1060" i="14"/>
  <c r="AK1035" i="14"/>
  <c r="T1035" i="14"/>
  <c r="AC1035" i="14" s="1"/>
  <c r="AJ1027" i="14"/>
  <c r="AM1025" i="14"/>
  <c r="AI1022" i="14"/>
  <c r="AH1022" i="14"/>
  <c r="AN1019" i="14"/>
  <c r="T995" i="14"/>
  <c r="AR995" i="14" s="1"/>
  <c r="AK995" i="14"/>
  <c r="AP995" i="14"/>
  <c r="AH995" i="14"/>
  <c r="AJ995" i="14"/>
  <c r="T988" i="14"/>
  <c r="Y988" i="14" s="1"/>
  <c r="AP988" i="14"/>
  <c r="AL979" i="14"/>
  <c r="AJ979" i="14"/>
  <c r="AR979" i="14"/>
  <c r="AL951" i="14"/>
  <c r="T951" i="14"/>
  <c r="X951" i="14" s="1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S993" i="14" s="1"/>
  <c r="AP993" i="14"/>
  <c r="AH993" i="14"/>
  <c r="AM993" i="14"/>
  <c r="AO979" i="14"/>
  <c r="AK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A985" i="14" s="1"/>
  <c r="AQ982" i="14"/>
  <c r="AL980" i="14"/>
  <c r="T980" i="14"/>
  <c r="Y980" i="14" s="1"/>
  <c r="AJ977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T902" i="14"/>
  <c r="AI902" i="14" s="1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T947" i="14"/>
  <c r="AK947" i="14" s="1"/>
  <c r="AQ946" i="14"/>
  <c r="AJ945" i="14"/>
  <c r="T942" i="14"/>
  <c r="X942" i="14" s="1"/>
  <c r="AR936" i="14"/>
  <c r="AL932" i="14"/>
  <c r="AO931" i="14"/>
  <c r="T931" i="14"/>
  <c r="AM931" i="14" s="1"/>
  <c r="AO930" i="14"/>
  <c r="AR928" i="14"/>
  <c r="AS926" i="14"/>
  <c r="AP925" i="14"/>
  <c r="AQ924" i="14"/>
  <c r="AR920" i="14"/>
  <c r="AQ916" i="14"/>
  <c r="AI912" i="14"/>
  <c r="AS912" i="14"/>
  <c r="AL912" i="14"/>
  <c r="AI910" i="14"/>
  <c r="AM910" i="14"/>
  <c r="AQ904" i="14"/>
  <c r="AO887" i="14"/>
  <c r="AH887" i="14"/>
  <c r="T875" i="14"/>
  <c r="AI875" i="14" s="1"/>
  <c r="T975" i="14"/>
  <c r="AP975" i="14" s="1"/>
  <c r="AO969" i="14"/>
  <c r="AN961" i="14"/>
  <c r="AR948" i="14"/>
  <c r="AR947" i="14"/>
  <c r="AS943" i="14"/>
  <c r="AS942" i="14"/>
  <c r="AM940" i="14"/>
  <c r="AN931" i="14"/>
  <c r="AO924" i="14"/>
  <c r="AO916" i="14"/>
  <c r="AP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S923" i="14"/>
  <c r="AP920" i="14"/>
  <c r="AJ917" i="14"/>
  <c r="AN916" i="14"/>
  <c r="AM915" i="14"/>
  <c r="AN915" i="14"/>
  <c r="AQ912" i="14"/>
  <c r="AR906" i="14"/>
  <c r="AR901" i="14"/>
  <c r="AS899" i="14"/>
  <c r="AN882" i="14"/>
  <c r="AK882" i="14"/>
  <c r="T882" i="14"/>
  <c r="V882" i="14" s="1"/>
  <c r="AR882" i="14"/>
  <c r="AS882" i="14"/>
  <c r="AJ871" i="14"/>
  <c r="T871" i="14"/>
  <c r="V871" i="14" s="1"/>
  <c r="AO871" i="14"/>
  <c r="AQ871" i="14"/>
  <c r="AH871" i="14"/>
  <c r="AH869" i="14"/>
  <c r="T869" i="14"/>
  <c r="V869" i="14" s="1"/>
  <c r="AJ839" i="14"/>
  <c r="T839" i="14"/>
  <c r="AA839" i="14" s="1"/>
  <c r="AR839" i="14"/>
  <c r="AS839" i="14"/>
  <c r="AH839" i="14"/>
  <c r="AK987" i="14"/>
  <c r="AJ982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O943" i="14"/>
  <c r="AJ942" i="14"/>
  <c r="AK942" i="14"/>
  <c r="AJ940" i="14"/>
  <c r="AK940" i="14"/>
  <c r="AR932" i="14"/>
  <c r="AJ931" i="14"/>
  <c r="AL931" i="14"/>
  <c r="AP929" i="14"/>
  <c r="AR927" i="14"/>
  <c r="AM923" i="14"/>
  <c r="T923" i="14"/>
  <c r="Y923" i="14" s="1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Y913" i="14" s="1"/>
  <c r="AN912" i="14"/>
  <c r="T911" i="14"/>
  <c r="X911" i="14" s="1"/>
  <c r="AN911" i="14"/>
  <c r="AS902" i="14"/>
  <c r="AP902" i="14"/>
  <c r="AI901" i="14"/>
  <c r="AK897" i="14"/>
  <c r="T897" i="14"/>
  <c r="W897" i="14" s="1"/>
  <c r="AH897" i="14"/>
  <c r="AJ884" i="14"/>
  <c r="T884" i="14"/>
  <c r="X884" i="14" s="1"/>
  <c r="AS884" i="14"/>
  <c r="AH884" i="14"/>
  <c r="AK877" i="14"/>
  <c r="AQ877" i="14"/>
  <c r="AR877" i="14"/>
  <c r="AO877" i="14"/>
  <c r="AS858" i="14"/>
  <c r="AR806" i="14"/>
  <c r="AO897" i="14"/>
  <c r="AL884" i="14"/>
  <c r="AM881" i="14"/>
  <c r="T881" i="14"/>
  <c r="W881" i="14" s="1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W894" i="14" s="1"/>
  <c r="AH891" i="14"/>
  <c r="T887" i="14"/>
  <c r="AJ887" i="14" s="1"/>
  <c r="AK881" i="14"/>
  <c r="T877" i="14"/>
  <c r="V877" i="14" s="1"/>
  <c r="AJ876" i="14"/>
  <c r="AJ867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L915" i="14"/>
  <c r="AS907" i="14"/>
  <c r="AM907" i="14"/>
  <c r="AI900" i="14"/>
  <c r="AJ898" i="14"/>
  <c r="AN898" i="14"/>
  <c r="AM897" i="14"/>
  <c r="AH890" i="14"/>
  <c r="AL889" i="14"/>
  <c r="AP884" i="14"/>
  <c r="AS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J891" i="14" s="1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T861" i="14"/>
  <c r="U861" i="14" s="1"/>
  <c r="AS860" i="14"/>
  <c r="T855" i="14"/>
  <c r="AH855" i="14" s="1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V867" i="14" s="1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J1069" i="14"/>
  <c r="AS1069" i="14"/>
  <c r="AK1069" i="14"/>
  <c r="AL1069" i="14"/>
  <c r="AN1069" i="14"/>
  <c r="AP1069" i="14"/>
  <c r="AQ1069" i="14"/>
  <c r="T1053" i="14"/>
  <c r="AD1053" i="14" s="1"/>
  <c r="AI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AE1069" i="14" s="1"/>
  <c r="T1045" i="14"/>
  <c r="AC1045" i="14" s="1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F1073" i="14" s="1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F1081" i="14" s="1"/>
  <c r="AL1070" i="14"/>
  <c r="AI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H1055" i="14"/>
  <c r="AP1055" i="14"/>
  <c r="T1055" i="14"/>
  <c r="AD1055" i="14" s="1"/>
  <c r="AM1055" i="14"/>
  <c r="AN1055" i="14"/>
  <c r="AO1055" i="14"/>
  <c r="AR1055" i="14"/>
  <c r="AJ1055" i="14"/>
  <c r="AH1047" i="14"/>
  <c r="AI1047" i="14"/>
  <c r="AQ1047" i="14"/>
  <c r="T1047" i="14"/>
  <c r="AC1047" i="14" s="1"/>
  <c r="AN1047" i="14"/>
  <c r="AO1047" i="14"/>
  <c r="AR1047" i="14"/>
  <c r="AL1047" i="14"/>
  <c r="AM1042" i="14"/>
  <c r="AN1042" i="14"/>
  <c r="AH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C1033" i="14" s="1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S1089" i="14" s="1"/>
  <c r="AO1059" i="14"/>
  <c r="T1059" i="14"/>
  <c r="AE1059" i="14" s="1"/>
  <c r="AK1059" i="14"/>
  <c r="AL1059" i="14"/>
  <c r="AM1059" i="14"/>
  <c r="AN1059" i="14"/>
  <c r="AP1059" i="14"/>
  <c r="AI1059" i="14"/>
  <c r="T1013" i="14"/>
  <c r="AB1013" i="14" s="1"/>
  <c r="AL1013" i="14"/>
  <c r="AH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Q1067" i="14" s="1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H1059" i="14"/>
  <c r="AK1052" i="14"/>
  <c r="AS1052" i="14"/>
  <c r="AL1052" i="14"/>
  <c r="AN1052" i="14"/>
  <c r="AO1052" i="14"/>
  <c r="AP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S1071" i="14" s="1"/>
  <c r="AK1071" i="14"/>
  <c r="AM1071" i="14"/>
  <c r="AH1071" i="14"/>
  <c r="AP1071" i="14"/>
  <c r="AM1061" i="14"/>
  <c r="T1061" i="14"/>
  <c r="AE1061" i="14" s="1"/>
  <c r="AK1061" i="14"/>
  <c r="AL1061" i="14"/>
  <c r="AN1061" i="14"/>
  <c r="AO1061" i="14"/>
  <c r="AP1061" i="14"/>
  <c r="AI1061" i="14"/>
  <c r="AK1044" i="14"/>
  <c r="AS1044" i="14"/>
  <c r="AL1044" i="14"/>
  <c r="AN1044" i="14"/>
  <c r="AO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T1079" i="14"/>
  <c r="AE1079" i="14" s="1"/>
  <c r="AK1079" i="14"/>
  <c r="AS1079" i="14"/>
  <c r="AM1079" i="14"/>
  <c r="AH1079" i="14"/>
  <c r="AP1079" i="14"/>
  <c r="AI1072" i="14"/>
  <c r="AQ1072" i="14"/>
  <c r="AJ1072" i="14"/>
  <c r="AR1072" i="14"/>
  <c r="AK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I1039" i="14"/>
  <c r="AQ1039" i="14"/>
  <c r="T1039" i="14"/>
  <c r="AP1039" i="14" s="1"/>
  <c r="AL1039" i="14"/>
  <c r="AN1039" i="14"/>
  <c r="AR1039" i="14"/>
  <c r="AM1039" i="14"/>
  <c r="AK996" i="14"/>
  <c r="AL996" i="14"/>
  <c r="AM996" i="14"/>
  <c r="AN996" i="14"/>
  <c r="AO996" i="14"/>
  <c r="AI996" i="14"/>
  <c r="AJ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F1087" i="14" s="1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D1057" i="14" s="1"/>
  <c r="AL1053" i="14"/>
  <c r="AM1034" i="14"/>
  <c r="AN1034" i="14"/>
  <c r="AH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O1029" i="14" s="1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T1021" i="14"/>
  <c r="AF1021" i="14" s="1"/>
  <c r="AL1021" i="14"/>
  <c r="AH1021" i="14"/>
  <c r="AP1021" i="14"/>
  <c r="AI1021" i="14"/>
  <c r="AQ1021" i="14"/>
  <c r="AK1004" i="14"/>
  <c r="AS1004" i="14"/>
  <c r="AL1004" i="14"/>
  <c r="AM1004" i="14"/>
  <c r="AI1004" i="14"/>
  <c r="AQ1004" i="14"/>
  <c r="AJ1004" i="14"/>
  <c r="AR1004" i="14"/>
  <c r="T989" i="14"/>
  <c r="AA989" i="14" s="1"/>
  <c r="AL989" i="14"/>
  <c r="AH989" i="14"/>
  <c r="AP989" i="14"/>
  <c r="AI989" i="14"/>
  <c r="AQ989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K1074" i="14"/>
  <c r="T1074" i="14"/>
  <c r="AB1074" i="14" s="1"/>
  <c r="AL1073" i="14"/>
  <c r="AN1071" i="14"/>
  <c r="AL1065" i="14"/>
  <c r="T1065" i="14"/>
  <c r="AD1065" i="14" s="1"/>
  <c r="AK1063" i="14"/>
  <c r="AS1063" i="14"/>
  <c r="AM1057" i="14"/>
  <c r="AP1053" i="14"/>
  <c r="T1052" i="14"/>
  <c r="AB1052" i="14" s="1"/>
  <c r="AN1051" i="14"/>
  <c r="AR1049" i="14"/>
  <c r="T1044" i="14"/>
  <c r="AA1044" i="14" s="1"/>
  <c r="AN1043" i="14"/>
  <c r="T1037" i="14"/>
  <c r="AP1037" i="14" s="1"/>
  <c r="AN1037" i="14"/>
  <c r="AH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K1089" i="14"/>
  <c r="AR1082" i="14"/>
  <c r="AJ1082" i="14"/>
  <c r="AK1081" i="14"/>
  <c r="AR1074" i="14"/>
  <c r="AJ1074" i="14"/>
  <c r="AK1073" i="14"/>
  <c r="AK1065" i="14"/>
  <c r="T1063" i="14"/>
  <c r="AQ1063" i="14" s="1"/>
  <c r="AL1057" i="14"/>
  <c r="AI1054" i="14"/>
  <c r="AJ1054" i="14"/>
  <c r="AR1054" i="14"/>
  <c r="AL1054" i="14"/>
  <c r="AO1053" i="14"/>
  <c r="AK1051" i="14"/>
  <c r="T1051" i="14"/>
  <c r="AC1051" i="14" s="1"/>
  <c r="AI1046" i="14"/>
  <c r="AJ1046" i="14"/>
  <c r="AR1046" i="14"/>
  <c r="AL1046" i="14"/>
  <c r="AO1045" i="14"/>
  <c r="AK1043" i="14"/>
  <c r="T1043" i="14"/>
  <c r="AC1043" i="14" s="1"/>
  <c r="AN1041" i="14"/>
  <c r="AO1041" i="14"/>
  <c r="AI1041" i="14"/>
  <c r="AQ1041" i="14"/>
  <c r="AL1041" i="14"/>
  <c r="AK1012" i="14"/>
  <c r="AS1012" i="14"/>
  <c r="AL1012" i="14"/>
  <c r="AM1012" i="14"/>
  <c r="AN1012" i="14"/>
  <c r="AI1012" i="14"/>
  <c r="AQ1012" i="14"/>
  <c r="AJ1012" i="14"/>
  <c r="AR1012" i="14"/>
  <c r="T997" i="14"/>
  <c r="AR997" i="14" s="1"/>
  <c r="AL997" i="14"/>
  <c r="AH997" i="14"/>
  <c r="AP997" i="14"/>
  <c r="AI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T1031" i="14"/>
  <c r="AC1031" i="14" s="1"/>
  <c r="AL1031" i="14"/>
  <c r="AN1031" i="14"/>
  <c r="AR1028" i="14"/>
  <c r="AH1012" i="14"/>
  <c r="T1012" i="14"/>
  <c r="AA1012" i="14" s="1"/>
  <c r="AJ1005" i="14"/>
  <c r="AM964" i="14"/>
  <c r="AH964" i="14"/>
  <c r="AP964" i="14"/>
  <c r="AJ964" i="14"/>
  <c r="AR964" i="14"/>
  <c r="AN964" i="14"/>
  <c r="T964" i="14"/>
  <c r="AL964" i="14" s="1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O1063" i="14"/>
  <c r="AS1054" i="14"/>
  <c r="AL1049" i="14"/>
  <c r="T1049" i="14"/>
  <c r="AP1049" i="14" s="1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T1005" i="14"/>
  <c r="AB1005" i="14" s="1"/>
  <c r="AL1005" i="14"/>
  <c r="AH1005" i="14"/>
  <c r="AP1005" i="14"/>
  <c r="AI1005" i="14"/>
  <c r="AQ1005" i="14"/>
  <c r="AK988" i="14"/>
  <c r="AS988" i="14"/>
  <c r="AL988" i="14"/>
  <c r="AM988" i="14"/>
  <c r="AO988" i="14"/>
  <c r="AI988" i="14"/>
  <c r="AQ988" i="14"/>
  <c r="AJ988" i="14"/>
  <c r="AR988" i="14"/>
  <c r="AN1057" i="14"/>
  <c r="AI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I1028" i="14"/>
  <c r="AQ1028" i="14"/>
  <c r="AJ1013" i="14"/>
  <c r="AO944" i="14"/>
  <c r="T944" i="14"/>
  <c r="X944" i="14" s="1"/>
  <c r="AK944" i="14"/>
  <c r="AL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L959" i="14" s="1"/>
  <c r="AK959" i="14"/>
  <c r="AS959" i="14"/>
  <c r="AM959" i="14"/>
  <c r="AO959" i="14"/>
  <c r="AJ958" i="14"/>
  <c r="AR958" i="14"/>
  <c r="T958" i="14"/>
  <c r="X958" i="14" s="1"/>
  <c r="AK958" i="14"/>
  <c r="AS958" i="14"/>
  <c r="AH958" i="14"/>
  <c r="AP958" i="14"/>
  <c r="AI934" i="14"/>
  <c r="AQ934" i="14"/>
  <c r="AJ934" i="14"/>
  <c r="AR934" i="14"/>
  <c r="AL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S1010" i="14"/>
  <c r="AK1010" i="14"/>
  <c r="T1010" i="14"/>
  <c r="AA1010" i="14" s="1"/>
  <c r="AL1009" i="14"/>
  <c r="AN1007" i="14"/>
  <c r="AS1002" i="14"/>
  <c r="AK1002" i="14"/>
  <c r="T1002" i="14"/>
  <c r="Z1002" i="14" s="1"/>
  <c r="AL1001" i="14"/>
  <c r="AN999" i="14"/>
  <c r="AO998" i="14"/>
  <c r="AK994" i="14"/>
  <c r="T994" i="14"/>
  <c r="AR994" i="14" s="1"/>
  <c r="AL993" i="14"/>
  <c r="AO990" i="14"/>
  <c r="AS986" i="14"/>
  <c r="AK986" i="14"/>
  <c r="T986" i="14"/>
  <c r="Y986" i="14" s="1"/>
  <c r="AL985" i="14"/>
  <c r="AJ978" i="14"/>
  <c r="AR978" i="14"/>
  <c r="AL978" i="14"/>
  <c r="AO977" i="14"/>
  <c r="AS976" i="14"/>
  <c r="AL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Q1002" i="14"/>
  <c r="AI1002" i="14"/>
  <c r="AR1001" i="14"/>
  <c r="AJ1001" i="14"/>
  <c r="AL999" i="14"/>
  <c r="AM998" i="14"/>
  <c r="AN997" i="14"/>
  <c r="AI994" i="14"/>
  <c r="AJ993" i="14"/>
  <c r="AL991" i="14"/>
  <c r="AM990" i="14"/>
  <c r="AQ986" i="14"/>
  <c r="AI986" i="14"/>
  <c r="AR985" i="14"/>
  <c r="AJ985" i="14"/>
  <c r="AH980" i="14"/>
  <c r="AM979" i="14"/>
  <c r="AQ978" i="14"/>
  <c r="AL977" i="14"/>
  <c r="AP976" i="14"/>
  <c r="AS972" i="14"/>
  <c r="T971" i="14"/>
  <c r="AM971" i="14" s="1"/>
  <c r="AK970" i="14"/>
  <c r="AH968" i="14"/>
  <c r="AP968" i="14"/>
  <c r="AL967" i="14"/>
  <c r="AQ966" i="14"/>
  <c r="AR965" i="14"/>
  <c r="T963" i="14"/>
  <c r="Y963" i="14" s="1"/>
  <c r="AL908" i="14"/>
  <c r="AO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P1026" i="14"/>
  <c r="AH1026" i="14"/>
  <c r="AI1025" i="14"/>
  <c r="AR1024" i="14"/>
  <c r="AS1023" i="14"/>
  <c r="AK1023" i="14"/>
  <c r="T1023" i="14"/>
  <c r="AE1023" i="14" s="1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C1015" i="14" s="1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O1007" i="14" s="1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O999" i="14" s="1"/>
  <c r="AL998" i="14"/>
  <c r="AM997" i="14"/>
  <c r="AO995" i="14"/>
  <c r="AP994" i="14"/>
  <c r="AH994" i="14"/>
  <c r="AI993" i="14"/>
  <c r="AR992" i="14"/>
  <c r="AS991" i="14"/>
  <c r="AK991" i="14"/>
  <c r="T991" i="14"/>
  <c r="AN991" i="14" s="1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M935" i="14" s="1"/>
  <c r="AL935" i="14"/>
  <c r="AO935" i="14"/>
  <c r="AR935" i="14"/>
  <c r="AS935" i="14"/>
  <c r="AK935" i="14"/>
  <c r="AR908" i="14"/>
  <c r="AJ1023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T977" i="14"/>
  <c r="AC977" i="14" s="1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O967" i="14"/>
  <c r="AQ958" i="14"/>
  <c r="T946" i="14"/>
  <c r="X946" i="14" s="1"/>
  <c r="AO946" i="14"/>
  <c r="AP946" i="14"/>
  <c r="AH946" i="14"/>
  <c r="AS946" i="14"/>
  <c r="AS1037" i="14"/>
  <c r="AK1037" i="14"/>
  <c r="AM1035" i="14"/>
  <c r="AQ1031" i="14"/>
  <c r="AS1029" i="14"/>
  <c r="AK1029" i="14"/>
  <c r="AM1027" i="14"/>
  <c r="AN1026" i="14"/>
  <c r="AO1025" i="14"/>
  <c r="AP1024" i="14"/>
  <c r="AQ1023" i="14"/>
  <c r="AR1022" i="14"/>
  <c r="AJ1022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P1000" i="14"/>
  <c r="AQ999" i="14"/>
  <c r="AR998" i="14"/>
  <c r="AJ998" i="14"/>
  <c r="AK997" i="14"/>
  <c r="AM995" i="14"/>
  <c r="AN994" i="14"/>
  <c r="AO993" i="14"/>
  <c r="AP992" i="14"/>
  <c r="AQ991" i="14"/>
  <c r="AR990" i="14"/>
  <c r="AJ990" i="14"/>
  <c r="AS989" i="14"/>
  <c r="AK989" i="14"/>
  <c r="AO985" i="14"/>
  <c r="AH979" i="14"/>
  <c r="T979" i="14"/>
  <c r="AP979" i="14" s="1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P973" i="14" s="1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Q1014" i="14"/>
  <c r="AR1013" i="14"/>
  <c r="AP1007" i="14"/>
  <c r="AQ1006" i="14"/>
  <c r="AR1005" i="14"/>
  <c r="AP999" i="14"/>
  <c r="AQ998" i="14"/>
  <c r="AP991" i="14"/>
  <c r="AQ990" i="14"/>
  <c r="AR989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Y965" i="14" s="1"/>
  <c r="AK965" i="14"/>
  <c r="AS965" i="14"/>
  <c r="AO965" i="14"/>
  <c r="AI965" i="14"/>
  <c r="AQ965" i="14"/>
  <c r="AM960" i="14"/>
  <c r="AN959" i="14"/>
  <c r="AN958" i="14"/>
  <c r="T957" i="14"/>
  <c r="Y957" i="14" s="1"/>
  <c r="AK957" i="14"/>
  <c r="AS957" i="14"/>
  <c r="AM957" i="14"/>
  <c r="AO957" i="14"/>
  <c r="AI957" i="14"/>
  <c r="AQ957" i="14"/>
  <c r="AJ949" i="14"/>
  <c r="AR949" i="14"/>
  <c r="AO949" i="14"/>
  <c r="T949" i="14"/>
  <c r="AK949" i="14" s="1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Z941" i="14" s="1"/>
  <c r="AL941" i="14"/>
  <c r="AP941" i="14"/>
  <c r="AS941" i="14"/>
  <c r="AH939" i="14"/>
  <c r="AP939" i="14"/>
  <c r="AJ939" i="14"/>
  <c r="AK939" i="14"/>
  <c r="T939" i="14"/>
  <c r="Z939" i="14" s="1"/>
  <c r="AN939" i="14"/>
  <c r="AO939" i="14"/>
  <c r="AS939" i="14"/>
  <c r="AH919" i="14"/>
  <c r="AP919" i="14"/>
  <c r="AI919" i="14"/>
  <c r="AQ919" i="14"/>
  <c r="T919" i="14"/>
  <c r="X919" i="14" s="1"/>
  <c r="AS919" i="14"/>
  <c r="AL919" i="14"/>
  <c r="AM919" i="14"/>
  <c r="AN91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W893" i="14" s="1"/>
  <c r="AH893" i="14"/>
  <c r="AP893" i="14"/>
  <c r="AO893" i="14"/>
  <c r="AQ893" i="14"/>
  <c r="AR893" i="14"/>
  <c r="AS977" i="14"/>
  <c r="AS969" i="14"/>
  <c r="T969" i="14"/>
  <c r="Z969" i="14" s="1"/>
  <c r="AL968" i="14"/>
  <c r="AR962" i="14"/>
  <c r="AJ962" i="14"/>
  <c r="AS961" i="14"/>
  <c r="T961" i="14"/>
  <c r="AL961" i="14" s="1"/>
  <c r="AP956" i="14"/>
  <c r="AH956" i="14"/>
  <c r="AQ955" i="14"/>
  <c r="AI955" i="14"/>
  <c r="AR954" i="14"/>
  <c r="AJ954" i="14"/>
  <c r="AS953" i="14"/>
  <c r="T953" i="14"/>
  <c r="AK953" i="14" s="1"/>
  <c r="T952" i="14"/>
  <c r="X952" i="14" s="1"/>
  <c r="AS950" i="14"/>
  <c r="AN948" i="14"/>
  <c r="AS947" i="14"/>
  <c r="AH947" i="14"/>
  <c r="AL947" i="14"/>
  <c r="AI947" i="14"/>
  <c r="AQ947" i="14"/>
  <c r="AM945" i="14"/>
  <c r="T943" i="14"/>
  <c r="AA943" i="14" s="1"/>
  <c r="AH942" i="14"/>
  <c r="AI942" i="14"/>
  <c r="AQ942" i="14"/>
  <c r="AM942" i="14"/>
  <c r="AH938" i="14"/>
  <c r="AI938" i="14"/>
  <c r="AQ938" i="14"/>
  <c r="AJ938" i="14"/>
  <c r="AR938" i="14"/>
  <c r="AJ933" i="14"/>
  <c r="AR933" i="14"/>
  <c r="T933" i="14"/>
  <c r="Z933" i="14" s="1"/>
  <c r="AK933" i="14"/>
  <c r="AS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X929" i="14" s="1"/>
  <c r="AI926" i="14"/>
  <c r="AQ926" i="14"/>
  <c r="AJ926" i="14"/>
  <c r="AR926" i="14"/>
  <c r="AM926" i="14"/>
  <c r="AN926" i="14"/>
  <c r="AO926" i="14"/>
  <c r="T895" i="14"/>
  <c r="W895" i="14" s="1"/>
  <c r="AM895" i="14"/>
  <c r="AO895" i="14"/>
  <c r="AP895" i="14"/>
  <c r="AP969" i="14"/>
  <c r="AQ968" i="14"/>
  <c r="AO962" i="14"/>
  <c r="AP961" i="14"/>
  <c r="AQ960" i="14"/>
  <c r="AN955" i="14"/>
  <c r="AO954" i="14"/>
  <c r="AP953" i="14"/>
  <c r="AH951" i="14"/>
  <c r="AP951" i="14"/>
  <c r="AO950" i="14"/>
  <c r="AO947" i="14"/>
  <c r="AL946" i="14"/>
  <c r="AI945" i="14"/>
  <c r="AK945" i="14"/>
  <c r="AS945" i="14"/>
  <c r="AP942" i="14"/>
  <c r="AP938" i="14"/>
  <c r="AH937" i="14"/>
  <c r="T937" i="14"/>
  <c r="Z937" i="14" s="1"/>
  <c r="AM930" i="14"/>
  <c r="AH927" i="14"/>
  <c r="AP927" i="14"/>
  <c r="AI927" i="14"/>
  <c r="AQ927" i="14"/>
  <c r="T927" i="14"/>
  <c r="Y927" i="14" s="1"/>
  <c r="AK927" i="14"/>
  <c r="AS927" i="14"/>
  <c r="AM927" i="14"/>
  <c r="AN927" i="14"/>
  <c r="AN921" i="14"/>
  <c r="AO921" i="14"/>
  <c r="AI921" i="14"/>
  <c r="AQ921" i="14"/>
  <c r="AJ921" i="14"/>
  <c r="AR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S930" i="14"/>
  <c r="AH921" i="14"/>
  <c r="T921" i="14"/>
  <c r="AK921" i="14" s="1"/>
  <c r="AO919" i="14"/>
  <c r="AI918" i="14"/>
  <c r="AQ918" i="14"/>
  <c r="AJ918" i="14"/>
  <c r="AR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O925" i="14"/>
  <c r="AP924" i="14"/>
  <c r="AH924" i="14"/>
  <c r="AQ923" i="14"/>
  <c r="AI923" i="14"/>
  <c r="AR922" i="14"/>
  <c r="AJ922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S910" i="14"/>
  <c r="AM904" i="14"/>
  <c r="AL900" i="14"/>
  <c r="AN900" i="14"/>
  <c r="AO900" i="14"/>
  <c r="AQ878" i="14"/>
  <c r="AH872" i="14"/>
  <c r="AP872" i="14"/>
  <c r="AQ872" i="14"/>
  <c r="T872" i="14"/>
  <c r="X872" i="14" s="1"/>
  <c r="AK872" i="14"/>
  <c r="AS872" i="14"/>
  <c r="AL872" i="14"/>
  <c r="AM872" i="14"/>
  <c r="T863" i="14"/>
  <c r="U863" i="14" s="1"/>
  <c r="AQ913" i="14"/>
  <c r="AI913" i="14"/>
  <c r="AS911" i="14"/>
  <c r="AQ910" i="14"/>
  <c r="AR910" i="14"/>
  <c r="AS906" i="14"/>
  <c r="AN906" i="14"/>
  <c r="AI906" i="14"/>
  <c r="AQ906" i="14"/>
  <c r="AM887" i="14"/>
  <c r="AI887" i="14"/>
  <c r="AQ887" i="14"/>
  <c r="AR887" i="14"/>
  <c r="AK887" i="14"/>
  <c r="AS887" i="14"/>
  <c r="AL887" i="14"/>
  <c r="AN887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T925" i="14"/>
  <c r="AK925" i="14" s="1"/>
  <c r="AN922" i="14"/>
  <c r="AS917" i="14"/>
  <c r="AK917" i="14"/>
  <c r="T917" i="14"/>
  <c r="Y917" i="14" s="1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R888" i="14"/>
  <c r="T888" i="14"/>
  <c r="W888" i="14" s="1"/>
  <c r="AK888" i="14"/>
  <c r="AS888" i="14"/>
  <c r="AM888" i="14"/>
  <c r="AI879" i="14"/>
  <c r="AQ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I905" i="14" s="1"/>
  <c r="T903" i="14"/>
  <c r="U903" i="14" s="1"/>
  <c r="AN902" i="14"/>
  <c r="AH901" i="14"/>
  <c r="T901" i="14"/>
  <c r="AJ901" i="14" s="1"/>
  <c r="AM900" i="14"/>
  <c r="AO896" i="14"/>
  <c r="AI895" i="14"/>
  <c r="AQ895" i="14"/>
  <c r="AR895" i="14"/>
  <c r="AK895" i="14"/>
  <c r="AS895" i="14"/>
  <c r="AL895" i="14"/>
  <c r="AN895" i="14"/>
  <c r="AR894" i="14"/>
  <c r="AK894" i="14"/>
  <c r="AS894" i="14"/>
  <c r="AL894" i="14"/>
  <c r="AM894" i="14"/>
  <c r="AO894" i="14"/>
  <c r="AK893" i="14"/>
  <c r="AK892" i="14"/>
  <c r="AH879" i="14"/>
  <c r="T879" i="14"/>
  <c r="W879" i="14" s="1"/>
  <c r="AQ862" i="14"/>
  <c r="AJ856" i="14"/>
  <c r="AP885" i="14"/>
  <c r="AH885" i="14"/>
  <c r="AQ884" i="14"/>
  <c r="AP877" i="14"/>
  <c r="AH877" i="14"/>
  <c r="AQ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P859" i="14"/>
  <c r="AN859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R897" i="14"/>
  <c r="AN893" i="14"/>
  <c r="AP891" i="14"/>
  <c r="AQ890" i="14"/>
  <c r="AI890" i="14"/>
  <c r="AR889" i="14"/>
  <c r="AN885" i="14"/>
  <c r="AO884" i="14"/>
  <c r="AP883" i="14"/>
  <c r="AQ882" i="14"/>
  <c r="AI882" i="14"/>
  <c r="AR881" i="14"/>
  <c r="AN877" i="14"/>
  <c r="AO876" i="14"/>
  <c r="AQ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R872" i="14"/>
  <c r="AR871" i="14"/>
  <c r="AR870" i="14"/>
  <c r="AR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U859" i="14" s="1"/>
  <c r="AS851" i="14"/>
  <c r="T851" i="14"/>
  <c r="U851" i="14" s="1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M741" i="14"/>
  <c r="L741" i="14"/>
  <c r="K741" i="14"/>
  <c r="J741" i="14"/>
  <c r="I741" i="14"/>
  <c r="H741" i="14"/>
  <c r="F741" i="14"/>
  <c r="D741" i="14"/>
  <c r="C741" i="14"/>
  <c r="B741" i="14"/>
  <c r="A741" i="14"/>
  <c r="M740" i="14"/>
  <c r="L740" i="14"/>
  <c r="K740" i="14"/>
  <c r="J740" i="14"/>
  <c r="I740" i="14"/>
  <c r="H740" i="14"/>
  <c r="F740" i="14"/>
  <c r="D740" i="14"/>
  <c r="C740" i="14"/>
  <c r="B740" i="14"/>
  <c r="A740" i="14"/>
  <c r="M739" i="14"/>
  <c r="L739" i="14"/>
  <c r="K739" i="14"/>
  <c r="J739" i="14"/>
  <c r="I739" i="14"/>
  <c r="H739" i="14"/>
  <c r="F739" i="14"/>
  <c r="D739" i="14"/>
  <c r="C739" i="14"/>
  <c r="B739" i="14"/>
  <c r="A739" i="14"/>
  <c r="M738" i="14"/>
  <c r="L738" i="14"/>
  <c r="K738" i="14"/>
  <c r="J738" i="14"/>
  <c r="I738" i="14"/>
  <c r="H738" i="14"/>
  <c r="F738" i="14"/>
  <c r="D738" i="14"/>
  <c r="C738" i="14"/>
  <c r="B738" i="14"/>
  <c r="A738" i="14"/>
  <c r="M737" i="14"/>
  <c r="L737" i="14"/>
  <c r="K737" i="14"/>
  <c r="J737" i="14"/>
  <c r="I737" i="14"/>
  <c r="H737" i="14"/>
  <c r="F737" i="14"/>
  <c r="D737" i="14"/>
  <c r="C737" i="14"/>
  <c r="B737" i="14"/>
  <c r="A737" i="14"/>
  <c r="M736" i="14"/>
  <c r="L736" i="14"/>
  <c r="K736" i="14"/>
  <c r="J736" i="14"/>
  <c r="I736" i="14"/>
  <c r="H736" i="14"/>
  <c r="F736" i="14"/>
  <c r="D736" i="14"/>
  <c r="C736" i="14"/>
  <c r="B736" i="14"/>
  <c r="A736" i="14"/>
  <c r="M735" i="14"/>
  <c r="L735" i="14"/>
  <c r="K735" i="14"/>
  <c r="J735" i="14"/>
  <c r="I735" i="14"/>
  <c r="H735" i="14"/>
  <c r="F735" i="14"/>
  <c r="D735" i="14"/>
  <c r="C735" i="14"/>
  <c r="B735" i="14"/>
  <c r="A735" i="14"/>
  <c r="M734" i="14"/>
  <c r="L734" i="14"/>
  <c r="K734" i="14"/>
  <c r="J734" i="14"/>
  <c r="I734" i="14"/>
  <c r="H734" i="14"/>
  <c r="F734" i="14"/>
  <c r="D734" i="14"/>
  <c r="C734" i="14"/>
  <c r="B734" i="14"/>
  <c r="A734" i="14"/>
  <c r="M733" i="14"/>
  <c r="L733" i="14"/>
  <c r="K733" i="14"/>
  <c r="J733" i="14"/>
  <c r="I733" i="14"/>
  <c r="H733" i="14"/>
  <c r="F733" i="14"/>
  <c r="D733" i="14"/>
  <c r="C733" i="14"/>
  <c r="B733" i="14"/>
  <c r="A733" i="14"/>
  <c r="M732" i="14"/>
  <c r="L732" i="14"/>
  <c r="K732" i="14"/>
  <c r="J732" i="14"/>
  <c r="I732" i="14"/>
  <c r="H732" i="14"/>
  <c r="F732" i="14"/>
  <c r="D732" i="14"/>
  <c r="C732" i="14"/>
  <c r="B732" i="14"/>
  <c r="A732" i="14"/>
  <c r="M731" i="14"/>
  <c r="L731" i="14"/>
  <c r="K731" i="14"/>
  <c r="J731" i="14"/>
  <c r="I731" i="14"/>
  <c r="H731" i="14"/>
  <c r="F731" i="14"/>
  <c r="D731" i="14"/>
  <c r="C731" i="14"/>
  <c r="B731" i="14"/>
  <c r="A731" i="14"/>
  <c r="M730" i="14"/>
  <c r="L730" i="14"/>
  <c r="K730" i="14"/>
  <c r="J730" i="14"/>
  <c r="I730" i="14"/>
  <c r="H730" i="14"/>
  <c r="F730" i="14"/>
  <c r="D730" i="14"/>
  <c r="C730" i="14"/>
  <c r="B730" i="14"/>
  <c r="A730" i="14"/>
  <c r="M729" i="14"/>
  <c r="L729" i="14"/>
  <c r="K729" i="14"/>
  <c r="J729" i="14"/>
  <c r="I729" i="14"/>
  <c r="H729" i="14"/>
  <c r="F729" i="14"/>
  <c r="D729" i="14"/>
  <c r="C729" i="14"/>
  <c r="B729" i="14"/>
  <c r="A729" i="14"/>
  <c r="M728" i="14"/>
  <c r="L728" i="14"/>
  <c r="K728" i="14"/>
  <c r="J728" i="14"/>
  <c r="I728" i="14"/>
  <c r="H728" i="14"/>
  <c r="F728" i="14"/>
  <c r="D728" i="14"/>
  <c r="C728" i="14"/>
  <c r="B728" i="14"/>
  <c r="A728" i="14"/>
  <c r="M727" i="14"/>
  <c r="L727" i="14"/>
  <c r="K727" i="14"/>
  <c r="J727" i="14"/>
  <c r="I727" i="14"/>
  <c r="H727" i="14"/>
  <c r="F727" i="14"/>
  <c r="D727" i="14"/>
  <c r="C727" i="14"/>
  <c r="B727" i="14"/>
  <c r="A727" i="14"/>
  <c r="M726" i="14"/>
  <c r="L726" i="14"/>
  <c r="K726" i="14"/>
  <c r="J726" i="14"/>
  <c r="I726" i="14"/>
  <c r="H726" i="14"/>
  <c r="F726" i="14"/>
  <c r="D726" i="14"/>
  <c r="C726" i="14"/>
  <c r="B726" i="14"/>
  <c r="A726" i="14"/>
  <c r="M725" i="14"/>
  <c r="L725" i="14"/>
  <c r="K725" i="14"/>
  <c r="J725" i="14"/>
  <c r="I725" i="14"/>
  <c r="H725" i="14"/>
  <c r="F725" i="14"/>
  <c r="D725" i="14"/>
  <c r="C725" i="14"/>
  <c r="B725" i="14"/>
  <c r="A725" i="14"/>
  <c r="M724" i="14"/>
  <c r="L724" i="14"/>
  <c r="K724" i="14"/>
  <c r="J724" i="14"/>
  <c r="I724" i="14"/>
  <c r="H724" i="14"/>
  <c r="F724" i="14"/>
  <c r="D724" i="14"/>
  <c r="C724" i="14"/>
  <c r="B724" i="14"/>
  <c r="A724" i="14"/>
  <c r="M723" i="14"/>
  <c r="L723" i="14"/>
  <c r="K723" i="14"/>
  <c r="J723" i="14"/>
  <c r="I723" i="14"/>
  <c r="H723" i="14"/>
  <c r="F723" i="14"/>
  <c r="D723" i="14"/>
  <c r="C723" i="14"/>
  <c r="B723" i="14"/>
  <c r="A723" i="14"/>
  <c r="M722" i="14"/>
  <c r="L722" i="14"/>
  <c r="K722" i="14"/>
  <c r="J722" i="14"/>
  <c r="I722" i="14"/>
  <c r="H722" i="14"/>
  <c r="F722" i="14"/>
  <c r="D722" i="14"/>
  <c r="C722" i="14"/>
  <c r="B722" i="14"/>
  <c r="A722" i="14"/>
  <c r="M721" i="14"/>
  <c r="L721" i="14"/>
  <c r="K721" i="14"/>
  <c r="J721" i="14"/>
  <c r="I721" i="14"/>
  <c r="H721" i="14"/>
  <c r="F721" i="14"/>
  <c r="D721" i="14"/>
  <c r="C721" i="14"/>
  <c r="B721" i="14"/>
  <c r="A721" i="14"/>
  <c r="M720" i="14"/>
  <c r="L720" i="14"/>
  <c r="K720" i="14"/>
  <c r="J720" i="14"/>
  <c r="I720" i="14"/>
  <c r="H720" i="14"/>
  <c r="F720" i="14"/>
  <c r="D720" i="14"/>
  <c r="C720" i="14"/>
  <c r="B720" i="14"/>
  <c r="A720" i="14"/>
  <c r="M719" i="14"/>
  <c r="L719" i="14"/>
  <c r="K719" i="14"/>
  <c r="J719" i="14"/>
  <c r="I719" i="14"/>
  <c r="H719" i="14"/>
  <c r="F719" i="14"/>
  <c r="D719" i="14"/>
  <c r="C719" i="14"/>
  <c r="B719" i="14"/>
  <c r="A719" i="14"/>
  <c r="M718" i="14"/>
  <c r="L718" i="14"/>
  <c r="K718" i="14"/>
  <c r="J718" i="14"/>
  <c r="I718" i="14"/>
  <c r="H718" i="14"/>
  <c r="F718" i="14"/>
  <c r="D718" i="14"/>
  <c r="C718" i="14"/>
  <c r="B718" i="14"/>
  <c r="A718" i="14"/>
  <c r="M717" i="14"/>
  <c r="L717" i="14"/>
  <c r="K717" i="14"/>
  <c r="J717" i="14"/>
  <c r="I717" i="14"/>
  <c r="H717" i="14"/>
  <c r="F717" i="14"/>
  <c r="D717" i="14"/>
  <c r="C717" i="14"/>
  <c r="B717" i="14"/>
  <c r="A717" i="14"/>
  <c r="M716" i="14"/>
  <c r="L716" i="14"/>
  <c r="K716" i="14"/>
  <c r="J716" i="14"/>
  <c r="I716" i="14"/>
  <c r="H716" i="14"/>
  <c r="F716" i="14"/>
  <c r="D716" i="14"/>
  <c r="C716" i="14"/>
  <c r="B716" i="14"/>
  <c r="A716" i="14"/>
  <c r="M715" i="14"/>
  <c r="L715" i="14"/>
  <c r="K715" i="14"/>
  <c r="J715" i="14"/>
  <c r="I715" i="14"/>
  <c r="H715" i="14"/>
  <c r="F715" i="14"/>
  <c r="D715" i="14"/>
  <c r="C715" i="14"/>
  <c r="B715" i="14"/>
  <c r="A715" i="14"/>
  <c r="M714" i="14"/>
  <c r="L714" i="14"/>
  <c r="K714" i="14"/>
  <c r="J714" i="14"/>
  <c r="I714" i="14"/>
  <c r="H714" i="14"/>
  <c r="F714" i="14"/>
  <c r="D714" i="14"/>
  <c r="C714" i="14"/>
  <c r="B714" i="14"/>
  <c r="A714" i="14"/>
  <c r="M713" i="14"/>
  <c r="L713" i="14"/>
  <c r="K713" i="14"/>
  <c r="J713" i="14"/>
  <c r="I713" i="14"/>
  <c r="H713" i="14"/>
  <c r="F713" i="14"/>
  <c r="D713" i="14"/>
  <c r="C713" i="14"/>
  <c r="B713" i="14"/>
  <c r="A713" i="14"/>
  <c r="M712" i="14"/>
  <c r="L712" i="14"/>
  <c r="K712" i="14"/>
  <c r="J712" i="14"/>
  <c r="I712" i="14"/>
  <c r="H712" i="14"/>
  <c r="F712" i="14"/>
  <c r="D712" i="14"/>
  <c r="C712" i="14"/>
  <c r="B712" i="14"/>
  <c r="A712" i="14"/>
  <c r="M711" i="14"/>
  <c r="L711" i="14"/>
  <c r="K711" i="14"/>
  <c r="J711" i="14"/>
  <c r="I711" i="14"/>
  <c r="H711" i="14"/>
  <c r="F711" i="14"/>
  <c r="D711" i="14"/>
  <c r="C711" i="14"/>
  <c r="B711" i="14"/>
  <c r="A711" i="14"/>
  <c r="M710" i="14"/>
  <c r="L710" i="14"/>
  <c r="K710" i="14"/>
  <c r="J710" i="14"/>
  <c r="I710" i="14"/>
  <c r="H710" i="14"/>
  <c r="F710" i="14"/>
  <c r="D710" i="14"/>
  <c r="C710" i="14"/>
  <c r="B710" i="14"/>
  <c r="A710" i="14"/>
  <c r="M709" i="14"/>
  <c r="L709" i="14"/>
  <c r="K709" i="14"/>
  <c r="J709" i="14"/>
  <c r="I709" i="14"/>
  <c r="H709" i="14"/>
  <c r="F709" i="14"/>
  <c r="D709" i="14"/>
  <c r="C709" i="14"/>
  <c r="B709" i="14"/>
  <c r="A709" i="14"/>
  <c r="M708" i="14"/>
  <c r="L708" i="14"/>
  <c r="K708" i="14"/>
  <c r="J708" i="14"/>
  <c r="I708" i="14"/>
  <c r="H708" i="14"/>
  <c r="F708" i="14"/>
  <c r="D708" i="14"/>
  <c r="C708" i="14"/>
  <c r="B708" i="14"/>
  <c r="A708" i="14"/>
  <c r="M707" i="14"/>
  <c r="L707" i="14"/>
  <c r="K707" i="14"/>
  <c r="J707" i="14"/>
  <c r="I707" i="14"/>
  <c r="H707" i="14"/>
  <c r="F707" i="14"/>
  <c r="D707" i="14"/>
  <c r="C707" i="14"/>
  <c r="B707" i="14"/>
  <c r="A707" i="14"/>
  <c r="M706" i="14"/>
  <c r="L706" i="14"/>
  <c r="K706" i="14"/>
  <c r="J706" i="14"/>
  <c r="I706" i="14"/>
  <c r="H706" i="14"/>
  <c r="F706" i="14"/>
  <c r="D706" i="14"/>
  <c r="C706" i="14"/>
  <c r="B706" i="14"/>
  <c r="A706" i="14"/>
  <c r="M705" i="14"/>
  <c r="L705" i="14"/>
  <c r="K705" i="14"/>
  <c r="J705" i="14"/>
  <c r="I705" i="14"/>
  <c r="H705" i="14"/>
  <c r="F705" i="14"/>
  <c r="D705" i="14"/>
  <c r="C705" i="14"/>
  <c r="B705" i="14"/>
  <c r="A705" i="14"/>
  <c r="M704" i="14"/>
  <c r="L704" i="14"/>
  <c r="K704" i="14"/>
  <c r="J704" i="14"/>
  <c r="I704" i="14"/>
  <c r="H704" i="14"/>
  <c r="F704" i="14"/>
  <c r="D704" i="14"/>
  <c r="C704" i="14"/>
  <c r="B704" i="14"/>
  <c r="A704" i="14"/>
  <c r="M703" i="14"/>
  <c r="L703" i="14"/>
  <c r="K703" i="14"/>
  <c r="J703" i="14"/>
  <c r="I703" i="14"/>
  <c r="H703" i="14"/>
  <c r="F703" i="14"/>
  <c r="D703" i="14"/>
  <c r="C703" i="14"/>
  <c r="B703" i="14"/>
  <c r="A703" i="14"/>
  <c r="M702" i="14"/>
  <c r="L702" i="14"/>
  <c r="K702" i="14"/>
  <c r="J702" i="14"/>
  <c r="I702" i="14"/>
  <c r="H702" i="14"/>
  <c r="F702" i="14"/>
  <c r="D702" i="14"/>
  <c r="C702" i="14"/>
  <c r="B702" i="14"/>
  <c r="A702" i="14"/>
  <c r="M701" i="14"/>
  <c r="L701" i="14"/>
  <c r="K701" i="14"/>
  <c r="J701" i="14"/>
  <c r="I701" i="14"/>
  <c r="H701" i="14"/>
  <c r="F701" i="14"/>
  <c r="D701" i="14"/>
  <c r="C701" i="14"/>
  <c r="B701" i="14"/>
  <c r="A701" i="14"/>
  <c r="M700" i="14"/>
  <c r="L700" i="14"/>
  <c r="K700" i="14"/>
  <c r="J700" i="14"/>
  <c r="I700" i="14"/>
  <c r="H700" i="14"/>
  <c r="F700" i="14"/>
  <c r="D700" i="14"/>
  <c r="C700" i="14"/>
  <c r="B700" i="14"/>
  <c r="A700" i="14"/>
  <c r="M699" i="14"/>
  <c r="L699" i="14"/>
  <c r="K699" i="14"/>
  <c r="J699" i="14"/>
  <c r="I699" i="14"/>
  <c r="H699" i="14"/>
  <c r="F699" i="14"/>
  <c r="D699" i="14"/>
  <c r="C699" i="14"/>
  <c r="B699" i="14"/>
  <c r="A699" i="14"/>
  <c r="M698" i="14"/>
  <c r="L698" i="14"/>
  <c r="K698" i="14"/>
  <c r="J698" i="14"/>
  <c r="I698" i="14"/>
  <c r="H698" i="14"/>
  <c r="F698" i="14"/>
  <c r="D698" i="14"/>
  <c r="C698" i="14"/>
  <c r="B698" i="14"/>
  <c r="A698" i="14"/>
  <c r="M697" i="14"/>
  <c r="L697" i="14"/>
  <c r="K697" i="14"/>
  <c r="J697" i="14"/>
  <c r="I697" i="14"/>
  <c r="H697" i="14"/>
  <c r="F697" i="14"/>
  <c r="D697" i="14"/>
  <c r="C697" i="14"/>
  <c r="B697" i="14"/>
  <c r="A697" i="14"/>
  <c r="M696" i="14"/>
  <c r="L696" i="14"/>
  <c r="K696" i="14"/>
  <c r="J696" i="14"/>
  <c r="I696" i="14"/>
  <c r="H696" i="14"/>
  <c r="F696" i="14"/>
  <c r="D696" i="14"/>
  <c r="C696" i="14"/>
  <c r="B696" i="14"/>
  <c r="A696" i="14"/>
  <c r="M695" i="14"/>
  <c r="L695" i="14"/>
  <c r="K695" i="14"/>
  <c r="J695" i="14"/>
  <c r="I695" i="14"/>
  <c r="H695" i="14"/>
  <c r="F695" i="14"/>
  <c r="D695" i="14"/>
  <c r="C695" i="14"/>
  <c r="B695" i="14"/>
  <c r="A695" i="14"/>
  <c r="M694" i="14"/>
  <c r="L694" i="14"/>
  <c r="K694" i="14"/>
  <c r="J694" i="14"/>
  <c r="I694" i="14"/>
  <c r="H694" i="14"/>
  <c r="F694" i="14"/>
  <c r="D694" i="14"/>
  <c r="C694" i="14"/>
  <c r="B694" i="14"/>
  <c r="A694" i="14"/>
  <c r="M693" i="14"/>
  <c r="L693" i="14"/>
  <c r="K693" i="14"/>
  <c r="J693" i="14"/>
  <c r="I693" i="14"/>
  <c r="H693" i="14"/>
  <c r="F693" i="14"/>
  <c r="D693" i="14"/>
  <c r="C693" i="14"/>
  <c r="B693" i="14"/>
  <c r="A693" i="14"/>
  <c r="M692" i="14"/>
  <c r="L692" i="14"/>
  <c r="K692" i="14"/>
  <c r="J692" i="14"/>
  <c r="I692" i="14"/>
  <c r="H692" i="14"/>
  <c r="F692" i="14"/>
  <c r="D692" i="14"/>
  <c r="C692" i="14"/>
  <c r="B692" i="14"/>
  <c r="A692" i="14"/>
  <c r="M691" i="14"/>
  <c r="L691" i="14"/>
  <c r="K691" i="14"/>
  <c r="J691" i="14"/>
  <c r="I691" i="14"/>
  <c r="H691" i="14"/>
  <c r="F691" i="14"/>
  <c r="D691" i="14"/>
  <c r="C691" i="14"/>
  <c r="B691" i="14"/>
  <c r="A691" i="14"/>
  <c r="M690" i="14"/>
  <c r="L690" i="14"/>
  <c r="K690" i="14"/>
  <c r="J690" i="14"/>
  <c r="I690" i="14"/>
  <c r="H690" i="14"/>
  <c r="F690" i="14"/>
  <c r="D690" i="14"/>
  <c r="C690" i="14"/>
  <c r="B690" i="14"/>
  <c r="A690" i="14"/>
  <c r="M689" i="14"/>
  <c r="L689" i="14"/>
  <c r="K689" i="14"/>
  <c r="J689" i="14"/>
  <c r="I689" i="14"/>
  <c r="H689" i="14"/>
  <c r="F689" i="14"/>
  <c r="D689" i="14"/>
  <c r="C689" i="14"/>
  <c r="B689" i="14"/>
  <c r="A689" i="14"/>
  <c r="M688" i="14"/>
  <c r="L688" i="14"/>
  <c r="K688" i="14"/>
  <c r="J688" i="14"/>
  <c r="I688" i="14"/>
  <c r="H688" i="14"/>
  <c r="F688" i="14"/>
  <c r="D688" i="14"/>
  <c r="C688" i="14"/>
  <c r="B688" i="14"/>
  <c r="A688" i="14"/>
  <c r="M687" i="14"/>
  <c r="L687" i="14"/>
  <c r="K687" i="14"/>
  <c r="J687" i="14"/>
  <c r="I687" i="14"/>
  <c r="H687" i="14"/>
  <c r="F687" i="14"/>
  <c r="D687" i="14"/>
  <c r="C687" i="14"/>
  <c r="B687" i="14"/>
  <c r="A687" i="14"/>
  <c r="M686" i="14"/>
  <c r="L686" i="14"/>
  <c r="K686" i="14"/>
  <c r="J686" i="14"/>
  <c r="I686" i="14"/>
  <c r="H686" i="14"/>
  <c r="F686" i="14"/>
  <c r="D686" i="14"/>
  <c r="C686" i="14"/>
  <c r="B686" i="14"/>
  <c r="A686" i="14"/>
  <c r="M685" i="14"/>
  <c r="L685" i="14"/>
  <c r="K685" i="14"/>
  <c r="J685" i="14"/>
  <c r="I685" i="14"/>
  <c r="H685" i="14"/>
  <c r="F685" i="14"/>
  <c r="D685" i="14"/>
  <c r="C685" i="14"/>
  <c r="B685" i="14"/>
  <c r="A685" i="14"/>
  <c r="M684" i="14"/>
  <c r="L684" i="14"/>
  <c r="K684" i="14"/>
  <c r="J684" i="14"/>
  <c r="I684" i="14"/>
  <c r="H684" i="14"/>
  <c r="F684" i="14"/>
  <c r="D684" i="14"/>
  <c r="C684" i="14"/>
  <c r="B684" i="14"/>
  <c r="A684" i="14"/>
  <c r="M683" i="14"/>
  <c r="L683" i="14"/>
  <c r="K683" i="14"/>
  <c r="J683" i="14"/>
  <c r="I683" i="14"/>
  <c r="H683" i="14"/>
  <c r="F683" i="14"/>
  <c r="D683" i="14"/>
  <c r="C683" i="14"/>
  <c r="B683" i="14"/>
  <c r="A683" i="14"/>
  <c r="M682" i="14"/>
  <c r="L682" i="14"/>
  <c r="K682" i="14"/>
  <c r="J682" i="14"/>
  <c r="I682" i="14"/>
  <c r="H682" i="14"/>
  <c r="F682" i="14"/>
  <c r="D682" i="14"/>
  <c r="C682" i="14"/>
  <c r="B682" i="14"/>
  <c r="A682" i="14"/>
  <c r="M681" i="14"/>
  <c r="L681" i="14"/>
  <c r="K681" i="14"/>
  <c r="J681" i="14"/>
  <c r="I681" i="14"/>
  <c r="H681" i="14"/>
  <c r="F681" i="14"/>
  <c r="D681" i="14"/>
  <c r="C681" i="14"/>
  <c r="B681" i="14"/>
  <c r="A681" i="14"/>
  <c r="M680" i="14"/>
  <c r="L680" i="14"/>
  <c r="K680" i="14"/>
  <c r="J680" i="14"/>
  <c r="I680" i="14"/>
  <c r="H680" i="14"/>
  <c r="F680" i="14"/>
  <c r="D680" i="14"/>
  <c r="C680" i="14"/>
  <c r="B680" i="14"/>
  <c r="A680" i="14"/>
  <c r="M679" i="14"/>
  <c r="L679" i="14"/>
  <c r="K679" i="14"/>
  <c r="J679" i="14"/>
  <c r="I679" i="14"/>
  <c r="H679" i="14"/>
  <c r="F679" i="14"/>
  <c r="D679" i="14"/>
  <c r="C679" i="14"/>
  <c r="B679" i="14"/>
  <c r="A679" i="14"/>
  <c r="M678" i="14"/>
  <c r="L678" i="14"/>
  <c r="K678" i="14"/>
  <c r="J678" i="14"/>
  <c r="I678" i="14"/>
  <c r="H678" i="14"/>
  <c r="F678" i="14"/>
  <c r="D678" i="14"/>
  <c r="C678" i="14"/>
  <c r="B678" i="14"/>
  <c r="A678" i="14"/>
  <c r="M677" i="14"/>
  <c r="L677" i="14"/>
  <c r="K677" i="14"/>
  <c r="J677" i="14"/>
  <c r="I677" i="14"/>
  <c r="H677" i="14"/>
  <c r="F677" i="14"/>
  <c r="D677" i="14"/>
  <c r="C677" i="14"/>
  <c r="B677" i="14"/>
  <c r="A677" i="14"/>
  <c r="M676" i="14"/>
  <c r="L676" i="14"/>
  <c r="K676" i="14"/>
  <c r="J676" i="14"/>
  <c r="I676" i="14"/>
  <c r="H676" i="14"/>
  <c r="F676" i="14"/>
  <c r="D676" i="14"/>
  <c r="C676" i="14"/>
  <c r="B676" i="14"/>
  <c r="A676" i="14"/>
  <c r="M675" i="14"/>
  <c r="L675" i="14"/>
  <c r="K675" i="14"/>
  <c r="J675" i="14"/>
  <c r="I675" i="14"/>
  <c r="H675" i="14"/>
  <c r="F675" i="14"/>
  <c r="D675" i="14"/>
  <c r="C675" i="14"/>
  <c r="B675" i="14"/>
  <c r="A675" i="14"/>
  <c r="M674" i="14"/>
  <c r="L674" i="14"/>
  <c r="K674" i="14"/>
  <c r="J674" i="14"/>
  <c r="I674" i="14"/>
  <c r="H674" i="14"/>
  <c r="F674" i="14"/>
  <c r="D674" i="14"/>
  <c r="C674" i="14"/>
  <c r="B674" i="14"/>
  <c r="A674" i="14"/>
  <c r="M673" i="14"/>
  <c r="L673" i="14"/>
  <c r="K673" i="14"/>
  <c r="J673" i="14"/>
  <c r="I673" i="14"/>
  <c r="H673" i="14"/>
  <c r="F673" i="14"/>
  <c r="D673" i="14"/>
  <c r="C673" i="14"/>
  <c r="B673" i="14"/>
  <c r="A673" i="14"/>
  <c r="M672" i="14"/>
  <c r="L672" i="14"/>
  <c r="K672" i="14"/>
  <c r="J672" i="14"/>
  <c r="I672" i="14"/>
  <c r="H672" i="14"/>
  <c r="F672" i="14"/>
  <c r="D672" i="14"/>
  <c r="C672" i="14"/>
  <c r="B672" i="14"/>
  <c r="A672" i="14"/>
  <c r="M671" i="14"/>
  <c r="L671" i="14"/>
  <c r="K671" i="14"/>
  <c r="J671" i="14"/>
  <c r="I671" i="14"/>
  <c r="H671" i="14"/>
  <c r="F671" i="14"/>
  <c r="D671" i="14"/>
  <c r="C671" i="14"/>
  <c r="B671" i="14"/>
  <c r="A671" i="14"/>
  <c r="M670" i="14"/>
  <c r="L670" i="14"/>
  <c r="K670" i="14"/>
  <c r="J670" i="14"/>
  <c r="I670" i="14"/>
  <c r="H670" i="14"/>
  <c r="F670" i="14"/>
  <c r="D670" i="14"/>
  <c r="C670" i="14"/>
  <c r="B670" i="14"/>
  <c r="A670" i="14"/>
  <c r="M669" i="14"/>
  <c r="L669" i="14"/>
  <c r="K669" i="14"/>
  <c r="J669" i="14"/>
  <c r="I669" i="14"/>
  <c r="H669" i="14"/>
  <c r="F669" i="14"/>
  <c r="D669" i="14"/>
  <c r="C669" i="14"/>
  <c r="B669" i="14"/>
  <c r="A669" i="14"/>
  <c r="M668" i="14"/>
  <c r="L668" i="14"/>
  <c r="K668" i="14"/>
  <c r="J668" i="14"/>
  <c r="I668" i="14"/>
  <c r="H668" i="14"/>
  <c r="F668" i="14"/>
  <c r="D668" i="14"/>
  <c r="C668" i="14"/>
  <c r="B668" i="14"/>
  <c r="A668" i="14"/>
  <c r="M667" i="14"/>
  <c r="L667" i="14"/>
  <c r="K667" i="14"/>
  <c r="J667" i="14"/>
  <c r="I667" i="14"/>
  <c r="H667" i="14"/>
  <c r="F667" i="14"/>
  <c r="D667" i="14"/>
  <c r="C667" i="14"/>
  <c r="B667" i="14"/>
  <c r="A667" i="14"/>
  <c r="M666" i="14"/>
  <c r="L666" i="14"/>
  <c r="K666" i="14"/>
  <c r="J666" i="14"/>
  <c r="I666" i="14"/>
  <c r="H666" i="14"/>
  <c r="F666" i="14"/>
  <c r="D666" i="14"/>
  <c r="C666" i="14"/>
  <c r="B666" i="14"/>
  <c r="A666" i="14"/>
  <c r="M665" i="14"/>
  <c r="L665" i="14"/>
  <c r="K665" i="14"/>
  <c r="J665" i="14"/>
  <c r="I665" i="14"/>
  <c r="H665" i="14"/>
  <c r="F665" i="14"/>
  <c r="D665" i="14"/>
  <c r="C665" i="14"/>
  <c r="B665" i="14"/>
  <c r="A665" i="14"/>
  <c r="M664" i="14"/>
  <c r="L664" i="14"/>
  <c r="K664" i="14"/>
  <c r="J664" i="14"/>
  <c r="I664" i="14"/>
  <c r="H664" i="14"/>
  <c r="F664" i="14"/>
  <c r="D664" i="14"/>
  <c r="C664" i="14"/>
  <c r="B664" i="14"/>
  <c r="A664" i="14"/>
  <c r="M663" i="14"/>
  <c r="L663" i="14"/>
  <c r="K663" i="14"/>
  <c r="J663" i="14"/>
  <c r="I663" i="14"/>
  <c r="H663" i="14"/>
  <c r="F663" i="14"/>
  <c r="D663" i="14"/>
  <c r="C663" i="14"/>
  <c r="B663" i="14"/>
  <c r="A663" i="14"/>
  <c r="M662" i="14"/>
  <c r="L662" i="14"/>
  <c r="K662" i="14"/>
  <c r="J662" i="14"/>
  <c r="I662" i="14"/>
  <c r="H662" i="14"/>
  <c r="F662" i="14"/>
  <c r="D662" i="14"/>
  <c r="C662" i="14"/>
  <c r="B662" i="14"/>
  <c r="A662" i="14"/>
  <c r="M661" i="14"/>
  <c r="L661" i="14"/>
  <c r="K661" i="14"/>
  <c r="J661" i="14"/>
  <c r="I661" i="14"/>
  <c r="H661" i="14"/>
  <c r="F661" i="14"/>
  <c r="D661" i="14"/>
  <c r="C661" i="14"/>
  <c r="B661" i="14"/>
  <c r="A661" i="14"/>
  <c r="M660" i="14"/>
  <c r="L660" i="14"/>
  <c r="K660" i="14"/>
  <c r="J660" i="14"/>
  <c r="I660" i="14"/>
  <c r="H660" i="14"/>
  <c r="F660" i="14"/>
  <c r="D660" i="14"/>
  <c r="C660" i="14"/>
  <c r="B660" i="14"/>
  <c r="A660" i="14"/>
  <c r="M659" i="14"/>
  <c r="L659" i="14"/>
  <c r="K659" i="14"/>
  <c r="J659" i="14"/>
  <c r="I659" i="14"/>
  <c r="H659" i="14"/>
  <c r="F659" i="14"/>
  <c r="D659" i="14"/>
  <c r="C659" i="14"/>
  <c r="B659" i="14"/>
  <c r="A659" i="14"/>
  <c r="M658" i="14"/>
  <c r="L658" i="14"/>
  <c r="K658" i="14"/>
  <c r="J658" i="14"/>
  <c r="I658" i="14"/>
  <c r="H658" i="14"/>
  <c r="F658" i="14"/>
  <c r="D658" i="14"/>
  <c r="C658" i="14"/>
  <c r="B658" i="14"/>
  <c r="A658" i="14"/>
  <c r="M657" i="14"/>
  <c r="L657" i="14"/>
  <c r="K657" i="14"/>
  <c r="J657" i="14"/>
  <c r="I657" i="14"/>
  <c r="H657" i="14"/>
  <c r="F657" i="14"/>
  <c r="D657" i="14"/>
  <c r="C657" i="14"/>
  <c r="B657" i="14"/>
  <c r="A657" i="14"/>
  <c r="M656" i="14"/>
  <c r="L656" i="14"/>
  <c r="K656" i="14"/>
  <c r="J656" i="14"/>
  <c r="I656" i="14"/>
  <c r="H656" i="14"/>
  <c r="F656" i="14"/>
  <c r="D656" i="14"/>
  <c r="C656" i="14"/>
  <c r="B656" i="14"/>
  <c r="A656" i="14"/>
  <c r="M655" i="14"/>
  <c r="L655" i="14"/>
  <c r="K655" i="14"/>
  <c r="J655" i="14"/>
  <c r="I655" i="14"/>
  <c r="H655" i="14"/>
  <c r="F655" i="14"/>
  <c r="D655" i="14"/>
  <c r="C655" i="14"/>
  <c r="B655" i="14"/>
  <c r="A655" i="14"/>
  <c r="M654" i="14"/>
  <c r="L654" i="14"/>
  <c r="K654" i="14"/>
  <c r="J654" i="14"/>
  <c r="I654" i="14"/>
  <c r="H654" i="14"/>
  <c r="F654" i="14"/>
  <c r="D654" i="14"/>
  <c r="C654" i="14"/>
  <c r="B654" i="14"/>
  <c r="A654" i="14"/>
  <c r="M653" i="14"/>
  <c r="L653" i="14"/>
  <c r="K653" i="14"/>
  <c r="J653" i="14"/>
  <c r="I653" i="14"/>
  <c r="H653" i="14"/>
  <c r="F653" i="14"/>
  <c r="D653" i="14"/>
  <c r="C653" i="14"/>
  <c r="B653" i="14"/>
  <c r="A653" i="14"/>
  <c r="M652" i="14"/>
  <c r="L652" i="14"/>
  <c r="K652" i="14"/>
  <c r="J652" i="14"/>
  <c r="I652" i="14"/>
  <c r="H652" i="14"/>
  <c r="F652" i="14"/>
  <c r="D652" i="14"/>
  <c r="C652" i="14"/>
  <c r="B652" i="14"/>
  <c r="A652" i="14"/>
  <c r="M651" i="14"/>
  <c r="L651" i="14"/>
  <c r="K651" i="14"/>
  <c r="J651" i="14"/>
  <c r="I651" i="14"/>
  <c r="H651" i="14"/>
  <c r="F651" i="14"/>
  <c r="D651" i="14"/>
  <c r="C651" i="14"/>
  <c r="B651" i="14"/>
  <c r="A651" i="14"/>
  <c r="M650" i="14"/>
  <c r="L650" i="14"/>
  <c r="K650" i="14"/>
  <c r="J650" i="14"/>
  <c r="I650" i="14"/>
  <c r="H650" i="14"/>
  <c r="F650" i="14"/>
  <c r="D650" i="14"/>
  <c r="C650" i="14"/>
  <c r="B650" i="14"/>
  <c r="A650" i="14"/>
  <c r="M649" i="14"/>
  <c r="L649" i="14"/>
  <c r="K649" i="14"/>
  <c r="J649" i="14"/>
  <c r="I649" i="14"/>
  <c r="H649" i="14"/>
  <c r="F649" i="14"/>
  <c r="D649" i="14"/>
  <c r="C649" i="14"/>
  <c r="B649" i="14"/>
  <c r="A649" i="14"/>
  <c r="M648" i="14"/>
  <c r="L648" i="14"/>
  <c r="K648" i="14"/>
  <c r="J648" i="14"/>
  <c r="I648" i="14"/>
  <c r="H648" i="14"/>
  <c r="F648" i="14"/>
  <c r="D648" i="14"/>
  <c r="C648" i="14"/>
  <c r="B648" i="14"/>
  <c r="A648" i="14"/>
  <c r="M647" i="14"/>
  <c r="L647" i="14"/>
  <c r="K647" i="14"/>
  <c r="J647" i="14"/>
  <c r="I647" i="14"/>
  <c r="H647" i="14"/>
  <c r="F647" i="14"/>
  <c r="D647" i="14"/>
  <c r="C647" i="14"/>
  <c r="B647" i="14"/>
  <c r="A647" i="14"/>
  <c r="M646" i="14"/>
  <c r="L646" i="14"/>
  <c r="K646" i="14"/>
  <c r="J646" i="14"/>
  <c r="I646" i="14"/>
  <c r="H646" i="14"/>
  <c r="F646" i="14"/>
  <c r="D646" i="14"/>
  <c r="C646" i="14"/>
  <c r="B646" i="14"/>
  <c r="A646" i="14"/>
  <c r="M645" i="14"/>
  <c r="L645" i="14"/>
  <c r="K645" i="14"/>
  <c r="J645" i="14"/>
  <c r="I645" i="14"/>
  <c r="H645" i="14"/>
  <c r="F645" i="14"/>
  <c r="D645" i="14"/>
  <c r="C645" i="14"/>
  <c r="B645" i="14"/>
  <c r="A645" i="14"/>
  <c r="M644" i="14"/>
  <c r="L644" i="14"/>
  <c r="K644" i="14"/>
  <c r="J644" i="14"/>
  <c r="I644" i="14"/>
  <c r="H644" i="14"/>
  <c r="F644" i="14"/>
  <c r="D644" i="14"/>
  <c r="C644" i="14"/>
  <c r="B644" i="14"/>
  <c r="A644" i="14"/>
  <c r="M643" i="14"/>
  <c r="L643" i="14"/>
  <c r="K643" i="14"/>
  <c r="J643" i="14"/>
  <c r="I643" i="14"/>
  <c r="H643" i="14"/>
  <c r="F643" i="14"/>
  <c r="D643" i="14"/>
  <c r="C643" i="14"/>
  <c r="B643" i="14"/>
  <c r="A643" i="14"/>
  <c r="M642" i="14"/>
  <c r="L642" i="14"/>
  <c r="K642" i="14"/>
  <c r="J642" i="14"/>
  <c r="I642" i="14"/>
  <c r="H642" i="14"/>
  <c r="F642" i="14"/>
  <c r="D642" i="14"/>
  <c r="C642" i="14"/>
  <c r="B642" i="14"/>
  <c r="A642" i="14"/>
  <c r="M641" i="14"/>
  <c r="L641" i="14"/>
  <c r="K641" i="14"/>
  <c r="J641" i="14"/>
  <c r="I641" i="14"/>
  <c r="H641" i="14"/>
  <c r="F641" i="14"/>
  <c r="D641" i="14"/>
  <c r="C641" i="14"/>
  <c r="B641" i="14"/>
  <c r="A641" i="14"/>
  <c r="M640" i="14"/>
  <c r="L640" i="14"/>
  <c r="K640" i="14"/>
  <c r="J640" i="14"/>
  <c r="I640" i="14"/>
  <c r="H640" i="14"/>
  <c r="F640" i="14"/>
  <c r="D640" i="14"/>
  <c r="C640" i="14"/>
  <c r="B640" i="14"/>
  <c r="A640" i="14"/>
  <c r="M639" i="14"/>
  <c r="L639" i="14"/>
  <c r="K639" i="14"/>
  <c r="J639" i="14"/>
  <c r="I639" i="14"/>
  <c r="H639" i="14"/>
  <c r="F639" i="14"/>
  <c r="D639" i="14"/>
  <c r="C639" i="14"/>
  <c r="B639" i="14"/>
  <c r="A639" i="14"/>
  <c r="M638" i="14"/>
  <c r="L638" i="14"/>
  <c r="K638" i="14"/>
  <c r="J638" i="14"/>
  <c r="I638" i="14"/>
  <c r="H638" i="14"/>
  <c r="F638" i="14"/>
  <c r="D638" i="14"/>
  <c r="C638" i="14"/>
  <c r="B638" i="14"/>
  <c r="A638" i="14"/>
  <c r="M637" i="14"/>
  <c r="L637" i="14"/>
  <c r="K637" i="14"/>
  <c r="J637" i="14"/>
  <c r="I637" i="14"/>
  <c r="H637" i="14"/>
  <c r="F637" i="14"/>
  <c r="D637" i="14"/>
  <c r="C637" i="14"/>
  <c r="B637" i="14"/>
  <c r="A637" i="14"/>
  <c r="M636" i="14"/>
  <c r="L636" i="14"/>
  <c r="K636" i="14"/>
  <c r="J636" i="14"/>
  <c r="I636" i="14"/>
  <c r="H636" i="14"/>
  <c r="F636" i="14"/>
  <c r="D636" i="14"/>
  <c r="C636" i="14"/>
  <c r="B636" i="14"/>
  <c r="A636" i="14"/>
  <c r="M635" i="14"/>
  <c r="L635" i="14"/>
  <c r="K635" i="14"/>
  <c r="J635" i="14"/>
  <c r="I635" i="14"/>
  <c r="H635" i="14"/>
  <c r="F635" i="14"/>
  <c r="D635" i="14"/>
  <c r="C635" i="14"/>
  <c r="B635" i="14"/>
  <c r="A635" i="14"/>
  <c r="M634" i="14"/>
  <c r="L634" i="14"/>
  <c r="K634" i="14"/>
  <c r="J634" i="14"/>
  <c r="I634" i="14"/>
  <c r="H634" i="14"/>
  <c r="F634" i="14"/>
  <c r="D634" i="14"/>
  <c r="C634" i="14"/>
  <c r="B634" i="14"/>
  <c r="A634" i="14"/>
  <c r="M633" i="14"/>
  <c r="L633" i="14"/>
  <c r="K633" i="14"/>
  <c r="J633" i="14"/>
  <c r="I633" i="14"/>
  <c r="H633" i="14"/>
  <c r="F633" i="14"/>
  <c r="D633" i="14"/>
  <c r="C633" i="14"/>
  <c r="B633" i="14"/>
  <c r="A633" i="14"/>
  <c r="M632" i="14"/>
  <c r="L632" i="14"/>
  <c r="K632" i="14"/>
  <c r="J632" i="14"/>
  <c r="I632" i="14"/>
  <c r="H632" i="14"/>
  <c r="F632" i="14"/>
  <c r="D632" i="14"/>
  <c r="C632" i="14"/>
  <c r="B632" i="14"/>
  <c r="A632" i="14"/>
  <c r="M631" i="14"/>
  <c r="L631" i="14"/>
  <c r="K631" i="14"/>
  <c r="J631" i="14"/>
  <c r="I631" i="14"/>
  <c r="H631" i="14"/>
  <c r="F631" i="14"/>
  <c r="D631" i="14"/>
  <c r="C631" i="14"/>
  <c r="B631" i="14"/>
  <c r="A631" i="14"/>
  <c r="M630" i="14"/>
  <c r="L630" i="14"/>
  <c r="K630" i="14"/>
  <c r="J630" i="14"/>
  <c r="I630" i="14"/>
  <c r="H630" i="14"/>
  <c r="F630" i="14"/>
  <c r="D630" i="14"/>
  <c r="C630" i="14"/>
  <c r="B630" i="14"/>
  <c r="A630" i="14"/>
  <c r="M629" i="14"/>
  <c r="L629" i="14"/>
  <c r="K629" i="14"/>
  <c r="J629" i="14"/>
  <c r="I629" i="14"/>
  <c r="H629" i="14"/>
  <c r="F629" i="14"/>
  <c r="D629" i="14"/>
  <c r="C629" i="14"/>
  <c r="B629" i="14"/>
  <c r="A629" i="14"/>
  <c r="M628" i="14"/>
  <c r="L628" i="14"/>
  <c r="K628" i="14"/>
  <c r="J628" i="14"/>
  <c r="I628" i="14"/>
  <c r="H628" i="14"/>
  <c r="F628" i="14"/>
  <c r="D628" i="14"/>
  <c r="C628" i="14"/>
  <c r="B628" i="14"/>
  <c r="A628" i="14"/>
  <c r="M627" i="14"/>
  <c r="L627" i="14"/>
  <c r="K627" i="14"/>
  <c r="J627" i="14"/>
  <c r="I627" i="14"/>
  <c r="H627" i="14"/>
  <c r="F627" i="14"/>
  <c r="D627" i="14"/>
  <c r="C627" i="14"/>
  <c r="B627" i="14"/>
  <c r="A627" i="14"/>
  <c r="M626" i="14"/>
  <c r="L626" i="14"/>
  <c r="K626" i="14"/>
  <c r="J626" i="14"/>
  <c r="I626" i="14"/>
  <c r="H626" i="14"/>
  <c r="F626" i="14"/>
  <c r="D626" i="14"/>
  <c r="C626" i="14"/>
  <c r="B626" i="14"/>
  <c r="A626" i="14"/>
  <c r="M625" i="14"/>
  <c r="L625" i="14"/>
  <c r="K625" i="14"/>
  <c r="J625" i="14"/>
  <c r="I625" i="14"/>
  <c r="H625" i="14"/>
  <c r="F625" i="14"/>
  <c r="D625" i="14"/>
  <c r="C625" i="14"/>
  <c r="B625" i="14"/>
  <c r="A625" i="14"/>
  <c r="M624" i="14"/>
  <c r="L624" i="14"/>
  <c r="K624" i="14"/>
  <c r="J624" i="14"/>
  <c r="I624" i="14"/>
  <c r="H624" i="14"/>
  <c r="F624" i="14"/>
  <c r="D624" i="14"/>
  <c r="C624" i="14"/>
  <c r="B624" i="14"/>
  <c r="A624" i="14"/>
  <c r="M623" i="14"/>
  <c r="L623" i="14"/>
  <c r="K623" i="14"/>
  <c r="J623" i="14"/>
  <c r="I623" i="14"/>
  <c r="H623" i="14"/>
  <c r="F623" i="14"/>
  <c r="D623" i="14"/>
  <c r="C623" i="14"/>
  <c r="B623" i="14"/>
  <c r="A623" i="14"/>
  <c r="M622" i="14"/>
  <c r="L622" i="14"/>
  <c r="K622" i="14"/>
  <c r="J622" i="14"/>
  <c r="I622" i="14"/>
  <c r="H622" i="14"/>
  <c r="F622" i="14"/>
  <c r="D622" i="14"/>
  <c r="C622" i="14"/>
  <c r="B622" i="14"/>
  <c r="A622" i="14"/>
  <c r="M621" i="14"/>
  <c r="L621" i="14"/>
  <c r="K621" i="14"/>
  <c r="J621" i="14"/>
  <c r="I621" i="14"/>
  <c r="H621" i="14"/>
  <c r="F621" i="14"/>
  <c r="D621" i="14"/>
  <c r="C621" i="14"/>
  <c r="B621" i="14"/>
  <c r="A621" i="14"/>
  <c r="M620" i="14"/>
  <c r="L620" i="14"/>
  <c r="K620" i="14"/>
  <c r="J620" i="14"/>
  <c r="I620" i="14"/>
  <c r="H620" i="14"/>
  <c r="F620" i="14"/>
  <c r="D620" i="14"/>
  <c r="C620" i="14"/>
  <c r="B620" i="14"/>
  <c r="A620" i="14"/>
  <c r="M619" i="14"/>
  <c r="L619" i="14"/>
  <c r="K619" i="14"/>
  <c r="J619" i="14"/>
  <c r="I619" i="14"/>
  <c r="H619" i="14"/>
  <c r="F619" i="14"/>
  <c r="D619" i="14"/>
  <c r="C619" i="14"/>
  <c r="B619" i="14"/>
  <c r="A619" i="14"/>
  <c r="M618" i="14"/>
  <c r="L618" i="14"/>
  <c r="K618" i="14"/>
  <c r="J618" i="14"/>
  <c r="I618" i="14"/>
  <c r="H618" i="14"/>
  <c r="F618" i="14"/>
  <c r="D618" i="14"/>
  <c r="C618" i="14"/>
  <c r="B618" i="14"/>
  <c r="A618" i="14"/>
  <c r="M617" i="14"/>
  <c r="L617" i="14"/>
  <c r="K617" i="14"/>
  <c r="J617" i="14"/>
  <c r="I617" i="14"/>
  <c r="H617" i="14"/>
  <c r="F617" i="14"/>
  <c r="D617" i="14"/>
  <c r="C617" i="14"/>
  <c r="B617" i="14"/>
  <c r="A617" i="14"/>
  <c r="M616" i="14"/>
  <c r="L616" i="14"/>
  <c r="K616" i="14"/>
  <c r="J616" i="14"/>
  <c r="I616" i="14"/>
  <c r="H616" i="14"/>
  <c r="F616" i="14"/>
  <c r="D616" i="14"/>
  <c r="C616" i="14"/>
  <c r="B616" i="14"/>
  <c r="A616" i="14"/>
  <c r="M615" i="14"/>
  <c r="L615" i="14"/>
  <c r="K615" i="14"/>
  <c r="J615" i="14"/>
  <c r="I615" i="14"/>
  <c r="H615" i="14"/>
  <c r="F615" i="14"/>
  <c r="D615" i="14"/>
  <c r="C615" i="14"/>
  <c r="B615" i="14"/>
  <c r="A615" i="14"/>
  <c r="M614" i="14"/>
  <c r="L614" i="14"/>
  <c r="K614" i="14"/>
  <c r="J614" i="14"/>
  <c r="I614" i="14"/>
  <c r="H614" i="14"/>
  <c r="F614" i="14"/>
  <c r="D614" i="14"/>
  <c r="C614" i="14"/>
  <c r="B614" i="14"/>
  <c r="A614" i="14"/>
  <c r="M613" i="14"/>
  <c r="L613" i="14"/>
  <c r="K613" i="14"/>
  <c r="J613" i="14"/>
  <c r="I613" i="14"/>
  <c r="H613" i="14"/>
  <c r="F613" i="14"/>
  <c r="D613" i="14"/>
  <c r="C613" i="14"/>
  <c r="B613" i="14"/>
  <c r="A613" i="14"/>
  <c r="M612" i="14"/>
  <c r="L612" i="14"/>
  <c r="K612" i="14"/>
  <c r="J612" i="14"/>
  <c r="I612" i="14"/>
  <c r="H612" i="14"/>
  <c r="F612" i="14"/>
  <c r="D612" i="14"/>
  <c r="C612" i="14"/>
  <c r="B612" i="14"/>
  <c r="A612" i="14"/>
  <c r="M611" i="14"/>
  <c r="L611" i="14"/>
  <c r="K611" i="14"/>
  <c r="J611" i="14"/>
  <c r="I611" i="14"/>
  <c r="H611" i="14"/>
  <c r="F611" i="14"/>
  <c r="D611" i="14"/>
  <c r="C611" i="14"/>
  <c r="B611" i="14"/>
  <c r="A611" i="14"/>
  <c r="M610" i="14"/>
  <c r="L610" i="14"/>
  <c r="K610" i="14"/>
  <c r="J610" i="14"/>
  <c r="I610" i="14"/>
  <c r="H610" i="14"/>
  <c r="F610" i="14"/>
  <c r="D610" i="14"/>
  <c r="C610" i="14"/>
  <c r="B610" i="14"/>
  <c r="A610" i="14"/>
  <c r="M609" i="14"/>
  <c r="L609" i="14"/>
  <c r="K609" i="14"/>
  <c r="J609" i="14"/>
  <c r="I609" i="14"/>
  <c r="H609" i="14"/>
  <c r="F609" i="14"/>
  <c r="D609" i="14"/>
  <c r="C609" i="14"/>
  <c r="B609" i="14"/>
  <c r="A609" i="14"/>
  <c r="M608" i="14"/>
  <c r="L608" i="14"/>
  <c r="K608" i="14"/>
  <c r="J608" i="14"/>
  <c r="I608" i="14"/>
  <c r="H608" i="14"/>
  <c r="F608" i="14"/>
  <c r="D608" i="14"/>
  <c r="C608" i="14"/>
  <c r="B608" i="14"/>
  <c r="A608" i="14"/>
  <c r="M607" i="14"/>
  <c r="L607" i="14"/>
  <c r="K607" i="14"/>
  <c r="J607" i="14"/>
  <c r="I607" i="14"/>
  <c r="H607" i="14"/>
  <c r="F607" i="14"/>
  <c r="D607" i="14"/>
  <c r="C607" i="14"/>
  <c r="B607" i="14"/>
  <c r="A607" i="14"/>
  <c r="M606" i="14"/>
  <c r="L606" i="14"/>
  <c r="K606" i="14"/>
  <c r="J606" i="14"/>
  <c r="I606" i="14"/>
  <c r="H606" i="14"/>
  <c r="F606" i="14"/>
  <c r="D606" i="14"/>
  <c r="C606" i="14"/>
  <c r="B606" i="14"/>
  <c r="A606" i="14"/>
  <c r="M605" i="14"/>
  <c r="L605" i="14"/>
  <c r="K605" i="14"/>
  <c r="J605" i="14"/>
  <c r="I605" i="14"/>
  <c r="H605" i="14"/>
  <c r="F605" i="14"/>
  <c r="D605" i="14"/>
  <c r="C605" i="14"/>
  <c r="B605" i="14"/>
  <c r="A605" i="14"/>
  <c r="M604" i="14"/>
  <c r="L604" i="14"/>
  <c r="K604" i="14"/>
  <c r="J604" i="14"/>
  <c r="I604" i="14"/>
  <c r="H604" i="14"/>
  <c r="F604" i="14"/>
  <c r="D604" i="14"/>
  <c r="C604" i="14"/>
  <c r="B604" i="14"/>
  <c r="A604" i="14"/>
  <c r="M603" i="14"/>
  <c r="L603" i="14"/>
  <c r="K603" i="14"/>
  <c r="J603" i="14"/>
  <c r="I603" i="14"/>
  <c r="H603" i="14"/>
  <c r="F603" i="14"/>
  <c r="D603" i="14"/>
  <c r="C603" i="14"/>
  <c r="B603" i="14"/>
  <c r="A603" i="14"/>
  <c r="M602" i="14"/>
  <c r="L602" i="14"/>
  <c r="K602" i="14"/>
  <c r="J602" i="14"/>
  <c r="I602" i="14"/>
  <c r="H602" i="14"/>
  <c r="F602" i="14"/>
  <c r="D602" i="14"/>
  <c r="C602" i="14"/>
  <c r="B602" i="14"/>
  <c r="A602" i="14"/>
  <c r="M601" i="14"/>
  <c r="L601" i="14"/>
  <c r="K601" i="14"/>
  <c r="J601" i="14"/>
  <c r="I601" i="14"/>
  <c r="H601" i="14"/>
  <c r="F601" i="14"/>
  <c r="D601" i="14"/>
  <c r="C601" i="14"/>
  <c r="B601" i="14"/>
  <c r="A601" i="14"/>
  <c r="M600" i="14"/>
  <c r="L600" i="14"/>
  <c r="K600" i="14"/>
  <c r="J600" i="14"/>
  <c r="I600" i="14"/>
  <c r="H600" i="14"/>
  <c r="F600" i="14"/>
  <c r="D600" i="14"/>
  <c r="C600" i="14"/>
  <c r="B600" i="14"/>
  <c r="A600" i="14"/>
  <c r="M599" i="14"/>
  <c r="L599" i="14"/>
  <c r="K599" i="14"/>
  <c r="J599" i="14"/>
  <c r="I599" i="14"/>
  <c r="H599" i="14"/>
  <c r="F599" i="14"/>
  <c r="D599" i="14"/>
  <c r="C599" i="14"/>
  <c r="B599" i="14"/>
  <c r="A599" i="14"/>
  <c r="M598" i="14"/>
  <c r="L598" i="14"/>
  <c r="K598" i="14"/>
  <c r="J598" i="14"/>
  <c r="I598" i="14"/>
  <c r="H598" i="14"/>
  <c r="F598" i="14"/>
  <c r="D598" i="14"/>
  <c r="C598" i="14"/>
  <c r="B598" i="14"/>
  <c r="A598" i="14"/>
  <c r="M597" i="14"/>
  <c r="L597" i="14"/>
  <c r="K597" i="14"/>
  <c r="J597" i="14"/>
  <c r="I597" i="14"/>
  <c r="H597" i="14"/>
  <c r="F597" i="14"/>
  <c r="D597" i="14"/>
  <c r="C597" i="14"/>
  <c r="B597" i="14"/>
  <c r="A597" i="14"/>
  <c r="M596" i="14"/>
  <c r="L596" i="14"/>
  <c r="K596" i="14"/>
  <c r="J596" i="14"/>
  <c r="I596" i="14"/>
  <c r="H596" i="14"/>
  <c r="F596" i="14"/>
  <c r="D596" i="14"/>
  <c r="C596" i="14"/>
  <c r="B596" i="14"/>
  <c r="A596" i="14"/>
  <c r="M595" i="14"/>
  <c r="L595" i="14"/>
  <c r="K595" i="14"/>
  <c r="J595" i="14"/>
  <c r="I595" i="14"/>
  <c r="H595" i="14"/>
  <c r="F595" i="14"/>
  <c r="D595" i="14"/>
  <c r="C595" i="14"/>
  <c r="B595" i="14"/>
  <c r="A595" i="14"/>
  <c r="M594" i="14"/>
  <c r="L594" i="14"/>
  <c r="K594" i="14"/>
  <c r="J594" i="14"/>
  <c r="I594" i="14"/>
  <c r="H594" i="14"/>
  <c r="F594" i="14"/>
  <c r="D594" i="14"/>
  <c r="C594" i="14"/>
  <c r="B594" i="14"/>
  <c r="A594" i="14"/>
  <c r="M593" i="14"/>
  <c r="L593" i="14"/>
  <c r="K593" i="14"/>
  <c r="J593" i="14"/>
  <c r="I593" i="14"/>
  <c r="H593" i="14"/>
  <c r="F593" i="14"/>
  <c r="D593" i="14"/>
  <c r="C593" i="14"/>
  <c r="B593" i="14"/>
  <c r="A593" i="14"/>
  <c r="M592" i="14"/>
  <c r="L592" i="14"/>
  <c r="K592" i="14"/>
  <c r="J592" i="14"/>
  <c r="I592" i="14"/>
  <c r="H592" i="14"/>
  <c r="F592" i="14"/>
  <c r="D592" i="14"/>
  <c r="C592" i="14"/>
  <c r="B592" i="14"/>
  <c r="A592" i="14"/>
  <c r="M591" i="14"/>
  <c r="L591" i="14"/>
  <c r="K591" i="14"/>
  <c r="J591" i="14"/>
  <c r="I591" i="14"/>
  <c r="H591" i="14"/>
  <c r="F591" i="14"/>
  <c r="D591" i="14"/>
  <c r="C591" i="14"/>
  <c r="B591" i="14"/>
  <c r="A591" i="14"/>
  <c r="M590" i="14"/>
  <c r="L590" i="14"/>
  <c r="K590" i="14"/>
  <c r="J590" i="14"/>
  <c r="I590" i="14"/>
  <c r="H590" i="14"/>
  <c r="F590" i="14"/>
  <c r="D590" i="14"/>
  <c r="C590" i="14"/>
  <c r="B590" i="14"/>
  <c r="A590" i="14"/>
  <c r="M589" i="14"/>
  <c r="L589" i="14"/>
  <c r="K589" i="14"/>
  <c r="J589" i="14"/>
  <c r="I589" i="14"/>
  <c r="H589" i="14"/>
  <c r="F589" i="14"/>
  <c r="D589" i="14"/>
  <c r="C589" i="14"/>
  <c r="B589" i="14"/>
  <c r="A589" i="14"/>
  <c r="M588" i="14"/>
  <c r="L588" i="14"/>
  <c r="K588" i="14"/>
  <c r="J588" i="14"/>
  <c r="I588" i="14"/>
  <c r="H588" i="14"/>
  <c r="F588" i="14"/>
  <c r="D588" i="14"/>
  <c r="C588" i="14"/>
  <c r="B588" i="14"/>
  <c r="A588" i="14"/>
  <c r="M587" i="14"/>
  <c r="L587" i="14"/>
  <c r="K587" i="14"/>
  <c r="J587" i="14"/>
  <c r="I587" i="14"/>
  <c r="H587" i="14"/>
  <c r="F587" i="14"/>
  <c r="D587" i="14"/>
  <c r="C587" i="14"/>
  <c r="B587" i="14"/>
  <c r="A587" i="14"/>
  <c r="M586" i="14"/>
  <c r="L586" i="14"/>
  <c r="K586" i="14"/>
  <c r="J586" i="14"/>
  <c r="I586" i="14"/>
  <c r="H586" i="14"/>
  <c r="F586" i="14"/>
  <c r="D586" i="14"/>
  <c r="C586" i="14"/>
  <c r="B586" i="14"/>
  <c r="A586" i="14"/>
  <c r="M585" i="14"/>
  <c r="L585" i="14"/>
  <c r="K585" i="14"/>
  <c r="J585" i="14"/>
  <c r="I585" i="14"/>
  <c r="H585" i="14"/>
  <c r="F585" i="14"/>
  <c r="D585" i="14"/>
  <c r="C585" i="14"/>
  <c r="B585" i="14"/>
  <c r="A585" i="14"/>
  <c r="M584" i="14"/>
  <c r="L584" i="14"/>
  <c r="K584" i="14"/>
  <c r="J584" i="14"/>
  <c r="I584" i="14"/>
  <c r="H584" i="14"/>
  <c r="F584" i="14"/>
  <c r="D584" i="14"/>
  <c r="C584" i="14"/>
  <c r="B584" i="14"/>
  <c r="A584" i="14"/>
  <c r="M583" i="14"/>
  <c r="L583" i="14"/>
  <c r="K583" i="14"/>
  <c r="J583" i="14"/>
  <c r="I583" i="14"/>
  <c r="H583" i="14"/>
  <c r="F583" i="14"/>
  <c r="D583" i="14"/>
  <c r="C583" i="14"/>
  <c r="B583" i="14"/>
  <c r="A583" i="14"/>
  <c r="M582" i="14"/>
  <c r="L582" i="14"/>
  <c r="K582" i="14"/>
  <c r="J582" i="14"/>
  <c r="I582" i="14"/>
  <c r="H582" i="14"/>
  <c r="F582" i="14"/>
  <c r="D582" i="14"/>
  <c r="C582" i="14"/>
  <c r="B582" i="14"/>
  <c r="A582" i="14"/>
  <c r="M581" i="14"/>
  <c r="L581" i="14"/>
  <c r="K581" i="14"/>
  <c r="J581" i="14"/>
  <c r="I581" i="14"/>
  <c r="H581" i="14"/>
  <c r="F581" i="14"/>
  <c r="D581" i="14"/>
  <c r="C581" i="14"/>
  <c r="B581" i="14"/>
  <c r="A581" i="14"/>
  <c r="M580" i="14"/>
  <c r="L580" i="14"/>
  <c r="K580" i="14"/>
  <c r="J580" i="14"/>
  <c r="I580" i="14"/>
  <c r="H580" i="14"/>
  <c r="F580" i="14"/>
  <c r="D580" i="14"/>
  <c r="C580" i="14"/>
  <c r="B580" i="14"/>
  <c r="A580" i="14"/>
  <c r="M579" i="14"/>
  <c r="L579" i="14"/>
  <c r="K579" i="14"/>
  <c r="J579" i="14"/>
  <c r="I579" i="14"/>
  <c r="H579" i="14"/>
  <c r="F579" i="14"/>
  <c r="D579" i="14"/>
  <c r="C579" i="14"/>
  <c r="B579" i="14"/>
  <c r="A579" i="14"/>
  <c r="M578" i="14"/>
  <c r="L578" i="14"/>
  <c r="K578" i="14"/>
  <c r="J578" i="14"/>
  <c r="I578" i="14"/>
  <c r="H578" i="14"/>
  <c r="F578" i="14"/>
  <c r="D578" i="14"/>
  <c r="C578" i="14"/>
  <c r="B578" i="14"/>
  <c r="A578" i="14"/>
  <c r="M577" i="14"/>
  <c r="L577" i="14"/>
  <c r="K577" i="14"/>
  <c r="J577" i="14"/>
  <c r="I577" i="14"/>
  <c r="H577" i="14"/>
  <c r="F577" i="14"/>
  <c r="D577" i="14"/>
  <c r="C577" i="14"/>
  <c r="B577" i="14"/>
  <c r="A577" i="14"/>
  <c r="M576" i="14"/>
  <c r="L576" i="14"/>
  <c r="K576" i="14"/>
  <c r="J576" i="14"/>
  <c r="I576" i="14"/>
  <c r="H576" i="14"/>
  <c r="F576" i="14"/>
  <c r="D576" i="14"/>
  <c r="C576" i="14"/>
  <c r="B576" i="14"/>
  <c r="A576" i="14"/>
  <c r="M575" i="14"/>
  <c r="L575" i="14"/>
  <c r="K575" i="14"/>
  <c r="J575" i="14"/>
  <c r="I575" i="14"/>
  <c r="H575" i="14"/>
  <c r="F575" i="14"/>
  <c r="D575" i="14"/>
  <c r="C575" i="14"/>
  <c r="B575" i="14"/>
  <c r="A575" i="14"/>
  <c r="M574" i="14"/>
  <c r="L574" i="14"/>
  <c r="K574" i="14"/>
  <c r="J574" i="14"/>
  <c r="I574" i="14"/>
  <c r="H574" i="14"/>
  <c r="F574" i="14"/>
  <c r="D574" i="14"/>
  <c r="C574" i="14"/>
  <c r="B574" i="14"/>
  <c r="A574" i="14"/>
  <c r="M573" i="14"/>
  <c r="L573" i="14"/>
  <c r="K573" i="14"/>
  <c r="J573" i="14"/>
  <c r="I573" i="14"/>
  <c r="H573" i="14"/>
  <c r="F573" i="14"/>
  <c r="D573" i="14"/>
  <c r="C573" i="14"/>
  <c r="B573" i="14"/>
  <c r="A573" i="14"/>
  <c r="M572" i="14"/>
  <c r="L572" i="14"/>
  <c r="K572" i="14"/>
  <c r="J572" i="14"/>
  <c r="I572" i="14"/>
  <c r="H572" i="14"/>
  <c r="F572" i="14"/>
  <c r="D572" i="14"/>
  <c r="C572" i="14"/>
  <c r="B572" i="14"/>
  <c r="A572" i="14"/>
  <c r="M571" i="14"/>
  <c r="L571" i="14"/>
  <c r="K571" i="14"/>
  <c r="J571" i="14"/>
  <c r="I571" i="14"/>
  <c r="H571" i="14"/>
  <c r="F571" i="14"/>
  <c r="D571" i="14"/>
  <c r="C571" i="14"/>
  <c r="B571" i="14"/>
  <c r="A571" i="14"/>
  <c r="M570" i="14"/>
  <c r="L570" i="14"/>
  <c r="K570" i="14"/>
  <c r="J570" i="14"/>
  <c r="I570" i="14"/>
  <c r="H570" i="14"/>
  <c r="F570" i="14"/>
  <c r="D570" i="14"/>
  <c r="C570" i="14"/>
  <c r="B570" i="14"/>
  <c r="A570" i="14"/>
  <c r="M569" i="14"/>
  <c r="L569" i="14"/>
  <c r="K569" i="14"/>
  <c r="J569" i="14"/>
  <c r="I569" i="14"/>
  <c r="H569" i="14"/>
  <c r="F569" i="14"/>
  <c r="D569" i="14"/>
  <c r="C569" i="14"/>
  <c r="B569" i="14"/>
  <c r="A569" i="14"/>
  <c r="M568" i="14"/>
  <c r="L568" i="14"/>
  <c r="K568" i="14"/>
  <c r="J568" i="14"/>
  <c r="I568" i="14"/>
  <c r="H568" i="14"/>
  <c r="F568" i="14"/>
  <c r="D568" i="14"/>
  <c r="C568" i="14"/>
  <c r="B568" i="14"/>
  <c r="A568" i="14"/>
  <c r="M567" i="14"/>
  <c r="L567" i="14"/>
  <c r="K567" i="14"/>
  <c r="J567" i="14"/>
  <c r="I567" i="14"/>
  <c r="H567" i="14"/>
  <c r="F567" i="14"/>
  <c r="D567" i="14"/>
  <c r="C567" i="14"/>
  <c r="B567" i="14"/>
  <c r="A567" i="14"/>
  <c r="M566" i="14"/>
  <c r="L566" i="14"/>
  <c r="K566" i="14"/>
  <c r="J566" i="14"/>
  <c r="I566" i="14"/>
  <c r="H566" i="14"/>
  <c r="F566" i="14"/>
  <c r="D566" i="14"/>
  <c r="C566" i="14"/>
  <c r="B566" i="14"/>
  <c r="A566" i="14"/>
  <c r="M565" i="14"/>
  <c r="L565" i="14"/>
  <c r="K565" i="14"/>
  <c r="J565" i="14"/>
  <c r="I565" i="14"/>
  <c r="H565" i="14"/>
  <c r="F565" i="14"/>
  <c r="D565" i="14"/>
  <c r="C565" i="14"/>
  <c r="B565" i="14"/>
  <c r="A565" i="14"/>
  <c r="M564" i="14"/>
  <c r="L564" i="14"/>
  <c r="K564" i="14"/>
  <c r="J564" i="14"/>
  <c r="I564" i="14"/>
  <c r="H564" i="14"/>
  <c r="F564" i="14"/>
  <c r="D564" i="14"/>
  <c r="C564" i="14"/>
  <c r="B564" i="14"/>
  <c r="A564" i="14"/>
  <c r="M563" i="14"/>
  <c r="L563" i="14"/>
  <c r="K563" i="14"/>
  <c r="J563" i="14"/>
  <c r="I563" i="14"/>
  <c r="H563" i="14"/>
  <c r="F563" i="14"/>
  <c r="D563" i="14"/>
  <c r="C563" i="14"/>
  <c r="B563" i="14"/>
  <c r="A563" i="14"/>
  <c r="M562" i="14"/>
  <c r="L562" i="14"/>
  <c r="K562" i="14"/>
  <c r="J562" i="14"/>
  <c r="I562" i="14"/>
  <c r="H562" i="14"/>
  <c r="F562" i="14"/>
  <c r="D562" i="14"/>
  <c r="C562" i="14"/>
  <c r="B562" i="14"/>
  <c r="A562" i="14"/>
  <c r="M561" i="14"/>
  <c r="L561" i="14"/>
  <c r="K561" i="14"/>
  <c r="J561" i="14"/>
  <c r="I561" i="14"/>
  <c r="H561" i="14"/>
  <c r="F561" i="14"/>
  <c r="D561" i="14"/>
  <c r="C561" i="14"/>
  <c r="B561" i="14"/>
  <c r="A561" i="14"/>
  <c r="M560" i="14"/>
  <c r="L560" i="14"/>
  <c r="K560" i="14"/>
  <c r="J560" i="14"/>
  <c r="I560" i="14"/>
  <c r="H560" i="14"/>
  <c r="F560" i="14"/>
  <c r="D560" i="14"/>
  <c r="C560" i="14"/>
  <c r="B560" i="14"/>
  <c r="A560" i="14"/>
  <c r="M559" i="14"/>
  <c r="L559" i="14"/>
  <c r="K559" i="14"/>
  <c r="J559" i="14"/>
  <c r="I559" i="14"/>
  <c r="H559" i="14"/>
  <c r="F559" i="14"/>
  <c r="D559" i="14"/>
  <c r="C559" i="14"/>
  <c r="B559" i="14"/>
  <c r="A559" i="14"/>
  <c r="M558" i="14"/>
  <c r="L558" i="14"/>
  <c r="K558" i="14"/>
  <c r="J558" i="14"/>
  <c r="I558" i="14"/>
  <c r="H558" i="14"/>
  <c r="F558" i="14"/>
  <c r="D558" i="14"/>
  <c r="C558" i="14"/>
  <c r="B558" i="14"/>
  <c r="A558" i="14"/>
  <c r="M557" i="14"/>
  <c r="L557" i="14"/>
  <c r="K557" i="14"/>
  <c r="J557" i="14"/>
  <c r="I557" i="14"/>
  <c r="H557" i="14"/>
  <c r="F557" i="14"/>
  <c r="D557" i="14"/>
  <c r="C557" i="14"/>
  <c r="B557" i="14"/>
  <c r="A557" i="14"/>
  <c r="M556" i="14"/>
  <c r="L556" i="14"/>
  <c r="K556" i="14"/>
  <c r="J556" i="14"/>
  <c r="I556" i="14"/>
  <c r="H556" i="14"/>
  <c r="F556" i="14"/>
  <c r="D556" i="14"/>
  <c r="C556" i="14"/>
  <c r="B556" i="14"/>
  <c r="A556" i="14"/>
  <c r="M555" i="14"/>
  <c r="L555" i="14"/>
  <c r="K555" i="14"/>
  <c r="J555" i="14"/>
  <c r="I555" i="14"/>
  <c r="H555" i="14"/>
  <c r="F555" i="14"/>
  <c r="D555" i="14"/>
  <c r="C555" i="14"/>
  <c r="B555" i="14"/>
  <c r="A555" i="14"/>
  <c r="M554" i="14"/>
  <c r="L554" i="14"/>
  <c r="K554" i="14"/>
  <c r="J554" i="14"/>
  <c r="I554" i="14"/>
  <c r="H554" i="14"/>
  <c r="F554" i="14"/>
  <c r="D554" i="14"/>
  <c r="C554" i="14"/>
  <c r="B554" i="14"/>
  <c r="A554" i="14"/>
  <c r="M553" i="14"/>
  <c r="L553" i="14"/>
  <c r="K553" i="14"/>
  <c r="J553" i="14"/>
  <c r="I553" i="14"/>
  <c r="H553" i="14"/>
  <c r="F553" i="14"/>
  <c r="D553" i="14"/>
  <c r="C553" i="14"/>
  <c r="B553" i="14"/>
  <c r="A553" i="14"/>
  <c r="M552" i="14"/>
  <c r="L552" i="14"/>
  <c r="K552" i="14"/>
  <c r="J552" i="14"/>
  <c r="I552" i="14"/>
  <c r="H552" i="14"/>
  <c r="F552" i="14"/>
  <c r="D552" i="14"/>
  <c r="C552" i="14"/>
  <c r="B552" i="14"/>
  <c r="A552" i="14"/>
  <c r="M551" i="14"/>
  <c r="L551" i="14"/>
  <c r="K551" i="14"/>
  <c r="J551" i="14"/>
  <c r="I551" i="14"/>
  <c r="H551" i="14"/>
  <c r="F551" i="14"/>
  <c r="D551" i="14"/>
  <c r="C551" i="14"/>
  <c r="B551" i="14"/>
  <c r="A551" i="14"/>
  <c r="M550" i="14"/>
  <c r="L550" i="14"/>
  <c r="K550" i="14"/>
  <c r="J550" i="14"/>
  <c r="I550" i="14"/>
  <c r="H550" i="14"/>
  <c r="F550" i="14"/>
  <c r="D550" i="14"/>
  <c r="C550" i="14"/>
  <c r="B550" i="14"/>
  <c r="A550" i="14"/>
  <c r="M549" i="14"/>
  <c r="L549" i="14"/>
  <c r="K549" i="14"/>
  <c r="J549" i="14"/>
  <c r="I549" i="14"/>
  <c r="H549" i="14"/>
  <c r="F549" i="14"/>
  <c r="D549" i="14"/>
  <c r="C549" i="14"/>
  <c r="B549" i="14"/>
  <c r="A549" i="14"/>
  <c r="M548" i="14"/>
  <c r="L548" i="14"/>
  <c r="K548" i="14"/>
  <c r="J548" i="14"/>
  <c r="I548" i="14"/>
  <c r="H548" i="14"/>
  <c r="F548" i="14"/>
  <c r="D548" i="14"/>
  <c r="C548" i="14"/>
  <c r="B548" i="14"/>
  <c r="A548" i="14"/>
  <c r="M547" i="14"/>
  <c r="L547" i="14"/>
  <c r="K547" i="14"/>
  <c r="J547" i="14"/>
  <c r="I547" i="14"/>
  <c r="H547" i="14"/>
  <c r="F547" i="14"/>
  <c r="D547" i="14"/>
  <c r="C547" i="14"/>
  <c r="B547" i="14"/>
  <c r="A547" i="14"/>
  <c r="M546" i="14"/>
  <c r="L546" i="14"/>
  <c r="K546" i="14"/>
  <c r="J546" i="14"/>
  <c r="I546" i="14"/>
  <c r="H546" i="14"/>
  <c r="F546" i="14"/>
  <c r="D546" i="14"/>
  <c r="C546" i="14"/>
  <c r="B546" i="14"/>
  <c r="A546" i="14"/>
  <c r="M545" i="14"/>
  <c r="L545" i="14"/>
  <c r="K545" i="14"/>
  <c r="J545" i="14"/>
  <c r="I545" i="14"/>
  <c r="H545" i="14"/>
  <c r="F545" i="14"/>
  <c r="D545" i="14"/>
  <c r="C545" i="14"/>
  <c r="B545" i="14"/>
  <c r="A545" i="14"/>
  <c r="M544" i="14"/>
  <c r="L544" i="14"/>
  <c r="K544" i="14"/>
  <c r="J544" i="14"/>
  <c r="I544" i="14"/>
  <c r="H544" i="14"/>
  <c r="F544" i="14"/>
  <c r="D544" i="14"/>
  <c r="C544" i="14"/>
  <c r="B544" i="14"/>
  <c r="A544" i="14"/>
  <c r="M543" i="14"/>
  <c r="L543" i="14"/>
  <c r="K543" i="14"/>
  <c r="J543" i="14"/>
  <c r="I543" i="14"/>
  <c r="H543" i="14"/>
  <c r="F543" i="14"/>
  <c r="D543" i="14"/>
  <c r="C543" i="14"/>
  <c r="B543" i="14"/>
  <c r="A543" i="14"/>
  <c r="M542" i="14"/>
  <c r="L542" i="14"/>
  <c r="K542" i="14"/>
  <c r="J542" i="14"/>
  <c r="I542" i="14"/>
  <c r="H542" i="14"/>
  <c r="F542" i="14"/>
  <c r="D542" i="14"/>
  <c r="C542" i="14"/>
  <c r="B542" i="14"/>
  <c r="A542" i="14"/>
  <c r="M541" i="14"/>
  <c r="L541" i="14"/>
  <c r="K541" i="14"/>
  <c r="J541" i="14"/>
  <c r="I541" i="14"/>
  <c r="H541" i="14"/>
  <c r="F541" i="14"/>
  <c r="D541" i="14"/>
  <c r="C541" i="14"/>
  <c r="B541" i="14"/>
  <c r="A541" i="14"/>
  <c r="M540" i="14"/>
  <c r="L540" i="14"/>
  <c r="K540" i="14"/>
  <c r="J540" i="14"/>
  <c r="I540" i="14"/>
  <c r="H540" i="14"/>
  <c r="F540" i="14"/>
  <c r="D540" i="14"/>
  <c r="C540" i="14"/>
  <c r="B540" i="14"/>
  <c r="A540" i="14"/>
  <c r="M539" i="14"/>
  <c r="L539" i="14"/>
  <c r="K539" i="14"/>
  <c r="J539" i="14"/>
  <c r="I539" i="14"/>
  <c r="H539" i="14"/>
  <c r="F539" i="14"/>
  <c r="D539" i="14"/>
  <c r="C539" i="14"/>
  <c r="B539" i="14"/>
  <c r="A539" i="14"/>
  <c r="M538" i="14"/>
  <c r="L538" i="14"/>
  <c r="K538" i="14"/>
  <c r="J538" i="14"/>
  <c r="I538" i="14"/>
  <c r="H538" i="14"/>
  <c r="F538" i="14"/>
  <c r="D538" i="14"/>
  <c r="C538" i="14"/>
  <c r="B538" i="14"/>
  <c r="A538" i="14"/>
  <c r="M537" i="14"/>
  <c r="L537" i="14"/>
  <c r="K537" i="14"/>
  <c r="J537" i="14"/>
  <c r="I537" i="14"/>
  <c r="H537" i="14"/>
  <c r="F537" i="14"/>
  <c r="D537" i="14"/>
  <c r="C537" i="14"/>
  <c r="B537" i="14"/>
  <c r="A537" i="14"/>
  <c r="M536" i="14"/>
  <c r="L536" i="14"/>
  <c r="K536" i="14"/>
  <c r="J536" i="14"/>
  <c r="I536" i="14"/>
  <c r="H536" i="14"/>
  <c r="F536" i="14"/>
  <c r="D536" i="14"/>
  <c r="C536" i="14"/>
  <c r="B536" i="14"/>
  <c r="A536" i="14"/>
  <c r="M535" i="14"/>
  <c r="L535" i="14"/>
  <c r="K535" i="14"/>
  <c r="J535" i="14"/>
  <c r="I535" i="14"/>
  <c r="H535" i="14"/>
  <c r="F535" i="14"/>
  <c r="D535" i="14"/>
  <c r="C535" i="14"/>
  <c r="B535" i="14"/>
  <c r="A535" i="14"/>
  <c r="M534" i="14"/>
  <c r="L534" i="14"/>
  <c r="K534" i="14"/>
  <c r="J534" i="14"/>
  <c r="I534" i="14"/>
  <c r="H534" i="14"/>
  <c r="F534" i="14"/>
  <c r="D534" i="14"/>
  <c r="C534" i="14"/>
  <c r="B534" i="14"/>
  <c r="A534" i="14"/>
  <c r="M533" i="14"/>
  <c r="L533" i="14"/>
  <c r="K533" i="14"/>
  <c r="J533" i="14"/>
  <c r="I533" i="14"/>
  <c r="H533" i="14"/>
  <c r="F533" i="14"/>
  <c r="D533" i="14"/>
  <c r="C533" i="14"/>
  <c r="B533" i="14"/>
  <c r="A533" i="14"/>
  <c r="M532" i="14"/>
  <c r="L532" i="14"/>
  <c r="K532" i="14"/>
  <c r="J532" i="14"/>
  <c r="I532" i="14"/>
  <c r="H532" i="14"/>
  <c r="F532" i="14"/>
  <c r="D532" i="14"/>
  <c r="C532" i="14"/>
  <c r="B532" i="14"/>
  <c r="A532" i="14"/>
  <c r="M531" i="14"/>
  <c r="L531" i="14"/>
  <c r="K531" i="14"/>
  <c r="J531" i="14"/>
  <c r="I531" i="14"/>
  <c r="H531" i="14"/>
  <c r="F531" i="14"/>
  <c r="D531" i="14"/>
  <c r="C531" i="14"/>
  <c r="B531" i="14"/>
  <c r="A531" i="14"/>
  <c r="M530" i="14"/>
  <c r="L530" i="14"/>
  <c r="K530" i="14"/>
  <c r="J530" i="14"/>
  <c r="I530" i="14"/>
  <c r="H530" i="14"/>
  <c r="F530" i="14"/>
  <c r="D530" i="14"/>
  <c r="C530" i="14"/>
  <c r="B530" i="14"/>
  <c r="A530" i="14"/>
  <c r="M529" i="14"/>
  <c r="L529" i="14"/>
  <c r="K529" i="14"/>
  <c r="J529" i="14"/>
  <c r="I529" i="14"/>
  <c r="H529" i="14"/>
  <c r="F529" i="14"/>
  <c r="D529" i="14"/>
  <c r="C529" i="14"/>
  <c r="B529" i="14"/>
  <c r="A529" i="14"/>
  <c r="M528" i="14"/>
  <c r="L528" i="14"/>
  <c r="K528" i="14"/>
  <c r="J528" i="14"/>
  <c r="I528" i="14"/>
  <c r="H528" i="14"/>
  <c r="F528" i="14"/>
  <c r="D528" i="14"/>
  <c r="C528" i="14"/>
  <c r="B528" i="14"/>
  <c r="A528" i="14"/>
  <c r="M527" i="14"/>
  <c r="L527" i="14"/>
  <c r="K527" i="14"/>
  <c r="J527" i="14"/>
  <c r="I527" i="14"/>
  <c r="H527" i="14"/>
  <c r="F527" i="14"/>
  <c r="D527" i="14"/>
  <c r="C527" i="14"/>
  <c r="B527" i="14"/>
  <c r="A527" i="14"/>
  <c r="M526" i="14"/>
  <c r="L526" i="14"/>
  <c r="K526" i="14"/>
  <c r="J526" i="14"/>
  <c r="I526" i="14"/>
  <c r="H526" i="14"/>
  <c r="F526" i="14"/>
  <c r="D526" i="14"/>
  <c r="C526" i="14"/>
  <c r="B526" i="14"/>
  <c r="A526" i="14"/>
  <c r="M525" i="14"/>
  <c r="L525" i="14"/>
  <c r="K525" i="14"/>
  <c r="J525" i="14"/>
  <c r="I525" i="14"/>
  <c r="H525" i="14"/>
  <c r="F525" i="14"/>
  <c r="D525" i="14"/>
  <c r="C525" i="14"/>
  <c r="B525" i="14"/>
  <c r="A525" i="14"/>
  <c r="M524" i="14"/>
  <c r="L524" i="14"/>
  <c r="K524" i="14"/>
  <c r="J524" i="14"/>
  <c r="I524" i="14"/>
  <c r="H524" i="14"/>
  <c r="F524" i="14"/>
  <c r="D524" i="14"/>
  <c r="C524" i="14"/>
  <c r="B524" i="14"/>
  <c r="A524" i="14"/>
  <c r="M523" i="14"/>
  <c r="L523" i="14"/>
  <c r="K523" i="14"/>
  <c r="J523" i="14"/>
  <c r="I523" i="14"/>
  <c r="H523" i="14"/>
  <c r="F523" i="14"/>
  <c r="D523" i="14"/>
  <c r="C523" i="14"/>
  <c r="B523" i="14"/>
  <c r="A523" i="14"/>
  <c r="M522" i="14"/>
  <c r="L522" i="14"/>
  <c r="K522" i="14"/>
  <c r="J522" i="14"/>
  <c r="I522" i="14"/>
  <c r="H522" i="14"/>
  <c r="F522" i="14"/>
  <c r="D522" i="14"/>
  <c r="C522" i="14"/>
  <c r="B522" i="14"/>
  <c r="A522" i="14"/>
  <c r="M521" i="14"/>
  <c r="L521" i="14"/>
  <c r="K521" i="14"/>
  <c r="J521" i="14"/>
  <c r="I521" i="14"/>
  <c r="H521" i="14"/>
  <c r="F521" i="14"/>
  <c r="D521" i="14"/>
  <c r="C521" i="14"/>
  <c r="B521" i="14"/>
  <c r="A521" i="14"/>
  <c r="M520" i="14"/>
  <c r="L520" i="14"/>
  <c r="K520" i="14"/>
  <c r="J520" i="14"/>
  <c r="I520" i="14"/>
  <c r="H520" i="14"/>
  <c r="F520" i="14"/>
  <c r="D520" i="14"/>
  <c r="C520" i="14"/>
  <c r="B520" i="14"/>
  <c r="A520" i="14"/>
  <c r="M519" i="14"/>
  <c r="L519" i="14"/>
  <c r="K519" i="14"/>
  <c r="J519" i="14"/>
  <c r="I519" i="14"/>
  <c r="H519" i="14"/>
  <c r="F519" i="14"/>
  <c r="D519" i="14"/>
  <c r="C519" i="14"/>
  <c r="B519" i="14"/>
  <c r="A519" i="14"/>
  <c r="M518" i="14"/>
  <c r="L518" i="14"/>
  <c r="K518" i="14"/>
  <c r="J518" i="14"/>
  <c r="I518" i="14"/>
  <c r="H518" i="14"/>
  <c r="F518" i="14"/>
  <c r="D518" i="14"/>
  <c r="C518" i="14"/>
  <c r="B518" i="14"/>
  <c r="A518" i="14"/>
  <c r="M517" i="14"/>
  <c r="L517" i="14"/>
  <c r="K517" i="14"/>
  <c r="J517" i="14"/>
  <c r="I517" i="14"/>
  <c r="H517" i="14"/>
  <c r="F517" i="14"/>
  <c r="D517" i="14"/>
  <c r="C517" i="14"/>
  <c r="B517" i="14"/>
  <c r="A517" i="14"/>
  <c r="M516" i="14"/>
  <c r="L516" i="14"/>
  <c r="K516" i="14"/>
  <c r="J516" i="14"/>
  <c r="I516" i="14"/>
  <c r="H516" i="14"/>
  <c r="F516" i="14"/>
  <c r="D516" i="14"/>
  <c r="C516" i="14"/>
  <c r="B516" i="14"/>
  <c r="A516" i="14"/>
  <c r="M515" i="14"/>
  <c r="L515" i="14"/>
  <c r="K515" i="14"/>
  <c r="J515" i="14"/>
  <c r="I515" i="14"/>
  <c r="H515" i="14"/>
  <c r="F515" i="14"/>
  <c r="D515" i="14"/>
  <c r="C515" i="14"/>
  <c r="B515" i="14"/>
  <c r="A515" i="14"/>
  <c r="M514" i="14"/>
  <c r="L514" i="14"/>
  <c r="K514" i="14"/>
  <c r="J514" i="14"/>
  <c r="I514" i="14"/>
  <c r="H514" i="14"/>
  <c r="F514" i="14"/>
  <c r="D514" i="14"/>
  <c r="C514" i="14"/>
  <c r="B514" i="14"/>
  <c r="A514" i="14"/>
  <c r="M513" i="14"/>
  <c r="L513" i="14"/>
  <c r="K513" i="14"/>
  <c r="J513" i="14"/>
  <c r="I513" i="14"/>
  <c r="H513" i="14"/>
  <c r="F513" i="14"/>
  <c r="D513" i="14"/>
  <c r="C513" i="14"/>
  <c r="B513" i="14"/>
  <c r="A513" i="14"/>
  <c r="M512" i="14"/>
  <c r="L512" i="14"/>
  <c r="K512" i="14"/>
  <c r="J512" i="14"/>
  <c r="I512" i="14"/>
  <c r="H512" i="14"/>
  <c r="F512" i="14"/>
  <c r="D512" i="14"/>
  <c r="C512" i="14"/>
  <c r="B512" i="14"/>
  <c r="A512" i="14"/>
  <c r="M511" i="14"/>
  <c r="L511" i="14"/>
  <c r="K511" i="14"/>
  <c r="J511" i="14"/>
  <c r="I511" i="14"/>
  <c r="H511" i="14"/>
  <c r="F511" i="14"/>
  <c r="D511" i="14"/>
  <c r="C511" i="14"/>
  <c r="B511" i="14"/>
  <c r="A511" i="14"/>
  <c r="M510" i="14"/>
  <c r="L510" i="14"/>
  <c r="K510" i="14"/>
  <c r="J510" i="14"/>
  <c r="I510" i="14"/>
  <c r="H510" i="14"/>
  <c r="F510" i="14"/>
  <c r="D510" i="14"/>
  <c r="C510" i="14"/>
  <c r="B510" i="14"/>
  <c r="A510" i="14"/>
  <c r="M509" i="14"/>
  <c r="L509" i="14"/>
  <c r="K509" i="14"/>
  <c r="J509" i="14"/>
  <c r="I509" i="14"/>
  <c r="H509" i="14"/>
  <c r="F509" i="14"/>
  <c r="D509" i="14"/>
  <c r="C509" i="14"/>
  <c r="B509" i="14"/>
  <c r="A509" i="14"/>
  <c r="M508" i="14"/>
  <c r="L508" i="14"/>
  <c r="K508" i="14"/>
  <c r="J508" i="14"/>
  <c r="I508" i="14"/>
  <c r="H508" i="14"/>
  <c r="F508" i="14"/>
  <c r="D508" i="14"/>
  <c r="C508" i="14"/>
  <c r="B508" i="14"/>
  <c r="A508" i="14"/>
  <c r="M507" i="14"/>
  <c r="L507" i="14"/>
  <c r="K507" i="14"/>
  <c r="J507" i="14"/>
  <c r="I507" i="14"/>
  <c r="H507" i="14"/>
  <c r="F507" i="14"/>
  <c r="D507" i="14"/>
  <c r="C507" i="14"/>
  <c r="B507" i="14"/>
  <c r="A507" i="14"/>
  <c r="M506" i="14"/>
  <c r="L506" i="14"/>
  <c r="K506" i="14"/>
  <c r="J506" i="14"/>
  <c r="I506" i="14"/>
  <c r="H506" i="14"/>
  <c r="F506" i="14"/>
  <c r="D506" i="14"/>
  <c r="C506" i="14"/>
  <c r="B506" i="14"/>
  <c r="A506" i="14"/>
  <c r="M505" i="14"/>
  <c r="L505" i="14"/>
  <c r="K505" i="14"/>
  <c r="J505" i="14"/>
  <c r="I505" i="14"/>
  <c r="H505" i="14"/>
  <c r="F505" i="14"/>
  <c r="D505" i="14"/>
  <c r="C505" i="14"/>
  <c r="B505" i="14"/>
  <c r="A505" i="14"/>
  <c r="M504" i="14"/>
  <c r="L504" i="14"/>
  <c r="K504" i="14"/>
  <c r="J504" i="14"/>
  <c r="I504" i="14"/>
  <c r="H504" i="14"/>
  <c r="F504" i="14"/>
  <c r="D504" i="14"/>
  <c r="C504" i="14"/>
  <c r="B504" i="14"/>
  <c r="A504" i="14"/>
  <c r="M503" i="14"/>
  <c r="L503" i="14"/>
  <c r="K503" i="14"/>
  <c r="J503" i="14"/>
  <c r="I503" i="14"/>
  <c r="H503" i="14"/>
  <c r="F503" i="14"/>
  <c r="D503" i="14"/>
  <c r="C503" i="14"/>
  <c r="B503" i="14"/>
  <c r="A503" i="14"/>
  <c r="M502" i="14"/>
  <c r="L502" i="14"/>
  <c r="K502" i="14"/>
  <c r="J502" i="14"/>
  <c r="I502" i="14"/>
  <c r="H502" i="14"/>
  <c r="F502" i="14"/>
  <c r="D502" i="14"/>
  <c r="C502" i="14"/>
  <c r="B502" i="14"/>
  <c r="A502" i="14"/>
  <c r="M501" i="14"/>
  <c r="L501" i="14"/>
  <c r="K501" i="14"/>
  <c r="J501" i="14"/>
  <c r="I501" i="14"/>
  <c r="H501" i="14"/>
  <c r="F501" i="14"/>
  <c r="D501" i="14"/>
  <c r="C501" i="14"/>
  <c r="B501" i="14"/>
  <c r="A501" i="14"/>
  <c r="M500" i="14"/>
  <c r="L500" i="14"/>
  <c r="K500" i="14"/>
  <c r="J500" i="14"/>
  <c r="I500" i="14"/>
  <c r="H500" i="14"/>
  <c r="F500" i="14"/>
  <c r="D500" i="14"/>
  <c r="C500" i="14"/>
  <c r="B500" i="14"/>
  <c r="A500" i="14"/>
  <c r="M499" i="14"/>
  <c r="L499" i="14"/>
  <c r="K499" i="14"/>
  <c r="J499" i="14"/>
  <c r="I499" i="14"/>
  <c r="H499" i="14"/>
  <c r="F499" i="14"/>
  <c r="D499" i="14"/>
  <c r="C499" i="14"/>
  <c r="B499" i="14"/>
  <c r="A499" i="14"/>
  <c r="M498" i="14"/>
  <c r="L498" i="14"/>
  <c r="K498" i="14"/>
  <c r="J498" i="14"/>
  <c r="I498" i="14"/>
  <c r="H498" i="14"/>
  <c r="F498" i="14"/>
  <c r="D498" i="14"/>
  <c r="C498" i="14"/>
  <c r="B498" i="14"/>
  <c r="A498" i="14"/>
  <c r="M497" i="14"/>
  <c r="L497" i="14"/>
  <c r="K497" i="14"/>
  <c r="J497" i="14"/>
  <c r="I497" i="14"/>
  <c r="H497" i="14"/>
  <c r="F497" i="14"/>
  <c r="D497" i="14"/>
  <c r="C497" i="14"/>
  <c r="B497" i="14"/>
  <c r="A497" i="14"/>
  <c r="M496" i="14"/>
  <c r="L496" i="14"/>
  <c r="K496" i="14"/>
  <c r="J496" i="14"/>
  <c r="I496" i="14"/>
  <c r="H496" i="14"/>
  <c r="F496" i="14"/>
  <c r="D496" i="14"/>
  <c r="C496" i="14"/>
  <c r="B496" i="14"/>
  <c r="A496" i="14"/>
  <c r="M495" i="14"/>
  <c r="L495" i="14"/>
  <c r="K495" i="14"/>
  <c r="J495" i="14"/>
  <c r="I495" i="14"/>
  <c r="H495" i="14"/>
  <c r="F495" i="14"/>
  <c r="D495" i="14"/>
  <c r="C495" i="14"/>
  <c r="B495" i="14"/>
  <c r="A495" i="14"/>
  <c r="M494" i="14"/>
  <c r="L494" i="14"/>
  <c r="K494" i="14"/>
  <c r="J494" i="14"/>
  <c r="I494" i="14"/>
  <c r="H494" i="14"/>
  <c r="F494" i="14"/>
  <c r="D494" i="14"/>
  <c r="C494" i="14"/>
  <c r="B494" i="14"/>
  <c r="A494" i="14"/>
  <c r="M493" i="14"/>
  <c r="L493" i="14"/>
  <c r="K493" i="14"/>
  <c r="J493" i="14"/>
  <c r="I493" i="14"/>
  <c r="H493" i="14"/>
  <c r="F493" i="14"/>
  <c r="D493" i="14"/>
  <c r="C493" i="14"/>
  <c r="B493" i="14"/>
  <c r="A493" i="14"/>
  <c r="M492" i="14"/>
  <c r="L492" i="14"/>
  <c r="K492" i="14"/>
  <c r="J492" i="14"/>
  <c r="I492" i="14"/>
  <c r="H492" i="14"/>
  <c r="F492" i="14"/>
  <c r="D492" i="14"/>
  <c r="C492" i="14"/>
  <c r="B492" i="14"/>
  <c r="A492" i="14"/>
  <c r="M491" i="14"/>
  <c r="L491" i="14"/>
  <c r="K491" i="14"/>
  <c r="J491" i="14"/>
  <c r="I491" i="14"/>
  <c r="H491" i="14"/>
  <c r="F491" i="14"/>
  <c r="D491" i="14"/>
  <c r="C491" i="14"/>
  <c r="B491" i="14"/>
  <c r="A491" i="14"/>
  <c r="M490" i="14"/>
  <c r="L490" i="14"/>
  <c r="K490" i="14"/>
  <c r="J490" i="14"/>
  <c r="I490" i="14"/>
  <c r="H490" i="14"/>
  <c r="F490" i="14"/>
  <c r="D490" i="14"/>
  <c r="C490" i="14"/>
  <c r="B490" i="14"/>
  <c r="A490" i="14"/>
  <c r="M489" i="14"/>
  <c r="L489" i="14"/>
  <c r="K489" i="14"/>
  <c r="J489" i="14"/>
  <c r="I489" i="14"/>
  <c r="H489" i="14"/>
  <c r="F489" i="14"/>
  <c r="D489" i="14"/>
  <c r="C489" i="14"/>
  <c r="B489" i="14"/>
  <c r="A489" i="14"/>
  <c r="M488" i="14"/>
  <c r="L488" i="14"/>
  <c r="K488" i="14"/>
  <c r="J488" i="14"/>
  <c r="I488" i="14"/>
  <c r="H488" i="14"/>
  <c r="F488" i="14"/>
  <c r="D488" i="14"/>
  <c r="C488" i="14"/>
  <c r="B488" i="14"/>
  <c r="A488" i="14"/>
  <c r="M487" i="14"/>
  <c r="L487" i="14"/>
  <c r="K487" i="14"/>
  <c r="J487" i="14"/>
  <c r="I487" i="14"/>
  <c r="H487" i="14"/>
  <c r="F487" i="14"/>
  <c r="D487" i="14"/>
  <c r="C487" i="14"/>
  <c r="B487" i="14"/>
  <c r="A487" i="14"/>
  <c r="M486" i="14"/>
  <c r="L486" i="14"/>
  <c r="K486" i="14"/>
  <c r="J486" i="14"/>
  <c r="I486" i="14"/>
  <c r="H486" i="14"/>
  <c r="F486" i="14"/>
  <c r="D486" i="14"/>
  <c r="C486" i="14"/>
  <c r="B486" i="14"/>
  <c r="A486" i="14"/>
  <c r="M485" i="14"/>
  <c r="L485" i="14"/>
  <c r="K485" i="14"/>
  <c r="J485" i="14"/>
  <c r="I485" i="14"/>
  <c r="H485" i="14"/>
  <c r="F485" i="14"/>
  <c r="D485" i="14"/>
  <c r="C485" i="14"/>
  <c r="B485" i="14"/>
  <c r="A485" i="14"/>
  <c r="M484" i="14"/>
  <c r="L484" i="14"/>
  <c r="K484" i="14"/>
  <c r="J484" i="14"/>
  <c r="I484" i="14"/>
  <c r="H484" i="14"/>
  <c r="F484" i="14"/>
  <c r="D484" i="14"/>
  <c r="C484" i="14"/>
  <c r="B484" i="14"/>
  <c r="A484" i="14"/>
  <c r="M483" i="14"/>
  <c r="L483" i="14"/>
  <c r="K483" i="14"/>
  <c r="J483" i="14"/>
  <c r="I483" i="14"/>
  <c r="H483" i="14"/>
  <c r="F483" i="14"/>
  <c r="D483" i="14"/>
  <c r="C483" i="14"/>
  <c r="B483" i="14"/>
  <c r="A483" i="14"/>
  <c r="M482" i="14"/>
  <c r="L482" i="14"/>
  <c r="K482" i="14"/>
  <c r="J482" i="14"/>
  <c r="I482" i="14"/>
  <c r="H482" i="14"/>
  <c r="F482" i="14"/>
  <c r="D482" i="14"/>
  <c r="C482" i="14"/>
  <c r="B482" i="14"/>
  <c r="A482" i="14"/>
  <c r="M481" i="14"/>
  <c r="L481" i="14"/>
  <c r="K481" i="14"/>
  <c r="J481" i="14"/>
  <c r="I481" i="14"/>
  <c r="H481" i="14"/>
  <c r="F481" i="14"/>
  <c r="D481" i="14"/>
  <c r="C481" i="14"/>
  <c r="B481" i="14"/>
  <c r="A481" i="14"/>
  <c r="M480" i="14"/>
  <c r="L480" i="14"/>
  <c r="K480" i="14"/>
  <c r="J480" i="14"/>
  <c r="I480" i="14"/>
  <c r="H480" i="14"/>
  <c r="F480" i="14"/>
  <c r="D480" i="14"/>
  <c r="C480" i="14"/>
  <c r="B480" i="14"/>
  <c r="A480" i="14"/>
  <c r="M479" i="14"/>
  <c r="L479" i="14"/>
  <c r="K479" i="14"/>
  <c r="J479" i="14"/>
  <c r="I479" i="14"/>
  <c r="H479" i="14"/>
  <c r="F479" i="14"/>
  <c r="D479" i="14"/>
  <c r="C479" i="14"/>
  <c r="B479" i="14"/>
  <c r="A479" i="14"/>
  <c r="M478" i="14"/>
  <c r="L478" i="14"/>
  <c r="K478" i="14"/>
  <c r="J478" i="14"/>
  <c r="I478" i="14"/>
  <c r="H478" i="14"/>
  <c r="F478" i="14"/>
  <c r="D478" i="14"/>
  <c r="C478" i="14"/>
  <c r="B478" i="14"/>
  <c r="A478" i="14"/>
  <c r="M477" i="14"/>
  <c r="L477" i="14"/>
  <c r="K477" i="14"/>
  <c r="J477" i="14"/>
  <c r="I477" i="14"/>
  <c r="H477" i="14"/>
  <c r="F477" i="14"/>
  <c r="D477" i="14"/>
  <c r="C477" i="14"/>
  <c r="B477" i="14"/>
  <c r="A477" i="14"/>
  <c r="M476" i="14"/>
  <c r="L476" i="14"/>
  <c r="K476" i="14"/>
  <c r="J476" i="14"/>
  <c r="I476" i="14"/>
  <c r="H476" i="14"/>
  <c r="F476" i="14"/>
  <c r="D476" i="14"/>
  <c r="C476" i="14"/>
  <c r="B476" i="14"/>
  <c r="A476" i="14"/>
  <c r="M475" i="14"/>
  <c r="L475" i="14"/>
  <c r="K475" i="14"/>
  <c r="J475" i="14"/>
  <c r="I475" i="14"/>
  <c r="H475" i="14"/>
  <c r="F475" i="14"/>
  <c r="D475" i="14"/>
  <c r="C475" i="14"/>
  <c r="B475" i="14"/>
  <c r="A475" i="14"/>
  <c r="M474" i="14"/>
  <c r="L474" i="14"/>
  <c r="K474" i="14"/>
  <c r="J474" i="14"/>
  <c r="I474" i="14"/>
  <c r="H474" i="14"/>
  <c r="F474" i="14"/>
  <c r="D474" i="14"/>
  <c r="C474" i="14"/>
  <c r="B474" i="14"/>
  <c r="A474" i="14"/>
  <c r="M473" i="14"/>
  <c r="L473" i="14"/>
  <c r="K473" i="14"/>
  <c r="J473" i="14"/>
  <c r="I473" i="14"/>
  <c r="H473" i="14"/>
  <c r="F473" i="14"/>
  <c r="D473" i="14"/>
  <c r="C473" i="14"/>
  <c r="B473" i="14"/>
  <c r="A473" i="14"/>
  <c r="M472" i="14"/>
  <c r="L472" i="14"/>
  <c r="K472" i="14"/>
  <c r="J472" i="14"/>
  <c r="I472" i="14"/>
  <c r="H472" i="14"/>
  <c r="F472" i="14"/>
  <c r="D472" i="14"/>
  <c r="C472" i="14"/>
  <c r="B472" i="14"/>
  <c r="A472" i="14"/>
  <c r="M471" i="14"/>
  <c r="L471" i="14"/>
  <c r="K471" i="14"/>
  <c r="J471" i="14"/>
  <c r="I471" i="14"/>
  <c r="H471" i="14"/>
  <c r="F471" i="14"/>
  <c r="D471" i="14"/>
  <c r="C471" i="14"/>
  <c r="B471" i="14"/>
  <c r="A471" i="14"/>
  <c r="M470" i="14"/>
  <c r="L470" i="14"/>
  <c r="K470" i="14"/>
  <c r="J470" i="14"/>
  <c r="I470" i="14"/>
  <c r="H470" i="14"/>
  <c r="F470" i="14"/>
  <c r="D470" i="14"/>
  <c r="C470" i="14"/>
  <c r="B470" i="14"/>
  <c r="A470" i="14"/>
  <c r="M469" i="14"/>
  <c r="L469" i="14"/>
  <c r="K469" i="14"/>
  <c r="J469" i="14"/>
  <c r="I469" i="14"/>
  <c r="H469" i="14"/>
  <c r="F469" i="14"/>
  <c r="D469" i="14"/>
  <c r="C469" i="14"/>
  <c r="B469" i="14"/>
  <c r="A469" i="14"/>
  <c r="M468" i="14"/>
  <c r="L468" i="14"/>
  <c r="K468" i="14"/>
  <c r="J468" i="14"/>
  <c r="I468" i="14"/>
  <c r="H468" i="14"/>
  <c r="F468" i="14"/>
  <c r="D468" i="14"/>
  <c r="C468" i="14"/>
  <c r="B468" i="14"/>
  <c r="A468" i="14"/>
  <c r="M467" i="14"/>
  <c r="L467" i="14"/>
  <c r="K467" i="14"/>
  <c r="J467" i="14"/>
  <c r="I467" i="14"/>
  <c r="H467" i="14"/>
  <c r="F467" i="14"/>
  <c r="D467" i="14"/>
  <c r="C467" i="14"/>
  <c r="B467" i="14"/>
  <c r="A467" i="14"/>
  <c r="M466" i="14"/>
  <c r="L466" i="14"/>
  <c r="K466" i="14"/>
  <c r="J466" i="14"/>
  <c r="I466" i="14"/>
  <c r="H466" i="14"/>
  <c r="F466" i="14"/>
  <c r="D466" i="14"/>
  <c r="C466" i="14"/>
  <c r="B466" i="14"/>
  <c r="A466" i="14"/>
  <c r="M465" i="14"/>
  <c r="L465" i="14"/>
  <c r="K465" i="14"/>
  <c r="J465" i="14"/>
  <c r="I465" i="14"/>
  <c r="H465" i="14"/>
  <c r="F465" i="14"/>
  <c r="D465" i="14"/>
  <c r="C465" i="14"/>
  <c r="B465" i="14"/>
  <c r="A465" i="14"/>
  <c r="M464" i="14"/>
  <c r="L464" i="14"/>
  <c r="K464" i="14"/>
  <c r="J464" i="14"/>
  <c r="I464" i="14"/>
  <c r="H464" i="14"/>
  <c r="F464" i="14"/>
  <c r="D464" i="14"/>
  <c r="C464" i="14"/>
  <c r="B464" i="14"/>
  <c r="A464" i="14"/>
  <c r="M463" i="14"/>
  <c r="L463" i="14"/>
  <c r="K463" i="14"/>
  <c r="J463" i="14"/>
  <c r="I463" i="14"/>
  <c r="H463" i="14"/>
  <c r="F463" i="14"/>
  <c r="D463" i="14"/>
  <c r="C463" i="14"/>
  <c r="B463" i="14"/>
  <c r="A463" i="14"/>
  <c r="M462" i="14"/>
  <c r="L462" i="14"/>
  <c r="K462" i="14"/>
  <c r="J462" i="14"/>
  <c r="I462" i="14"/>
  <c r="H462" i="14"/>
  <c r="F462" i="14"/>
  <c r="D462" i="14"/>
  <c r="C462" i="14"/>
  <c r="B462" i="14"/>
  <c r="A462" i="14"/>
  <c r="M461" i="14"/>
  <c r="L461" i="14"/>
  <c r="K461" i="14"/>
  <c r="J461" i="14"/>
  <c r="I461" i="14"/>
  <c r="H461" i="14"/>
  <c r="F461" i="14"/>
  <c r="D461" i="14"/>
  <c r="C461" i="14"/>
  <c r="B461" i="14"/>
  <c r="A461" i="14"/>
  <c r="M460" i="14"/>
  <c r="L460" i="14"/>
  <c r="K460" i="14"/>
  <c r="J460" i="14"/>
  <c r="I460" i="14"/>
  <c r="H460" i="14"/>
  <c r="F460" i="14"/>
  <c r="D460" i="14"/>
  <c r="C460" i="14"/>
  <c r="B460" i="14"/>
  <c r="A460" i="14"/>
  <c r="M459" i="14"/>
  <c r="L459" i="14"/>
  <c r="K459" i="14"/>
  <c r="J459" i="14"/>
  <c r="I459" i="14"/>
  <c r="H459" i="14"/>
  <c r="F459" i="14"/>
  <c r="D459" i="14"/>
  <c r="C459" i="14"/>
  <c r="B459" i="14"/>
  <c r="A459" i="14"/>
  <c r="M458" i="14"/>
  <c r="L458" i="14"/>
  <c r="K458" i="14"/>
  <c r="J458" i="14"/>
  <c r="I458" i="14"/>
  <c r="H458" i="14"/>
  <c r="F458" i="14"/>
  <c r="D458" i="14"/>
  <c r="C458" i="14"/>
  <c r="B458" i="14"/>
  <c r="A458" i="14"/>
  <c r="M457" i="14"/>
  <c r="L457" i="14"/>
  <c r="K457" i="14"/>
  <c r="J457" i="14"/>
  <c r="I457" i="14"/>
  <c r="H457" i="14"/>
  <c r="F457" i="14"/>
  <c r="D457" i="14"/>
  <c r="C457" i="14"/>
  <c r="B457" i="14"/>
  <c r="A457" i="14"/>
  <c r="M456" i="14"/>
  <c r="L456" i="14"/>
  <c r="K456" i="14"/>
  <c r="J456" i="14"/>
  <c r="I456" i="14"/>
  <c r="H456" i="14"/>
  <c r="F456" i="14"/>
  <c r="D456" i="14"/>
  <c r="C456" i="14"/>
  <c r="B456" i="14"/>
  <c r="A456" i="14"/>
  <c r="M455" i="14"/>
  <c r="L455" i="14"/>
  <c r="K455" i="14"/>
  <c r="J455" i="14"/>
  <c r="I455" i="14"/>
  <c r="H455" i="14"/>
  <c r="F455" i="14"/>
  <c r="D455" i="14"/>
  <c r="C455" i="14"/>
  <c r="B455" i="14"/>
  <c r="A455" i="14"/>
  <c r="M454" i="14"/>
  <c r="L454" i="14"/>
  <c r="K454" i="14"/>
  <c r="J454" i="14"/>
  <c r="I454" i="14"/>
  <c r="H454" i="14"/>
  <c r="F454" i="14"/>
  <c r="D454" i="14"/>
  <c r="C454" i="14"/>
  <c r="B454" i="14"/>
  <c r="A454" i="14"/>
  <c r="M453" i="14"/>
  <c r="L453" i="14"/>
  <c r="K453" i="14"/>
  <c r="J453" i="14"/>
  <c r="I453" i="14"/>
  <c r="H453" i="14"/>
  <c r="F453" i="14"/>
  <c r="D453" i="14"/>
  <c r="C453" i="14"/>
  <c r="B453" i="14"/>
  <c r="A453" i="14"/>
  <c r="M452" i="14"/>
  <c r="L452" i="14"/>
  <c r="K452" i="14"/>
  <c r="J452" i="14"/>
  <c r="I452" i="14"/>
  <c r="H452" i="14"/>
  <c r="F452" i="14"/>
  <c r="D452" i="14"/>
  <c r="C452" i="14"/>
  <c r="B452" i="14"/>
  <c r="A452" i="14"/>
  <c r="M451" i="14"/>
  <c r="L451" i="14"/>
  <c r="K451" i="14"/>
  <c r="J451" i="14"/>
  <c r="I451" i="14"/>
  <c r="H451" i="14"/>
  <c r="F451" i="14"/>
  <c r="D451" i="14"/>
  <c r="C451" i="14"/>
  <c r="B451" i="14"/>
  <c r="A451" i="14"/>
  <c r="M450" i="14"/>
  <c r="L450" i="14"/>
  <c r="K450" i="14"/>
  <c r="J450" i="14"/>
  <c r="I450" i="14"/>
  <c r="H450" i="14"/>
  <c r="F450" i="14"/>
  <c r="D450" i="14"/>
  <c r="C450" i="14"/>
  <c r="B450" i="14"/>
  <c r="A450" i="14"/>
  <c r="M449" i="14"/>
  <c r="L449" i="14"/>
  <c r="K449" i="14"/>
  <c r="J449" i="14"/>
  <c r="I449" i="14"/>
  <c r="H449" i="14"/>
  <c r="F449" i="14"/>
  <c r="D449" i="14"/>
  <c r="C449" i="14"/>
  <c r="B449" i="14"/>
  <c r="A449" i="14"/>
  <c r="M448" i="14"/>
  <c r="L448" i="14"/>
  <c r="K448" i="14"/>
  <c r="J448" i="14"/>
  <c r="I448" i="14"/>
  <c r="H448" i="14"/>
  <c r="F448" i="14"/>
  <c r="D448" i="14"/>
  <c r="C448" i="14"/>
  <c r="B448" i="14"/>
  <c r="A448" i="14"/>
  <c r="M447" i="14"/>
  <c r="L447" i="14"/>
  <c r="K447" i="14"/>
  <c r="J447" i="14"/>
  <c r="I447" i="14"/>
  <c r="H447" i="14"/>
  <c r="F447" i="14"/>
  <c r="D447" i="14"/>
  <c r="C447" i="14"/>
  <c r="B447" i="14"/>
  <c r="A447" i="14"/>
  <c r="M446" i="14"/>
  <c r="L446" i="14"/>
  <c r="K446" i="14"/>
  <c r="J446" i="14"/>
  <c r="I446" i="14"/>
  <c r="H446" i="14"/>
  <c r="F446" i="14"/>
  <c r="D446" i="14"/>
  <c r="C446" i="14"/>
  <c r="B446" i="14"/>
  <c r="A446" i="14"/>
  <c r="M445" i="14"/>
  <c r="L445" i="14"/>
  <c r="K445" i="14"/>
  <c r="J445" i="14"/>
  <c r="I445" i="14"/>
  <c r="H445" i="14"/>
  <c r="F445" i="14"/>
  <c r="D445" i="14"/>
  <c r="C445" i="14"/>
  <c r="B445" i="14"/>
  <c r="A445" i="14"/>
  <c r="M444" i="14"/>
  <c r="L444" i="14"/>
  <c r="K444" i="14"/>
  <c r="J444" i="14"/>
  <c r="I444" i="14"/>
  <c r="H444" i="14"/>
  <c r="F444" i="14"/>
  <c r="D444" i="14"/>
  <c r="C444" i="14"/>
  <c r="B444" i="14"/>
  <c r="A444" i="14"/>
  <c r="M443" i="14"/>
  <c r="L443" i="14"/>
  <c r="K443" i="14"/>
  <c r="J443" i="14"/>
  <c r="I443" i="14"/>
  <c r="H443" i="14"/>
  <c r="F443" i="14"/>
  <c r="D443" i="14"/>
  <c r="C443" i="14"/>
  <c r="B443" i="14"/>
  <c r="A443" i="14"/>
  <c r="M442" i="14"/>
  <c r="L442" i="14"/>
  <c r="K442" i="14"/>
  <c r="J442" i="14"/>
  <c r="I442" i="14"/>
  <c r="H442" i="14"/>
  <c r="F442" i="14"/>
  <c r="D442" i="14"/>
  <c r="C442" i="14"/>
  <c r="B442" i="14"/>
  <c r="A442" i="14"/>
  <c r="M441" i="14"/>
  <c r="L441" i="14"/>
  <c r="K441" i="14"/>
  <c r="J441" i="14"/>
  <c r="I441" i="14"/>
  <c r="H441" i="14"/>
  <c r="F441" i="14"/>
  <c r="D441" i="14"/>
  <c r="C441" i="14"/>
  <c r="B441" i="14"/>
  <c r="A441" i="14"/>
  <c r="M440" i="14"/>
  <c r="L440" i="14"/>
  <c r="K440" i="14"/>
  <c r="J440" i="14"/>
  <c r="I440" i="14"/>
  <c r="H440" i="14"/>
  <c r="F440" i="14"/>
  <c r="D440" i="14"/>
  <c r="C440" i="14"/>
  <c r="B440" i="14"/>
  <c r="A440" i="14"/>
  <c r="M439" i="14"/>
  <c r="L439" i="14"/>
  <c r="K439" i="14"/>
  <c r="J439" i="14"/>
  <c r="I439" i="14"/>
  <c r="H439" i="14"/>
  <c r="F439" i="14"/>
  <c r="D439" i="14"/>
  <c r="C439" i="14"/>
  <c r="B439" i="14"/>
  <c r="A439" i="14"/>
  <c r="M438" i="14"/>
  <c r="L438" i="14"/>
  <c r="K438" i="14"/>
  <c r="J438" i="14"/>
  <c r="I438" i="14"/>
  <c r="H438" i="14"/>
  <c r="F438" i="14"/>
  <c r="D438" i="14"/>
  <c r="C438" i="14"/>
  <c r="B438" i="14"/>
  <c r="A438" i="14"/>
  <c r="M437" i="14"/>
  <c r="L437" i="14"/>
  <c r="K437" i="14"/>
  <c r="J437" i="14"/>
  <c r="I437" i="14"/>
  <c r="H437" i="14"/>
  <c r="F437" i="14"/>
  <c r="D437" i="14"/>
  <c r="C437" i="14"/>
  <c r="B437" i="14"/>
  <c r="A437" i="14"/>
  <c r="M436" i="14"/>
  <c r="L436" i="14"/>
  <c r="K436" i="14"/>
  <c r="J436" i="14"/>
  <c r="I436" i="14"/>
  <c r="H436" i="14"/>
  <c r="F436" i="14"/>
  <c r="D436" i="14"/>
  <c r="C436" i="14"/>
  <c r="B436" i="14"/>
  <c r="A436" i="14"/>
  <c r="M435" i="14"/>
  <c r="L435" i="14"/>
  <c r="K435" i="14"/>
  <c r="J435" i="14"/>
  <c r="I435" i="14"/>
  <c r="H435" i="14"/>
  <c r="F435" i="14"/>
  <c r="D435" i="14"/>
  <c r="C435" i="14"/>
  <c r="B435" i="14"/>
  <c r="A435" i="14"/>
  <c r="M434" i="14"/>
  <c r="L434" i="14"/>
  <c r="K434" i="14"/>
  <c r="J434" i="14"/>
  <c r="I434" i="14"/>
  <c r="H434" i="14"/>
  <c r="F434" i="14"/>
  <c r="D434" i="14"/>
  <c r="C434" i="14"/>
  <c r="B434" i="14"/>
  <c r="A434" i="14"/>
  <c r="M433" i="14"/>
  <c r="L433" i="14"/>
  <c r="K433" i="14"/>
  <c r="J433" i="14"/>
  <c r="I433" i="14"/>
  <c r="H433" i="14"/>
  <c r="F433" i="14"/>
  <c r="D433" i="14"/>
  <c r="C433" i="14"/>
  <c r="B433" i="14"/>
  <c r="A433" i="14"/>
  <c r="M432" i="14"/>
  <c r="L432" i="14"/>
  <c r="K432" i="14"/>
  <c r="J432" i="14"/>
  <c r="I432" i="14"/>
  <c r="H432" i="14"/>
  <c r="F432" i="14"/>
  <c r="D432" i="14"/>
  <c r="C432" i="14"/>
  <c r="B432" i="14"/>
  <c r="A432" i="14"/>
  <c r="M431" i="14"/>
  <c r="L431" i="14"/>
  <c r="K431" i="14"/>
  <c r="J431" i="14"/>
  <c r="I431" i="14"/>
  <c r="H431" i="14"/>
  <c r="F431" i="14"/>
  <c r="D431" i="14"/>
  <c r="C431" i="14"/>
  <c r="B431" i="14"/>
  <c r="A431" i="14"/>
  <c r="M430" i="14"/>
  <c r="L430" i="14"/>
  <c r="K430" i="14"/>
  <c r="J430" i="14"/>
  <c r="I430" i="14"/>
  <c r="H430" i="14"/>
  <c r="F430" i="14"/>
  <c r="D430" i="14"/>
  <c r="C430" i="14"/>
  <c r="B430" i="14"/>
  <c r="A430" i="14"/>
  <c r="M429" i="14"/>
  <c r="L429" i="14"/>
  <c r="K429" i="14"/>
  <c r="J429" i="14"/>
  <c r="I429" i="14"/>
  <c r="H429" i="14"/>
  <c r="F429" i="14"/>
  <c r="D429" i="14"/>
  <c r="C429" i="14"/>
  <c r="B429" i="14"/>
  <c r="A429" i="14"/>
  <c r="M428" i="14"/>
  <c r="L428" i="14"/>
  <c r="K428" i="14"/>
  <c r="J428" i="14"/>
  <c r="I428" i="14"/>
  <c r="H428" i="14"/>
  <c r="F428" i="14"/>
  <c r="D428" i="14"/>
  <c r="C428" i="14"/>
  <c r="B428" i="14"/>
  <c r="A428" i="14"/>
  <c r="M427" i="14"/>
  <c r="L427" i="14"/>
  <c r="K427" i="14"/>
  <c r="J427" i="14"/>
  <c r="I427" i="14"/>
  <c r="H427" i="14"/>
  <c r="F427" i="14"/>
  <c r="D427" i="14"/>
  <c r="C427" i="14"/>
  <c r="B427" i="14"/>
  <c r="A427" i="14"/>
  <c r="M426" i="14"/>
  <c r="L426" i="14"/>
  <c r="K426" i="14"/>
  <c r="J426" i="14"/>
  <c r="I426" i="14"/>
  <c r="H426" i="14"/>
  <c r="F426" i="14"/>
  <c r="D426" i="14"/>
  <c r="C426" i="14"/>
  <c r="B426" i="14"/>
  <c r="A426" i="14"/>
  <c r="M425" i="14"/>
  <c r="L425" i="14"/>
  <c r="K425" i="14"/>
  <c r="J425" i="14"/>
  <c r="I425" i="14"/>
  <c r="H425" i="14"/>
  <c r="F425" i="14"/>
  <c r="D425" i="14"/>
  <c r="C425" i="14"/>
  <c r="B425" i="14"/>
  <c r="A425" i="14"/>
  <c r="M424" i="14"/>
  <c r="L424" i="14"/>
  <c r="K424" i="14"/>
  <c r="J424" i="14"/>
  <c r="I424" i="14"/>
  <c r="H424" i="14"/>
  <c r="F424" i="14"/>
  <c r="D424" i="14"/>
  <c r="C424" i="14"/>
  <c r="B424" i="14"/>
  <c r="A424" i="14"/>
  <c r="M423" i="14"/>
  <c r="L423" i="14"/>
  <c r="K423" i="14"/>
  <c r="J423" i="14"/>
  <c r="I423" i="14"/>
  <c r="H423" i="14"/>
  <c r="F423" i="14"/>
  <c r="D423" i="14"/>
  <c r="C423" i="14"/>
  <c r="B423" i="14"/>
  <c r="A423" i="14"/>
  <c r="M422" i="14"/>
  <c r="L422" i="14"/>
  <c r="K422" i="14"/>
  <c r="J422" i="14"/>
  <c r="I422" i="14"/>
  <c r="H422" i="14"/>
  <c r="F422" i="14"/>
  <c r="D422" i="14"/>
  <c r="C422" i="14"/>
  <c r="B422" i="14"/>
  <c r="A422" i="14"/>
  <c r="M421" i="14"/>
  <c r="L421" i="14"/>
  <c r="K421" i="14"/>
  <c r="J421" i="14"/>
  <c r="I421" i="14"/>
  <c r="H421" i="14"/>
  <c r="F421" i="14"/>
  <c r="D421" i="14"/>
  <c r="C421" i="14"/>
  <c r="B421" i="14"/>
  <c r="A421" i="14"/>
  <c r="M420" i="14"/>
  <c r="L420" i="14"/>
  <c r="K420" i="14"/>
  <c r="J420" i="14"/>
  <c r="I420" i="14"/>
  <c r="H420" i="14"/>
  <c r="F420" i="14"/>
  <c r="D420" i="14"/>
  <c r="C420" i="14"/>
  <c r="B420" i="14"/>
  <c r="A420" i="14"/>
  <c r="M419" i="14"/>
  <c r="L419" i="14"/>
  <c r="K419" i="14"/>
  <c r="J419" i="14"/>
  <c r="I419" i="14"/>
  <c r="H419" i="14"/>
  <c r="F419" i="14"/>
  <c r="D419" i="14"/>
  <c r="C419" i="14"/>
  <c r="B419" i="14"/>
  <c r="A419" i="14"/>
  <c r="M418" i="14"/>
  <c r="L418" i="14"/>
  <c r="K418" i="14"/>
  <c r="J418" i="14"/>
  <c r="I418" i="14"/>
  <c r="H418" i="14"/>
  <c r="F418" i="14"/>
  <c r="D418" i="14"/>
  <c r="C418" i="14"/>
  <c r="B418" i="14"/>
  <c r="A418" i="14"/>
  <c r="M417" i="14"/>
  <c r="L417" i="14"/>
  <c r="K417" i="14"/>
  <c r="J417" i="14"/>
  <c r="I417" i="14"/>
  <c r="H417" i="14"/>
  <c r="F417" i="14"/>
  <c r="D417" i="14"/>
  <c r="C417" i="14"/>
  <c r="B417" i="14"/>
  <c r="A417" i="14"/>
  <c r="M416" i="14"/>
  <c r="L416" i="14"/>
  <c r="K416" i="14"/>
  <c r="J416" i="14"/>
  <c r="I416" i="14"/>
  <c r="H416" i="14"/>
  <c r="F416" i="14"/>
  <c r="D416" i="14"/>
  <c r="C416" i="14"/>
  <c r="B416" i="14"/>
  <c r="A416" i="14"/>
  <c r="M415" i="14"/>
  <c r="L415" i="14"/>
  <c r="K415" i="14"/>
  <c r="J415" i="14"/>
  <c r="I415" i="14"/>
  <c r="H415" i="14"/>
  <c r="F415" i="14"/>
  <c r="D415" i="14"/>
  <c r="C415" i="14"/>
  <c r="B415" i="14"/>
  <c r="A415" i="14"/>
  <c r="M414" i="14"/>
  <c r="L414" i="14"/>
  <c r="K414" i="14"/>
  <c r="J414" i="14"/>
  <c r="I414" i="14"/>
  <c r="H414" i="14"/>
  <c r="F414" i="14"/>
  <c r="D414" i="14"/>
  <c r="C414" i="14"/>
  <c r="B414" i="14"/>
  <c r="A414" i="14"/>
  <c r="M413" i="14"/>
  <c r="L413" i="14"/>
  <c r="K413" i="14"/>
  <c r="J413" i="14"/>
  <c r="I413" i="14"/>
  <c r="H413" i="14"/>
  <c r="F413" i="14"/>
  <c r="D413" i="14"/>
  <c r="C413" i="14"/>
  <c r="B413" i="14"/>
  <c r="A413" i="14"/>
  <c r="M412" i="14"/>
  <c r="L412" i="14"/>
  <c r="K412" i="14"/>
  <c r="J412" i="14"/>
  <c r="I412" i="14"/>
  <c r="H412" i="14"/>
  <c r="F412" i="14"/>
  <c r="D412" i="14"/>
  <c r="C412" i="14"/>
  <c r="B412" i="14"/>
  <c r="A412" i="14"/>
  <c r="M411" i="14"/>
  <c r="L411" i="14"/>
  <c r="K411" i="14"/>
  <c r="J411" i="14"/>
  <c r="I411" i="14"/>
  <c r="H411" i="14"/>
  <c r="F411" i="14"/>
  <c r="D411" i="14"/>
  <c r="C411" i="14"/>
  <c r="B411" i="14"/>
  <c r="A411" i="14"/>
  <c r="M410" i="14"/>
  <c r="L410" i="14"/>
  <c r="K410" i="14"/>
  <c r="J410" i="14"/>
  <c r="I410" i="14"/>
  <c r="H410" i="14"/>
  <c r="F410" i="14"/>
  <c r="D410" i="14"/>
  <c r="C410" i="14"/>
  <c r="B410" i="14"/>
  <c r="A410" i="14"/>
  <c r="M409" i="14"/>
  <c r="L409" i="14"/>
  <c r="K409" i="14"/>
  <c r="J409" i="14"/>
  <c r="I409" i="14"/>
  <c r="H409" i="14"/>
  <c r="F409" i="14"/>
  <c r="D409" i="14"/>
  <c r="C409" i="14"/>
  <c r="B409" i="14"/>
  <c r="A409" i="14"/>
  <c r="M408" i="14"/>
  <c r="L408" i="14"/>
  <c r="K408" i="14"/>
  <c r="J408" i="14"/>
  <c r="I408" i="14"/>
  <c r="H408" i="14"/>
  <c r="F408" i="14"/>
  <c r="D408" i="14"/>
  <c r="C408" i="14"/>
  <c r="B408" i="14"/>
  <c r="A408" i="14"/>
  <c r="M407" i="14"/>
  <c r="L407" i="14"/>
  <c r="K407" i="14"/>
  <c r="J407" i="14"/>
  <c r="I407" i="14"/>
  <c r="H407" i="14"/>
  <c r="F407" i="14"/>
  <c r="D407" i="14"/>
  <c r="C407" i="14"/>
  <c r="B407" i="14"/>
  <c r="A407" i="14"/>
  <c r="M406" i="14"/>
  <c r="L406" i="14"/>
  <c r="K406" i="14"/>
  <c r="J406" i="14"/>
  <c r="I406" i="14"/>
  <c r="H406" i="14"/>
  <c r="F406" i="14"/>
  <c r="D406" i="14"/>
  <c r="C406" i="14"/>
  <c r="B406" i="14"/>
  <c r="A406" i="14"/>
  <c r="M405" i="14"/>
  <c r="L405" i="14"/>
  <c r="K405" i="14"/>
  <c r="J405" i="14"/>
  <c r="I405" i="14"/>
  <c r="H405" i="14"/>
  <c r="F405" i="14"/>
  <c r="D405" i="14"/>
  <c r="C405" i="14"/>
  <c r="B405" i="14"/>
  <c r="A405" i="14"/>
  <c r="M404" i="14"/>
  <c r="L404" i="14"/>
  <c r="K404" i="14"/>
  <c r="J404" i="14"/>
  <c r="I404" i="14"/>
  <c r="H404" i="14"/>
  <c r="F404" i="14"/>
  <c r="D404" i="14"/>
  <c r="C404" i="14"/>
  <c r="B404" i="14"/>
  <c r="A404" i="14"/>
  <c r="M403" i="14"/>
  <c r="L403" i="14"/>
  <c r="K403" i="14"/>
  <c r="J403" i="14"/>
  <c r="I403" i="14"/>
  <c r="H403" i="14"/>
  <c r="F403" i="14"/>
  <c r="D403" i="14"/>
  <c r="C403" i="14"/>
  <c r="B403" i="14"/>
  <c r="A403" i="14"/>
  <c r="M402" i="14"/>
  <c r="L402" i="14"/>
  <c r="K402" i="14"/>
  <c r="J402" i="14"/>
  <c r="I402" i="14"/>
  <c r="H402" i="14"/>
  <c r="F402" i="14"/>
  <c r="D402" i="14"/>
  <c r="C402" i="14"/>
  <c r="B402" i="14"/>
  <c r="A402" i="14"/>
  <c r="M401" i="14"/>
  <c r="L401" i="14"/>
  <c r="K401" i="14"/>
  <c r="J401" i="14"/>
  <c r="I401" i="14"/>
  <c r="H401" i="14"/>
  <c r="F401" i="14"/>
  <c r="D401" i="14"/>
  <c r="C401" i="14"/>
  <c r="B401" i="14"/>
  <c r="A401" i="14"/>
  <c r="M400" i="14"/>
  <c r="L400" i="14"/>
  <c r="K400" i="14"/>
  <c r="J400" i="14"/>
  <c r="I400" i="14"/>
  <c r="H400" i="14"/>
  <c r="F400" i="14"/>
  <c r="D400" i="14"/>
  <c r="C400" i="14"/>
  <c r="B400" i="14"/>
  <c r="A400" i="14"/>
  <c r="M399" i="14"/>
  <c r="L399" i="14"/>
  <c r="K399" i="14"/>
  <c r="J399" i="14"/>
  <c r="I399" i="14"/>
  <c r="H399" i="14"/>
  <c r="F399" i="14"/>
  <c r="D399" i="14"/>
  <c r="C399" i="14"/>
  <c r="B399" i="14"/>
  <c r="A399" i="14"/>
  <c r="M398" i="14"/>
  <c r="L398" i="14"/>
  <c r="K398" i="14"/>
  <c r="J398" i="14"/>
  <c r="I398" i="14"/>
  <c r="H398" i="14"/>
  <c r="F398" i="14"/>
  <c r="D398" i="14"/>
  <c r="C398" i="14"/>
  <c r="B398" i="14"/>
  <c r="A398" i="14"/>
  <c r="M397" i="14"/>
  <c r="L397" i="14"/>
  <c r="K397" i="14"/>
  <c r="J397" i="14"/>
  <c r="I397" i="14"/>
  <c r="H397" i="14"/>
  <c r="F397" i="14"/>
  <c r="D397" i="14"/>
  <c r="C397" i="14"/>
  <c r="B397" i="14"/>
  <c r="A397" i="14"/>
  <c r="M396" i="14"/>
  <c r="L396" i="14"/>
  <c r="K396" i="14"/>
  <c r="J396" i="14"/>
  <c r="I396" i="14"/>
  <c r="H396" i="14"/>
  <c r="F396" i="14"/>
  <c r="D396" i="14"/>
  <c r="C396" i="14"/>
  <c r="B396" i="14"/>
  <c r="A396" i="14"/>
  <c r="M395" i="14"/>
  <c r="L395" i="14"/>
  <c r="K395" i="14"/>
  <c r="J395" i="14"/>
  <c r="I395" i="14"/>
  <c r="H395" i="14"/>
  <c r="F395" i="14"/>
  <c r="D395" i="14"/>
  <c r="C395" i="14"/>
  <c r="B395" i="14"/>
  <c r="A395" i="14"/>
  <c r="M394" i="14"/>
  <c r="L394" i="14"/>
  <c r="K394" i="14"/>
  <c r="J394" i="14"/>
  <c r="I394" i="14"/>
  <c r="H394" i="14"/>
  <c r="F394" i="14"/>
  <c r="D394" i="14"/>
  <c r="C394" i="14"/>
  <c r="B394" i="14"/>
  <c r="A394" i="14"/>
  <c r="M393" i="14"/>
  <c r="L393" i="14"/>
  <c r="K393" i="14"/>
  <c r="J393" i="14"/>
  <c r="I393" i="14"/>
  <c r="H393" i="14"/>
  <c r="F393" i="14"/>
  <c r="D393" i="14"/>
  <c r="C393" i="14"/>
  <c r="B393" i="14"/>
  <c r="A393" i="14"/>
  <c r="M392" i="14"/>
  <c r="L392" i="14"/>
  <c r="K392" i="14"/>
  <c r="J392" i="14"/>
  <c r="I392" i="14"/>
  <c r="H392" i="14"/>
  <c r="F392" i="14"/>
  <c r="D392" i="14"/>
  <c r="C392" i="14"/>
  <c r="B392" i="14"/>
  <c r="A392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L390" i="14"/>
  <c r="K390" i="14"/>
  <c r="J390" i="14"/>
  <c r="I390" i="14"/>
  <c r="H390" i="14"/>
  <c r="F390" i="14"/>
  <c r="D390" i="14"/>
  <c r="C390" i="14"/>
  <c r="B390" i="14"/>
  <c r="A390" i="14"/>
  <c r="M389" i="14"/>
  <c r="L389" i="14"/>
  <c r="K389" i="14"/>
  <c r="J389" i="14"/>
  <c r="I389" i="14"/>
  <c r="H389" i="14"/>
  <c r="F389" i="14"/>
  <c r="D389" i="14"/>
  <c r="C389" i="14"/>
  <c r="B389" i="14"/>
  <c r="A389" i="14"/>
  <c r="M388" i="14"/>
  <c r="L388" i="14"/>
  <c r="K388" i="14"/>
  <c r="J388" i="14"/>
  <c r="I388" i="14"/>
  <c r="H388" i="14"/>
  <c r="F388" i="14"/>
  <c r="D388" i="14"/>
  <c r="C388" i="14"/>
  <c r="B388" i="14"/>
  <c r="A388" i="14"/>
  <c r="M387" i="14"/>
  <c r="L387" i="14"/>
  <c r="K387" i="14"/>
  <c r="J387" i="14"/>
  <c r="I387" i="14"/>
  <c r="H387" i="14"/>
  <c r="F387" i="14"/>
  <c r="D387" i="14"/>
  <c r="C387" i="14"/>
  <c r="B387" i="14"/>
  <c r="A387" i="14"/>
  <c r="M386" i="14"/>
  <c r="L386" i="14"/>
  <c r="K386" i="14"/>
  <c r="J386" i="14"/>
  <c r="I386" i="14"/>
  <c r="H386" i="14"/>
  <c r="F386" i="14"/>
  <c r="D386" i="14"/>
  <c r="C386" i="14"/>
  <c r="B386" i="14"/>
  <c r="A386" i="14"/>
  <c r="M385" i="14"/>
  <c r="L385" i="14"/>
  <c r="K385" i="14"/>
  <c r="J385" i="14"/>
  <c r="I385" i="14"/>
  <c r="H385" i="14"/>
  <c r="F385" i="14"/>
  <c r="D385" i="14"/>
  <c r="C385" i="14"/>
  <c r="B385" i="14"/>
  <c r="A385" i="14"/>
  <c r="M384" i="14"/>
  <c r="L384" i="14"/>
  <c r="K384" i="14"/>
  <c r="J384" i="14"/>
  <c r="I384" i="14"/>
  <c r="H384" i="14"/>
  <c r="F384" i="14"/>
  <c r="D384" i="14"/>
  <c r="C384" i="14"/>
  <c r="B384" i="14"/>
  <c r="A384" i="14"/>
  <c r="M383" i="14"/>
  <c r="L383" i="14"/>
  <c r="K383" i="14"/>
  <c r="J383" i="14"/>
  <c r="I383" i="14"/>
  <c r="H383" i="14"/>
  <c r="F383" i="14"/>
  <c r="D383" i="14"/>
  <c r="C383" i="14"/>
  <c r="B383" i="14"/>
  <c r="A383" i="14"/>
  <c r="M382" i="14"/>
  <c r="L382" i="14"/>
  <c r="K382" i="14"/>
  <c r="J382" i="14"/>
  <c r="I382" i="14"/>
  <c r="H382" i="14"/>
  <c r="F382" i="14"/>
  <c r="D382" i="14"/>
  <c r="C382" i="14"/>
  <c r="B382" i="14"/>
  <c r="A382" i="14"/>
  <c r="M381" i="14"/>
  <c r="L381" i="14"/>
  <c r="K381" i="14"/>
  <c r="J381" i="14"/>
  <c r="I381" i="14"/>
  <c r="H381" i="14"/>
  <c r="F381" i="14"/>
  <c r="D381" i="14"/>
  <c r="C381" i="14"/>
  <c r="B381" i="14"/>
  <c r="A381" i="14"/>
  <c r="M380" i="14"/>
  <c r="L380" i="14"/>
  <c r="K380" i="14"/>
  <c r="J380" i="14"/>
  <c r="I380" i="14"/>
  <c r="H380" i="14"/>
  <c r="F380" i="14"/>
  <c r="D380" i="14"/>
  <c r="C380" i="14"/>
  <c r="B380" i="14"/>
  <c r="A380" i="14"/>
  <c r="M379" i="14"/>
  <c r="L379" i="14"/>
  <c r="K379" i="14"/>
  <c r="J379" i="14"/>
  <c r="I379" i="14"/>
  <c r="H379" i="14"/>
  <c r="F379" i="14"/>
  <c r="D379" i="14"/>
  <c r="C379" i="14"/>
  <c r="B379" i="14"/>
  <c r="A379" i="14"/>
  <c r="M378" i="14"/>
  <c r="L378" i="14"/>
  <c r="K378" i="14"/>
  <c r="J378" i="14"/>
  <c r="I378" i="14"/>
  <c r="H378" i="14"/>
  <c r="F378" i="14"/>
  <c r="D378" i="14"/>
  <c r="C378" i="14"/>
  <c r="B378" i="14"/>
  <c r="A378" i="14"/>
  <c r="M377" i="14"/>
  <c r="L377" i="14"/>
  <c r="K377" i="14"/>
  <c r="J377" i="14"/>
  <c r="I377" i="14"/>
  <c r="H377" i="14"/>
  <c r="F377" i="14"/>
  <c r="D377" i="14"/>
  <c r="C377" i="14"/>
  <c r="B377" i="14"/>
  <c r="A377" i="14"/>
  <c r="M376" i="14"/>
  <c r="L376" i="14"/>
  <c r="K376" i="14"/>
  <c r="J376" i="14"/>
  <c r="I376" i="14"/>
  <c r="H376" i="14"/>
  <c r="F376" i="14"/>
  <c r="D376" i="14"/>
  <c r="C376" i="14"/>
  <c r="B376" i="14"/>
  <c r="A376" i="14"/>
  <c r="M375" i="14"/>
  <c r="L375" i="14"/>
  <c r="K375" i="14"/>
  <c r="J375" i="14"/>
  <c r="I375" i="14"/>
  <c r="H375" i="14"/>
  <c r="F375" i="14"/>
  <c r="D375" i="14"/>
  <c r="C375" i="14"/>
  <c r="B375" i="14"/>
  <c r="A375" i="14"/>
  <c r="M374" i="14"/>
  <c r="L374" i="14"/>
  <c r="K374" i="14"/>
  <c r="J374" i="14"/>
  <c r="I374" i="14"/>
  <c r="H374" i="14"/>
  <c r="F374" i="14"/>
  <c r="D374" i="14"/>
  <c r="C374" i="14"/>
  <c r="B374" i="14"/>
  <c r="A374" i="14"/>
  <c r="M373" i="14"/>
  <c r="L373" i="14"/>
  <c r="K373" i="14"/>
  <c r="J373" i="14"/>
  <c r="I373" i="14"/>
  <c r="H373" i="14"/>
  <c r="F373" i="14"/>
  <c r="D373" i="14"/>
  <c r="C373" i="14"/>
  <c r="B373" i="14"/>
  <c r="A373" i="14"/>
  <c r="M372" i="14"/>
  <c r="L372" i="14"/>
  <c r="K372" i="14"/>
  <c r="J372" i="14"/>
  <c r="I372" i="14"/>
  <c r="H372" i="14"/>
  <c r="F372" i="14"/>
  <c r="D372" i="14"/>
  <c r="C372" i="14"/>
  <c r="B372" i="14"/>
  <c r="A372" i="14"/>
  <c r="M371" i="14"/>
  <c r="L371" i="14"/>
  <c r="K371" i="14"/>
  <c r="J371" i="14"/>
  <c r="I371" i="14"/>
  <c r="H371" i="14"/>
  <c r="F371" i="14"/>
  <c r="D371" i="14"/>
  <c r="C371" i="14"/>
  <c r="B371" i="14"/>
  <c r="A371" i="14"/>
  <c r="M370" i="14"/>
  <c r="L370" i="14"/>
  <c r="K370" i="14"/>
  <c r="J370" i="14"/>
  <c r="I370" i="14"/>
  <c r="H370" i="14"/>
  <c r="F370" i="14"/>
  <c r="D370" i="14"/>
  <c r="C370" i="14"/>
  <c r="B370" i="14"/>
  <c r="A370" i="14"/>
  <c r="M369" i="14"/>
  <c r="L369" i="14"/>
  <c r="K369" i="14"/>
  <c r="J369" i="14"/>
  <c r="I369" i="14"/>
  <c r="H369" i="14"/>
  <c r="F369" i="14"/>
  <c r="D369" i="14"/>
  <c r="C369" i="14"/>
  <c r="B369" i="14"/>
  <c r="A369" i="14"/>
  <c r="M368" i="14"/>
  <c r="L368" i="14"/>
  <c r="K368" i="14"/>
  <c r="J368" i="14"/>
  <c r="I368" i="14"/>
  <c r="H368" i="14"/>
  <c r="F368" i="14"/>
  <c r="D368" i="14"/>
  <c r="C368" i="14"/>
  <c r="B368" i="14"/>
  <c r="A368" i="14"/>
  <c r="M367" i="14"/>
  <c r="L367" i="14"/>
  <c r="K367" i="14"/>
  <c r="J367" i="14"/>
  <c r="I367" i="14"/>
  <c r="H367" i="14"/>
  <c r="F367" i="14"/>
  <c r="D367" i="14"/>
  <c r="C367" i="14"/>
  <c r="B367" i="14"/>
  <c r="A367" i="14"/>
  <c r="M366" i="14"/>
  <c r="L366" i="14"/>
  <c r="K366" i="14"/>
  <c r="J366" i="14"/>
  <c r="I366" i="14"/>
  <c r="H366" i="14"/>
  <c r="F366" i="14"/>
  <c r="D366" i="14"/>
  <c r="C366" i="14"/>
  <c r="B366" i="14"/>
  <c r="A366" i="14"/>
  <c r="M365" i="14"/>
  <c r="L365" i="14"/>
  <c r="K365" i="14"/>
  <c r="J365" i="14"/>
  <c r="I365" i="14"/>
  <c r="H365" i="14"/>
  <c r="F365" i="14"/>
  <c r="D365" i="14"/>
  <c r="C365" i="14"/>
  <c r="B365" i="14"/>
  <c r="A365" i="14"/>
  <c r="M364" i="14"/>
  <c r="L364" i="14"/>
  <c r="K364" i="14"/>
  <c r="J364" i="14"/>
  <c r="I364" i="14"/>
  <c r="H364" i="14"/>
  <c r="F364" i="14"/>
  <c r="D364" i="14"/>
  <c r="C364" i="14"/>
  <c r="B364" i="14"/>
  <c r="A364" i="14"/>
  <c r="M363" i="14"/>
  <c r="L363" i="14"/>
  <c r="K363" i="14"/>
  <c r="J363" i="14"/>
  <c r="I363" i="14"/>
  <c r="H363" i="14"/>
  <c r="F363" i="14"/>
  <c r="D363" i="14"/>
  <c r="C363" i="14"/>
  <c r="B363" i="14"/>
  <c r="A363" i="14"/>
  <c r="M362" i="14"/>
  <c r="L362" i="14"/>
  <c r="K362" i="14"/>
  <c r="J362" i="14"/>
  <c r="I362" i="14"/>
  <c r="H362" i="14"/>
  <c r="F362" i="14"/>
  <c r="D362" i="14"/>
  <c r="C362" i="14"/>
  <c r="B362" i="14"/>
  <c r="A362" i="14"/>
  <c r="M361" i="14"/>
  <c r="L361" i="14"/>
  <c r="K361" i="14"/>
  <c r="J361" i="14"/>
  <c r="I361" i="14"/>
  <c r="H361" i="14"/>
  <c r="F361" i="14"/>
  <c r="D361" i="14"/>
  <c r="C361" i="14"/>
  <c r="B361" i="14"/>
  <c r="A361" i="14"/>
  <c r="M360" i="14"/>
  <c r="L360" i="14"/>
  <c r="K360" i="14"/>
  <c r="J360" i="14"/>
  <c r="I360" i="14"/>
  <c r="H360" i="14"/>
  <c r="F360" i="14"/>
  <c r="D360" i="14"/>
  <c r="C360" i="14"/>
  <c r="B360" i="14"/>
  <c r="A360" i="14"/>
  <c r="M359" i="14"/>
  <c r="L359" i="14"/>
  <c r="K359" i="14"/>
  <c r="J359" i="14"/>
  <c r="I359" i="14"/>
  <c r="H359" i="14"/>
  <c r="F359" i="14"/>
  <c r="D359" i="14"/>
  <c r="C359" i="14"/>
  <c r="B359" i="14"/>
  <c r="A359" i="14"/>
  <c r="M358" i="14"/>
  <c r="L358" i="14"/>
  <c r="K358" i="14"/>
  <c r="J358" i="14"/>
  <c r="I358" i="14"/>
  <c r="H358" i="14"/>
  <c r="F358" i="14"/>
  <c r="D358" i="14"/>
  <c r="C358" i="14"/>
  <c r="B358" i="14"/>
  <c r="A358" i="14"/>
  <c r="M357" i="14"/>
  <c r="L357" i="14"/>
  <c r="K357" i="14"/>
  <c r="J357" i="14"/>
  <c r="I357" i="14"/>
  <c r="H357" i="14"/>
  <c r="F357" i="14"/>
  <c r="D357" i="14"/>
  <c r="C357" i="14"/>
  <c r="B357" i="14"/>
  <c r="A357" i="14"/>
  <c r="M356" i="14"/>
  <c r="L356" i="14"/>
  <c r="K356" i="14"/>
  <c r="J356" i="14"/>
  <c r="I356" i="14"/>
  <c r="H356" i="14"/>
  <c r="F356" i="14"/>
  <c r="D356" i="14"/>
  <c r="C356" i="14"/>
  <c r="B356" i="14"/>
  <c r="A356" i="14"/>
  <c r="M355" i="14"/>
  <c r="L355" i="14"/>
  <c r="K355" i="14"/>
  <c r="J355" i="14"/>
  <c r="I355" i="14"/>
  <c r="H355" i="14"/>
  <c r="F355" i="14"/>
  <c r="D355" i="14"/>
  <c r="C355" i="14"/>
  <c r="B355" i="14"/>
  <c r="A355" i="14"/>
  <c r="M354" i="14"/>
  <c r="L354" i="14"/>
  <c r="K354" i="14"/>
  <c r="J354" i="14"/>
  <c r="I354" i="14"/>
  <c r="H354" i="14"/>
  <c r="F354" i="14"/>
  <c r="D354" i="14"/>
  <c r="C354" i="14"/>
  <c r="B354" i="14"/>
  <c r="A354" i="14"/>
  <c r="M353" i="14"/>
  <c r="L353" i="14"/>
  <c r="K353" i="14"/>
  <c r="J353" i="14"/>
  <c r="I353" i="14"/>
  <c r="H353" i="14"/>
  <c r="F353" i="14"/>
  <c r="D353" i="14"/>
  <c r="C353" i="14"/>
  <c r="B353" i="14"/>
  <c r="A353" i="14"/>
  <c r="M352" i="14"/>
  <c r="L352" i="14"/>
  <c r="K352" i="14"/>
  <c r="J352" i="14"/>
  <c r="I352" i="14"/>
  <c r="H352" i="14"/>
  <c r="F352" i="14"/>
  <c r="D352" i="14"/>
  <c r="C352" i="14"/>
  <c r="B352" i="14"/>
  <c r="A352" i="14"/>
  <c r="M351" i="14"/>
  <c r="L351" i="14"/>
  <c r="K351" i="14"/>
  <c r="J351" i="14"/>
  <c r="I351" i="14"/>
  <c r="H351" i="14"/>
  <c r="F351" i="14"/>
  <c r="D351" i="14"/>
  <c r="C351" i="14"/>
  <c r="B351" i="14"/>
  <c r="A351" i="14"/>
  <c r="M350" i="14"/>
  <c r="L350" i="14"/>
  <c r="K350" i="14"/>
  <c r="J350" i="14"/>
  <c r="I350" i="14"/>
  <c r="H350" i="14"/>
  <c r="F350" i="14"/>
  <c r="D350" i="14"/>
  <c r="C350" i="14"/>
  <c r="B350" i="14"/>
  <c r="A350" i="14"/>
  <c r="M349" i="14"/>
  <c r="L349" i="14"/>
  <c r="K349" i="14"/>
  <c r="J349" i="14"/>
  <c r="I349" i="14"/>
  <c r="H349" i="14"/>
  <c r="F349" i="14"/>
  <c r="D349" i="14"/>
  <c r="C349" i="14"/>
  <c r="B349" i="14"/>
  <c r="A349" i="14"/>
  <c r="M348" i="14"/>
  <c r="L348" i="14"/>
  <c r="K348" i="14"/>
  <c r="J348" i="14"/>
  <c r="I348" i="14"/>
  <c r="H348" i="14"/>
  <c r="F348" i="14"/>
  <c r="D348" i="14"/>
  <c r="C348" i="14"/>
  <c r="B348" i="14"/>
  <c r="A348" i="14"/>
  <c r="M347" i="14"/>
  <c r="L347" i="14"/>
  <c r="K347" i="14"/>
  <c r="J347" i="14"/>
  <c r="I347" i="14"/>
  <c r="H347" i="14"/>
  <c r="F347" i="14"/>
  <c r="D347" i="14"/>
  <c r="C347" i="14"/>
  <c r="B347" i="14"/>
  <c r="A347" i="14"/>
  <c r="M346" i="14"/>
  <c r="L346" i="14"/>
  <c r="K346" i="14"/>
  <c r="J346" i="14"/>
  <c r="I346" i="14"/>
  <c r="H346" i="14"/>
  <c r="F346" i="14"/>
  <c r="D346" i="14"/>
  <c r="C346" i="14"/>
  <c r="B346" i="14"/>
  <c r="A346" i="14"/>
  <c r="M345" i="14"/>
  <c r="L345" i="14"/>
  <c r="K345" i="14"/>
  <c r="J345" i="14"/>
  <c r="I345" i="14"/>
  <c r="H345" i="14"/>
  <c r="F345" i="14"/>
  <c r="D345" i="14"/>
  <c r="C345" i="14"/>
  <c r="B345" i="14"/>
  <c r="A345" i="14"/>
  <c r="M344" i="14"/>
  <c r="L344" i="14"/>
  <c r="K344" i="14"/>
  <c r="J344" i="14"/>
  <c r="I344" i="14"/>
  <c r="H344" i="14"/>
  <c r="F344" i="14"/>
  <c r="D344" i="14"/>
  <c r="C344" i="14"/>
  <c r="B344" i="14"/>
  <c r="A344" i="14"/>
  <c r="M343" i="14"/>
  <c r="L343" i="14"/>
  <c r="K343" i="14"/>
  <c r="J343" i="14"/>
  <c r="I343" i="14"/>
  <c r="H343" i="14"/>
  <c r="F343" i="14"/>
  <c r="D343" i="14"/>
  <c r="C343" i="14"/>
  <c r="B343" i="14"/>
  <c r="A343" i="14"/>
  <c r="M342" i="14"/>
  <c r="L342" i="14"/>
  <c r="K342" i="14"/>
  <c r="J342" i="14"/>
  <c r="I342" i="14"/>
  <c r="H342" i="14"/>
  <c r="F342" i="14"/>
  <c r="D342" i="14"/>
  <c r="C342" i="14"/>
  <c r="B342" i="14"/>
  <c r="A342" i="14"/>
  <c r="M341" i="14"/>
  <c r="L341" i="14"/>
  <c r="K341" i="14"/>
  <c r="J341" i="14"/>
  <c r="I341" i="14"/>
  <c r="H341" i="14"/>
  <c r="F341" i="14"/>
  <c r="D341" i="14"/>
  <c r="C341" i="14"/>
  <c r="B341" i="14"/>
  <c r="A341" i="14"/>
  <c r="M340" i="14"/>
  <c r="L340" i="14"/>
  <c r="K340" i="14"/>
  <c r="J340" i="14"/>
  <c r="I340" i="14"/>
  <c r="H340" i="14"/>
  <c r="F340" i="14"/>
  <c r="D340" i="14"/>
  <c r="C340" i="14"/>
  <c r="B340" i="14"/>
  <c r="A340" i="14"/>
  <c r="M339" i="14"/>
  <c r="L339" i="14"/>
  <c r="K339" i="14"/>
  <c r="J339" i="14"/>
  <c r="I339" i="14"/>
  <c r="H339" i="14"/>
  <c r="F339" i="14"/>
  <c r="D339" i="14"/>
  <c r="C339" i="14"/>
  <c r="B339" i="14"/>
  <c r="A339" i="14"/>
  <c r="M338" i="14"/>
  <c r="L338" i="14"/>
  <c r="K338" i="14"/>
  <c r="J338" i="14"/>
  <c r="I338" i="14"/>
  <c r="H338" i="14"/>
  <c r="F338" i="14"/>
  <c r="D338" i="14"/>
  <c r="C338" i="14"/>
  <c r="B338" i="14"/>
  <c r="A338" i="14"/>
  <c r="M337" i="14"/>
  <c r="L337" i="14"/>
  <c r="K337" i="14"/>
  <c r="J337" i="14"/>
  <c r="I337" i="14"/>
  <c r="H337" i="14"/>
  <c r="F337" i="14"/>
  <c r="D337" i="14"/>
  <c r="C337" i="14"/>
  <c r="B337" i="14"/>
  <c r="A337" i="14"/>
  <c r="M336" i="14"/>
  <c r="L336" i="14"/>
  <c r="K336" i="14"/>
  <c r="J336" i="14"/>
  <c r="I336" i="14"/>
  <c r="H336" i="14"/>
  <c r="F336" i="14"/>
  <c r="D336" i="14"/>
  <c r="C336" i="14"/>
  <c r="B336" i="14"/>
  <c r="A336" i="14"/>
  <c r="M335" i="14"/>
  <c r="L335" i="14"/>
  <c r="K335" i="14"/>
  <c r="J335" i="14"/>
  <c r="I335" i="14"/>
  <c r="H335" i="14"/>
  <c r="F335" i="14"/>
  <c r="D335" i="14"/>
  <c r="C335" i="14"/>
  <c r="B335" i="14"/>
  <c r="A335" i="14"/>
  <c r="M334" i="14"/>
  <c r="L334" i="14"/>
  <c r="K334" i="14"/>
  <c r="J334" i="14"/>
  <c r="I334" i="14"/>
  <c r="H334" i="14"/>
  <c r="F334" i="14"/>
  <c r="D334" i="14"/>
  <c r="C334" i="14"/>
  <c r="B334" i="14"/>
  <c r="A334" i="14"/>
  <c r="M333" i="14"/>
  <c r="L333" i="14"/>
  <c r="K333" i="14"/>
  <c r="J333" i="14"/>
  <c r="I333" i="14"/>
  <c r="H333" i="14"/>
  <c r="F333" i="14"/>
  <c r="D333" i="14"/>
  <c r="C333" i="14"/>
  <c r="B333" i="14"/>
  <c r="A333" i="14"/>
  <c r="M332" i="14"/>
  <c r="L332" i="14"/>
  <c r="K332" i="14"/>
  <c r="J332" i="14"/>
  <c r="I332" i="14"/>
  <c r="H332" i="14"/>
  <c r="F332" i="14"/>
  <c r="D332" i="14"/>
  <c r="C332" i="14"/>
  <c r="B332" i="14"/>
  <c r="A332" i="14"/>
  <c r="M331" i="14"/>
  <c r="L331" i="14"/>
  <c r="K331" i="14"/>
  <c r="J331" i="14"/>
  <c r="I331" i="14"/>
  <c r="H331" i="14"/>
  <c r="F331" i="14"/>
  <c r="D331" i="14"/>
  <c r="C331" i="14"/>
  <c r="B331" i="14"/>
  <c r="A331" i="14"/>
  <c r="M330" i="14"/>
  <c r="L330" i="14"/>
  <c r="K330" i="14"/>
  <c r="J330" i="14"/>
  <c r="I330" i="14"/>
  <c r="H330" i="14"/>
  <c r="F330" i="14"/>
  <c r="D330" i="14"/>
  <c r="C330" i="14"/>
  <c r="B330" i="14"/>
  <c r="A330" i="14"/>
  <c r="M329" i="14"/>
  <c r="L329" i="14"/>
  <c r="K329" i="14"/>
  <c r="J329" i="14"/>
  <c r="I329" i="14"/>
  <c r="H329" i="14"/>
  <c r="F329" i="14"/>
  <c r="D329" i="14"/>
  <c r="C329" i="14"/>
  <c r="B329" i="14"/>
  <c r="A329" i="14"/>
  <c r="M328" i="14"/>
  <c r="L328" i="14"/>
  <c r="K328" i="14"/>
  <c r="J328" i="14"/>
  <c r="I328" i="14"/>
  <c r="H328" i="14"/>
  <c r="F328" i="14"/>
  <c r="D328" i="14"/>
  <c r="C328" i="14"/>
  <c r="B328" i="14"/>
  <c r="A328" i="14"/>
  <c r="M327" i="14"/>
  <c r="L327" i="14"/>
  <c r="K327" i="14"/>
  <c r="J327" i="14"/>
  <c r="I327" i="14"/>
  <c r="H327" i="14"/>
  <c r="F327" i="14"/>
  <c r="D327" i="14"/>
  <c r="C327" i="14"/>
  <c r="B327" i="14"/>
  <c r="A327" i="14"/>
  <c r="M326" i="14"/>
  <c r="L326" i="14"/>
  <c r="K326" i="14"/>
  <c r="J326" i="14"/>
  <c r="I326" i="14"/>
  <c r="H326" i="14"/>
  <c r="F326" i="14"/>
  <c r="D326" i="14"/>
  <c r="C326" i="14"/>
  <c r="B326" i="14"/>
  <c r="A326" i="14"/>
  <c r="M325" i="14"/>
  <c r="L325" i="14"/>
  <c r="K325" i="14"/>
  <c r="J325" i="14"/>
  <c r="I325" i="14"/>
  <c r="H325" i="14"/>
  <c r="F325" i="14"/>
  <c r="D325" i="14"/>
  <c r="C325" i="14"/>
  <c r="B325" i="14"/>
  <c r="A325" i="14"/>
  <c r="M324" i="14"/>
  <c r="L324" i="14"/>
  <c r="K324" i="14"/>
  <c r="J324" i="14"/>
  <c r="I324" i="14"/>
  <c r="H324" i="14"/>
  <c r="F324" i="14"/>
  <c r="D324" i="14"/>
  <c r="C324" i="14"/>
  <c r="B324" i="14"/>
  <c r="A324" i="14"/>
  <c r="M323" i="14"/>
  <c r="L323" i="14"/>
  <c r="K323" i="14"/>
  <c r="J323" i="14"/>
  <c r="I323" i="14"/>
  <c r="H323" i="14"/>
  <c r="F323" i="14"/>
  <c r="D323" i="14"/>
  <c r="C323" i="14"/>
  <c r="B323" i="14"/>
  <c r="A323" i="14"/>
  <c r="M322" i="14"/>
  <c r="L322" i="14"/>
  <c r="K322" i="14"/>
  <c r="J322" i="14"/>
  <c r="I322" i="14"/>
  <c r="H322" i="14"/>
  <c r="F322" i="14"/>
  <c r="D322" i="14"/>
  <c r="C322" i="14"/>
  <c r="B322" i="14"/>
  <c r="A322" i="14"/>
  <c r="M321" i="14"/>
  <c r="L321" i="14"/>
  <c r="K321" i="14"/>
  <c r="J321" i="14"/>
  <c r="I321" i="14"/>
  <c r="H321" i="14"/>
  <c r="F321" i="14"/>
  <c r="D321" i="14"/>
  <c r="C321" i="14"/>
  <c r="B321" i="14"/>
  <c r="A321" i="14"/>
  <c r="M320" i="14"/>
  <c r="L320" i="14"/>
  <c r="K320" i="14"/>
  <c r="J320" i="14"/>
  <c r="I320" i="14"/>
  <c r="H320" i="14"/>
  <c r="F320" i="14"/>
  <c r="D320" i="14"/>
  <c r="C320" i="14"/>
  <c r="B320" i="14"/>
  <c r="A320" i="14"/>
  <c r="M319" i="14"/>
  <c r="L319" i="14"/>
  <c r="K319" i="14"/>
  <c r="J319" i="14"/>
  <c r="I319" i="14"/>
  <c r="H319" i="14"/>
  <c r="F319" i="14"/>
  <c r="D319" i="14"/>
  <c r="C319" i="14"/>
  <c r="B319" i="14"/>
  <c r="A319" i="14"/>
  <c r="M318" i="14"/>
  <c r="L318" i="14"/>
  <c r="K318" i="14"/>
  <c r="J318" i="14"/>
  <c r="I318" i="14"/>
  <c r="H318" i="14"/>
  <c r="F318" i="14"/>
  <c r="D318" i="14"/>
  <c r="C318" i="14"/>
  <c r="B318" i="14"/>
  <c r="A318" i="14"/>
  <c r="M317" i="14"/>
  <c r="L317" i="14"/>
  <c r="K317" i="14"/>
  <c r="J317" i="14"/>
  <c r="I317" i="14"/>
  <c r="H317" i="14"/>
  <c r="F317" i="14"/>
  <c r="D317" i="14"/>
  <c r="C317" i="14"/>
  <c r="B317" i="14"/>
  <c r="A317" i="14"/>
  <c r="M316" i="14"/>
  <c r="L316" i="14"/>
  <c r="K316" i="14"/>
  <c r="J316" i="14"/>
  <c r="I316" i="14"/>
  <c r="H316" i="14"/>
  <c r="F316" i="14"/>
  <c r="D316" i="14"/>
  <c r="C316" i="14"/>
  <c r="B316" i="14"/>
  <c r="A316" i="14"/>
  <c r="M315" i="14"/>
  <c r="L315" i="14"/>
  <c r="K315" i="14"/>
  <c r="J315" i="14"/>
  <c r="I315" i="14"/>
  <c r="H315" i="14"/>
  <c r="F315" i="14"/>
  <c r="D315" i="14"/>
  <c r="C315" i="14"/>
  <c r="B315" i="14"/>
  <c r="A315" i="14"/>
  <c r="M314" i="14"/>
  <c r="L314" i="14"/>
  <c r="K314" i="14"/>
  <c r="J314" i="14"/>
  <c r="I314" i="14"/>
  <c r="H314" i="14"/>
  <c r="F314" i="14"/>
  <c r="D314" i="14"/>
  <c r="C314" i="14"/>
  <c r="B314" i="14"/>
  <c r="A314" i="14"/>
  <c r="M313" i="14"/>
  <c r="L313" i="14"/>
  <c r="K313" i="14"/>
  <c r="J313" i="14"/>
  <c r="I313" i="14"/>
  <c r="H313" i="14"/>
  <c r="F313" i="14"/>
  <c r="D313" i="14"/>
  <c r="C313" i="14"/>
  <c r="B313" i="14"/>
  <c r="A313" i="14"/>
  <c r="M312" i="14"/>
  <c r="L312" i="14"/>
  <c r="K312" i="14"/>
  <c r="J312" i="14"/>
  <c r="I312" i="14"/>
  <c r="H312" i="14"/>
  <c r="F312" i="14"/>
  <c r="D312" i="14"/>
  <c r="C312" i="14"/>
  <c r="B312" i="14"/>
  <c r="A312" i="14"/>
  <c r="M311" i="14"/>
  <c r="L311" i="14"/>
  <c r="K311" i="14"/>
  <c r="J311" i="14"/>
  <c r="I311" i="14"/>
  <c r="H311" i="14"/>
  <c r="F311" i="14"/>
  <c r="D311" i="14"/>
  <c r="C311" i="14"/>
  <c r="B311" i="14"/>
  <c r="A311" i="14"/>
  <c r="M310" i="14"/>
  <c r="L310" i="14"/>
  <c r="K310" i="14"/>
  <c r="J310" i="14"/>
  <c r="I310" i="14"/>
  <c r="H310" i="14"/>
  <c r="F310" i="14"/>
  <c r="D310" i="14"/>
  <c r="C310" i="14"/>
  <c r="B310" i="14"/>
  <c r="A310" i="14"/>
  <c r="M309" i="14"/>
  <c r="L309" i="14"/>
  <c r="K309" i="14"/>
  <c r="J309" i="14"/>
  <c r="I309" i="14"/>
  <c r="H309" i="14"/>
  <c r="F309" i="14"/>
  <c r="D309" i="14"/>
  <c r="C309" i="14"/>
  <c r="B309" i="14"/>
  <c r="A309" i="14"/>
  <c r="M308" i="14"/>
  <c r="L308" i="14"/>
  <c r="K308" i="14"/>
  <c r="J308" i="14"/>
  <c r="I308" i="14"/>
  <c r="H308" i="14"/>
  <c r="F308" i="14"/>
  <c r="D308" i="14"/>
  <c r="C308" i="14"/>
  <c r="B308" i="14"/>
  <c r="A308" i="14"/>
  <c r="M307" i="14"/>
  <c r="L307" i="14"/>
  <c r="K307" i="14"/>
  <c r="J307" i="14"/>
  <c r="I307" i="14"/>
  <c r="H307" i="14"/>
  <c r="F307" i="14"/>
  <c r="D307" i="14"/>
  <c r="C307" i="14"/>
  <c r="B307" i="14"/>
  <c r="A307" i="14"/>
  <c r="M306" i="14"/>
  <c r="L306" i="14"/>
  <c r="K306" i="14"/>
  <c r="J306" i="14"/>
  <c r="I306" i="14"/>
  <c r="H306" i="14"/>
  <c r="F306" i="14"/>
  <c r="D306" i="14"/>
  <c r="C306" i="14"/>
  <c r="B306" i="14"/>
  <c r="A306" i="14"/>
  <c r="M305" i="14"/>
  <c r="L305" i="14"/>
  <c r="K305" i="14"/>
  <c r="J305" i="14"/>
  <c r="I305" i="14"/>
  <c r="H305" i="14"/>
  <c r="F305" i="14"/>
  <c r="D305" i="14"/>
  <c r="C305" i="14"/>
  <c r="B305" i="14"/>
  <c r="A305" i="14"/>
  <c r="M304" i="14"/>
  <c r="L304" i="14"/>
  <c r="K304" i="14"/>
  <c r="J304" i="14"/>
  <c r="I304" i="14"/>
  <c r="H304" i="14"/>
  <c r="F304" i="14"/>
  <c r="D304" i="14"/>
  <c r="C304" i="14"/>
  <c r="B304" i="14"/>
  <c r="A304" i="14"/>
  <c r="M303" i="14"/>
  <c r="L303" i="14"/>
  <c r="K303" i="14"/>
  <c r="J303" i="14"/>
  <c r="I303" i="14"/>
  <c r="H303" i="14"/>
  <c r="F303" i="14"/>
  <c r="D303" i="14"/>
  <c r="C303" i="14"/>
  <c r="B303" i="14"/>
  <c r="A303" i="14"/>
  <c r="M302" i="14"/>
  <c r="L302" i="14"/>
  <c r="K302" i="14"/>
  <c r="J302" i="14"/>
  <c r="I302" i="14"/>
  <c r="H302" i="14"/>
  <c r="F302" i="14"/>
  <c r="D302" i="14"/>
  <c r="C302" i="14"/>
  <c r="B302" i="14"/>
  <c r="A302" i="14"/>
  <c r="M301" i="14"/>
  <c r="L301" i="14"/>
  <c r="K301" i="14"/>
  <c r="J301" i="14"/>
  <c r="I301" i="14"/>
  <c r="H301" i="14"/>
  <c r="F301" i="14"/>
  <c r="D301" i="14"/>
  <c r="C301" i="14"/>
  <c r="B301" i="14"/>
  <c r="A301" i="14"/>
  <c r="M300" i="14"/>
  <c r="L300" i="14"/>
  <c r="K300" i="14"/>
  <c r="J300" i="14"/>
  <c r="I300" i="14"/>
  <c r="H300" i="14"/>
  <c r="F300" i="14"/>
  <c r="D300" i="14"/>
  <c r="C300" i="14"/>
  <c r="B300" i="14"/>
  <c r="A300" i="14"/>
  <c r="M299" i="14"/>
  <c r="L299" i="14"/>
  <c r="K299" i="14"/>
  <c r="J299" i="14"/>
  <c r="I299" i="14"/>
  <c r="H299" i="14"/>
  <c r="F299" i="14"/>
  <c r="D299" i="14"/>
  <c r="C299" i="14"/>
  <c r="B299" i="14"/>
  <c r="A299" i="14"/>
  <c r="M298" i="14"/>
  <c r="L298" i="14"/>
  <c r="K298" i="14"/>
  <c r="J298" i="14"/>
  <c r="I298" i="14"/>
  <c r="H298" i="14"/>
  <c r="F298" i="14"/>
  <c r="D298" i="14"/>
  <c r="C298" i="14"/>
  <c r="B298" i="14"/>
  <c r="A298" i="14"/>
  <c r="M297" i="14"/>
  <c r="L297" i="14"/>
  <c r="K297" i="14"/>
  <c r="J297" i="14"/>
  <c r="I297" i="14"/>
  <c r="H297" i="14"/>
  <c r="F297" i="14"/>
  <c r="D297" i="14"/>
  <c r="C297" i="14"/>
  <c r="B297" i="14"/>
  <c r="A297" i="14"/>
  <c r="M296" i="14"/>
  <c r="L296" i="14"/>
  <c r="K296" i="14"/>
  <c r="J296" i="14"/>
  <c r="I296" i="14"/>
  <c r="H296" i="14"/>
  <c r="F296" i="14"/>
  <c r="D296" i="14"/>
  <c r="C296" i="14"/>
  <c r="B296" i="14"/>
  <c r="A296" i="14"/>
  <c r="M295" i="14"/>
  <c r="L295" i="14"/>
  <c r="K295" i="14"/>
  <c r="J295" i="14"/>
  <c r="I295" i="14"/>
  <c r="H295" i="14"/>
  <c r="F295" i="14"/>
  <c r="D295" i="14"/>
  <c r="C295" i="14"/>
  <c r="B295" i="14"/>
  <c r="A295" i="14"/>
  <c r="M294" i="14"/>
  <c r="L294" i="14"/>
  <c r="K294" i="14"/>
  <c r="J294" i="14"/>
  <c r="I294" i="14"/>
  <c r="H294" i="14"/>
  <c r="F294" i="14"/>
  <c r="D294" i="14"/>
  <c r="C294" i="14"/>
  <c r="B294" i="14"/>
  <c r="A294" i="14"/>
  <c r="M293" i="14"/>
  <c r="L293" i="14"/>
  <c r="K293" i="14"/>
  <c r="J293" i="14"/>
  <c r="I293" i="14"/>
  <c r="H293" i="14"/>
  <c r="F293" i="14"/>
  <c r="D293" i="14"/>
  <c r="C293" i="14"/>
  <c r="B293" i="14"/>
  <c r="A293" i="14"/>
  <c r="M292" i="14"/>
  <c r="L292" i="14"/>
  <c r="K292" i="14"/>
  <c r="J292" i="14"/>
  <c r="I292" i="14"/>
  <c r="H292" i="14"/>
  <c r="F292" i="14"/>
  <c r="D292" i="14"/>
  <c r="C292" i="14"/>
  <c r="B292" i="14"/>
  <c r="A292" i="14"/>
  <c r="M291" i="14"/>
  <c r="L291" i="14"/>
  <c r="K291" i="14"/>
  <c r="J291" i="14"/>
  <c r="I291" i="14"/>
  <c r="H291" i="14"/>
  <c r="F291" i="14"/>
  <c r="D291" i="14"/>
  <c r="C291" i="14"/>
  <c r="B291" i="14"/>
  <c r="A291" i="14"/>
  <c r="M290" i="14"/>
  <c r="L290" i="14"/>
  <c r="K290" i="14"/>
  <c r="J290" i="14"/>
  <c r="I290" i="14"/>
  <c r="H290" i="14"/>
  <c r="F290" i="14"/>
  <c r="D290" i="14"/>
  <c r="C290" i="14"/>
  <c r="B290" i="14"/>
  <c r="A290" i="14"/>
  <c r="M289" i="14"/>
  <c r="L289" i="14"/>
  <c r="K289" i="14"/>
  <c r="J289" i="14"/>
  <c r="I289" i="14"/>
  <c r="H289" i="14"/>
  <c r="F289" i="14"/>
  <c r="D289" i="14"/>
  <c r="C289" i="14"/>
  <c r="B289" i="14"/>
  <c r="A289" i="14"/>
  <c r="M288" i="14"/>
  <c r="L288" i="14"/>
  <c r="K288" i="14"/>
  <c r="J288" i="14"/>
  <c r="I288" i="14"/>
  <c r="H288" i="14"/>
  <c r="F288" i="14"/>
  <c r="D288" i="14"/>
  <c r="C288" i="14"/>
  <c r="B288" i="14"/>
  <c r="A288" i="14"/>
  <c r="M287" i="14"/>
  <c r="L287" i="14"/>
  <c r="K287" i="14"/>
  <c r="J287" i="14"/>
  <c r="I287" i="14"/>
  <c r="H287" i="14"/>
  <c r="F287" i="14"/>
  <c r="D287" i="14"/>
  <c r="C287" i="14"/>
  <c r="B287" i="14"/>
  <c r="A287" i="14"/>
  <c r="M286" i="14"/>
  <c r="L286" i="14"/>
  <c r="K286" i="14"/>
  <c r="J286" i="14"/>
  <c r="I286" i="14"/>
  <c r="H286" i="14"/>
  <c r="F286" i="14"/>
  <c r="D286" i="14"/>
  <c r="C286" i="14"/>
  <c r="B286" i="14"/>
  <c r="A286" i="14"/>
  <c r="M285" i="14"/>
  <c r="L285" i="14"/>
  <c r="K285" i="14"/>
  <c r="J285" i="14"/>
  <c r="I285" i="14"/>
  <c r="H285" i="14"/>
  <c r="F285" i="14"/>
  <c r="D285" i="14"/>
  <c r="C285" i="14"/>
  <c r="B285" i="14"/>
  <c r="A285" i="14"/>
  <c r="M284" i="14"/>
  <c r="L284" i="14"/>
  <c r="K284" i="14"/>
  <c r="J284" i="14"/>
  <c r="I284" i="14"/>
  <c r="H284" i="14"/>
  <c r="F284" i="14"/>
  <c r="D284" i="14"/>
  <c r="C284" i="14"/>
  <c r="B284" i="14"/>
  <c r="A284" i="14"/>
  <c r="M283" i="14"/>
  <c r="L283" i="14"/>
  <c r="K283" i="14"/>
  <c r="J283" i="14"/>
  <c r="I283" i="14"/>
  <c r="H283" i="14"/>
  <c r="F283" i="14"/>
  <c r="D283" i="14"/>
  <c r="C283" i="14"/>
  <c r="B283" i="14"/>
  <c r="A283" i="14"/>
  <c r="M282" i="14"/>
  <c r="L282" i="14"/>
  <c r="K282" i="14"/>
  <c r="J282" i="14"/>
  <c r="I282" i="14"/>
  <c r="H282" i="14"/>
  <c r="F282" i="14"/>
  <c r="D282" i="14"/>
  <c r="C282" i="14"/>
  <c r="B282" i="14"/>
  <c r="A282" i="14"/>
  <c r="M281" i="14"/>
  <c r="L281" i="14"/>
  <c r="K281" i="14"/>
  <c r="J281" i="14"/>
  <c r="I281" i="14"/>
  <c r="H281" i="14"/>
  <c r="F281" i="14"/>
  <c r="D281" i="14"/>
  <c r="C281" i="14"/>
  <c r="B281" i="14"/>
  <c r="A281" i="14"/>
  <c r="M280" i="14"/>
  <c r="L280" i="14"/>
  <c r="K280" i="14"/>
  <c r="J280" i="14"/>
  <c r="I280" i="14"/>
  <c r="H280" i="14"/>
  <c r="F280" i="14"/>
  <c r="D280" i="14"/>
  <c r="C280" i="14"/>
  <c r="B280" i="14"/>
  <c r="A280" i="14"/>
  <c r="M279" i="14"/>
  <c r="L279" i="14"/>
  <c r="K279" i="14"/>
  <c r="J279" i="14"/>
  <c r="I279" i="14"/>
  <c r="H279" i="14"/>
  <c r="F279" i="14"/>
  <c r="D279" i="14"/>
  <c r="C279" i="14"/>
  <c r="B279" i="14"/>
  <c r="A279" i="14"/>
  <c r="M278" i="14"/>
  <c r="L278" i="14"/>
  <c r="K278" i="14"/>
  <c r="J278" i="14"/>
  <c r="I278" i="14"/>
  <c r="H278" i="14"/>
  <c r="F278" i="14"/>
  <c r="D278" i="14"/>
  <c r="C278" i="14"/>
  <c r="B278" i="14"/>
  <c r="A278" i="14"/>
  <c r="M277" i="14"/>
  <c r="L277" i="14"/>
  <c r="K277" i="14"/>
  <c r="J277" i="14"/>
  <c r="I277" i="14"/>
  <c r="H277" i="14"/>
  <c r="F277" i="14"/>
  <c r="D277" i="14"/>
  <c r="C277" i="14"/>
  <c r="B277" i="14"/>
  <c r="A277" i="14"/>
  <c r="M276" i="14"/>
  <c r="L276" i="14"/>
  <c r="K276" i="14"/>
  <c r="J276" i="14"/>
  <c r="I276" i="14"/>
  <c r="H276" i="14"/>
  <c r="F276" i="14"/>
  <c r="D276" i="14"/>
  <c r="C276" i="14"/>
  <c r="B276" i="14"/>
  <c r="A276" i="14"/>
  <c r="M275" i="14"/>
  <c r="L275" i="14"/>
  <c r="K275" i="14"/>
  <c r="J275" i="14"/>
  <c r="I275" i="14"/>
  <c r="H275" i="14"/>
  <c r="F275" i="14"/>
  <c r="D275" i="14"/>
  <c r="C275" i="14"/>
  <c r="B275" i="14"/>
  <c r="A275" i="14"/>
  <c r="M274" i="14"/>
  <c r="L274" i="14"/>
  <c r="K274" i="14"/>
  <c r="J274" i="14"/>
  <c r="I274" i="14"/>
  <c r="H274" i="14"/>
  <c r="F274" i="14"/>
  <c r="D274" i="14"/>
  <c r="C274" i="14"/>
  <c r="B274" i="14"/>
  <c r="A274" i="14"/>
  <c r="M273" i="14"/>
  <c r="L273" i="14"/>
  <c r="K273" i="14"/>
  <c r="J273" i="14"/>
  <c r="I273" i="14"/>
  <c r="H273" i="14"/>
  <c r="F273" i="14"/>
  <c r="D273" i="14"/>
  <c r="C273" i="14"/>
  <c r="B273" i="14"/>
  <c r="A273" i="14"/>
  <c r="M272" i="14"/>
  <c r="L272" i="14"/>
  <c r="K272" i="14"/>
  <c r="J272" i="14"/>
  <c r="I272" i="14"/>
  <c r="H272" i="14"/>
  <c r="F272" i="14"/>
  <c r="D272" i="14"/>
  <c r="C272" i="14"/>
  <c r="B272" i="14"/>
  <c r="A272" i="14"/>
  <c r="M271" i="14"/>
  <c r="L271" i="14"/>
  <c r="K271" i="14"/>
  <c r="J271" i="14"/>
  <c r="I271" i="14"/>
  <c r="H271" i="14"/>
  <c r="F271" i="14"/>
  <c r="D271" i="14"/>
  <c r="C271" i="14"/>
  <c r="B271" i="14"/>
  <c r="A271" i="14"/>
  <c r="M270" i="14"/>
  <c r="L270" i="14"/>
  <c r="K270" i="14"/>
  <c r="J270" i="14"/>
  <c r="I270" i="14"/>
  <c r="H270" i="14"/>
  <c r="F270" i="14"/>
  <c r="D270" i="14"/>
  <c r="C270" i="14"/>
  <c r="B270" i="14"/>
  <c r="A270" i="14"/>
  <c r="M269" i="14"/>
  <c r="L269" i="14"/>
  <c r="K269" i="14"/>
  <c r="J269" i="14"/>
  <c r="I269" i="14"/>
  <c r="H269" i="14"/>
  <c r="F269" i="14"/>
  <c r="D269" i="14"/>
  <c r="C269" i="14"/>
  <c r="B269" i="14"/>
  <c r="A269" i="14"/>
  <c r="M268" i="14"/>
  <c r="L268" i="14"/>
  <c r="K268" i="14"/>
  <c r="J268" i="14"/>
  <c r="I268" i="14"/>
  <c r="H268" i="14"/>
  <c r="F268" i="14"/>
  <c r="D268" i="14"/>
  <c r="C268" i="14"/>
  <c r="B268" i="14"/>
  <c r="A268" i="14"/>
  <c r="M267" i="14"/>
  <c r="L267" i="14"/>
  <c r="K267" i="14"/>
  <c r="J267" i="14"/>
  <c r="I267" i="14"/>
  <c r="H267" i="14"/>
  <c r="F267" i="14"/>
  <c r="D267" i="14"/>
  <c r="C267" i="14"/>
  <c r="B267" i="14"/>
  <c r="A267" i="14"/>
  <c r="M266" i="14"/>
  <c r="L266" i="14"/>
  <c r="K266" i="14"/>
  <c r="J266" i="14"/>
  <c r="I266" i="14"/>
  <c r="H266" i="14"/>
  <c r="F266" i="14"/>
  <c r="D266" i="14"/>
  <c r="C266" i="14"/>
  <c r="B266" i="14"/>
  <c r="A266" i="14"/>
  <c r="M265" i="14"/>
  <c r="L265" i="14"/>
  <c r="K265" i="14"/>
  <c r="J265" i="14"/>
  <c r="I265" i="14"/>
  <c r="H265" i="14"/>
  <c r="F265" i="14"/>
  <c r="D265" i="14"/>
  <c r="C265" i="14"/>
  <c r="B265" i="14"/>
  <c r="A265" i="14"/>
  <c r="M264" i="14"/>
  <c r="L264" i="14"/>
  <c r="K264" i="14"/>
  <c r="J264" i="14"/>
  <c r="I264" i="14"/>
  <c r="H264" i="14"/>
  <c r="F264" i="14"/>
  <c r="D264" i="14"/>
  <c r="C264" i="14"/>
  <c r="B264" i="14"/>
  <c r="A264" i="14"/>
  <c r="M263" i="14"/>
  <c r="L263" i="14"/>
  <c r="K263" i="14"/>
  <c r="J263" i="14"/>
  <c r="I263" i="14"/>
  <c r="H263" i="14"/>
  <c r="F263" i="14"/>
  <c r="D263" i="14"/>
  <c r="C263" i="14"/>
  <c r="B263" i="14"/>
  <c r="A263" i="14"/>
  <c r="M262" i="14"/>
  <c r="L262" i="14"/>
  <c r="K262" i="14"/>
  <c r="J262" i="14"/>
  <c r="I262" i="14"/>
  <c r="H262" i="14"/>
  <c r="F262" i="14"/>
  <c r="D262" i="14"/>
  <c r="C262" i="14"/>
  <c r="B262" i="14"/>
  <c r="A262" i="14"/>
  <c r="M261" i="14"/>
  <c r="L261" i="14"/>
  <c r="K261" i="14"/>
  <c r="J261" i="14"/>
  <c r="I261" i="14"/>
  <c r="H261" i="14"/>
  <c r="F261" i="14"/>
  <c r="D261" i="14"/>
  <c r="C261" i="14"/>
  <c r="B261" i="14"/>
  <c r="A261" i="14"/>
  <c r="M260" i="14"/>
  <c r="L260" i="14"/>
  <c r="K260" i="14"/>
  <c r="J260" i="14"/>
  <c r="I260" i="14"/>
  <c r="H260" i="14"/>
  <c r="F260" i="14"/>
  <c r="D260" i="14"/>
  <c r="C260" i="14"/>
  <c r="B260" i="14"/>
  <c r="A260" i="14"/>
  <c r="M259" i="14"/>
  <c r="L259" i="14"/>
  <c r="K259" i="14"/>
  <c r="J259" i="14"/>
  <c r="I259" i="14"/>
  <c r="H259" i="14"/>
  <c r="F259" i="14"/>
  <c r="D259" i="14"/>
  <c r="C259" i="14"/>
  <c r="B259" i="14"/>
  <c r="A259" i="14"/>
  <c r="M258" i="14"/>
  <c r="L258" i="14"/>
  <c r="K258" i="14"/>
  <c r="J258" i="14"/>
  <c r="I258" i="14"/>
  <c r="H258" i="14"/>
  <c r="F258" i="14"/>
  <c r="D258" i="14"/>
  <c r="C258" i="14"/>
  <c r="B258" i="14"/>
  <c r="A258" i="14"/>
  <c r="M257" i="14"/>
  <c r="L257" i="14"/>
  <c r="K257" i="14"/>
  <c r="J257" i="14"/>
  <c r="I257" i="14"/>
  <c r="H257" i="14"/>
  <c r="F257" i="14"/>
  <c r="D257" i="14"/>
  <c r="C257" i="14"/>
  <c r="B257" i="14"/>
  <c r="A257" i="14"/>
  <c r="M256" i="14"/>
  <c r="L256" i="14"/>
  <c r="K256" i="14"/>
  <c r="J256" i="14"/>
  <c r="I256" i="14"/>
  <c r="H256" i="14"/>
  <c r="F256" i="14"/>
  <c r="D256" i="14"/>
  <c r="C256" i="14"/>
  <c r="B256" i="14"/>
  <c r="A256" i="14"/>
  <c r="M255" i="14"/>
  <c r="L255" i="14"/>
  <c r="K255" i="14"/>
  <c r="J255" i="14"/>
  <c r="I255" i="14"/>
  <c r="H255" i="14"/>
  <c r="F255" i="14"/>
  <c r="D255" i="14"/>
  <c r="C255" i="14"/>
  <c r="B255" i="14"/>
  <c r="A255" i="14"/>
  <c r="M254" i="14"/>
  <c r="L254" i="14"/>
  <c r="K254" i="14"/>
  <c r="J254" i="14"/>
  <c r="I254" i="14"/>
  <c r="H254" i="14"/>
  <c r="F254" i="14"/>
  <c r="D254" i="14"/>
  <c r="C254" i="14"/>
  <c r="B254" i="14"/>
  <c r="A254" i="14"/>
  <c r="M253" i="14"/>
  <c r="L253" i="14"/>
  <c r="K253" i="14"/>
  <c r="J253" i="14"/>
  <c r="I253" i="14"/>
  <c r="H253" i="14"/>
  <c r="F253" i="14"/>
  <c r="D253" i="14"/>
  <c r="C253" i="14"/>
  <c r="B253" i="14"/>
  <c r="A253" i="14"/>
  <c r="M252" i="14"/>
  <c r="L252" i="14"/>
  <c r="K252" i="14"/>
  <c r="J252" i="14"/>
  <c r="I252" i="14"/>
  <c r="H252" i="14"/>
  <c r="F252" i="14"/>
  <c r="D252" i="14"/>
  <c r="C252" i="14"/>
  <c r="B252" i="14"/>
  <c r="A252" i="14"/>
  <c r="M251" i="14"/>
  <c r="L251" i="14"/>
  <c r="K251" i="14"/>
  <c r="J251" i="14"/>
  <c r="I251" i="14"/>
  <c r="H251" i="14"/>
  <c r="F251" i="14"/>
  <c r="D251" i="14"/>
  <c r="C251" i="14"/>
  <c r="B251" i="14"/>
  <c r="A251" i="14"/>
  <c r="M250" i="14"/>
  <c r="L250" i="14"/>
  <c r="K250" i="14"/>
  <c r="J250" i="14"/>
  <c r="I250" i="14"/>
  <c r="H250" i="14"/>
  <c r="F250" i="14"/>
  <c r="D250" i="14"/>
  <c r="C250" i="14"/>
  <c r="B250" i="14"/>
  <c r="A250" i="14"/>
  <c r="M249" i="14"/>
  <c r="L249" i="14"/>
  <c r="K249" i="14"/>
  <c r="J249" i="14"/>
  <c r="I249" i="14"/>
  <c r="H249" i="14"/>
  <c r="F249" i="14"/>
  <c r="D249" i="14"/>
  <c r="C249" i="14"/>
  <c r="B249" i="14"/>
  <c r="A249" i="14"/>
  <c r="M248" i="14"/>
  <c r="L248" i="14"/>
  <c r="K248" i="14"/>
  <c r="J248" i="14"/>
  <c r="I248" i="14"/>
  <c r="H248" i="14"/>
  <c r="F248" i="14"/>
  <c r="D248" i="14"/>
  <c r="C248" i="14"/>
  <c r="B248" i="14"/>
  <c r="A248" i="14"/>
  <c r="M247" i="14"/>
  <c r="L247" i="14"/>
  <c r="K247" i="14"/>
  <c r="J247" i="14"/>
  <c r="I247" i="14"/>
  <c r="H247" i="14"/>
  <c r="F247" i="14"/>
  <c r="D247" i="14"/>
  <c r="C247" i="14"/>
  <c r="B247" i="14"/>
  <c r="A247" i="14"/>
  <c r="M246" i="14"/>
  <c r="L246" i="14"/>
  <c r="K246" i="14"/>
  <c r="J246" i="14"/>
  <c r="I246" i="14"/>
  <c r="H246" i="14"/>
  <c r="F246" i="14"/>
  <c r="D246" i="14"/>
  <c r="C246" i="14"/>
  <c r="B246" i="14"/>
  <c r="A246" i="14"/>
  <c r="M245" i="14"/>
  <c r="L245" i="14"/>
  <c r="K245" i="14"/>
  <c r="J245" i="14"/>
  <c r="I245" i="14"/>
  <c r="H245" i="14"/>
  <c r="F245" i="14"/>
  <c r="D245" i="14"/>
  <c r="C245" i="14"/>
  <c r="B245" i="14"/>
  <c r="A245" i="14"/>
  <c r="M244" i="14"/>
  <c r="L244" i="14"/>
  <c r="K244" i="14"/>
  <c r="J244" i="14"/>
  <c r="I244" i="14"/>
  <c r="H244" i="14"/>
  <c r="F244" i="14"/>
  <c r="D244" i="14"/>
  <c r="C244" i="14"/>
  <c r="B244" i="14"/>
  <c r="A244" i="14"/>
  <c r="M243" i="14"/>
  <c r="L243" i="14"/>
  <c r="K243" i="14"/>
  <c r="J243" i="14"/>
  <c r="I243" i="14"/>
  <c r="H243" i="14"/>
  <c r="F243" i="14"/>
  <c r="D243" i="14"/>
  <c r="C243" i="14"/>
  <c r="B243" i="14"/>
  <c r="A243" i="14"/>
  <c r="M242" i="14"/>
  <c r="L242" i="14"/>
  <c r="K242" i="14"/>
  <c r="J242" i="14"/>
  <c r="I242" i="14"/>
  <c r="H242" i="14"/>
  <c r="F242" i="14"/>
  <c r="D242" i="14"/>
  <c r="C242" i="14"/>
  <c r="B242" i="14"/>
  <c r="A242" i="14"/>
  <c r="M241" i="14"/>
  <c r="L241" i="14"/>
  <c r="K241" i="14"/>
  <c r="J241" i="14"/>
  <c r="I241" i="14"/>
  <c r="H241" i="14"/>
  <c r="F241" i="14"/>
  <c r="D241" i="14"/>
  <c r="C241" i="14"/>
  <c r="B241" i="14"/>
  <c r="A241" i="14"/>
  <c r="M240" i="14"/>
  <c r="L240" i="14"/>
  <c r="K240" i="14"/>
  <c r="J240" i="14"/>
  <c r="I240" i="14"/>
  <c r="H240" i="14"/>
  <c r="F240" i="14"/>
  <c r="D240" i="14"/>
  <c r="C240" i="14"/>
  <c r="B240" i="14"/>
  <c r="A240" i="14"/>
  <c r="M239" i="14"/>
  <c r="L239" i="14"/>
  <c r="K239" i="14"/>
  <c r="J239" i="14"/>
  <c r="I239" i="14"/>
  <c r="H239" i="14"/>
  <c r="F239" i="14"/>
  <c r="D239" i="14"/>
  <c r="C239" i="14"/>
  <c r="B239" i="14"/>
  <c r="A239" i="14"/>
  <c r="M238" i="14"/>
  <c r="L238" i="14"/>
  <c r="K238" i="14"/>
  <c r="J238" i="14"/>
  <c r="I238" i="14"/>
  <c r="H238" i="14"/>
  <c r="F238" i="14"/>
  <c r="D238" i="14"/>
  <c r="C238" i="14"/>
  <c r="B238" i="14"/>
  <c r="A238" i="14"/>
  <c r="M237" i="14"/>
  <c r="L237" i="14"/>
  <c r="K237" i="14"/>
  <c r="J237" i="14"/>
  <c r="I237" i="14"/>
  <c r="H237" i="14"/>
  <c r="F237" i="14"/>
  <c r="D237" i="14"/>
  <c r="C237" i="14"/>
  <c r="B237" i="14"/>
  <c r="A237" i="14"/>
  <c r="M236" i="14"/>
  <c r="L236" i="14"/>
  <c r="K236" i="14"/>
  <c r="J236" i="14"/>
  <c r="I236" i="14"/>
  <c r="H236" i="14"/>
  <c r="F236" i="14"/>
  <c r="D236" i="14"/>
  <c r="C236" i="14"/>
  <c r="B236" i="14"/>
  <c r="A236" i="14"/>
  <c r="M235" i="14"/>
  <c r="L235" i="14"/>
  <c r="K235" i="14"/>
  <c r="J235" i="14"/>
  <c r="I235" i="14"/>
  <c r="H235" i="14"/>
  <c r="F235" i="14"/>
  <c r="D235" i="14"/>
  <c r="C235" i="14"/>
  <c r="B235" i="14"/>
  <c r="A235" i="14"/>
  <c r="M234" i="14"/>
  <c r="L234" i="14"/>
  <c r="K234" i="14"/>
  <c r="J234" i="14"/>
  <c r="I234" i="14"/>
  <c r="H234" i="14"/>
  <c r="F234" i="14"/>
  <c r="D234" i="14"/>
  <c r="C234" i="14"/>
  <c r="B234" i="14"/>
  <c r="A234" i="14"/>
  <c r="M233" i="14"/>
  <c r="L233" i="14"/>
  <c r="K233" i="14"/>
  <c r="J233" i="14"/>
  <c r="I233" i="14"/>
  <c r="H233" i="14"/>
  <c r="F233" i="14"/>
  <c r="D233" i="14"/>
  <c r="C233" i="14"/>
  <c r="B233" i="14"/>
  <c r="A233" i="14"/>
  <c r="M232" i="14"/>
  <c r="L232" i="14"/>
  <c r="K232" i="14"/>
  <c r="J232" i="14"/>
  <c r="I232" i="14"/>
  <c r="H232" i="14"/>
  <c r="F232" i="14"/>
  <c r="D232" i="14"/>
  <c r="C232" i="14"/>
  <c r="B232" i="14"/>
  <c r="A232" i="14"/>
  <c r="M231" i="14"/>
  <c r="L231" i="14"/>
  <c r="K231" i="14"/>
  <c r="J231" i="14"/>
  <c r="I231" i="14"/>
  <c r="H231" i="14"/>
  <c r="F231" i="14"/>
  <c r="D231" i="14"/>
  <c r="C231" i="14"/>
  <c r="B231" i="14"/>
  <c r="A231" i="14"/>
  <c r="M230" i="14"/>
  <c r="L230" i="14"/>
  <c r="K230" i="14"/>
  <c r="J230" i="14"/>
  <c r="I230" i="14"/>
  <c r="H230" i="14"/>
  <c r="F230" i="14"/>
  <c r="D230" i="14"/>
  <c r="C230" i="14"/>
  <c r="B230" i="14"/>
  <c r="A230" i="14"/>
  <c r="M229" i="14"/>
  <c r="L229" i="14"/>
  <c r="K229" i="14"/>
  <c r="J229" i="14"/>
  <c r="I229" i="14"/>
  <c r="H229" i="14"/>
  <c r="F229" i="14"/>
  <c r="D229" i="14"/>
  <c r="C229" i="14"/>
  <c r="B229" i="14"/>
  <c r="A229" i="14"/>
  <c r="M228" i="14"/>
  <c r="L228" i="14"/>
  <c r="K228" i="14"/>
  <c r="J228" i="14"/>
  <c r="I228" i="14"/>
  <c r="H228" i="14"/>
  <c r="F228" i="14"/>
  <c r="D228" i="14"/>
  <c r="C228" i="14"/>
  <c r="B228" i="14"/>
  <c r="A228" i="14"/>
  <c r="M227" i="14"/>
  <c r="L227" i="14"/>
  <c r="K227" i="14"/>
  <c r="J227" i="14"/>
  <c r="I227" i="14"/>
  <c r="H227" i="14"/>
  <c r="F227" i="14"/>
  <c r="D227" i="14"/>
  <c r="C227" i="14"/>
  <c r="B227" i="14"/>
  <c r="A227" i="14"/>
  <c r="M226" i="14"/>
  <c r="L226" i="14"/>
  <c r="K226" i="14"/>
  <c r="J226" i="14"/>
  <c r="I226" i="14"/>
  <c r="H226" i="14"/>
  <c r="F226" i="14"/>
  <c r="D226" i="14"/>
  <c r="C226" i="14"/>
  <c r="B226" i="14"/>
  <c r="A226" i="14"/>
  <c r="M225" i="14"/>
  <c r="L225" i="14"/>
  <c r="K225" i="14"/>
  <c r="J225" i="14"/>
  <c r="I225" i="14"/>
  <c r="H225" i="14"/>
  <c r="F225" i="14"/>
  <c r="D225" i="14"/>
  <c r="C225" i="14"/>
  <c r="B225" i="14"/>
  <c r="A225" i="14"/>
  <c r="M224" i="14"/>
  <c r="L224" i="14"/>
  <c r="K224" i="14"/>
  <c r="J224" i="14"/>
  <c r="I224" i="14"/>
  <c r="H224" i="14"/>
  <c r="F224" i="14"/>
  <c r="D224" i="14"/>
  <c r="C224" i="14"/>
  <c r="B224" i="14"/>
  <c r="A224" i="14"/>
  <c r="M223" i="14"/>
  <c r="L223" i="14"/>
  <c r="K223" i="14"/>
  <c r="J223" i="14"/>
  <c r="I223" i="14"/>
  <c r="H223" i="14"/>
  <c r="F223" i="14"/>
  <c r="D223" i="14"/>
  <c r="C223" i="14"/>
  <c r="B223" i="14"/>
  <c r="A223" i="14"/>
  <c r="M222" i="14"/>
  <c r="L222" i="14"/>
  <c r="K222" i="14"/>
  <c r="J222" i="14"/>
  <c r="I222" i="14"/>
  <c r="H222" i="14"/>
  <c r="F222" i="14"/>
  <c r="D222" i="14"/>
  <c r="C222" i="14"/>
  <c r="B222" i="14"/>
  <c r="A222" i="14"/>
  <c r="M221" i="14"/>
  <c r="L221" i="14"/>
  <c r="K221" i="14"/>
  <c r="J221" i="14"/>
  <c r="I221" i="14"/>
  <c r="H221" i="14"/>
  <c r="F221" i="14"/>
  <c r="D221" i="14"/>
  <c r="C221" i="14"/>
  <c r="B221" i="14"/>
  <c r="A221" i="14"/>
  <c r="M220" i="14"/>
  <c r="L220" i="14"/>
  <c r="K220" i="14"/>
  <c r="J220" i="14"/>
  <c r="I220" i="14"/>
  <c r="H220" i="14"/>
  <c r="F220" i="14"/>
  <c r="D220" i="14"/>
  <c r="C220" i="14"/>
  <c r="B220" i="14"/>
  <c r="A220" i="14"/>
  <c r="M219" i="14"/>
  <c r="L219" i="14"/>
  <c r="K219" i="14"/>
  <c r="J219" i="14"/>
  <c r="I219" i="14"/>
  <c r="H219" i="14"/>
  <c r="F219" i="14"/>
  <c r="D219" i="14"/>
  <c r="C219" i="14"/>
  <c r="B219" i="14"/>
  <c r="A219" i="14"/>
  <c r="M218" i="14"/>
  <c r="L218" i="14"/>
  <c r="K218" i="14"/>
  <c r="J218" i="14"/>
  <c r="I218" i="14"/>
  <c r="H218" i="14"/>
  <c r="F218" i="14"/>
  <c r="D218" i="14"/>
  <c r="C218" i="14"/>
  <c r="B218" i="14"/>
  <c r="A218" i="14"/>
  <c r="M217" i="14"/>
  <c r="L217" i="14"/>
  <c r="K217" i="14"/>
  <c r="J217" i="14"/>
  <c r="I217" i="14"/>
  <c r="H217" i="14"/>
  <c r="F217" i="14"/>
  <c r="D217" i="14"/>
  <c r="C217" i="14"/>
  <c r="B217" i="14"/>
  <c r="A217" i="14"/>
  <c r="M216" i="14"/>
  <c r="L216" i="14"/>
  <c r="K216" i="14"/>
  <c r="J216" i="14"/>
  <c r="I216" i="14"/>
  <c r="H216" i="14"/>
  <c r="F216" i="14"/>
  <c r="D216" i="14"/>
  <c r="C216" i="14"/>
  <c r="B216" i="14"/>
  <c r="A216" i="14"/>
  <c r="M215" i="14"/>
  <c r="L215" i="14"/>
  <c r="K215" i="14"/>
  <c r="J215" i="14"/>
  <c r="I215" i="14"/>
  <c r="H215" i="14"/>
  <c r="F215" i="14"/>
  <c r="D215" i="14"/>
  <c r="C215" i="14"/>
  <c r="B215" i="14"/>
  <c r="A215" i="14"/>
  <c r="M214" i="14"/>
  <c r="L214" i="14"/>
  <c r="K214" i="14"/>
  <c r="J214" i="14"/>
  <c r="I214" i="14"/>
  <c r="H214" i="14"/>
  <c r="F214" i="14"/>
  <c r="D214" i="14"/>
  <c r="C214" i="14"/>
  <c r="B214" i="14"/>
  <c r="A214" i="14"/>
  <c r="M213" i="14"/>
  <c r="L213" i="14"/>
  <c r="K213" i="14"/>
  <c r="J213" i="14"/>
  <c r="I213" i="14"/>
  <c r="H213" i="14"/>
  <c r="F213" i="14"/>
  <c r="D213" i="14"/>
  <c r="C213" i="14"/>
  <c r="B213" i="14"/>
  <c r="A213" i="14"/>
  <c r="M212" i="14"/>
  <c r="L212" i="14"/>
  <c r="K212" i="14"/>
  <c r="J212" i="14"/>
  <c r="I212" i="14"/>
  <c r="H212" i="14"/>
  <c r="F212" i="14"/>
  <c r="D212" i="14"/>
  <c r="C212" i="14"/>
  <c r="B212" i="14"/>
  <c r="A212" i="14"/>
  <c r="M211" i="14"/>
  <c r="L211" i="14"/>
  <c r="K211" i="14"/>
  <c r="J211" i="14"/>
  <c r="I211" i="14"/>
  <c r="H211" i="14"/>
  <c r="F211" i="14"/>
  <c r="D211" i="14"/>
  <c r="C211" i="14"/>
  <c r="B211" i="14"/>
  <c r="A211" i="14"/>
  <c r="M210" i="14"/>
  <c r="L210" i="14"/>
  <c r="K210" i="14"/>
  <c r="J210" i="14"/>
  <c r="I210" i="14"/>
  <c r="H210" i="14"/>
  <c r="F210" i="14"/>
  <c r="D210" i="14"/>
  <c r="C210" i="14"/>
  <c r="B210" i="14"/>
  <c r="A210" i="14"/>
  <c r="M209" i="14"/>
  <c r="L209" i="14"/>
  <c r="K209" i="14"/>
  <c r="J209" i="14"/>
  <c r="I209" i="14"/>
  <c r="H209" i="14"/>
  <c r="F209" i="14"/>
  <c r="D209" i="14"/>
  <c r="C209" i="14"/>
  <c r="B209" i="14"/>
  <c r="A209" i="14"/>
  <c r="M208" i="14"/>
  <c r="L208" i="14"/>
  <c r="K208" i="14"/>
  <c r="J208" i="14"/>
  <c r="I208" i="14"/>
  <c r="H208" i="14"/>
  <c r="F208" i="14"/>
  <c r="D208" i="14"/>
  <c r="C208" i="14"/>
  <c r="B208" i="14"/>
  <c r="A208" i="14"/>
  <c r="M207" i="14"/>
  <c r="L207" i="14"/>
  <c r="K207" i="14"/>
  <c r="J207" i="14"/>
  <c r="I207" i="14"/>
  <c r="H207" i="14"/>
  <c r="F207" i="14"/>
  <c r="D207" i="14"/>
  <c r="C207" i="14"/>
  <c r="B207" i="14"/>
  <c r="A207" i="14"/>
  <c r="M206" i="14"/>
  <c r="L206" i="14"/>
  <c r="K206" i="14"/>
  <c r="J206" i="14"/>
  <c r="I206" i="14"/>
  <c r="H206" i="14"/>
  <c r="F206" i="14"/>
  <c r="D206" i="14"/>
  <c r="C206" i="14"/>
  <c r="B206" i="14"/>
  <c r="A206" i="14"/>
  <c r="M205" i="14"/>
  <c r="L205" i="14"/>
  <c r="K205" i="14"/>
  <c r="J205" i="14"/>
  <c r="I205" i="14"/>
  <c r="H205" i="14"/>
  <c r="F205" i="14"/>
  <c r="D205" i="14"/>
  <c r="C205" i="14"/>
  <c r="B205" i="14"/>
  <c r="A205" i="14"/>
  <c r="M204" i="14"/>
  <c r="L204" i="14"/>
  <c r="K204" i="14"/>
  <c r="J204" i="14"/>
  <c r="I204" i="14"/>
  <c r="H204" i="14"/>
  <c r="F204" i="14"/>
  <c r="D204" i="14"/>
  <c r="C204" i="14"/>
  <c r="B204" i="14"/>
  <c r="A204" i="14"/>
  <c r="M203" i="14"/>
  <c r="L203" i="14"/>
  <c r="K203" i="14"/>
  <c r="J203" i="14"/>
  <c r="I203" i="14"/>
  <c r="H203" i="14"/>
  <c r="F203" i="14"/>
  <c r="D203" i="14"/>
  <c r="C203" i="14"/>
  <c r="B203" i="14"/>
  <c r="A203" i="14"/>
  <c r="M202" i="14"/>
  <c r="L202" i="14"/>
  <c r="K202" i="14"/>
  <c r="J202" i="14"/>
  <c r="I202" i="14"/>
  <c r="H202" i="14"/>
  <c r="F202" i="14"/>
  <c r="D202" i="14"/>
  <c r="C202" i="14"/>
  <c r="B202" i="14"/>
  <c r="A202" i="14"/>
  <c r="M201" i="14"/>
  <c r="L201" i="14"/>
  <c r="K201" i="14"/>
  <c r="J201" i="14"/>
  <c r="I201" i="14"/>
  <c r="H201" i="14"/>
  <c r="F201" i="14"/>
  <c r="D201" i="14"/>
  <c r="C201" i="14"/>
  <c r="B201" i="14"/>
  <c r="A201" i="14"/>
  <c r="M200" i="14"/>
  <c r="L200" i="14"/>
  <c r="K200" i="14"/>
  <c r="J200" i="14"/>
  <c r="I200" i="14"/>
  <c r="H200" i="14"/>
  <c r="F200" i="14"/>
  <c r="D200" i="14"/>
  <c r="C200" i="14"/>
  <c r="B200" i="14"/>
  <c r="A200" i="14"/>
  <c r="M199" i="14"/>
  <c r="L199" i="14"/>
  <c r="K199" i="14"/>
  <c r="J199" i="14"/>
  <c r="I199" i="14"/>
  <c r="H199" i="14"/>
  <c r="F199" i="14"/>
  <c r="D199" i="14"/>
  <c r="C199" i="14"/>
  <c r="B199" i="14"/>
  <c r="A199" i="14"/>
  <c r="M198" i="14"/>
  <c r="L198" i="14"/>
  <c r="K198" i="14"/>
  <c r="J198" i="14"/>
  <c r="I198" i="14"/>
  <c r="H198" i="14"/>
  <c r="F198" i="14"/>
  <c r="D198" i="14"/>
  <c r="C198" i="14"/>
  <c r="B198" i="14"/>
  <c r="A198" i="14"/>
  <c r="M197" i="14"/>
  <c r="L197" i="14"/>
  <c r="K197" i="14"/>
  <c r="J197" i="14"/>
  <c r="I197" i="14"/>
  <c r="H197" i="14"/>
  <c r="F197" i="14"/>
  <c r="D197" i="14"/>
  <c r="C197" i="14"/>
  <c r="B197" i="14"/>
  <c r="A197" i="14"/>
  <c r="M196" i="14"/>
  <c r="L196" i="14"/>
  <c r="K196" i="14"/>
  <c r="J196" i="14"/>
  <c r="I196" i="14"/>
  <c r="H196" i="14"/>
  <c r="F196" i="14"/>
  <c r="D196" i="14"/>
  <c r="C196" i="14"/>
  <c r="B196" i="14"/>
  <c r="A196" i="14"/>
  <c r="M195" i="14"/>
  <c r="L195" i="14"/>
  <c r="K195" i="14"/>
  <c r="J195" i="14"/>
  <c r="I195" i="14"/>
  <c r="H195" i="14"/>
  <c r="F195" i="14"/>
  <c r="D195" i="14"/>
  <c r="C195" i="14"/>
  <c r="B195" i="14"/>
  <c r="A195" i="14"/>
  <c r="M194" i="14"/>
  <c r="L194" i="14"/>
  <c r="K194" i="14"/>
  <c r="J194" i="14"/>
  <c r="I194" i="14"/>
  <c r="H194" i="14"/>
  <c r="F194" i="14"/>
  <c r="D194" i="14"/>
  <c r="C194" i="14"/>
  <c r="B194" i="14"/>
  <c r="A194" i="14"/>
  <c r="M193" i="14"/>
  <c r="L193" i="14"/>
  <c r="K193" i="14"/>
  <c r="J193" i="14"/>
  <c r="I193" i="14"/>
  <c r="H193" i="14"/>
  <c r="F193" i="14"/>
  <c r="D193" i="14"/>
  <c r="C193" i="14"/>
  <c r="B193" i="14"/>
  <c r="A193" i="14"/>
  <c r="M192" i="14"/>
  <c r="L192" i="14"/>
  <c r="K192" i="14"/>
  <c r="J192" i="14"/>
  <c r="I192" i="14"/>
  <c r="H192" i="14"/>
  <c r="F192" i="14"/>
  <c r="D192" i="14"/>
  <c r="C192" i="14"/>
  <c r="B192" i="14"/>
  <c r="A192" i="14"/>
  <c r="M191" i="14"/>
  <c r="L191" i="14"/>
  <c r="K191" i="14"/>
  <c r="J191" i="14"/>
  <c r="I191" i="14"/>
  <c r="H191" i="14"/>
  <c r="F191" i="14"/>
  <c r="D191" i="14"/>
  <c r="C191" i="14"/>
  <c r="B191" i="14"/>
  <c r="A191" i="14"/>
  <c r="M190" i="14"/>
  <c r="L190" i="14"/>
  <c r="K190" i="14"/>
  <c r="J190" i="14"/>
  <c r="I190" i="14"/>
  <c r="H190" i="14"/>
  <c r="F190" i="14"/>
  <c r="D190" i="14"/>
  <c r="C190" i="14"/>
  <c r="B190" i="14"/>
  <c r="A190" i="14"/>
  <c r="M189" i="14"/>
  <c r="L189" i="14"/>
  <c r="K189" i="14"/>
  <c r="J189" i="14"/>
  <c r="I189" i="14"/>
  <c r="H189" i="14"/>
  <c r="F189" i="14"/>
  <c r="D189" i="14"/>
  <c r="C189" i="14"/>
  <c r="B189" i="14"/>
  <c r="A189" i="14"/>
  <c r="M188" i="14"/>
  <c r="L188" i="14"/>
  <c r="K188" i="14"/>
  <c r="J188" i="14"/>
  <c r="I188" i="14"/>
  <c r="H188" i="14"/>
  <c r="F188" i="14"/>
  <c r="D188" i="14"/>
  <c r="C188" i="14"/>
  <c r="B188" i="14"/>
  <c r="A188" i="14"/>
  <c r="M187" i="14"/>
  <c r="L187" i="14"/>
  <c r="K187" i="14"/>
  <c r="J187" i="14"/>
  <c r="I187" i="14"/>
  <c r="H187" i="14"/>
  <c r="F187" i="14"/>
  <c r="D187" i="14"/>
  <c r="C187" i="14"/>
  <c r="B187" i="14"/>
  <c r="A187" i="14"/>
  <c r="M186" i="14"/>
  <c r="L186" i="14"/>
  <c r="K186" i="14"/>
  <c r="J186" i="14"/>
  <c r="I186" i="14"/>
  <c r="H186" i="14"/>
  <c r="F186" i="14"/>
  <c r="D186" i="14"/>
  <c r="C186" i="14"/>
  <c r="B186" i="14"/>
  <c r="A186" i="14"/>
  <c r="M185" i="14"/>
  <c r="L185" i="14"/>
  <c r="K185" i="14"/>
  <c r="J185" i="14"/>
  <c r="I185" i="14"/>
  <c r="H185" i="14"/>
  <c r="F185" i="14"/>
  <c r="D185" i="14"/>
  <c r="C185" i="14"/>
  <c r="B185" i="14"/>
  <c r="A185" i="14"/>
  <c r="M184" i="14"/>
  <c r="L184" i="14"/>
  <c r="K184" i="14"/>
  <c r="J184" i="14"/>
  <c r="I184" i="14"/>
  <c r="H184" i="14"/>
  <c r="F184" i="14"/>
  <c r="D184" i="14"/>
  <c r="C184" i="14"/>
  <c r="B184" i="14"/>
  <c r="A184" i="14"/>
  <c r="M183" i="14"/>
  <c r="L183" i="14"/>
  <c r="K183" i="14"/>
  <c r="J183" i="14"/>
  <c r="I183" i="14"/>
  <c r="H183" i="14"/>
  <c r="F183" i="14"/>
  <c r="D183" i="14"/>
  <c r="C183" i="14"/>
  <c r="B183" i="14"/>
  <c r="A183" i="14"/>
  <c r="M182" i="14"/>
  <c r="L182" i="14"/>
  <c r="K182" i="14"/>
  <c r="J182" i="14"/>
  <c r="I182" i="14"/>
  <c r="H182" i="14"/>
  <c r="F182" i="14"/>
  <c r="D182" i="14"/>
  <c r="C182" i="14"/>
  <c r="B182" i="14"/>
  <c r="A182" i="14"/>
  <c r="M181" i="14"/>
  <c r="L181" i="14"/>
  <c r="K181" i="14"/>
  <c r="J181" i="14"/>
  <c r="I181" i="14"/>
  <c r="H181" i="14"/>
  <c r="F181" i="14"/>
  <c r="D181" i="14"/>
  <c r="C181" i="14"/>
  <c r="B181" i="14"/>
  <c r="A181" i="14"/>
  <c r="M180" i="14"/>
  <c r="L180" i="14"/>
  <c r="K180" i="14"/>
  <c r="J180" i="14"/>
  <c r="I180" i="14"/>
  <c r="H180" i="14"/>
  <c r="F180" i="14"/>
  <c r="D180" i="14"/>
  <c r="C180" i="14"/>
  <c r="B180" i="14"/>
  <c r="A180" i="14"/>
  <c r="M179" i="14"/>
  <c r="L179" i="14"/>
  <c r="K179" i="14"/>
  <c r="J179" i="14"/>
  <c r="I179" i="14"/>
  <c r="H179" i="14"/>
  <c r="F179" i="14"/>
  <c r="D179" i="14"/>
  <c r="C179" i="14"/>
  <c r="B179" i="14"/>
  <c r="A179" i="14"/>
  <c r="M178" i="14"/>
  <c r="L178" i="14"/>
  <c r="K178" i="14"/>
  <c r="J178" i="14"/>
  <c r="I178" i="14"/>
  <c r="H178" i="14"/>
  <c r="F178" i="14"/>
  <c r="D178" i="14"/>
  <c r="C178" i="14"/>
  <c r="B178" i="14"/>
  <c r="A178" i="14"/>
  <c r="M177" i="14"/>
  <c r="L177" i="14"/>
  <c r="K177" i="14"/>
  <c r="J177" i="14"/>
  <c r="I177" i="14"/>
  <c r="H177" i="14"/>
  <c r="F177" i="14"/>
  <c r="D177" i="14"/>
  <c r="C177" i="14"/>
  <c r="B177" i="14"/>
  <c r="A177" i="14"/>
  <c r="M176" i="14"/>
  <c r="L176" i="14"/>
  <c r="K176" i="14"/>
  <c r="J176" i="14"/>
  <c r="I176" i="14"/>
  <c r="H176" i="14"/>
  <c r="F176" i="14"/>
  <c r="D176" i="14"/>
  <c r="C176" i="14"/>
  <c r="B176" i="14"/>
  <c r="A176" i="14"/>
  <c r="M175" i="14"/>
  <c r="L175" i="14"/>
  <c r="K175" i="14"/>
  <c r="J175" i="14"/>
  <c r="I175" i="14"/>
  <c r="H175" i="14"/>
  <c r="F175" i="14"/>
  <c r="D175" i="14"/>
  <c r="C175" i="14"/>
  <c r="B175" i="14"/>
  <c r="A175" i="14"/>
  <c r="M174" i="14"/>
  <c r="L174" i="14"/>
  <c r="K174" i="14"/>
  <c r="J174" i="14"/>
  <c r="I174" i="14"/>
  <c r="H174" i="14"/>
  <c r="F174" i="14"/>
  <c r="D174" i="14"/>
  <c r="C174" i="14"/>
  <c r="B174" i="14"/>
  <c r="A174" i="14"/>
  <c r="M173" i="14"/>
  <c r="L173" i="14"/>
  <c r="K173" i="14"/>
  <c r="J173" i="14"/>
  <c r="I173" i="14"/>
  <c r="H173" i="14"/>
  <c r="F173" i="14"/>
  <c r="D173" i="14"/>
  <c r="C173" i="14"/>
  <c r="B173" i="14"/>
  <c r="A173" i="14"/>
  <c r="M172" i="14"/>
  <c r="L172" i="14"/>
  <c r="K172" i="14"/>
  <c r="J172" i="14"/>
  <c r="I172" i="14"/>
  <c r="H172" i="14"/>
  <c r="F172" i="14"/>
  <c r="D172" i="14"/>
  <c r="C172" i="14"/>
  <c r="B172" i="14"/>
  <c r="A172" i="14"/>
  <c r="M171" i="14"/>
  <c r="L171" i="14"/>
  <c r="K171" i="14"/>
  <c r="J171" i="14"/>
  <c r="I171" i="14"/>
  <c r="H171" i="14"/>
  <c r="F171" i="14"/>
  <c r="D171" i="14"/>
  <c r="C171" i="14"/>
  <c r="B171" i="14"/>
  <c r="A171" i="14"/>
  <c r="M170" i="14"/>
  <c r="L170" i="14"/>
  <c r="K170" i="14"/>
  <c r="J170" i="14"/>
  <c r="I170" i="14"/>
  <c r="H170" i="14"/>
  <c r="F170" i="14"/>
  <c r="D170" i="14"/>
  <c r="C170" i="14"/>
  <c r="B170" i="14"/>
  <c r="A170" i="14"/>
  <c r="M169" i="14"/>
  <c r="L169" i="14"/>
  <c r="K169" i="14"/>
  <c r="J169" i="14"/>
  <c r="I169" i="14"/>
  <c r="H169" i="14"/>
  <c r="F169" i="14"/>
  <c r="D169" i="14"/>
  <c r="C169" i="14"/>
  <c r="B169" i="14"/>
  <c r="A169" i="14"/>
  <c r="M168" i="14"/>
  <c r="L168" i="14"/>
  <c r="K168" i="14"/>
  <c r="J168" i="14"/>
  <c r="I168" i="14"/>
  <c r="H168" i="14"/>
  <c r="F168" i="14"/>
  <c r="D168" i="14"/>
  <c r="C168" i="14"/>
  <c r="B168" i="14"/>
  <c r="A168" i="14"/>
  <c r="M167" i="14"/>
  <c r="L167" i="14"/>
  <c r="K167" i="14"/>
  <c r="J167" i="14"/>
  <c r="I167" i="14"/>
  <c r="H167" i="14"/>
  <c r="F167" i="14"/>
  <c r="D167" i="14"/>
  <c r="C167" i="14"/>
  <c r="B167" i="14"/>
  <c r="A167" i="14"/>
  <c r="M166" i="14"/>
  <c r="L166" i="14"/>
  <c r="K166" i="14"/>
  <c r="J166" i="14"/>
  <c r="I166" i="14"/>
  <c r="H166" i="14"/>
  <c r="F166" i="14"/>
  <c r="D166" i="14"/>
  <c r="C166" i="14"/>
  <c r="B166" i="14"/>
  <c r="A166" i="14"/>
  <c r="M165" i="14"/>
  <c r="L165" i="14"/>
  <c r="K165" i="14"/>
  <c r="J165" i="14"/>
  <c r="I165" i="14"/>
  <c r="H165" i="14"/>
  <c r="F165" i="14"/>
  <c r="D165" i="14"/>
  <c r="C165" i="14"/>
  <c r="B165" i="14"/>
  <c r="A165" i="14"/>
  <c r="M164" i="14"/>
  <c r="L164" i="14"/>
  <c r="K164" i="14"/>
  <c r="J164" i="14"/>
  <c r="I164" i="14"/>
  <c r="H164" i="14"/>
  <c r="F164" i="14"/>
  <c r="D164" i="14"/>
  <c r="C164" i="14"/>
  <c r="B164" i="14"/>
  <c r="A164" i="14"/>
  <c r="M163" i="14"/>
  <c r="L163" i="14"/>
  <c r="K163" i="14"/>
  <c r="J163" i="14"/>
  <c r="I163" i="14"/>
  <c r="H163" i="14"/>
  <c r="F163" i="14"/>
  <c r="D163" i="14"/>
  <c r="C163" i="14"/>
  <c r="B163" i="14"/>
  <c r="A163" i="14"/>
  <c r="M162" i="14"/>
  <c r="L162" i="14"/>
  <c r="K162" i="14"/>
  <c r="J162" i="14"/>
  <c r="I162" i="14"/>
  <c r="H162" i="14"/>
  <c r="F162" i="14"/>
  <c r="D162" i="14"/>
  <c r="C162" i="14"/>
  <c r="B162" i="14"/>
  <c r="A162" i="14"/>
  <c r="M161" i="14"/>
  <c r="L161" i="14"/>
  <c r="K161" i="14"/>
  <c r="J161" i="14"/>
  <c r="I161" i="14"/>
  <c r="H161" i="14"/>
  <c r="F161" i="14"/>
  <c r="D161" i="14"/>
  <c r="C161" i="14"/>
  <c r="B161" i="14"/>
  <c r="A161" i="14"/>
  <c r="M160" i="14"/>
  <c r="L160" i="14"/>
  <c r="K160" i="14"/>
  <c r="J160" i="14"/>
  <c r="I160" i="14"/>
  <c r="H160" i="14"/>
  <c r="F160" i="14"/>
  <c r="D160" i="14"/>
  <c r="C160" i="14"/>
  <c r="B160" i="14"/>
  <c r="A160" i="14"/>
  <c r="M159" i="14"/>
  <c r="L159" i="14"/>
  <c r="K159" i="14"/>
  <c r="J159" i="14"/>
  <c r="I159" i="14"/>
  <c r="H159" i="14"/>
  <c r="F159" i="14"/>
  <c r="D159" i="14"/>
  <c r="C159" i="14"/>
  <c r="B159" i="14"/>
  <c r="A159" i="14"/>
  <c r="M158" i="14"/>
  <c r="L158" i="14"/>
  <c r="K158" i="14"/>
  <c r="J158" i="14"/>
  <c r="I158" i="14"/>
  <c r="H158" i="14"/>
  <c r="F158" i="14"/>
  <c r="D158" i="14"/>
  <c r="C158" i="14"/>
  <c r="B158" i="14"/>
  <c r="A158" i="14"/>
  <c r="M157" i="14"/>
  <c r="L157" i="14"/>
  <c r="K157" i="14"/>
  <c r="J157" i="14"/>
  <c r="I157" i="14"/>
  <c r="H157" i="14"/>
  <c r="F157" i="14"/>
  <c r="D157" i="14"/>
  <c r="C157" i="14"/>
  <c r="B157" i="14"/>
  <c r="A157" i="14"/>
  <c r="M156" i="14"/>
  <c r="L156" i="14"/>
  <c r="K156" i="14"/>
  <c r="J156" i="14"/>
  <c r="I156" i="14"/>
  <c r="H156" i="14"/>
  <c r="F156" i="14"/>
  <c r="D156" i="14"/>
  <c r="C156" i="14"/>
  <c r="B156" i="14"/>
  <c r="A156" i="14"/>
  <c r="M155" i="14"/>
  <c r="L155" i="14"/>
  <c r="K155" i="14"/>
  <c r="J155" i="14"/>
  <c r="I155" i="14"/>
  <c r="H155" i="14"/>
  <c r="F155" i="14"/>
  <c r="D155" i="14"/>
  <c r="C155" i="14"/>
  <c r="B155" i="14"/>
  <c r="A155" i="14"/>
  <c r="M154" i="14"/>
  <c r="L154" i="14"/>
  <c r="K154" i="14"/>
  <c r="J154" i="14"/>
  <c r="I154" i="14"/>
  <c r="H154" i="14"/>
  <c r="F154" i="14"/>
  <c r="D154" i="14"/>
  <c r="C154" i="14"/>
  <c r="B154" i="14"/>
  <c r="A154" i="14"/>
  <c r="M153" i="14"/>
  <c r="L153" i="14"/>
  <c r="K153" i="14"/>
  <c r="J153" i="14"/>
  <c r="I153" i="14"/>
  <c r="H153" i="14"/>
  <c r="F153" i="14"/>
  <c r="D153" i="14"/>
  <c r="C153" i="14"/>
  <c r="B153" i="14"/>
  <c r="A153" i="14"/>
  <c r="M152" i="14"/>
  <c r="L152" i="14"/>
  <c r="K152" i="14"/>
  <c r="J152" i="14"/>
  <c r="I152" i="14"/>
  <c r="H152" i="14"/>
  <c r="F152" i="14"/>
  <c r="D152" i="14"/>
  <c r="C152" i="14"/>
  <c r="B152" i="14"/>
  <c r="A152" i="14"/>
  <c r="M151" i="14"/>
  <c r="L151" i="14"/>
  <c r="K151" i="14"/>
  <c r="J151" i="14"/>
  <c r="I151" i="14"/>
  <c r="H151" i="14"/>
  <c r="F151" i="14"/>
  <c r="D151" i="14"/>
  <c r="C151" i="14"/>
  <c r="B151" i="14"/>
  <c r="A151" i="14"/>
  <c r="M150" i="14"/>
  <c r="L150" i="14"/>
  <c r="K150" i="14"/>
  <c r="J150" i="14"/>
  <c r="I150" i="14"/>
  <c r="H150" i="14"/>
  <c r="F150" i="14"/>
  <c r="D150" i="14"/>
  <c r="C150" i="14"/>
  <c r="B150" i="14"/>
  <c r="A150" i="14"/>
  <c r="M149" i="14"/>
  <c r="L149" i="14"/>
  <c r="K149" i="14"/>
  <c r="J149" i="14"/>
  <c r="I149" i="14"/>
  <c r="H149" i="14"/>
  <c r="F149" i="14"/>
  <c r="D149" i="14"/>
  <c r="C149" i="14"/>
  <c r="B149" i="14"/>
  <c r="A149" i="14"/>
  <c r="M148" i="14"/>
  <c r="L148" i="14"/>
  <c r="K148" i="14"/>
  <c r="J148" i="14"/>
  <c r="I148" i="14"/>
  <c r="H148" i="14"/>
  <c r="F148" i="14"/>
  <c r="D148" i="14"/>
  <c r="C148" i="14"/>
  <c r="B148" i="14"/>
  <c r="A148" i="14"/>
  <c r="M147" i="14"/>
  <c r="L147" i="14"/>
  <c r="K147" i="14"/>
  <c r="J147" i="14"/>
  <c r="I147" i="14"/>
  <c r="H147" i="14"/>
  <c r="F147" i="14"/>
  <c r="D147" i="14"/>
  <c r="C147" i="14"/>
  <c r="B147" i="14"/>
  <c r="A147" i="14"/>
  <c r="M146" i="14"/>
  <c r="L146" i="14"/>
  <c r="K146" i="14"/>
  <c r="J146" i="14"/>
  <c r="I146" i="14"/>
  <c r="H146" i="14"/>
  <c r="F146" i="14"/>
  <c r="D146" i="14"/>
  <c r="C146" i="14"/>
  <c r="B146" i="14"/>
  <c r="A146" i="14"/>
  <c r="M145" i="14"/>
  <c r="L145" i="14"/>
  <c r="K145" i="14"/>
  <c r="J145" i="14"/>
  <c r="I145" i="14"/>
  <c r="H145" i="14"/>
  <c r="F145" i="14"/>
  <c r="D145" i="14"/>
  <c r="C145" i="14"/>
  <c r="B145" i="14"/>
  <c r="A145" i="14"/>
  <c r="M144" i="14"/>
  <c r="L144" i="14"/>
  <c r="K144" i="14"/>
  <c r="J144" i="14"/>
  <c r="I144" i="14"/>
  <c r="H144" i="14"/>
  <c r="F144" i="14"/>
  <c r="D144" i="14"/>
  <c r="C144" i="14"/>
  <c r="B144" i="14"/>
  <c r="A144" i="14"/>
  <c r="M143" i="14"/>
  <c r="L143" i="14"/>
  <c r="K143" i="14"/>
  <c r="J143" i="14"/>
  <c r="I143" i="14"/>
  <c r="H143" i="14"/>
  <c r="F143" i="14"/>
  <c r="D143" i="14"/>
  <c r="C143" i="14"/>
  <c r="B143" i="14"/>
  <c r="A143" i="14"/>
  <c r="M142" i="14"/>
  <c r="L142" i="14"/>
  <c r="K142" i="14"/>
  <c r="J142" i="14"/>
  <c r="I142" i="14"/>
  <c r="H142" i="14"/>
  <c r="F142" i="14"/>
  <c r="D142" i="14"/>
  <c r="C142" i="14"/>
  <c r="B142" i="14"/>
  <c r="A142" i="14"/>
  <c r="M141" i="14"/>
  <c r="L141" i="14"/>
  <c r="K141" i="14"/>
  <c r="J141" i="14"/>
  <c r="I141" i="14"/>
  <c r="H141" i="14"/>
  <c r="F141" i="14"/>
  <c r="D141" i="14"/>
  <c r="C141" i="14"/>
  <c r="B141" i="14"/>
  <c r="A141" i="14"/>
  <c r="M140" i="14"/>
  <c r="L140" i="14"/>
  <c r="K140" i="14"/>
  <c r="J140" i="14"/>
  <c r="I140" i="14"/>
  <c r="H140" i="14"/>
  <c r="F140" i="14"/>
  <c r="D140" i="14"/>
  <c r="C140" i="14"/>
  <c r="B140" i="14"/>
  <c r="A140" i="14"/>
  <c r="M139" i="14"/>
  <c r="L139" i="14"/>
  <c r="K139" i="14"/>
  <c r="J139" i="14"/>
  <c r="I139" i="14"/>
  <c r="H139" i="14"/>
  <c r="F139" i="14"/>
  <c r="D139" i="14"/>
  <c r="C139" i="14"/>
  <c r="B139" i="14"/>
  <c r="A139" i="14"/>
  <c r="M138" i="14"/>
  <c r="L138" i="14"/>
  <c r="K138" i="14"/>
  <c r="J138" i="14"/>
  <c r="I138" i="14"/>
  <c r="H138" i="14"/>
  <c r="F138" i="14"/>
  <c r="D138" i="14"/>
  <c r="C138" i="14"/>
  <c r="B138" i="14"/>
  <c r="A138" i="14"/>
  <c r="M137" i="14"/>
  <c r="L137" i="14"/>
  <c r="K137" i="14"/>
  <c r="J137" i="14"/>
  <c r="I137" i="14"/>
  <c r="H137" i="14"/>
  <c r="F137" i="14"/>
  <c r="D137" i="14"/>
  <c r="C137" i="14"/>
  <c r="B137" i="14"/>
  <c r="A137" i="14"/>
  <c r="M136" i="14"/>
  <c r="L136" i="14"/>
  <c r="K136" i="14"/>
  <c r="J136" i="14"/>
  <c r="I136" i="14"/>
  <c r="H136" i="14"/>
  <c r="F136" i="14"/>
  <c r="D136" i="14"/>
  <c r="C136" i="14"/>
  <c r="B136" i="14"/>
  <c r="A136" i="14"/>
  <c r="M135" i="14"/>
  <c r="L135" i="14"/>
  <c r="K135" i="14"/>
  <c r="J135" i="14"/>
  <c r="I135" i="14"/>
  <c r="H135" i="14"/>
  <c r="F135" i="14"/>
  <c r="D135" i="14"/>
  <c r="C135" i="14"/>
  <c r="B135" i="14"/>
  <c r="A135" i="14"/>
  <c r="M134" i="14"/>
  <c r="L134" i="14"/>
  <c r="K134" i="14"/>
  <c r="J134" i="14"/>
  <c r="I134" i="14"/>
  <c r="H134" i="14"/>
  <c r="F134" i="14"/>
  <c r="D134" i="14"/>
  <c r="C134" i="14"/>
  <c r="B134" i="14"/>
  <c r="A134" i="14"/>
  <c r="M133" i="14"/>
  <c r="L133" i="14"/>
  <c r="K133" i="14"/>
  <c r="J133" i="14"/>
  <c r="I133" i="14"/>
  <c r="H133" i="14"/>
  <c r="F133" i="14"/>
  <c r="D133" i="14"/>
  <c r="C133" i="14"/>
  <c r="B133" i="14"/>
  <c r="A133" i="14"/>
  <c r="M132" i="14"/>
  <c r="L132" i="14"/>
  <c r="K132" i="14"/>
  <c r="J132" i="14"/>
  <c r="I132" i="14"/>
  <c r="H132" i="14"/>
  <c r="F132" i="14"/>
  <c r="D132" i="14"/>
  <c r="C132" i="14"/>
  <c r="B132" i="14"/>
  <c r="A132" i="14"/>
  <c r="M131" i="14"/>
  <c r="L131" i="14"/>
  <c r="K131" i="14"/>
  <c r="J131" i="14"/>
  <c r="I131" i="14"/>
  <c r="H131" i="14"/>
  <c r="F131" i="14"/>
  <c r="D131" i="14"/>
  <c r="C131" i="14"/>
  <c r="B131" i="14"/>
  <c r="A131" i="14"/>
  <c r="M130" i="14"/>
  <c r="L130" i="14"/>
  <c r="K130" i="14"/>
  <c r="J130" i="14"/>
  <c r="I130" i="14"/>
  <c r="H130" i="14"/>
  <c r="F130" i="14"/>
  <c r="D130" i="14"/>
  <c r="C130" i="14"/>
  <c r="B130" i="14"/>
  <c r="A130" i="14"/>
  <c r="M129" i="14"/>
  <c r="L129" i="14"/>
  <c r="K129" i="14"/>
  <c r="J129" i="14"/>
  <c r="I129" i="14"/>
  <c r="H129" i="14"/>
  <c r="F129" i="14"/>
  <c r="D129" i="14"/>
  <c r="C129" i="14"/>
  <c r="B129" i="14"/>
  <c r="A129" i="14"/>
  <c r="M128" i="14"/>
  <c r="L128" i="14"/>
  <c r="K128" i="14"/>
  <c r="J128" i="14"/>
  <c r="I128" i="14"/>
  <c r="H128" i="14"/>
  <c r="F128" i="14"/>
  <c r="D128" i="14"/>
  <c r="C128" i="14"/>
  <c r="B128" i="14"/>
  <c r="A128" i="14"/>
  <c r="M127" i="14"/>
  <c r="L127" i="14"/>
  <c r="K127" i="14"/>
  <c r="J127" i="14"/>
  <c r="I127" i="14"/>
  <c r="H127" i="14"/>
  <c r="F127" i="14"/>
  <c r="D127" i="14"/>
  <c r="C127" i="14"/>
  <c r="B127" i="14"/>
  <c r="A127" i="14"/>
  <c r="M126" i="14"/>
  <c r="L126" i="14"/>
  <c r="K126" i="14"/>
  <c r="J126" i="14"/>
  <c r="I126" i="14"/>
  <c r="H126" i="14"/>
  <c r="F126" i="14"/>
  <c r="D126" i="14"/>
  <c r="C126" i="14"/>
  <c r="B126" i="14"/>
  <c r="A126" i="14"/>
  <c r="M125" i="14"/>
  <c r="L125" i="14"/>
  <c r="K125" i="14"/>
  <c r="J125" i="14"/>
  <c r="I125" i="14"/>
  <c r="H125" i="14"/>
  <c r="F125" i="14"/>
  <c r="D125" i="14"/>
  <c r="C125" i="14"/>
  <c r="B125" i="14"/>
  <c r="A125" i="14"/>
  <c r="M124" i="14"/>
  <c r="L124" i="14"/>
  <c r="K124" i="14"/>
  <c r="J124" i="14"/>
  <c r="I124" i="14"/>
  <c r="H124" i="14"/>
  <c r="F124" i="14"/>
  <c r="D124" i="14"/>
  <c r="C124" i="14"/>
  <c r="B124" i="14"/>
  <c r="A124" i="14"/>
  <c r="M123" i="14"/>
  <c r="L123" i="14"/>
  <c r="K123" i="14"/>
  <c r="J123" i="14"/>
  <c r="I123" i="14"/>
  <c r="H123" i="14"/>
  <c r="F123" i="14"/>
  <c r="D123" i="14"/>
  <c r="C123" i="14"/>
  <c r="B123" i="14"/>
  <c r="A123" i="14"/>
  <c r="M122" i="14"/>
  <c r="L122" i="14"/>
  <c r="K122" i="14"/>
  <c r="J122" i="14"/>
  <c r="I122" i="14"/>
  <c r="H122" i="14"/>
  <c r="F122" i="14"/>
  <c r="D122" i="14"/>
  <c r="C122" i="14"/>
  <c r="B122" i="14"/>
  <c r="A122" i="14"/>
  <c r="M121" i="14"/>
  <c r="L121" i="14"/>
  <c r="K121" i="14"/>
  <c r="J121" i="14"/>
  <c r="I121" i="14"/>
  <c r="H121" i="14"/>
  <c r="F121" i="14"/>
  <c r="D121" i="14"/>
  <c r="C121" i="14"/>
  <c r="B121" i="14"/>
  <c r="A121" i="14"/>
  <c r="M120" i="14"/>
  <c r="L120" i="14"/>
  <c r="K120" i="14"/>
  <c r="J120" i="14"/>
  <c r="I120" i="14"/>
  <c r="H120" i="14"/>
  <c r="F120" i="14"/>
  <c r="D120" i="14"/>
  <c r="C120" i="14"/>
  <c r="B120" i="14"/>
  <c r="A120" i="14"/>
  <c r="M119" i="14"/>
  <c r="L119" i="14"/>
  <c r="K119" i="14"/>
  <c r="J119" i="14"/>
  <c r="I119" i="14"/>
  <c r="H119" i="14"/>
  <c r="F119" i="14"/>
  <c r="D119" i="14"/>
  <c r="C119" i="14"/>
  <c r="B119" i="14"/>
  <c r="A119" i="14"/>
  <c r="M118" i="14"/>
  <c r="L118" i="14"/>
  <c r="K118" i="14"/>
  <c r="J118" i="14"/>
  <c r="I118" i="14"/>
  <c r="H118" i="14"/>
  <c r="F118" i="14"/>
  <c r="D118" i="14"/>
  <c r="C118" i="14"/>
  <c r="B118" i="14"/>
  <c r="A118" i="14"/>
  <c r="M117" i="14"/>
  <c r="L117" i="14"/>
  <c r="K117" i="14"/>
  <c r="J117" i="14"/>
  <c r="I117" i="14"/>
  <c r="H117" i="14"/>
  <c r="F117" i="14"/>
  <c r="D117" i="14"/>
  <c r="C117" i="14"/>
  <c r="B117" i="14"/>
  <c r="A117" i="14"/>
  <c r="M116" i="14"/>
  <c r="L116" i="14"/>
  <c r="K116" i="14"/>
  <c r="J116" i="14"/>
  <c r="I116" i="14"/>
  <c r="H116" i="14"/>
  <c r="F116" i="14"/>
  <c r="D116" i="14"/>
  <c r="C116" i="14"/>
  <c r="B116" i="14"/>
  <c r="A116" i="14"/>
  <c r="M115" i="14"/>
  <c r="L115" i="14"/>
  <c r="K115" i="14"/>
  <c r="J115" i="14"/>
  <c r="I115" i="14"/>
  <c r="H115" i="14"/>
  <c r="F115" i="14"/>
  <c r="D115" i="14"/>
  <c r="C115" i="14"/>
  <c r="B115" i="14"/>
  <c r="A115" i="14"/>
  <c r="M114" i="14"/>
  <c r="L114" i="14"/>
  <c r="K114" i="14"/>
  <c r="J114" i="14"/>
  <c r="I114" i="14"/>
  <c r="H114" i="14"/>
  <c r="F114" i="14"/>
  <c r="D114" i="14"/>
  <c r="C114" i="14"/>
  <c r="B114" i="14"/>
  <c r="A114" i="14"/>
  <c r="M113" i="14"/>
  <c r="L113" i="14"/>
  <c r="K113" i="14"/>
  <c r="J113" i="14"/>
  <c r="I113" i="14"/>
  <c r="H113" i="14"/>
  <c r="F113" i="14"/>
  <c r="D113" i="14"/>
  <c r="C113" i="14"/>
  <c r="B113" i="14"/>
  <c r="A113" i="14"/>
  <c r="M112" i="14"/>
  <c r="L112" i="14"/>
  <c r="K112" i="14"/>
  <c r="J112" i="14"/>
  <c r="I112" i="14"/>
  <c r="H112" i="14"/>
  <c r="F112" i="14"/>
  <c r="D112" i="14"/>
  <c r="C112" i="14"/>
  <c r="B112" i="14"/>
  <c r="A112" i="14"/>
  <c r="M111" i="14"/>
  <c r="L111" i="14"/>
  <c r="K111" i="14"/>
  <c r="J111" i="14"/>
  <c r="I111" i="14"/>
  <c r="H111" i="14"/>
  <c r="F111" i="14"/>
  <c r="D111" i="14"/>
  <c r="C111" i="14"/>
  <c r="B111" i="14"/>
  <c r="A111" i="14"/>
  <c r="M110" i="14"/>
  <c r="L110" i="14"/>
  <c r="K110" i="14"/>
  <c r="J110" i="14"/>
  <c r="I110" i="14"/>
  <c r="H110" i="14"/>
  <c r="F110" i="14"/>
  <c r="D110" i="14"/>
  <c r="C110" i="14"/>
  <c r="B110" i="14"/>
  <c r="A110" i="14"/>
  <c r="M109" i="14"/>
  <c r="L109" i="14"/>
  <c r="K109" i="14"/>
  <c r="J109" i="14"/>
  <c r="I109" i="14"/>
  <c r="H109" i="14"/>
  <c r="F109" i="14"/>
  <c r="D109" i="14"/>
  <c r="C109" i="14"/>
  <c r="B109" i="14"/>
  <c r="A109" i="14"/>
  <c r="M108" i="14"/>
  <c r="L108" i="14"/>
  <c r="K108" i="14"/>
  <c r="J108" i="14"/>
  <c r="I108" i="14"/>
  <c r="H108" i="14"/>
  <c r="F108" i="14"/>
  <c r="D108" i="14"/>
  <c r="C108" i="14"/>
  <c r="B108" i="14"/>
  <c r="A108" i="14"/>
  <c r="M107" i="14"/>
  <c r="L107" i="14"/>
  <c r="K107" i="14"/>
  <c r="J107" i="14"/>
  <c r="I107" i="14"/>
  <c r="H107" i="14"/>
  <c r="F107" i="14"/>
  <c r="D107" i="14"/>
  <c r="C107" i="14"/>
  <c r="B107" i="14"/>
  <c r="A107" i="14"/>
  <c r="M106" i="14"/>
  <c r="L106" i="14"/>
  <c r="K106" i="14"/>
  <c r="J106" i="14"/>
  <c r="I106" i="14"/>
  <c r="H106" i="14"/>
  <c r="F106" i="14"/>
  <c r="D106" i="14"/>
  <c r="C106" i="14"/>
  <c r="B106" i="14"/>
  <c r="A106" i="14"/>
  <c r="M105" i="14"/>
  <c r="L105" i="14"/>
  <c r="K105" i="14"/>
  <c r="J105" i="14"/>
  <c r="I105" i="14"/>
  <c r="H105" i="14"/>
  <c r="F105" i="14"/>
  <c r="D105" i="14"/>
  <c r="C105" i="14"/>
  <c r="B105" i="14"/>
  <c r="A105" i="14"/>
  <c r="M104" i="14"/>
  <c r="L104" i="14"/>
  <c r="K104" i="14"/>
  <c r="J104" i="14"/>
  <c r="I104" i="14"/>
  <c r="H104" i="14"/>
  <c r="F104" i="14"/>
  <c r="D104" i="14"/>
  <c r="C104" i="14"/>
  <c r="B104" i="14"/>
  <c r="A104" i="14"/>
  <c r="M103" i="14"/>
  <c r="L103" i="14"/>
  <c r="K103" i="14"/>
  <c r="J103" i="14"/>
  <c r="I103" i="14"/>
  <c r="H103" i="14"/>
  <c r="F103" i="14"/>
  <c r="D103" i="14"/>
  <c r="C103" i="14"/>
  <c r="B103" i="14"/>
  <c r="A103" i="14"/>
  <c r="M102" i="14"/>
  <c r="L102" i="14"/>
  <c r="K102" i="14"/>
  <c r="J102" i="14"/>
  <c r="I102" i="14"/>
  <c r="H102" i="14"/>
  <c r="F102" i="14"/>
  <c r="D102" i="14"/>
  <c r="C102" i="14"/>
  <c r="B102" i="14"/>
  <c r="A102" i="14"/>
  <c r="M101" i="14"/>
  <c r="L101" i="14"/>
  <c r="K101" i="14"/>
  <c r="J101" i="14"/>
  <c r="I101" i="14"/>
  <c r="H101" i="14"/>
  <c r="F101" i="14"/>
  <c r="D101" i="14"/>
  <c r="C101" i="14"/>
  <c r="B101" i="14"/>
  <c r="A101" i="14"/>
  <c r="M100" i="14"/>
  <c r="L100" i="14"/>
  <c r="K100" i="14"/>
  <c r="J100" i="14"/>
  <c r="I100" i="14"/>
  <c r="H100" i="14"/>
  <c r="F100" i="14"/>
  <c r="D100" i="14"/>
  <c r="C100" i="14"/>
  <c r="B100" i="14"/>
  <c r="A100" i="14"/>
  <c r="M99" i="14"/>
  <c r="L99" i="14"/>
  <c r="K99" i="14"/>
  <c r="J99" i="14"/>
  <c r="I99" i="14"/>
  <c r="H99" i="14"/>
  <c r="F99" i="14"/>
  <c r="D99" i="14"/>
  <c r="C99" i="14"/>
  <c r="B99" i="14"/>
  <c r="A99" i="14"/>
  <c r="M98" i="14"/>
  <c r="L98" i="14"/>
  <c r="K98" i="14"/>
  <c r="J98" i="14"/>
  <c r="I98" i="14"/>
  <c r="H98" i="14"/>
  <c r="F98" i="14"/>
  <c r="D98" i="14"/>
  <c r="C98" i="14"/>
  <c r="B98" i="14"/>
  <c r="A98" i="14"/>
  <c r="M97" i="14"/>
  <c r="L97" i="14"/>
  <c r="K97" i="14"/>
  <c r="J97" i="14"/>
  <c r="I97" i="14"/>
  <c r="H97" i="14"/>
  <c r="F97" i="14"/>
  <c r="D97" i="14"/>
  <c r="C97" i="14"/>
  <c r="B97" i="14"/>
  <c r="A97" i="14"/>
  <c r="M96" i="14"/>
  <c r="L96" i="14"/>
  <c r="K96" i="14"/>
  <c r="J96" i="14"/>
  <c r="I96" i="14"/>
  <c r="H96" i="14"/>
  <c r="F96" i="14"/>
  <c r="D96" i="14"/>
  <c r="C96" i="14"/>
  <c r="B96" i="14"/>
  <c r="A96" i="14"/>
  <c r="M95" i="14"/>
  <c r="L95" i="14"/>
  <c r="K95" i="14"/>
  <c r="J95" i="14"/>
  <c r="I95" i="14"/>
  <c r="H95" i="14"/>
  <c r="F95" i="14"/>
  <c r="D95" i="14"/>
  <c r="C95" i="14"/>
  <c r="B95" i="14"/>
  <c r="A95" i="14"/>
  <c r="M94" i="14"/>
  <c r="L94" i="14"/>
  <c r="K94" i="14"/>
  <c r="J94" i="14"/>
  <c r="I94" i="14"/>
  <c r="H94" i="14"/>
  <c r="F94" i="14"/>
  <c r="D94" i="14"/>
  <c r="C94" i="14"/>
  <c r="B94" i="14"/>
  <c r="A94" i="14"/>
  <c r="M93" i="14"/>
  <c r="L93" i="14"/>
  <c r="K93" i="14"/>
  <c r="J93" i="14"/>
  <c r="I93" i="14"/>
  <c r="H93" i="14"/>
  <c r="F93" i="14"/>
  <c r="D93" i="14"/>
  <c r="C93" i="14"/>
  <c r="B93" i="14"/>
  <c r="A93" i="14"/>
  <c r="M92" i="14"/>
  <c r="L92" i="14"/>
  <c r="K92" i="14"/>
  <c r="J92" i="14"/>
  <c r="I92" i="14"/>
  <c r="H92" i="14"/>
  <c r="F92" i="14"/>
  <c r="D92" i="14"/>
  <c r="C92" i="14"/>
  <c r="B92" i="14"/>
  <c r="A92" i="14"/>
  <c r="M91" i="14"/>
  <c r="L91" i="14"/>
  <c r="K91" i="14"/>
  <c r="J91" i="14"/>
  <c r="I91" i="14"/>
  <c r="H91" i="14"/>
  <c r="F91" i="14"/>
  <c r="D91" i="14"/>
  <c r="C91" i="14"/>
  <c r="B91" i="14"/>
  <c r="A91" i="14"/>
  <c r="M90" i="14"/>
  <c r="L90" i="14"/>
  <c r="K90" i="14"/>
  <c r="J90" i="14"/>
  <c r="I90" i="14"/>
  <c r="H90" i="14"/>
  <c r="F90" i="14"/>
  <c r="D90" i="14"/>
  <c r="C90" i="14"/>
  <c r="B90" i="14"/>
  <c r="A90" i="14"/>
  <c r="M89" i="14"/>
  <c r="L89" i="14"/>
  <c r="K89" i="14"/>
  <c r="J89" i="14"/>
  <c r="I89" i="14"/>
  <c r="H89" i="14"/>
  <c r="F89" i="14"/>
  <c r="D89" i="14"/>
  <c r="C89" i="14"/>
  <c r="B89" i="14"/>
  <c r="A89" i="14"/>
  <c r="M88" i="14"/>
  <c r="L88" i="14"/>
  <c r="K88" i="14"/>
  <c r="J88" i="14"/>
  <c r="I88" i="14"/>
  <c r="H88" i="14"/>
  <c r="F88" i="14"/>
  <c r="D88" i="14"/>
  <c r="C88" i="14"/>
  <c r="B88" i="14"/>
  <c r="A88" i="14"/>
  <c r="M87" i="14"/>
  <c r="L87" i="14"/>
  <c r="K87" i="14"/>
  <c r="J87" i="14"/>
  <c r="I87" i="14"/>
  <c r="H87" i="14"/>
  <c r="F87" i="14"/>
  <c r="D87" i="14"/>
  <c r="C87" i="14"/>
  <c r="B87" i="14"/>
  <c r="A87" i="14"/>
  <c r="M86" i="14"/>
  <c r="L86" i="14"/>
  <c r="K86" i="14"/>
  <c r="J86" i="14"/>
  <c r="I86" i="14"/>
  <c r="H86" i="14"/>
  <c r="F86" i="14"/>
  <c r="D86" i="14"/>
  <c r="C86" i="14"/>
  <c r="B86" i="14"/>
  <c r="A86" i="14"/>
  <c r="M85" i="14"/>
  <c r="L85" i="14"/>
  <c r="K85" i="14"/>
  <c r="J85" i="14"/>
  <c r="I85" i="14"/>
  <c r="H85" i="14"/>
  <c r="F85" i="14"/>
  <c r="D85" i="14"/>
  <c r="C85" i="14"/>
  <c r="B85" i="14"/>
  <c r="A85" i="14"/>
  <c r="M84" i="14"/>
  <c r="L84" i="14"/>
  <c r="K84" i="14"/>
  <c r="J84" i="14"/>
  <c r="I84" i="14"/>
  <c r="H84" i="14"/>
  <c r="F84" i="14"/>
  <c r="D84" i="14"/>
  <c r="C84" i="14"/>
  <c r="B84" i="14"/>
  <c r="A84" i="14"/>
  <c r="M83" i="14"/>
  <c r="L83" i="14"/>
  <c r="K83" i="14"/>
  <c r="J83" i="14"/>
  <c r="I83" i="14"/>
  <c r="H83" i="14"/>
  <c r="F83" i="14"/>
  <c r="D83" i="14"/>
  <c r="C83" i="14"/>
  <c r="B83" i="14"/>
  <c r="A83" i="14"/>
  <c r="M82" i="14"/>
  <c r="L82" i="14"/>
  <c r="K82" i="14"/>
  <c r="J82" i="14"/>
  <c r="I82" i="14"/>
  <c r="H82" i="14"/>
  <c r="F82" i="14"/>
  <c r="D82" i="14"/>
  <c r="C82" i="14"/>
  <c r="B82" i="14"/>
  <c r="A82" i="14"/>
  <c r="M81" i="14"/>
  <c r="L81" i="14"/>
  <c r="K81" i="14"/>
  <c r="J81" i="14"/>
  <c r="I81" i="14"/>
  <c r="H81" i="14"/>
  <c r="F81" i="14"/>
  <c r="D81" i="14"/>
  <c r="C81" i="14"/>
  <c r="B81" i="14"/>
  <c r="A81" i="14"/>
  <c r="M80" i="14"/>
  <c r="L80" i="14"/>
  <c r="K80" i="14"/>
  <c r="J80" i="14"/>
  <c r="I80" i="14"/>
  <c r="H80" i="14"/>
  <c r="F80" i="14"/>
  <c r="D80" i="14"/>
  <c r="C80" i="14"/>
  <c r="B80" i="14"/>
  <c r="A80" i="14"/>
  <c r="M79" i="14"/>
  <c r="L79" i="14"/>
  <c r="K79" i="14"/>
  <c r="J79" i="14"/>
  <c r="I79" i="14"/>
  <c r="H79" i="14"/>
  <c r="F79" i="14"/>
  <c r="D79" i="14"/>
  <c r="C79" i="14"/>
  <c r="B79" i="14"/>
  <c r="A79" i="14"/>
  <c r="M78" i="14"/>
  <c r="L78" i="14"/>
  <c r="K78" i="14"/>
  <c r="J78" i="14"/>
  <c r="I78" i="14"/>
  <c r="H78" i="14"/>
  <c r="F78" i="14"/>
  <c r="D78" i="14"/>
  <c r="C78" i="14"/>
  <c r="B78" i="14"/>
  <c r="A78" i="14"/>
  <c r="M77" i="14"/>
  <c r="L77" i="14"/>
  <c r="K77" i="14"/>
  <c r="J77" i="14"/>
  <c r="I77" i="14"/>
  <c r="H77" i="14"/>
  <c r="F77" i="14"/>
  <c r="D77" i="14"/>
  <c r="C77" i="14"/>
  <c r="B77" i="14"/>
  <c r="A77" i="14"/>
  <c r="M76" i="14"/>
  <c r="L76" i="14"/>
  <c r="K76" i="14"/>
  <c r="J76" i="14"/>
  <c r="I76" i="14"/>
  <c r="H76" i="14"/>
  <c r="F76" i="14"/>
  <c r="D76" i="14"/>
  <c r="C76" i="14"/>
  <c r="B76" i="14"/>
  <c r="A76" i="14"/>
  <c r="M75" i="14"/>
  <c r="L75" i="14"/>
  <c r="K75" i="14"/>
  <c r="J75" i="14"/>
  <c r="I75" i="14"/>
  <c r="H75" i="14"/>
  <c r="F75" i="14"/>
  <c r="D75" i="14"/>
  <c r="C75" i="14"/>
  <c r="B75" i="14"/>
  <c r="A75" i="14"/>
  <c r="M74" i="14"/>
  <c r="L74" i="14"/>
  <c r="K74" i="14"/>
  <c r="J74" i="14"/>
  <c r="I74" i="14"/>
  <c r="H74" i="14"/>
  <c r="F74" i="14"/>
  <c r="D74" i="14"/>
  <c r="C74" i="14"/>
  <c r="B74" i="14"/>
  <c r="A74" i="14"/>
  <c r="M73" i="14"/>
  <c r="L73" i="14"/>
  <c r="K73" i="14"/>
  <c r="J73" i="14"/>
  <c r="I73" i="14"/>
  <c r="H73" i="14"/>
  <c r="F73" i="14"/>
  <c r="D73" i="14"/>
  <c r="C73" i="14"/>
  <c r="B73" i="14"/>
  <c r="A73" i="14"/>
  <c r="M72" i="14"/>
  <c r="L72" i="14"/>
  <c r="K72" i="14"/>
  <c r="J72" i="14"/>
  <c r="I72" i="14"/>
  <c r="H72" i="14"/>
  <c r="F72" i="14"/>
  <c r="D72" i="14"/>
  <c r="C72" i="14"/>
  <c r="B72" i="14"/>
  <c r="A72" i="14"/>
  <c r="M71" i="14"/>
  <c r="L71" i="14"/>
  <c r="K71" i="14"/>
  <c r="J71" i="14"/>
  <c r="I71" i="14"/>
  <c r="H71" i="14"/>
  <c r="F71" i="14"/>
  <c r="D71" i="14"/>
  <c r="C71" i="14"/>
  <c r="B71" i="14"/>
  <c r="A71" i="14"/>
  <c r="M70" i="14"/>
  <c r="L70" i="14"/>
  <c r="K70" i="14"/>
  <c r="J70" i="14"/>
  <c r="I70" i="14"/>
  <c r="H70" i="14"/>
  <c r="F70" i="14"/>
  <c r="D70" i="14"/>
  <c r="C70" i="14"/>
  <c r="B70" i="14"/>
  <c r="A70" i="14"/>
  <c r="M69" i="14"/>
  <c r="L69" i="14"/>
  <c r="K69" i="14"/>
  <c r="J69" i="14"/>
  <c r="I69" i="14"/>
  <c r="H69" i="14"/>
  <c r="F69" i="14"/>
  <c r="D69" i="14"/>
  <c r="C69" i="14"/>
  <c r="B69" i="14"/>
  <c r="A69" i="14"/>
  <c r="M68" i="14"/>
  <c r="L68" i="14"/>
  <c r="K68" i="14"/>
  <c r="J68" i="14"/>
  <c r="I68" i="14"/>
  <c r="H68" i="14"/>
  <c r="F68" i="14"/>
  <c r="D68" i="14"/>
  <c r="C68" i="14"/>
  <c r="B68" i="14"/>
  <c r="A68" i="14"/>
  <c r="M67" i="14"/>
  <c r="L67" i="14"/>
  <c r="K67" i="14"/>
  <c r="J67" i="14"/>
  <c r="I67" i="14"/>
  <c r="H67" i="14"/>
  <c r="F67" i="14"/>
  <c r="D67" i="14"/>
  <c r="C67" i="14"/>
  <c r="B67" i="14"/>
  <c r="A67" i="14"/>
  <c r="M66" i="14"/>
  <c r="L66" i="14"/>
  <c r="K66" i="14"/>
  <c r="J66" i="14"/>
  <c r="I66" i="14"/>
  <c r="H66" i="14"/>
  <c r="F66" i="14"/>
  <c r="D66" i="14"/>
  <c r="C66" i="14"/>
  <c r="B66" i="14"/>
  <c r="A66" i="14"/>
  <c r="M65" i="14"/>
  <c r="L65" i="14"/>
  <c r="K65" i="14"/>
  <c r="J65" i="14"/>
  <c r="I65" i="14"/>
  <c r="H65" i="14"/>
  <c r="F65" i="14"/>
  <c r="D65" i="14"/>
  <c r="C65" i="14"/>
  <c r="B65" i="14"/>
  <c r="A65" i="14"/>
  <c r="M64" i="14"/>
  <c r="L64" i="14"/>
  <c r="K64" i="14"/>
  <c r="J64" i="14"/>
  <c r="I64" i="14"/>
  <c r="H64" i="14"/>
  <c r="F64" i="14"/>
  <c r="D64" i="14"/>
  <c r="C64" i="14"/>
  <c r="B64" i="14"/>
  <c r="A64" i="14"/>
  <c r="M63" i="14"/>
  <c r="L63" i="14"/>
  <c r="K63" i="14"/>
  <c r="J63" i="14"/>
  <c r="I63" i="14"/>
  <c r="H63" i="14"/>
  <c r="F63" i="14"/>
  <c r="D63" i="14"/>
  <c r="C63" i="14"/>
  <c r="B63" i="14"/>
  <c r="A63" i="14"/>
  <c r="M62" i="14"/>
  <c r="L62" i="14"/>
  <c r="K62" i="14"/>
  <c r="J62" i="14"/>
  <c r="I62" i="14"/>
  <c r="H62" i="14"/>
  <c r="F62" i="14"/>
  <c r="D62" i="14"/>
  <c r="C62" i="14"/>
  <c r="B62" i="14"/>
  <c r="A62" i="14"/>
  <c r="M61" i="14"/>
  <c r="L61" i="14"/>
  <c r="K61" i="14"/>
  <c r="J61" i="14"/>
  <c r="I61" i="14"/>
  <c r="H61" i="14"/>
  <c r="F61" i="14"/>
  <c r="D61" i="14"/>
  <c r="C61" i="14"/>
  <c r="B61" i="14"/>
  <c r="A61" i="14"/>
  <c r="M60" i="14"/>
  <c r="L60" i="14"/>
  <c r="K60" i="14"/>
  <c r="J60" i="14"/>
  <c r="I60" i="14"/>
  <c r="H60" i="14"/>
  <c r="F60" i="14"/>
  <c r="D60" i="14"/>
  <c r="C60" i="14"/>
  <c r="B60" i="14"/>
  <c r="A60" i="14"/>
  <c r="M59" i="14"/>
  <c r="L59" i="14"/>
  <c r="K59" i="14"/>
  <c r="J59" i="14"/>
  <c r="I59" i="14"/>
  <c r="H59" i="14"/>
  <c r="F59" i="14"/>
  <c r="D59" i="14"/>
  <c r="C59" i="14"/>
  <c r="B59" i="14"/>
  <c r="A59" i="14"/>
  <c r="M58" i="14"/>
  <c r="L58" i="14"/>
  <c r="K58" i="14"/>
  <c r="J58" i="14"/>
  <c r="I58" i="14"/>
  <c r="H58" i="14"/>
  <c r="F58" i="14"/>
  <c r="D58" i="14"/>
  <c r="C58" i="14"/>
  <c r="B58" i="14"/>
  <c r="A58" i="14"/>
  <c r="M57" i="14"/>
  <c r="L57" i="14"/>
  <c r="K57" i="14"/>
  <c r="J57" i="14"/>
  <c r="I57" i="14"/>
  <c r="H57" i="14"/>
  <c r="F57" i="14"/>
  <c r="D57" i="14"/>
  <c r="C57" i="14"/>
  <c r="B57" i="14"/>
  <c r="A57" i="14"/>
  <c r="M56" i="14"/>
  <c r="L56" i="14"/>
  <c r="K56" i="14"/>
  <c r="J56" i="14"/>
  <c r="I56" i="14"/>
  <c r="H56" i="14"/>
  <c r="F56" i="14"/>
  <c r="D56" i="14"/>
  <c r="C56" i="14"/>
  <c r="B56" i="14"/>
  <c r="A56" i="14"/>
  <c r="M55" i="14"/>
  <c r="L55" i="14"/>
  <c r="K55" i="14"/>
  <c r="J55" i="14"/>
  <c r="I55" i="14"/>
  <c r="H55" i="14"/>
  <c r="F55" i="14"/>
  <c r="D55" i="14"/>
  <c r="C55" i="14"/>
  <c r="B55" i="14"/>
  <c r="A55" i="14"/>
  <c r="M54" i="14"/>
  <c r="L54" i="14"/>
  <c r="K54" i="14"/>
  <c r="J54" i="14"/>
  <c r="I54" i="14"/>
  <c r="H54" i="14"/>
  <c r="F54" i="14"/>
  <c r="D54" i="14"/>
  <c r="C54" i="14"/>
  <c r="B54" i="14"/>
  <c r="A54" i="14"/>
  <c r="M53" i="14"/>
  <c r="L53" i="14"/>
  <c r="K53" i="14"/>
  <c r="J53" i="14"/>
  <c r="I53" i="14"/>
  <c r="H53" i="14"/>
  <c r="F53" i="14"/>
  <c r="D53" i="14"/>
  <c r="C53" i="14"/>
  <c r="B53" i="14"/>
  <c r="A53" i="14"/>
  <c r="M52" i="14"/>
  <c r="L52" i="14"/>
  <c r="K52" i="14"/>
  <c r="J52" i="14"/>
  <c r="I52" i="14"/>
  <c r="H52" i="14"/>
  <c r="F52" i="14"/>
  <c r="D52" i="14"/>
  <c r="C52" i="14"/>
  <c r="B52" i="14"/>
  <c r="A52" i="14"/>
  <c r="M51" i="14"/>
  <c r="L51" i="14"/>
  <c r="K51" i="14"/>
  <c r="J51" i="14"/>
  <c r="I51" i="14"/>
  <c r="H51" i="14"/>
  <c r="F51" i="14"/>
  <c r="D51" i="14"/>
  <c r="C51" i="14"/>
  <c r="B51" i="14"/>
  <c r="A51" i="14"/>
  <c r="M50" i="14"/>
  <c r="L50" i="14"/>
  <c r="K50" i="14"/>
  <c r="J50" i="14"/>
  <c r="I50" i="14"/>
  <c r="H50" i="14"/>
  <c r="F50" i="14"/>
  <c r="D50" i="14"/>
  <c r="C50" i="14"/>
  <c r="B50" i="14"/>
  <c r="A50" i="14"/>
  <c r="M49" i="14"/>
  <c r="L49" i="14"/>
  <c r="K49" i="14"/>
  <c r="J49" i="14"/>
  <c r="I49" i="14"/>
  <c r="H49" i="14"/>
  <c r="F49" i="14"/>
  <c r="D49" i="14"/>
  <c r="C49" i="14"/>
  <c r="B49" i="14"/>
  <c r="A49" i="14"/>
  <c r="M48" i="14"/>
  <c r="L48" i="14"/>
  <c r="K48" i="14"/>
  <c r="J48" i="14"/>
  <c r="I48" i="14"/>
  <c r="H48" i="14"/>
  <c r="F48" i="14"/>
  <c r="D48" i="14"/>
  <c r="C48" i="14"/>
  <c r="B48" i="14"/>
  <c r="A48" i="14"/>
  <c r="M47" i="14"/>
  <c r="L47" i="14"/>
  <c r="K47" i="14"/>
  <c r="J47" i="14"/>
  <c r="I47" i="14"/>
  <c r="H47" i="14"/>
  <c r="F47" i="14"/>
  <c r="D47" i="14"/>
  <c r="C47" i="14"/>
  <c r="B47" i="14"/>
  <c r="A47" i="14"/>
  <c r="M46" i="14"/>
  <c r="L46" i="14"/>
  <c r="K46" i="14"/>
  <c r="J46" i="14"/>
  <c r="I46" i="14"/>
  <c r="H46" i="14"/>
  <c r="F46" i="14"/>
  <c r="D46" i="14"/>
  <c r="C46" i="14"/>
  <c r="B46" i="14"/>
  <c r="A46" i="14"/>
  <c r="M45" i="14"/>
  <c r="L45" i="14"/>
  <c r="K45" i="14"/>
  <c r="J45" i="14"/>
  <c r="I45" i="14"/>
  <c r="H45" i="14"/>
  <c r="F45" i="14"/>
  <c r="D45" i="14"/>
  <c r="C45" i="14"/>
  <c r="B45" i="14"/>
  <c r="A45" i="14"/>
  <c r="M44" i="14"/>
  <c r="L44" i="14"/>
  <c r="K44" i="14"/>
  <c r="J44" i="14"/>
  <c r="I44" i="14"/>
  <c r="H44" i="14"/>
  <c r="F44" i="14"/>
  <c r="D44" i="14"/>
  <c r="C44" i="14"/>
  <c r="B44" i="14"/>
  <c r="A44" i="14"/>
  <c r="M43" i="14"/>
  <c r="L43" i="14"/>
  <c r="K43" i="14"/>
  <c r="J43" i="14"/>
  <c r="I43" i="14"/>
  <c r="H43" i="14"/>
  <c r="F43" i="14"/>
  <c r="D43" i="14"/>
  <c r="C43" i="14"/>
  <c r="B43" i="14"/>
  <c r="A43" i="14"/>
  <c r="M42" i="14"/>
  <c r="L42" i="14"/>
  <c r="K42" i="14"/>
  <c r="J42" i="14"/>
  <c r="I42" i="14"/>
  <c r="H42" i="14"/>
  <c r="F42" i="14"/>
  <c r="D42" i="14"/>
  <c r="C42" i="14"/>
  <c r="B42" i="14"/>
  <c r="A42" i="14"/>
  <c r="M41" i="14"/>
  <c r="L41" i="14"/>
  <c r="K41" i="14"/>
  <c r="J41" i="14"/>
  <c r="I41" i="14"/>
  <c r="H41" i="14"/>
  <c r="F41" i="14"/>
  <c r="D41" i="14"/>
  <c r="C41" i="14"/>
  <c r="B41" i="14"/>
  <c r="A41" i="14"/>
  <c r="M40" i="14"/>
  <c r="L40" i="14"/>
  <c r="K40" i="14"/>
  <c r="J40" i="14"/>
  <c r="I40" i="14"/>
  <c r="H40" i="14"/>
  <c r="F40" i="14"/>
  <c r="D40" i="14"/>
  <c r="C40" i="14"/>
  <c r="B40" i="14"/>
  <c r="A40" i="14"/>
  <c r="M39" i="14"/>
  <c r="L39" i="14"/>
  <c r="K39" i="14"/>
  <c r="J39" i="14"/>
  <c r="I39" i="14"/>
  <c r="H39" i="14"/>
  <c r="F39" i="14"/>
  <c r="D39" i="14"/>
  <c r="C39" i="14"/>
  <c r="B39" i="14"/>
  <c r="A39" i="14"/>
  <c r="M38" i="14"/>
  <c r="L38" i="14"/>
  <c r="K38" i="14"/>
  <c r="J38" i="14"/>
  <c r="I38" i="14"/>
  <c r="H38" i="14"/>
  <c r="F38" i="14"/>
  <c r="D38" i="14"/>
  <c r="C38" i="14"/>
  <c r="B38" i="14"/>
  <c r="A38" i="14"/>
  <c r="M37" i="14"/>
  <c r="L37" i="14"/>
  <c r="K37" i="14"/>
  <c r="J37" i="14"/>
  <c r="I37" i="14"/>
  <c r="H37" i="14"/>
  <c r="F37" i="14"/>
  <c r="D37" i="14"/>
  <c r="C37" i="14"/>
  <c r="B37" i="14"/>
  <c r="A37" i="14"/>
  <c r="M36" i="14"/>
  <c r="L36" i="14"/>
  <c r="K36" i="14"/>
  <c r="J36" i="14"/>
  <c r="I36" i="14"/>
  <c r="H36" i="14"/>
  <c r="F36" i="14"/>
  <c r="D36" i="14"/>
  <c r="C36" i="14"/>
  <c r="B36" i="14"/>
  <c r="A36" i="14"/>
  <c r="M35" i="14"/>
  <c r="L35" i="14"/>
  <c r="K35" i="14"/>
  <c r="J35" i="14"/>
  <c r="I35" i="14"/>
  <c r="H35" i="14"/>
  <c r="F35" i="14"/>
  <c r="D35" i="14"/>
  <c r="C35" i="14"/>
  <c r="B35" i="14"/>
  <c r="A35" i="14"/>
  <c r="M34" i="14"/>
  <c r="L34" i="14"/>
  <c r="K34" i="14"/>
  <c r="J34" i="14"/>
  <c r="I34" i="14"/>
  <c r="H34" i="14"/>
  <c r="F34" i="14"/>
  <c r="D34" i="14"/>
  <c r="C34" i="14"/>
  <c r="B34" i="14"/>
  <c r="A34" i="14"/>
  <c r="M33" i="14"/>
  <c r="L33" i="14"/>
  <c r="K33" i="14"/>
  <c r="J33" i="14"/>
  <c r="I33" i="14"/>
  <c r="H33" i="14"/>
  <c r="F33" i="14"/>
  <c r="D33" i="14"/>
  <c r="C33" i="14"/>
  <c r="B33" i="14"/>
  <c r="A33" i="14"/>
  <c r="M32" i="14"/>
  <c r="L32" i="14"/>
  <c r="K32" i="14"/>
  <c r="J32" i="14"/>
  <c r="I32" i="14"/>
  <c r="H32" i="14"/>
  <c r="F32" i="14"/>
  <c r="D32" i="14"/>
  <c r="C32" i="14"/>
  <c r="B32" i="14"/>
  <c r="A32" i="14"/>
  <c r="M31" i="14"/>
  <c r="L31" i="14"/>
  <c r="K31" i="14"/>
  <c r="J31" i="14"/>
  <c r="I31" i="14"/>
  <c r="H31" i="14"/>
  <c r="F31" i="14"/>
  <c r="D31" i="14"/>
  <c r="C31" i="14"/>
  <c r="B31" i="14"/>
  <c r="A31" i="14"/>
  <c r="M30" i="14"/>
  <c r="L30" i="14"/>
  <c r="K30" i="14"/>
  <c r="J30" i="14"/>
  <c r="I30" i="14"/>
  <c r="H30" i="14"/>
  <c r="F30" i="14"/>
  <c r="D30" i="14"/>
  <c r="C30" i="14"/>
  <c r="B30" i="14"/>
  <c r="A30" i="14"/>
  <c r="M29" i="14"/>
  <c r="L29" i="14"/>
  <c r="K29" i="14"/>
  <c r="J29" i="14"/>
  <c r="I29" i="14"/>
  <c r="H29" i="14"/>
  <c r="F29" i="14"/>
  <c r="D29" i="14"/>
  <c r="C29" i="14"/>
  <c r="B29" i="14"/>
  <c r="A29" i="14"/>
  <c r="M28" i="14"/>
  <c r="L28" i="14"/>
  <c r="K28" i="14"/>
  <c r="J28" i="14"/>
  <c r="I28" i="14"/>
  <c r="H28" i="14"/>
  <c r="F28" i="14"/>
  <c r="D28" i="14"/>
  <c r="C28" i="14"/>
  <c r="B28" i="14"/>
  <c r="A28" i="14"/>
  <c r="M27" i="14"/>
  <c r="L27" i="14"/>
  <c r="K27" i="14"/>
  <c r="J27" i="14"/>
  <c r="I27" i="14"/>
  <c r="H27" i="14"/>
  <c r="F27" i="14"/>
  <c r="D27" i="14"/>
  <c r="C27" i="14"/>
  <c r="B27" i="14"/>
  <c r="A27" i="14"/>
  <c r="M26" i="14"/>
  <c r="L26" i="14"/>
  <c r="K26" i="14"/>
  <c r="J26" i="14"/>
  <c r="I26" i="14"/>
  <c r="H26" i="14"/>
  <c r="F26" i="14"/>
  <c r="D26" i="14"/>
  <c r="C26" i="14"/>
  <c r="B26" i="14"/>
  <c r="A26" i="14"/>
  <c r="M25" i="14"/>
  <c r="L25" i="14"/>
  <c r="K25" i="14"/>
  <c r="J25" i="14"/>
  <c r="I25" i="14"/>
  <c r="H25" i="14"/>
  <c r="F25" i="14"/>
  <c r="D25" i="14"/>
  <c r="C25" i="14"/>
  <c r="B25" i="14"/>
  <c r="A25" i="14"/>
  <c r="M24" i="14"/>
  <c r="L24" i="14"/>
  <c r="K24" i="14"/>
  <c r="J24" i="14"/>
  <c r="I24" i="14"/>
  <c r="H24" i="14"/>
  <c r="F24" i="14"/>
  <c r="D24" i="14"/>
  <c r="C24" i="14"/>
  <c r="B24" i="14"/>
  <c r="A24" i="14"/>
  <c r="M23" i="14"/>
  <c r="L23" i="14"/>
  <c r="K23" i="14"/>
  <c r="J23" i="14"/>
  <c r="I23" i="14"/>
  <c r="H23" i="14"/>
  <c r="F23" i="14"/>
  <c r="D23" i="14"/>
  <c r="C23" i="14"/>
  <c r="B23" i="14"/>
  <c r="A23" i="14"/>
  <c r="M22" i="14"/>
  <c r="L22" i="14"/>
  <c r="K22" i="14"/>
  <c r="J22" i="14"/>
  <c r="I22" i="14"/>
  <c r="H22" i="14"/>
  <c r="F22" i="14"/>
  <c r="D22" i="14"/>
  <c r="C22" i="14"/>
  <c r="B22" i="14"/>
  <c r="A22" i="14"/>
  <c r="M21" i="14"/>
  <c r="L21" i="14"/>
  <c r="K21" i="14"/>
  <c r="J21" i="14"/>
  <c r="I21" i="14"/>
  <c r="H21" i="14"/>
  <c r="F21" i="14"/>
  <c r="D21" i="14"/>
  <c r="C21" i="14"/>
  <c r="B21" i="14"/>
  <c r="A21" i="14"/>
  <c r="M20" i="14"/>
  <c r="L20" i="14"/>
  <c r="K20" i="14"/>
  <c r="J20" i="14"/>
  <c r="I20" i="14"/>
  <c r="H20" i="14"/>
  <c r="F20" i="14"/>
  <c r="D20" i="14"/>
  <c r="C20" i="14"/>
  <c r="B20" i="14"/>
  <c r="A20" i="14"/>
  <c r="M19" i="14"/>
  <c r="L19" i="14"/>
  <c r="K19" i="14"/>
  <c r="J19" i="14"/>
  <c r="I19" i="14"/>
  <c r="H19" i="14"/>
  <c r="F19" i="14"/>
  <c r="D19" i="14"/>
  <c r="C19" i="14"/>
  <c r="B19" i="14"/>
  <c r="A19" i="14"/>
  <c r="M18" i="14"/>
  <c r="L18" i="14"/>
  <c r="K18" i="14"/>
  <c r="J18" i="14"/>
  <c r="I18" i="14"/>
  <c r="H18" i="14"/>
  <c r="F18" i="14"/>
  <c r="D18" i="14"/>
  <c r="C18" i="14"/>
  <c r="B18" i="14"/>
  <c r="A18" i="14"/>
  <c r="M17" i="14"/>
  <c r="L17" i="14"/>
  <c r="K17" i="14"/>
  <c r="J17" i="14"/>
  <c r="I17" i="14"/>
  <c r="H17" i="14"/>
  <c r="F17" i="14"/>
  <c r="D17" i="14"/>
  <c r="C17" i="14"/>
  <c r="B17" i="14"/>
  <c r="A17" i="14"/>
  <c r="M16" i="14"/>
  <c r="L16" i="14"/>
  <c r="K16" i="14"/>
  <c r="J16" i="14"/>
  <c r="I16" i="14"/>
  <c r="H16" i="14"/>
  <c r="F16" i="14"/>
  <c r="D16" i="14"/>
  <c r="C16" i="14"/>
  <c r="B16" i="14"/>
  <c r="A16" i="14"/>
  <c r="M15" i="14"/>
  <c r="L15" i="14"/>
  <c r="K15" i="14"/>
  <c r="J15" i="14"/>
  <c r="I15" i="14"/>
  <c r="H15" i="14"/>
  <c r="F15" i="14"/>
  <c r="D15" i="14"/>
  <c r="C15" i="14"/>
  <c r="B15" i="14"/>
  <c r="A15" i="14"/>
  <c r="M14" i="14"/>
  <c r="L14" i="14"/>
  <c r="K14" i="14"/>
  <c r="J14" i="14"/>
  <c r="I14" i="14"/>
  <c r="H14" i="14"/>
  <c r="F14" i="14"/>
  <c r="D14" i="14"/>
  <c r="C14" i="14"/>
  <c r="B14" i="14"/>
  <c r="A14" i="14"/>
  <c r="M13" i="14"/>
  <c r="L13" i="14"/>
  <c r="K13" i="14"/>
  <c r="J13" i="14"/>
  <c r="I13" i="14"/>
  <c r="H13" i="14"/>
  <c r="F13" i="14"/>
  <c r="D13" i="14"/>
  <c r="C13" i="14"/>
  <c r="B13" i="14"/>
  <c r="A13" i="14"/>
  <c r="M12" i="14"/>
  <c r="L12" i="14"/>
  <c r="K12" i="14"/>
  <c r="J12" i="14"/>
  <c r="I12" i="14"/>
  <c r="H12" i="14"/>
  <c r="F12" i="14"/>
  <c r="D12" i="14"/>
  <c r="C12" i="14"/>
  <c r="B12" i="14"/>
  <c r="A12" i="14"/>
  <c r="M11" i="14"/>
  <c r="L11" i="14"/>
  <c r="K11" i="14"/>
  <c r="J11" i="14"/>
  <c r="I11" i="14"/>
  <c r="H11" i="14"/>
  <c r="F11" i="14"/>
  <c r="D11" i="14"/>
  <c r="C11" i="14"/>
  <c r="B11" i="14"/>
  <c r="A11" i="14"/>
  <c r="M10" i="14"/>
  <c r="L10" i="14"/>
  <c r="K10" i="14"/>
  <c r="J10" i="14"/>
  <c r="I10" i="14"/>
  <c r="H10" i="14"/>
  <c r="F10" i="14"/>
  <c r="D10" i="14"/>
  <c r="C10" i="14"/>
  <c r="B10" i="14"/>
  <c r="A10" i="14"/>
  <c r="M9" i="14"/>
  <c r="L9" i="14"/>
  <c r="K9" i="14"/>
  <c r="J9" i="14"/>
  <c r="I9" i="14"/>
  <c r="H9" i="14"/>
  <c r="F9" i="14"/>
  <c r="D9" i="14"/>
  <c r="C9" i="14"/>
  <c r="B9" i="14"/>
  <c r="A9" i="14"/>
  <c r="M8" i="14"/>
  <c r="L8" i="14"/>
  <c r="K8" i="14"/>
  <c r="J8" i="14"/>
  <c r="I8" i="14"/>
  <c r="H8" i="14"/>
  <c r="F8" i="14"/>
  <c r="D8" i="14"/>
  <c r="C8" i="14"/>
  <c r="B8" i="14"/>
  <c r="A8" i="14"/>
  <c r="M7" i="14"/>
  <c r="L7" i="14"/>
  <c r="K7" i="14"/>
  <c r="J7" i="14"/>
  <c r="I7" i="14"/>
  <c r="H7" i="14"/>
  <c r="F7" i="14"/>
  <c r="D7" i="14"/>
  <c r="C7" i="14"/>
  <c r="B7" i="14"/>
  <c r="A7" i="14"/>
  <c r="M6" i="14"/>
  <c r="L6" i="14"/>
  <c r="K6" i="14"/>
  <c r="J6" i="14"/>
  <c r="I6" i="14"/>
  <c r="H6" i="14"/>
  <c r="F6" i="14"/>
  <c r="D6" i="14"/>
  <c r="C6" i="14"/>
  <c r="B6" i="14"/>
  <c r="A6" i="14"/>
  <c r="M5" i="14"/>
  <c r="L5" i="14"/>
  <c r="K5" i="14"/>
  <c r="J5" i="14"/>
  <c r="I5" i="14"/>
  <c r="H5" i="14"/>
  <c r="F5" i="14"/>
  <c r="D5" i="14"/>
  <c r="C5" i="14"/>
  <c r="B5" i="14"/>
  <c r="A5" i="14"/>
  <c r="M4" i="14"/>
  <c r="L4" i="14"/>
  <c r="K4" i="14"/>
  <c r="J4" i="14"/>
  <c r="I4" i="14"/>
  <c r="H4" i="14"/>
  <c r="F4" i="14"/>
  <c r="D4" i="14"/>
  <c r="C4" i="14"/>
  <c r="B4" i="14"/>
  <c r="A4" i="14"/>
  <c r="M3" i="14"/>
  <c r="L3" i="14"/>
  <c r="K3" i="14"/>
  <c r="J3" i="14"/>
  <c r="I3" i="14"/>
  <c r="H3" i="14"/>
  <c r="F3" i="14"/>
  <c r="D3" i="14"/>
  <c r="C3" i="14"/>
  <c r="B3" i="14"/>
  <c r="A3" i="14"/>
  <c r="T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S126" i="9"/>
  <c r="N126" i="9"/>
  <c r="M126" i="9"/>
  <c r="L126" i="9"/>
  <c r="Z126" i="9" s="1"/>
  <c r="K126" i="9"/>
  <c r="J126" i="9"/>
  <c r="I126" i="9"/>
  <c r="H126" i="9"/>
  <c r="G126" i="9"/>
  <c r="F126" i="9"/>
  <c r="E126" i="9"/>
  <c r="D126" i="9"/>
  <c r="C126" i="9"/>
  <c r="B126" i="9"/>
  <c r="A126" i="9"/>
  <c r="N125" i="9"/>
  <c r="M125" i="9"/>
  <c r="L125" i="9"/>
  <c r="U125" i="9" s="1"/>
  <c r="K125" i="9"/>
  <c r="AA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S1088" i="14" l="1"/>
  <c r="AF1088" i="14"/>
  <c r="AF1089" i="14"/>
  <c r="AR1077" i="14"/>
  <c r="AE1084" i="14"/>
  <c r="AE1086" i="14"/>
  <c r="AE1076" i="14"/>
  <c r="AF1083" i="14"/>
  <c r="AF1071" i="14"/>
  <c r="AS1081" i="14"/>
  <c r="AR1070" i="14"/>
  <c r="AT1070" i="14" s="1"/>
  <c r="AR1079" i="14"/>
  <c r="AT1079" i="14" s="1"/>
  <c r="AR1086" i="14"/>
  <c r="AE1070" i="14"/>
  <c r="AR1084" i="14"/>
  <c r="AS1072" i="14"/>
  <c r="AT1072" i="14" s="1"/>
  <c r="AR1061" i="14"/>
  <c r="AR1076" i="14"/>
  <c r="AT1076" i="14" s="1"/>
  <c r="AF1080" i="14"/>
  <c r="AS1074" i="14"/>
  <c r="AT1074" i="14" s="1"/>
  <c r="AF1074" i="14"/>
  <c r="AE1078" i="14"/>
  <c r="AF1082" i="14"/>
  <c r="AR1078" i="14"/>
  <c r="AT1078" i="14" s="1"/>
  <c r="AS1082" i="14"/>
  <c r="AT1082" i="14" s="1"/>
  <c r="AF1072" i="14"/>
  <c r="AQ1064" i="14"/>
  <c r="AT1064" i="14" s="1"/>
  <c r="AS1073" i="14"/>
  <c r="AT1073" i="14" s="1"/>
  <c r="AR1069" i="14"/>
  <c r="AT1069" i="14" s="1"/>
  <c r="AE1060" i="14"/>
  <c r="AQ1068" i="14"/>
  <c r="AT1068" i="14" s="1"/>
  <c r="AQ1057" i="14"/>
  <c r="AT1057" i="14" s="1"/>
  <c r="AD1064" i="14"/>
  <c r="AD1062" i="14"/>
  <c r="AQ1065" i="14"/>
  <c r="AT1065" i="14" s="1"/>
  <c r="AP1051" i="14"/>
  <c r="AT1051" i="14" s="1"/>
  <c r="AN945" i="14"/>
  <c r="AT945" i="14" s="1"/>
  <c r="AR1060" i="14"/>
  <c r="AT1060" i="14" s="1"/>
  <c r="AD1068" i="14"/>
  <c r="AR1059" i="14"/>
  <c r="AT1059" i="14" s="1"/>
  <c r="AR1058" i="14"/>
  <c r="AT1058" i="14" s="1"/>
  <c r="AQ1062" i="14"/>
  <c r="AT1062" i="14" s="1"/>
  <c r="AQ1066" i="14"/>
  <c r="AT1066" i="14" s="1"/>
  <c r="AD1067" i="14"/>
  <c r="AD1063" i="14"/>
  <c r="AQ1055" i="14"/>
  <c r="AT1055" i="14" s="1"/>
  <c r="AD1066" i="14"/>
  <c r="AN1017" i="14"/>
  <c r="AT1017" i="14" s="1"/>
  <c r="AP1038" i="14"/>
  <c r="AT1038" i="14" s="1"/>
  <c r="AP1045" i="14"/>
  <c r="AT1045" i="14" s="1"/>
  <c r="AP1042" i="14"/>
  <c r="AT1042" i="14" s="1"/>
  <c r="AQ1056" i="14"/>
  <c r="AT1056" i="14" s="1"/>
  <c r="AQ1054" i="14"/>
  <c r="AT1054" i="14" s="1"/>
  <c r="AD1054" i="14"/>
  <c r="AP1048" i="14"/>
  <c r="AT1048" i="14" s="1"/>
  <c r="AD1056" i="14"/>
  <c r="AQ1053" i="14"/>
  <c r="AT1053" i="14" s="1"/>
  <c r="AP1043" i="14"/>
  <c r="AT1043" i="14" s="1"/>
  <c r="AD1052" i="14"/>
  <c r="AC1049" i="14"/>
  <c r="AP1032" i="14"/>
  <c r="AT1032" i="14" s="1"/>
  <c r="AO1027" i="14"/>
  <c r="AT1027" i="14" s="1"/>
  <c r="AQ1052" i="14"/>
  <c r="AT1052" i="14" s="1"/>
  <c r="AP1047" i="14"/>
  <c r="AT1047" i="14" s="1"/>
  <c r="AC1048" i="14"/>
  <c r="AC1044" i="14"/>
  <c r="AP1044" i="14"/>
  <c r="AT1044" i="14" s="1"/>
  <c r="AQ1046" i="14"/>
  <c r="AT1046" i="14" s="1"/>
  <c r="AD1046" i="14"/>
  <c r="AC1042" i="14"/>
  <c r="AC1039" i="14"/>
  <c r="AN992" i="14"/>
  <c r="AT992" i="14" s="1"/>
  <c r="AP1035" i="14"/>
  <c r="AT1035" i="14" s="1"/>
  <c r="AC1036" i="14"/>
  <c r="AP1041" i="14"/>
  <c r="AT1041" i="14" s="1"/>
  <c r="AC1038" i="14"/>
  <c r="AP1036" i="14"/>
  <c r="AT1036" i="14" s="1"/>
  <c r="AP1040" i="14"/>
  <c r="AT1040" i="14" s="1"/>
  <c r="AC1040" i="14"/>
  <c r="AC1037" i="14"/>
  <c r="AR1020" i="14"/>
  <c r="AT1020" i="14" s="1"/>
  <c r="AP1033" i="14"/>
  <c r="AT1033" i="14" s="1"/>
  <c r="AQ1019" i="14"/>
  <c r="AT1019" i="14" s="1"/>
  <c r="AP1031" i="14"/>
  <c r="AT1031" i="14" s="1"/>
  <c r="AP980" i="14"/>
  <c r="AT980" i="14" s="1"/>
  <c r="AO1028" i="14"/>
  <c r="AT1028" i="14" s="1"/>
  <c r="AC1034" i="14"/>
  <c r="AC1032" i="14"/>
  <c r="AO1030" i="14"/>
  <c r="AT1030" i="14" s="1"/>
  <c r="AP1034" i="14"/>
  <c r="AT1034" i="14" s="1"/>
  <c r="AB1029" i="14"/>
  <c r="AB1028" i="14"/>
  <c r="AB1030" i="14"/>
  <c r="AS1021" i="14"/>
  <c r="AT1021" i="14" s="1"/>
  <c r="AS1024" i="14"/>
  <c r="AT1024" i="14" s="1"/>
  <c r="AN982" i="14"/>
  <c r="AT982" i="14" s="1"/>
  <c r="AD1025" i="14"/>
  <c r="AA1003" i="14"/>
  <c r="AR1026" i="14"/>
  <c r="AT1026" i="14" s="1"/>
  <c r="AN940" i="14"/>
  <c r="AT940" i="14" s="1"/>
  <c r="AE1020" i="14"/>
  <c r="AF1024" i="14"/>
  <c r="AN1003" i="14"/>
  <c r="AT1003" i="14" s="1"/>
  <c r="AQ1018" i="14"/>
  <c r="AT1018" i="14" s="1"/>
  <c r="AR1023" i="14"/>
  <c r="AT1023" i="14" s="1"/>
  <c r="AB1010" i="14"/>
  <c r="AO1010" i="14"/>
  <c r="AT1010" i="14" s="1"/>
  <c r="AB1015" i="14"/>
  <c r="AC1013" i="14"/>
  <c r="AP1013" i="14"/>
  <c r="AT1013" i="14" s="1"/>
  <c r="AP1012" i="14"/>
  <c r="AN1016" i="14"/>
  <c r="AB1008" i="14"/>
  <c r="AN983" i="14"/>
  <c r="AT983" i="14" s="1"/>
  <c r="AN1002" i="14"/>
  <c r="AO981" i="14"/>
  <c r="AT981" i="14" s="1"/>
  <c r="AA1002" i="14"/>
  <c r="AD1018" i="14"/>
  <c r="AC1012" i="14"/>
  <c r="AF1022" i="14"/>
  <c r="AS1022" i="14"/>
  <c r="AT1022" i="14" s="1"/>
  <c r="AO1014" i="14"/>
  <c r="AO1015" i="14"/>
  <c r="AA982" i="14"/>
  <c r="AA1017" i="14"/>
  <c r="AB1014" i="14"/>
  <c r="AA1005" i="14"/>
  <c r="V887" i="14"/>
  <c r="V125" i="9"/>
  <c r="O126" i="9"/>
  <c r="T126" i="9"/>
  <c r="AN946" i="14"/>
  <c r="AO1008" i="14"/>
  <c r="AO1002" i="14"/>
  <c r="AB822" i="14"/>
  <c r="AC823" i="14"/>
  <c r="AD823" i="14"/>
  <c r="U901" i="14"/>
  <c r="X918" i="14"/>
  <c r="Z943" i="14"/>
  <c r="AE999" i="14"/>
  <c r="V907" i="14"/>
  <c r="AC1014" i="14"/>
  <c r="X914" i="14"/>
  <c r="AB825" i="14"/>
  <c r="Y924" i="14"/>
  <c r="W912" i="14"/>
  <c r="AB850" i="14"/>
  <c r="X923" i="14"/>
  <c r="AF998" i="14"/>
  <c r="Y967" i="14"/>
  <c r="AD999" i="14"/>
  <c r="W125" i="9"/>
  <c r="P125" i="9"/>
  <c r="X125" i="9"/>
  <c r="V126" i="9"/>
  <c r="AP1015" i="14"/>
  <c r="AA752" i="14"/>
  <c r="AA845" i="14"/>
  <c r="V879" i="14"/>
  <c r="AA846" i="14"/>
  <c r="U905" i="14"/>
  <c r="AC1000" i="14"/>
  <c r="AA947" i="14"/>
  <c r="AA821" i="14"/>
  <c r="Y915" i="14"/>
  <c r="AA946" i="14"/>
  <c r="V886" i="14"/>
  <c r="AC816" i="14"/>
  <c r="Y925" i="14"/>
  <c r="Q125" i="9"/>
  <c r="Y125" i="9"/>
  <c r="W126" i="9"/>
  <c r="AO1012" i="14"/>
  <c r="U865" i="14"/>
  <c r="X926" i="14"/>
  <c r="X931" i="14"/>
  <c r="AF999" i="14"/>
  <c r="AC817" i="14"/>
  <c r="AO1016" i="14"/>
  <c r="U906" i="14"/>
  <c r="AC848" i="14"/>
  <c r="X957" i="14"/>
  <c r="W883" i="14"/>
  <c r="AE998" i="14"/>
  <c r="AA993" i="14"/>
  <c r="AB1002" i="14"/>
  <c r="R125" i="9"/>
  <c r="Z125" i="9"/>
  <c r="P126" i="9"/>
  <c r="X126" i="9"/>
  <c r="AN1005" i="14"/>
  <c r="AN1004" i="14"/>
  <c r="AC852" i="14"/>
  <c r="AC793" i="14"/>
  <c r="V910" i="14"/>
  <c r="AC982" i="14"/>
  <c r="X927" i="14"/>
  <c r="AN947" i="14"/>
  <c r="AT947" i="14" s="1"/>
  <c r="AP1014" i="14"/>
  <c r="AC798" i="14"/>
  <c r="X913" i="14"/>
  <c r="U870" i="14"/>
  <c r="AB980" i="14"/>
  <c r="Z973" i="14"/>
  <c r="W898" i="14"/>
  <c r="U126" i="9"/>
  <c r="Z756" i="14"/>
  <c r="S125" i="9"/>
  <c r="Q126" i="9"/>
  <c r="Y126" i="9"/>
  <c r="AM958" i="14"/>
  <c r="AM972" i="14"/>
  <c r="AA775" i="14"/>
  <c r="AB799" i="14"/>
  <c r="AC847" i="14"/>
  <c r="AC803" i="14"/>
  <c r="X932" i="14"/>
  <c r="Y929" i="14"/>
  <c r="AB1016" i="14"/>
  <c r="V904" i="14"/>
  <c r="W911" i="14"/>
  <c r="W899" i="14"/>
  <c r="W908" i="14"/>
  <c r="AC981" i="14"/>
  <c r="AB821" i="14"/>
  <c r="O125" i="9"/>
  <c r="T125" i="9"/>
  <c r="R126" i="9"/>
  <c r="X917" i="14"/>
  <c r="W903" i="14"/>
  <c r="W884" i="14"/>
  <c r="Z958" i="14"/>
  <c r="AA1004" i="14"/>
  <c r="AB1007" i="14"/>
  <c r="AC998" i="14"/>
  <c r="AO1005" i="14"/>
  <c r="AO1004" i="14"/>
  <c r="AO1006" i="14"/>
  <c r="AT1006" i="14" s="1"/>
  <c r="AB1006" i="14"/>
  <c r="AO1001" i="14"/>
  <c r="AT1001" i="14" s="1"/>
  <c r="AB1004" i="14"/>
  <c r="AN988" i="14"/>
  <c r="AT988" i="14" s="1"/>
  <c r="AN989" i="14"/>
  <c r="AT989" i="14" s="1"/>
  <c r="AO1000" i="14"/>
  <c r="AT1000" i="14" s="1"/>
  <c r="AP998" i="14"/>
  <c r="AT998" i="14" s="1"/>
  <c r="AB999" i="14"/>
  <c r="AB1000" i="14"/>
  <c r="AM956" i="14"/>
  <c r="AT956" i="14" s="1"/>
  <c r="AA940" i="14"/>
  <c r="AN986" i="14"/>
  <c r="AT986" i="14" s="1"/>
  <c r="AA984" i="14"/>
  <c r="AN984" i="14"/>
  <c r="AT984" i="14" s="1"/>
  <c r="AE996" i="14"/>
  <c r="AR996" i="14"/>
  <c r="AK948" i="14"/>
  <c r="AT948" i="14" s="1"/>
  <c r="AN985" i="14"/>
  <c r="AT985" i="14" s="1"/>
  <c r="AQ993" i="14"/>
  <c r="AR993" i="14"/>
  <c r="AK954" i="14"/>
  <c r="AT954" i="14" s="1"/>
  <c r="AN987" i="14"/>
  <c r="AT987" i="14" s="1"/>
  <c r="AE995" i="14"/>
  <c r="AS995" i="14"/>
  <c r="AS996" i="14"/>
  <c r="AQ995" i="14"/>
  <c r="AQ994" i="14"/>
  <c r="AA991" i="14"/>
  <c r="AD997" i="14"/>
  <c r="AS994" i="14"/>
  <c r="AQ996" i="14"/>
  <c r="AK951" i="14"/>
  <c r="AT951" i="14" s="1"/>
  <c r="AD993" i="14"/>
  <c r="AF993" i="14"/>
  <c r="AS997" i="14"/>
  <c r="AQ997" i="14"/>
  <c r="AF997" i="14"/>
  <c r="AD995" i="14"/>
  <c r="AF995" i="14"/>
  <c r="AA992" i="14"/>
  <c r="AN990" i="14"/>
  <c r="AT990" i="14" s="1"/>
  <c r="AA988" i="14"/>
  <c r="AE997" i="14"/>
  <c r="AE993" i="14"/>
  <c r="AD996" i="14"/>
  <c r="AA990" i="14"/>
  <c r="AF996" i="14"/>
  <c r="AA986" i="14"/>
  <c r="AL960" i="14"/>
  <c r="AT960" i="14" s="1"/>
  <c r="AB974" i="14"/>
  <c r="AO974" i="14"/>
  <c r="AT974" i="14" s="1"/>
  <c r="AK946" i="14"/>
  <c r="AC973" i="14"/>
  <c r="AC975" i="14"/>
  <c r="AC980" i="14"/>
  <c r="AC979" i="14"/>
  <c r="AP977" i="14"/>
  <c r="AT977" i="14" s="1"/>
  <c r="AL963" i="14"/>
  <c r="AT963" i="14" s="1"/>
  <c r="AO972" i="14"/>
  <c r="AM968" i="14"/>
  <c r="AT968" i="14" s="1"/>
  <c r="AB976" i="14"/>
  <c r="AM938" i="14"/>
  <c r="AT938" i="14" s="1"/>
  <c r="AK952" i="14"/>
  <c r="AT952" i="14" s="1"/>
  <c r="AL965" i="14"/>
  <c r="AT965" i="14" s="1"/>
  <c r="AM967" i="14"/>
  <c r="AT967" i="14" s="1"/>
  <c r="AB978" i="14"/>
  <c r="AO978" i="14"/>
  <c r="AT978" i="14" s="1"/>
  <c r="AL958" i="14"/>
  <c r="AO976" i="14"/>
  <c r="AT976" i="14" s="1"/>
  <c r="AB972" i="14"/>
  <c r="Z971" i="14"/>
  <c r="AJ897" i="14"/>
  <c r="AT897" i="14" s="1"/>
  <c r="Y959" i="14"/>
  <c r="Y961" i="14"/>
  <c r="X953" i="14"/>
  <c r="AL913" i="14"/>
  <c r="AT913" i="14" s="1"/>
  <c r="AM969" i="14"/>
  <c r="AT969" i="14" s="1"/>
  <c r="Y958" i="14"/>
  <c r="AL966" i="14"/>
  <c r="AT966" i="14" s="1"/>
  <c r="Y960" i="14"/>
  <c r="AM970" i="14"/>
  <c r="AT970" i="14" s="1"/>
  <c r="AL957" i="14"/>
  <c r="AT957" i="14" s="1"/>
  <c r="AN942" i="14"/>
  <c r="AT942" i="14" s="1"/>
  <c r="Z956" i="14"/>
  <c r="AK950" i="14"/>
  <c r="AT950" i="14" s="1"/>
  <c r="AL926" i="14"/>
  <c r="AT926" i="14" s="1"/>
  <c r="AN943" i="14"/>
  <c r="AT943" i="14" s="1"/>
  <c r="X947" i="14"/>
  <c r="X949" i="14"/>
  <c r="AN944" i="14"/>
  <c r="AT944" i="14" s="1"/>
  <c r="AM941" i="14"/>
  <c r="AT941" i="14" s="1"/>
  <c r="V885" i="14"/>
  <c r="Z935" i="14"/>
  <c r="Z936" i="14"/>
  <c r="AA944" i="14"/>
  <c r="AM939" i="14"/>
  <c r="AT939" i="14" s="1"/>
  <c r="AA942" i="14"/>
  <c r="AK930" i="14"/>
  <c r="AT930" i="14" s="1"/>
  <c r="AM933" i="14"/>
  <c r="AT933" i="14" s="1"/>
  <c r="AI874" i="14"/>
  <c r="AT874" i="14" s="1"/>
  <c r="AM936" i="14"/>
  <c r="AT936" i="14" s="1"/>
  <c r="AJ910" i="14"/>
  <c r="AT910" i="14" s="1"/>
  <c r="AM934" i="14"/>
  <c r="AT934" i="14" s="1"/>
  <c r="AM937" i="14"/>
  <c r="AT937" i="14" s="1"/>
  <c r="Z938" i="14"/>
  <c r="AK924" i="14"/>
  <c r="AT924" i="14" s="1"/>
  <c r="AM932" i="14"/>
  <c r="AT932" i="14" s="1"/>
  <c r="Z931" i="14"/>
  <c r="Z932" i="14"/>
  <c r="Y926" i="14"/>
  <c r="X930" i="14"/>
  <c r="Z934" i="14"/>
  <c r="X924" i="14"/>
  <c r="AK919" i="14"/>
  <c r="AT919" i="14" s="1"/>
  <c r="X925" i="14"/>
  <c r="AL927" i="14"/>
  <c r="AT927" i="14" s="1"/>
  <c r="Y928" i="14"/>
  <c r="AK929" i="14"/>
  <c r="AT929" i="14" s="1"/>
  <c r="AL928" i="14"/>
  <c r="AT928" i="14" s="1"/>
  <c r="AK912" i="14"/>
  <c r="AT912" i="14" s="1"/>
  <c r="AI876" i="14"/>
  <c r="AT876" i="14" s="1"/>
  <c r="AJ894" i="14"/>
  <c r="AT894" i="14" s="1"/>
  <c r="AK911" i="14"/>
  <c r="AT911" i="14" s="1"/>
  <c r="AL922" i="14"/>
  <c r="AT922" i="14" s="1"/>
  <c r="AI869" i="14"/>
  <c r="AT869" i="14" s="1"/>
  <c r="AL923" i="14"/>
  <c r="AT923" i="14" s="1"/>
  <c r="AH860" i="14"/>
  <c r="AT860" i="14" s="1"/>
  <c r="X921" i="14"/>
  <c r="AL920" i="14"/>
  <c r="AT920" i="14" s="1"/>
  <c r="Y922" i="14"/>
  <c r="AI870" i="14"/>
  <c r="AT870" i="14" s="1"/>
  <c r="AK916" i="14"/>
  <c r="AT916" i="14" s="1"/>
  <c r="AJ907" i="14"/>
  <c r="AT907" i="14" s="1"/>
  <c r="V898" i="14"/>
  <c r="Y920" i="14"/>
  <c r="AI898" i="14"/>
  <c r="AT898" i="14" s="1"/>
  <c r="W910" i="14"/>
  <c r="AL918" i="14"/>
  <c r="AT918" i="14" s="1"/>
  <c r="AL917" i="14"/>
  <c r="AT917" i="14" s="1"/>
  <c r="Y918" i="14"/>
  <c r="AK915" i="14"/>
  <c r="AT915" i="14" s="1"/>
  <c r="AH903" i="14"/>
  <c r="AT903" i="14" s="1"/>
  <c r="X916" i="14"/>
  <c r="X912" i="14"/>
  <c r="AL914" i="14"/>
  <c r="AT914" i="14" s="1"/>
  <c r="V905" i="14"/>
  <c r="Y914" i="14"/>
  <c r="AI871" i="14"/>
  <c r="AT871" i="14" s="1"/>
  <c r="V908" i="14"/>
  <c r="AJ886" i="14"/>
  <c r="AT886" i="14" s="1"/>
  <c r="AI908" i="14"/>
  <c r="AT908" i="14" s="1"/>
  <c r="AI873" i="14"/>
  <c r="AT873" i="14" s="1"/>
  <c r="AJ889" i="14"/>
  <c r="AT889" i="14" s="1"/>
  <c r="AH904" i="14"/>
  <c r="AT904" i="14" s="1"/>
  <c r="AJ906" i="14"/>
  <c r="AT906" i="14" s="1"/>
  <c r="AH899" i="14"/>
  <c r="AT899" i="14" s="1"/>
  <c r="W906" i="14"/>
  <c r="W909" i="14"/>
  <c r="U904" i="14"/>
  <c r="V865" i="14"/>
  <c r="AJ893" i="14"/>
  <c r="AT893" i="14" s="1"/>
  <c r="AJ895" i="14"/>
  <c r="AT895" i="14" s="1"/>
  <c r="W901" i="14"/>
  <c r="U852" i="14"/>
  <c r="AH852" i="14"/>
  <c r="AT852" i="14" s="1"/>
  <c r="W896" i="14"/>
  <c r="AJ888" i="14"/>
  <c r="AT888" i="14" s="1"/>
  <c r="AJ896" i="14"/>
  <c r="AT896" i="14" s="1"/>
  <c r="W887" i="14"/>
  <c r="W890" i="14"/>
  <c r="W892" i="14"/>
  <c r="W891" i="14"/>
  <c r="AJ892" i="14"/>
  <c r="AT892" i="14" s="1"/>
  <c r="AJ890" i="14"/>
  <c r="AT890" i="14" s="1"/>
  <c r="V874" i="14"/>
  <c r="AJ881" i="14"/>
  <c r="AT881" i="14" s="1"/>
  <c r="AH857" i="14"/>
  <c r="AT857" i="14" s="1"/>
  <c r="AI884" i="14"/>
  <c r="AT884" i="14" s="1"/>
  <c r="O202" i="22"/>
  <c r="X202" i="22" s="1"/>
  <c r="U206" i="22"/>
  <c r="X222" i="22"/>
  <c r="AI883" i="14"/>
  <c r="AT883" i="14" s="1"/>
  <c r="V875" i="14"/>
  <c r="W882" i="14"/>
  <c r="AJ882" i="14"/>
  <c r="AT882" i="14" s="1"/>
  <c r="W886" i="14"/>
  <c r="V880" i="14"/>
  <c r="AJ879" i="14"/>
  <c r="AT879" i="14" s="1"/>
  <c r="AI877" i="14"/>
  <c r="AT877" i="14" s="1"/>
  <c r="V878" i="14"/>
  <c r="V870" i="14"/>
  <c r="AI872" i="14"/>
  <c r="AT872" i="14" s="1"/>
  <c r="AI880" i="14"/>
  <c r="AT880" i="14" s="1"/>
  <c r="AI878" i="14"/>
  <c r="AT878" i="14" s="1"/>
  <c r="V884" i="14"/>
  <c r="U864" i="14"/>
  <c r="AH864" i="14"/>
  <c r="AT864" i="14" s="1"/>
  <c r="AH868" i="14"/>
  <c r="AT868" i="14" s="1"/>
  <c r="AH866" i="14"/>
  <c r="AT866" i="14" s="1"/>
  <c r="AI867" i="14"/>
  <c r="AT867" i="14" s="1"/>
  <c r="U866" i="14"/>
  <c r="V872" i="14"/>
  <c r="AH861" i="14"/>
  <c r="AT861" i="14" s="1"/>
  <c r="AH863" i="14"/>
  <c r="AT863" i="14" s="1"/>
  <c r="U860" i="14"/>
  <c r="AH859" i="14"/>
  <c r="AT859" i="14" s="1"/>
  <c r="U862" i="14"/>
  <c r="AH862" i="14"/>
  <c r="AT862" i="14" s="1"/>
  <c r="AH858" i="14"/>
  <c r="AT858" i="14" s="1"/>
  <c r="AP832" i="14"/>
  <c r="AT832" i="14" s="1"/>
  <c r="U855" i="14"/>
  <c r="U856" i="14"/>
  <c r="AH856" i="14"/>
  <c r="AT856" i="14" s="1"/>
  <c r="U853" i="14"/>
  <c r="AH851" i="14"/>
  <c r="AT851" i="14" s="1"/>
  <c r="U854" i="14"/>
  <c r="Q208" i="22"/>
  <c r="Y212" i="22"/>
  <c r="Z216" i="22"/>
  <c r="AH854" i="14"/>
  <c r="AT854" i="14" s="1"/>
  <c r="V219" i="22"/>
  <c r="T197" i="22"/>
  <c r="O201" i="22"/>
  <c r="X201" i="22" s="1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0" i="22" s="1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7" i="22" s="1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X204" i="22" s="1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V215" i="22" s="1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R20" i="3" s="1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W143" i="3" s="1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T62" i="3" s="1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W65" i="9" s="1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Z193" i="3" s="1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1008" i="14"/>
  <c r="AT757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R338" i="14"/>
  <c r="T22" i="14"/>
  <c r="AF22" i="14" s="1"/>
  <c r="AQ34" i="14"/>
  <c r="AL70" i="14"/>
  <c r="AI73" i="14"/>
  <c r="AI376" i="14"/>
  <c r="AJ575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X479" i="14" s="1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1167" i="14"/>
  <c r="AT1183" i="14"/>
  <c r="AT1115" i="14"/>
  <c r="AT1141" i="14"/>
  <c r="AT1011" i="14"/>
  <c r="AT1199" i="14"/>
  <c r="AT1131" i="14"/>
  <c r="AT752" i="14"/>
  <c r="AT1091" i="14"/>
  <c r="AT1143" i="14"/>
  <c r="AT900" i="14"/>
  <c r="AT825" i="14"/>
  <c r="AT1185" i="14"/>
  <c r="AT1120" i="14"/>
  <c r="AT853" i="14"/>
  <c r="AT1007" i="14"/>
  <c r="AT1154" i="14"/>
  <c r="AT1181" i="14"/>
  <c r="AT1208" i="14"/>
  <c r="AT1207" i="14"/>
  <c r="AT1075" i="14"/>
  <c r="AT1162" i="14"/>
  <c r="AT781" i="14"/>
  <c r="AT887" i="14"/>
  <c r="AT909" i="14"/>
  <c r="AT949" i="14"/>
  <c r="AT1096" i="14"/>
  <c r="AT1123" i="14"/>
  <c r="AT1203" i="14"/>
  <c r="AT1148" i="14"/>
  <c r="AT1172" i="14"/>
  <c r="AT973" i="14"/>
  <c r="AT1098" i="14"/>
  <c r="AT1106" i="14"/>
  <c r="AT1093" i="14"/>
  <c r="AT1146" i="14"/>
  <c r="AT1186" i="14"/>
  <c r="AT1190" i="14"/>
  <c r="AT1196" i="14"/>
  <c r="AT1126" i="14"/>
  <c r="AT991" i="14"/>
  <c r="AT1192" i="14"/>
  <c r="AT865" i="14"/>
  <c r="AT1025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1037" i="14"/>
  <c r="AT1077" i="14"/>
  <c r="AT1109" i="14"/>
  <c r="AT1149" i="14"/>
  <c r="AT1189" i="14"/>
  <c r="AT1009" i="14"/>
  <c r="AT1139" i="14"/>
  <c r="AT1165" i="14"/>
  <c r="AT1164" i="14"/>
  <c r="AT1204" i="14"/>
  <c r="AT1178" i="14"/>
  <c r="AT1136" i="14"/>
  <c r="AT962" i="14"/>
  <c r="AT953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999" i="14"/>
  <c r="AT1114" i="14"/>
  <c r="AT1159" i="14"/>
  <c r="AT771" i="14"/>
  <c r="AT885" i="14"/>
  <c r="AT925" i="14"/>
  <c r="AT961" i="14"/>
  <c r="AT959" i="14"/>
  <c r="AT1084" i="14"/>
  <c r="AT1117" i="14"/>
  <c r="AT1097" i="14"/>
  <c r="AT1132" i="14"/>
  <c r="AT1144" i="14"/>
  <c r="AT1138" i="14"/>
  <c r="AT1130" i="14"/>
  <c r="AT1198" i="14"/>
  <c r="AT1173" i="14"/>
  <c r="AT1193" i="14"/>
  <c r="AT1184" i="14"/>
  <c r="AM747" i="14"/>
  <c r="AT747" i="14" s="1"/>
  <c r="AT760" i="14"/>
  <c r="Z746" i="14"/>
  <c r="AT902" i="14"/>
  <c r="AT921" i="14"/>
  <c r="AT1090" i="14"/>
  <c r="AT1102" i="14"/>
  <c r="AT1137" i="14"/>
  <c r="AT1152" i="14"/>
  <c r="AT1089" i="14"/>
  <c r="AT1170" i="14"/>
  <c r="AT1095" i="14"/>
  <c r="AT1147" i="14"/>
  <c r="AT1166" i="14"/>
  <c r="AT809" i="14"/>
  <c r="AT793" i="14"/>
  <c r="AT964" i="14"/>
  <c r="AT1085" i="14"/>
  <c r="AT1175" i="14"/>
  <c r="AT1103" i="14"/>
  <c r="AT1116" i="14"/>
  <c r="AT1145" i="14"/>
  <c r="AT1160" i="14"/>
  <c r="AT1155" i="14"/>
  <c r="AT1150" i="14"/>
  <c r="AT1201" i="14"/>
  <c r="AT1187" i="14"/>
  <c r="AT777" i="14"/>
  <c r="AT746" i="14"/>
  <c r="AT813" i="14"/>
  <c r="AT1122" i="14"/>
  <c r="AT1063" i="14"/>
  <c r="AT971" i="14"/>
  <c r="AT1087" i="14"/>
  <c r="AT1104" i="14"/>
  <c r="AT1086" i="14"/>
  <c r="AT1153" i="14"/>
  <c r="AT1168" i="14"/>
  <c r="AT1119" i="14"/>
  <c r="AT1163" i="14"/>
  <c r="AT1088" i="14"/>
  <c r="AT1158" i="14"/>
  <c r="AT1188" i="14"/>
  <c r="AT1156" i="14"/>
  <c r="AT1140" i="14"/>
  <c r="AT901" i="14"/>
  <c r="AT931" i="14"/>
  <c r="AT935" i="14"/>
  <c r="AT1110" i="14"/>
  <c r="AT1039" i="14"/>
  <c r="AT1161" i="14"/>
  <c r="AT1176" i="14"/>
  <c r="AT1108" i="14"/>
  <c r="AT1171" i="14"/>
  <c r="AT1206" i="14"/>
  <c r="AM745" i="14"/>
  <c r="AT745" i="14" s="1"/>
  <c r="AT905" i="14"/>
  <c r="AT1092" i="14"/>
  <c r="AT1100" i="14"/>
  <c r="AT1101" i="14"/>
  <c r="AT1029" i="14"/>
  <c r="AT1049" i="14"/>
  <c r="AT1124" i="14"/>
  <c r="AT1113" i="14"/>
  <c r="AT1169" i="14"/>
  <c r="AT1174" i="14"/>
  <c r="AT1121" i="14"/>
  <c r="AT1105" i="14"/>
  <c r="AT785" i="14"/>
  <c r="AT843" i="14"/>
  <c r="AT841" i="14"/>
  <c r="AT955" i="14"/>
  <c r="AT979" i="14"/>
  <c r="AT975" i="14"/>
  <c r="AT1050" i="14"/>
  <c r="AT1133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S91" i="22" s="1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S99" i="22" s="1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U97" i="3" s="1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AA260" i="7" s="1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S46" i="3" s="1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Q41" i="22" s="1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R41" i="3" s="1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AA233" i="3" s="1"/>
  <c r="W233" i="3"/>
  <c r="O241" i="3"/>
  <c r="Q241" i="3"/>
  <c r="P241" i="3"/>
  <c r="AA5" i="7"/>
  <c r="O63" i="7"/>
  <c r="Y63" i="7" s="1"/>
  <c r="W140" i="7"/>
  <c r="O140" i="7"/>
  <c r="S140" i="7" s="1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X220" i="7" s="1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AA239" i="3" s="1"/>
  <c r="Y239" i="3"/>
  <c r="W15" i="7"/>
  <c r="W23" i="7"/>
  <c r="Y25" i="7"/>
  <c r="O31" i="7"/>
  <c r="T31" i="7" s="1"/>
  <c r="Y34" i="7"/>
  <c r="X39" i="7"/>
  <c r="X41" i="7"/>
  <c r="X49" i="7"/>
  <c r="V50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R215" i="14"/>
  <c r="AM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S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AO399" i="14"/>
  <c r="AC399" i="14"/>
  <c r="T399" i="14"/>
  <c r="U399" i="14" s="1"/>
  <c r="AJ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X24" i="3"/>
  <c r="W24" i="3"/>
  <c r="O24" i="3"/>
  <c r="Q24" i="3" s="1"/>
  <c r="V24" i="3"/>
  <c r="U24" i="3"/>
  <c r="Y24" i="3"/>
  <c r="S34" i="3"/>
  <c r="AA47" i="3"/>
  <c r="S50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Z33" i="3"/>
  <c r="T35" i="3"/>
  <c r="V37" i="3"/>
  <c r="S38" i="3"/>
  <c r="AA38" i="3"/>
  <c r="U40" i="3"/>
  <c r="Z41" i="3"/>
  <c r="T43" i="3"/>
  <c r="V45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Y27" i="7"/>
  <c r="X27" i="7"/>
  <c r="W27" i="7"/>
  <c r="O27" i="7"/>
  <c r="Q27" i="7" s="1"/>
  <c r="V27" i="7"/>
  <c r="Y28" i="7"/>
  <c r="O32" i="7"/>
  <c r="U32" i="7" s="1"/>
  <c r="Z33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Z73" i="7"/>
  <c r="Y73" i="7"/>
  <c r="AA77" i="7"/>
  <c r="V80" i="7"/>
  <c r="Z80" i="7"/>
  <c r="Y80" i="7"/>
  <c r="X80" i="7"/>
  <c r="V88" i="7"/>
  <c r="Z88" i="7"/>
  <c r="Y88" i="7"/>
  <c r="X88" i="7"/>
  <c r="AA93" i="7"/>
  <c r="V96" i="7"/>
  <c r="Z96" i="7"/>
  <c r="Y96" i="7"/>
  <c r="X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X65" i="7"/>
  <c r="O76" i="7"/>
  <c r="S76" i="7" s="1"/>
  <c r="AA81" i="7"/>
  <c r="O92" i="7"/>
  <c r="S92" i="7" s="1"/>
  <c r="AA97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AA124" i="7"/>
  <c r="AA132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O91" i="7"/>
  <c r="R91" i="7" s="1"/>
  <c r="W91" i="7"/>
  <c r="Y93" i="7"/>
  <c r="V94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Z29" i="7"/>
  <c r="V33" i="7"/>
  <c r="Z37" i="7"/>
  <c r="O38" i="7"/>
  <c r="P38" i="7" s="1"/>
  <c r="W38" i="7"/>
  <c r="V41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X107" i="7"/>
  <c r="Z109" i="7"/>
  <c r="O110" i="7"/>
  <c r="T110" i="7" s="1"/>
  <c r="W110" i="7"/>
  <c r="V113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O89" i="7"/>
  <c r="Q89" i="7" s="1"/>
  <c r="Y91" i="7"/>
  <c r="X94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AA67" i="7"/>
  <c r="AA91" i="7"/>
  <c r="AA99" i="7"/>
  <c r="AA107" i="7"/>
  <c r="AA115" i="7"/>
  <c r="AA123" i="7"/>
  <c r="X124" i="7"/>
  <c r="AA131" i="7"/>
  <c r="X132" i="7"/>
  <c r="AA139" i="7"/>
  <c r="X140" i="7"/>
  <c r="Q145" i="7"/>
  <c r="S147" i="7"/>
  <c r="AA147" i="7"/>
  <c r="P148" i="7"/>
  <c r="X148" i="7"/>
  <c r="Q153" i="7"/>
  <c r="S155" i="7"/>
  <c r="AA155" i="7"/>
  <c r="P156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AA94" i="7"/>
  <c r="AA102" i="7"/>
  <c r="Z105" i="7"/>
  <c r="AA110" i="7"/>
  <c r="Z113" i="7"/>
  <c r="AA118" i="7"/>
  <c r="Z121" i="7"/>
  <c r="Y124" i="7"/>
  <c r="AA126" i="7"/>
  <c r="Z129" i="7"/>
  <c r="Y132" i="7"/>
  <c r="AA134" i="7"/>
  <c r="Z137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S7" i="9"/>
  <c r="S15" i="9"/>
  <c r="S23" i="9"/>
  <c r="S31" i="9"/>
  <c r="S39" i="9"/>
  <c r="S47" i="9"/>
  <c r="S55" i="9"/>
  <c r="S63" i="9"/>
  <c r="S71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R5" i="9"/>
  <c r="S10" i="9"/>
  <c r="R13" i="9"/>
  <c r="S18" i="9"/>
  <c r="R21" i="9"/>
  <c r="S26" i="9"/>
  <c r="R29" i="9"/>
  <c r="S34" i="9"/>
  <c r="R37" i="9"/>
  <c r="S42" i="9"/>
  <c r="R45" i="9"/>
  <c r="S50" i="9"/>
  <c r="R53" i="9"/>
  <c r="S58" i="9"/>
  <c r="R61" i="9"/>
  <c r="S66" i="9"/>
  <c r="R69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S5" i="9"/>
  <c r="S13" i="9"/>
  <c r="S21" i="9"/>
  <c r="S29" i="9"/>
  <c r="S37" i="9"/>
  <c r="S45" i="9"/>
  <c r="S53" i="9"/>
  <c r="S61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R206" i="7"/>
  <c r="S211" i="7"/>
  <c r="P212" i="7"/>
  <c r="R214" i="7"/>
  <c r="S219" i="7"/>
  <c r="AA219" i="7"/>
  <c r="P220" i="7"/>
  <c r="R222" i="7"/>
  <c r="Z222" i="7"/>
  <c r="Q225" i="7"/>
  <c r="Y225" i="7"/>
  <c r="S227" i="7"/>
  <c r="P228" i="7"/>
  <c r="X228" i="7"/>
  <c r="R230" i="7"/>
  <c r="Q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R14" i="9"/>
  <c r="O15" i="9"/>
  <c r="V15" i="9" s="1"/>
  <c r="Q17" i="9"/>
  <c r="S19" i="9"/>
  <c r="P20" i="9"/>
  <c r="R22" i="9"/>
  <c r="O23" i="9"/>
  <c r="V23" i="9" s="1"/>
  <c r="Q25" i="9"/>
  <c r="S27" i="9"/>
  <c r="P28" i="9"/>
  <c r="R30" i="9"/>
  <c r="O31" i="9"/>
  <c r="V31" i="9" s="1"/>
  <c r="Q33" i="9"/>
  <c r="S35" i="9"/>
  <c r="P36" i="9"/>
  <c r="R38" i="9"/>
  <c r="O39" i="9"/>
  <c r="V39" i="9" s="1"/>
  <c r="Q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S67" i="9"/>
  <c r="P68" i="9"/>
  <c r="R70" i="9"/>
  <c r="O71" i="9"/>
  <c r="V71" i="9" s="1"/>
  <c r="S73" i="9"/>
  <c r="Q74" i="9"/>
  <c r="Q75" i="9"/>
  <c r="O76" i="9"/>
  <c r="W76" i="9" s="1"/>
  <c r="S79" i="9"/>
  <c r="R80" i="9"/>
  <c r="P81" i="9"/>
  <c r="S85" i="9"/>
  <c r="O86" i="9"/>
  <c r="T86" i="9" s="1"/>
  <c r="Y90" i="9"/>
  <c r="Q90" i="9"/>
  <c r="P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V261" i="7"/>
  <c r="S262" i="7"/>
  <c r="O2" i="9"/>
  <c r="W2" i="9" s="1"/>
  <c r="Q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O42" i="9"/>
  <c r="W42" i="9" s="1"/>
  <c r="Q44" i="9"/>
  <c r="S46" i="9"/>
  <c r="P47" i="9"/>
  <c r="R49" i="9"/>
  <c r="O50" i="9"/>
  <c r="Q52" i="9"/>
  <c r="S54" i="9"/>
  <c r="P55" i="9"/>
  <c r="R57" i="9"/>
  <c r="O58" i="9"/>
  <c r="X58" i="9" s="1"/>
  <c r="Q60" i="9"/>
  <c r="S62" i="9"/>
  <c r="P63" i="9"/>
  <c r="R65" i="9"/>
  <c r="O66" i="9"/>
  <c r="V66" i="9" s="1"/>
  <c r="Q68" i="9"/>
  <c r="S70" i="9"/>
  <c r="P71" i="9"/>
  <c r="R74" i="9"/>
  <c r="R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R4" i="9"/>
  <c r="O5" i="9"/>
  <c r="Z5" i="9" s="1"/>
  <c r="Q7" i="9"/>
  <c r="S9" i="9"/>
  <c r="P10" i="9"/>
  <c r="R12" i="9"/>
  <c r="O13" i="9"/>
  <c r="T13" i="9" s="1"/>
  <c r="Q15" i="9"/>
  <c r="S17" i="9"/>
  <c r="P18" i="9"/>
  <c r="R20" i="9"/>
  <c r="O21" i="9"/>
  <c r="T21" i="9" s="1"/>
  <c r="Q23" i="9"/>
  <c r="S25" i="9"/>
  <c r="P26" i="9"/>
  <c r="R28" i="9"/>
  <c r="O29" i="9"/>
  <c r="X29" i="9" s="1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R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P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AE2" i="14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Q112" i="9"/>
  <c r="S114" i="9"/>
  <c r="R117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W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AM678" i="14"/>
  <c r="AL678" i="14"/>
  <c r="U678" i="14"/>
  <c r="AS678" i="14"/>
  <c r="AK678" i="14"/>
  <c r="AB678" i="14"/>
  <c r="T678" i="14"/>
  <c r="W678" i="14" s="1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AT1014" i="14" l="1"/>
  <c r="AT1012" i="14"/>
  <c r="AT1002" i="14"/>
  <c r="AT1015" i="14"/>
  <c r="AT1016" i="14"/>
  <c r="AT1004" i="14"/>
  <c r="AT1005" i="14"/>
  <c r="AT958" i="14"/>
  <c r="AT946" i="14"/>
  <c r="AD285" i="14"/>
  <c r="AA302" i="14"/>
  <c r="AA209" i="14"/>
  <c r="X399" i="14"/>
  <c r="AF285" i="14"/>
  <c r="AC299" i="14"/>
  <c r="Y265" i="14"/>
  <c r="AA274" i="14"/>
  <c r="AA215" i="14"/>
  <c r="W665" i="14"/>
  <c r="AE388" i="14"/>
  <c r="V683" i="14"/>
  <c r="V676" i="14"/>
  <c r="V429" i="14"/>
  <c r="U391" i="14"/>
  <c r="Y393" i="14"/>
  <c r="AF215" i="14"/>
  <c r="AD209" i="14"/>
  <c r="X728" i="14"/>
  <c r="AB267" i="14"/>
  <c r="AB215" i="14"/>
  <c r="AF343" i="14"/>
  <c r="W447" i="14"/>
  <c r="W713" i="14"/>
  <c r="AB541" i="14"/>
  <c r="V389" i="14"/>
  <c r="AA305" i="14"/>
  <c r="AC288" i="14"/>
  <c r="AD343" i="14"/>
  <c r="AB209" i="14"/>
  <c r="AE209" i="14"/>
  <c r="X483" i="14"/>
  <c r="X439" i="14"/>
  <c r="AE189" i="14"/>
  <c r="AF209" i="14"/>
  <c r="AB273" i="14"/>
  <c r="AC215" i="14"/>
  <c r="AT972" i="14"/>
  <c r="V700" i="14"/>
  <c r="AB542" i="14"/>
  <c r="U395" i="14"/>
  <c r="AF630" i="14"/>
  <c r="U401" i="14"/>
  <c r="AA299" i="14"/>
  <c r="AD215" i="14"/>
  <c r="AA125" i="14"/>
  <c r="AB315" i="14"/>
  <c r="W681" i="14"/>
  <c r="W643" i="14"/>
  <c r="V470" i="14"/>
  <c r="AD388" i="14"/>
  <c r="AA329" i="14"/>
  <c r="AE285" i="14"/>
  <c r="AE343" i="14"/>
  <c r="AE599" i="14"/>
  <c r="X436" i="14"/>
  <c r="AB329" i="14"/>
  <c r="AC209" i="14"/>
  <c r="AA270" i="14"/>
  <c r="AE215" i="14"/>
  <c r="AE600" i="14"/>
  <c r="AT993" i="14"/>
  <c r="AT995" i="14"/>
  <c r="AT994" i="14"/>
  <c r="D4" i="18" s="1"/>
  <c r="AT996" i="14"/>
  <c r="AT997" i="14"/>
  <c r="D2" i="18"/>
  <c r="Y160" i="14"/>
  <c r="P106" i="7"/>
  <c r="Y19" i="9"/>
  <c r="Q82" i="7"/>
  <c r="Y260" i="7"/>
  <c r="R35" i="22"/>
  <c r="W19" i="9"/>
  <c r="Z260" i="7"/>
  <c r="AA241" i="7"/>
  <c r="Q48" i="7"/>
  <c r="AA65" i="9"/>
  <c r="U66" i="7"/>
  <c r="T65" i="9"/>
  <c r="X65" i="9"/>
  <c r="Y65" i="9"/>
  <c r="V65" i="9"/>
  <c r="Z65" i="9"/>
  <c r="U65" i="9"/>
  <c r="T30" i="9"/>
  <c r="U19" i="9"/>
  <c r="V57" i="9"/>
  <c r="Z57" i="9"/>
  <c r="U90" i="9"/>
  <c r="Z14" i="9"/>
  <c r="T14" i="9"/>
  <c r="Z90" i="9"/>
  <c r="X90" i="9"/>
  <c r="Z30" i="9"/>
  <c r="AA19" i="9"/>
  <c r="X19" i="9"/>
  <c r="U20" i="9"/>
  <c r="Y25" i="9"/>
  <c r="S36" i="7"/>
  <c r="Y11" i="9"/>
  <c r="R66" i="7"/>
  <c r="T66" i="7"/>
  <c r="T97" i="3"/>
  <c r="S66" i="7"/>
  <c r="S106" i="7"/>
  <c r="P20" i="3"/>
  <c r="Q20" i="3"/>
  <c r="W67" i="9"/>
  <c r="Q33" i="22"/>
  <c r="Y67" i="9"/>
  <c r="U4" i="9"/>
  <c r="R64" i="7"/>
  <c r="Y51" i="9"/>
  <c r="P122" i="7"/>
  <c r="W64" i="7"/>
  <c r="Y95" i="9"/>
  <c r="U120" i="7"/>
  <c r="Y233" i="7"/>
  <c r="W159" i="7"/>
  <c r="V60" i="9"/>
  <c r="Z233" i="7"/>
  <c r="T119" i="9"/>
  <c r="U3" i="9"/>
  <c r="R132" i="7"/>
  <c r="W3" i="9"/>
  <c r="AA211" i="7"/>
  <c r="Y3" i="9"/>
  <c r="Y211" i="7"/>
  <c r="Q132" i="7"/>
  <c r="U67" i="9"/>
  <c r="AA67" i="9"/>
  <c r="Z67" i="9"/>
  <c r="X3" i="9"/>
  <c r="Z211" i="7"/>
  <c r="U12" i="9"/>
  <c r="W63" i="7"/>
  <c r="V189" i="22"/>
  <c r="V192" i="22"/>
  <c r="X12" i="9"/>
  <c r="T105" i="9"/>
  <c r="U119" i="7"/>
  <c r="P95" i="7"/>
  <c r="T111" i="9"/>
  <c r="S87" i="7"/>
  <c r="T75" i="9"/>
  <c r="V75" i="9"/>
  <c r="P119" i="7"/>
  <c r="X87" i="7"/>
  <c r="U75" i="9"/>
  <c r="S26" i="7"/>
  <c r="S95" i="7"/>
  <c r="P96" i="7"/>
  <c r="R33" i="3"/>
  <c r="X75" i="9"/>
  <c r="Z75" i="9"/>
  <c r="P140" i="7"/>
  <c r="S42" i="7"/>
  <c r="Z68" i="9"/>
  <c r="V4" i="9"/>
  <c r="U95" i="7"/>
  <c r="U140" i="7"/>
  <c r="Q96" i="7"/>
  <c r="Q26" i="7"/>
  <c r="Q87" i="7"/>
  <c r="Q140" i="7"/>
  <c r="AA75" i="9"/>
  <c r="Z41" i="9"/>
  <c r="Y4" i="9"/>
  <c r="Y41" i="9"/>
  <c r="W87" i="7"/>
  <c r="S114" i="7"/>
  <c r="T140" i="7"/>
  <c r="T26" i="7"/>
  <c r="U87" i="7"/>
  <c r="AD379" i="14"/>
  <c r="X204" i="7"/>
  <c r="T4" i="9"/>
  <c r="R140" i="7"/>
  <c r="W204" i="7"/>
  <c r="S119" i="7"/>
  <c r="Y121" i="9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AT739" i="14" s="1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5" i="18" l="1"/>
  <c r="D10" i="18"/>
  <c r="AT710" i="14"/>
  <c r="AT715" i="14"/>
  <c r="AT662" i="14"/>
  <c r="AT663" i="14"/>
  <c r="AT661" i="14"/>
  <c r="AT637" i="14"/>
  <c r="AT660" i="14"/>
  <c r="D13" i="18" s="1"/>
  <c r="AT641" i="14"/>
  <c r="AT639" i="14"/>
  <c r="D14" i="18" l="1"/>
  <c r="D9" i="18"/>
  <c r="D3" i="18"/>
  <c r="D12" i="18"/>
  <c r="D8" i="18"/>
  <c r="D7" i="18"/>
  <c r="D6" i="18"/>
  <c r="D11" i="18"/>
  <c r="I4" i="25" l="1"/>
  <c r="G2" i="25"/>
  <c r="F6" i="25"/>
  <c r="G3" i="25"/>
  <c r="B6" i="25"/>
  <c r="H5" i="25"/>
  <c r="I3" i="25"/>
  <c r="E3" i="25"/>
  <c r="E2" i="25"/>
  <c r="D6" i="25"/>
  <c r="J4" i="25"/>
  <c r="I6" i="25"/>
  <c r="M4" i="25"/>
  <c r="G4" i="25"/>
  <c r="M3" i="25"/>
  <c r="K4" i="25"/>
  <c r="F2" i="25"/>
  <c r="H3" i="25"/>
  <c r="F5" i="25"/>
  <c r="H4" i="25"/>
  <c r="L4" i="25"/>
  <c r="M5" i="25"/>
  <c r="E6" i="25"/>
  <c r="M6" i="25"/>
  <c r="L5" i="25"/>
  <c r="G6" i="25"/>
  <c r="I5" i="25"/>
  <c r="M2" i="25"/>
  <c r="K6" i="25"/>
  <c r="J5" i="25"/>
  <c r="E4" i="25"/>
  <c r="H2" i="25"/>
  <c r="K2" i="25"/>
  <c r="J6" i="25"/>
  <c r="G5" i="25"/>
  <c r="F3" i="25"/>
  <c r="I2" i="25"/>
  <c r="K3" i="25"/>
  <c r="F4" i="25"/>
  <c r="K5" i="25"/>
  <c r="H6" i="25"/>
  <c r="J3" i="25"/>
  <c r="L3" i="25"/>
  <c r="E5" i="25"/>
  <c r="L6" i="25"/>
  <c r="C6" i="25"/>
  <c r="L2" i="25"/>
  <c r="J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  <s v="{[DASHBOARD FO].[FO.PortfolioName].&amp;[FY2025 PCHP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<sst xmlns="http://schemas.openxmlformats.org/spreadsheetml/2006/main" count="37374" uniqueCount="3276">
  <si>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</si>
  <si>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</si>
  <si>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</si>
  <si>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</si>
  <si>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</si>
  <si>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</si>
  <si>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</si>
  <si>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</si>
  <si>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</si>
  <si>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</si>
  <si>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</si>
  <si>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</si>
  <si>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</si>
  <si>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</si>
  <si>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</si>
  <si>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</si>
  <si>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</si>
  <si>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</si>
  <si>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</si>
  <si>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</si>
  <si>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</si>
  <si>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</si>
  <si>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</si>
  <si>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</si>
  <si>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</si>
  <si>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</si>
  <si>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</si>
  <si>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</si>
  <si>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</si>
  <si>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</si>
  <si>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</si>
  <si>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</si>
  <si>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</si>
  <si>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</si>
  <si>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</si>
  <si>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</si>
  <si>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</si>
  <si>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</si>
  <si>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</si>
  <si>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</si>
  <si>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</si>
  <si>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</si>
  <si>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</si>
  <si>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</si>
  <si>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</si>
  <si>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</si>
  <si>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</si>
  <si>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</si>
  <si>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</si>
  <si>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</si>
  <si>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</si>
  <si>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</si>
  <si>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</si>
  <si>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</si>
  <si>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</si>
  <si>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</si>
  <si>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</si>
  <si>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</si>
  <si>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</si>
  <si>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</si>
  <si>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</si>
  <si>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</si>
  <si>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</si>
  <si>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</si>
  <si>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</si>
  <si>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</si>
  <si>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</si>
  <si>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</si>
  <si>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</si>
  <si>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</si>
  <si>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</si>
  <si>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</si>
  <si>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</si>
  <si>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</si>
  <si>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</si>
  <si>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</si>
  <si>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</si>
  <si>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</si>
  <si>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</si>
  <si>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</si>
  <si>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</si>
  <si>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</si>
  <si>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</si>
  <si>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</si>
  <si>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</si>
  <si>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</si>
  <si>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</si>
  <si>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</si>
  <si>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</si>
  <si>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</si>
  <si>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</si>
  <si>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</si>
  <si>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</si>
  <si>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</si>
  <si>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</si>
  <si>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</si>
  <si>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</si>
  <si>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</si>
  <si>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</si>
  <si>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</si>
  <si>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</si>
  <si>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</si>
  <si>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</si>
  <si>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</si>
  <si>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</si>
  <si>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</si>
  <si>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</si>
  <si>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</si>
  <si>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</si>
  <si>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</si>
  <si>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</si>
  <si>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</si>
  <si>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</si>
  <si>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</si>
  <si>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</si>
  <si>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</si>
  <si>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</si>
  <si>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</si>
  <si>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</si>
  <si>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</si>
  <si>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</si>
  <si>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</si>
  <si>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</si>
  <si>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</si>
  <si>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</si>
  <si>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</si>
  <si>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</si>
  <si>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</si>
  <si>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</si>
  <si>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</si>
  <si>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</si>
  <si>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</si>
  <si>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</si>
  <si>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</si>
  <si>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</si>
  <si>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</si>
  <si>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</si>
  <si>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</si>
  <si>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</si>
  <si>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</si>
  <si>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</si>
  <si>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</si>
  <si>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</si>
  <si>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</si>
  <si>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</si>
  <si>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</si>
  <si>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</si>
  <si>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</si>
  <si>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</si>
  <si>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</si>
  <si>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</si>
  <si>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</si>
  <si>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</si>
  <si>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</si>
  <si>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</si>
  <si>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</si>
  <si>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</si>
  <si>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</si>
  <si>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</si>
  <si>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</si>
  <si>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</si>
  <si>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</si>
  <si>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</si>
  <si>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</si>
  <si>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</si>
  <si>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</si>
  <si>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</si>
  <si>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</si>
  <si>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</si>
  <si>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</si>
  <si>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</si>
  <si>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</si>
  <si>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</si>
  <si>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</si>
  <si>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</si>
  <si>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</si>
  <si>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</si>
  <si>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</si>
  <si>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</si>
  <si>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</si>
  <si>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</si>
  <si>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</si>
  <si>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</si>
  <si>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</si>
  <si>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</si>
  <si>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</si>
  <si>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</si>
  <si>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</si>
  <si>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</si>
  <si>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</si>
  <si>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</si>
  <si>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</si>
  <si>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</si>
  <si>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</si>
  <si>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</si>
  <si>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</si>
  <si>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</si>
  <si>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</si>
  <si>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</si>
  <si>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</si>
  <si>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</si>
  <si>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</si>
  <si>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</si>
  <si>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</si>
  <si>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</si>
  <si>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</si>
  <si>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</si>
  <si>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</si>
  <si>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</si>
  <si>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</si>
  <si>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</si>
  <si>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</si>
  <si>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</si>
  <si>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</si>
  <si>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</si>
  <si>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</si>
  <si>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</si>
  <si>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</si>
  <si>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</si>
  <si>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</si>
  <si>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</si>
  <si>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</si>
  <si>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</si>
  <si>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</si>
  <si>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</si>
  <si>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</si>
  <si>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</si>
  <si>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</si>
  <si>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</si>
  <si>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</si>
  <si>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</si>
  <si>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</si>
  <si>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</si>
  <si>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</si>
  <si>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</si>
  <si>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</si>
  <si>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</si>
  <si>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</si>
  <si>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</si>
  <si>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</si>
  <si>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</si>
  <si>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</si>
  <si>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</si>
  <si>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</si>
  <si>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</si>
  <si>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</si>
  <si>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</si>
  <si>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</si>
  <si>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</si>
  <si>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</si>
  <si>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</si>
  <si>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</si>
  <si>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</si>
  <si>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</si>
  <si>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</si>
  <si>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</si>
  <si>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</si>
  <si>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</si>
  <si>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</si>
  <si>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</si>
  <si>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</si>
  <si>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</si>
  <si>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</si>
  <si>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</si>
  <si>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</si>
  <si>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</si>
  <si>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</si>
  <si>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</si>
  <si>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</si>
  <si>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</si>
  <si>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</si>
  <si>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</si>
  <si>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</si>
  <si>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</si>
  <si>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</si>
  <si>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</si>
  <si>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</si>
  <si>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</si>
  <si>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</si>
  <si>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</si>
  <si>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</si>
  <si>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</si>
  <si>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</si>
  <si>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</si>
  <si>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</si>
  <si>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</si>
  <si>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</si>
  <si>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</si>
  <si>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</si>
  <si>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</si>
  <si>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</si>
  <si>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</si>
  <si>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</si>
  <si>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</si>
  <si>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</si>
  <si>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</si>
  <si>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</si>
  <si>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</si>
  <si>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</si>
  <si>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</si>
  <si>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</si>
  <si>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</si>
  <si>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</si>
  <si>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</si>
  <si>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</si>
  <si>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</si>
  <si>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</si>
  <si>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</si>
  <si>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</si>
  <si>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</si>
  <si>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</si>
  <si>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</si>
  <si>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</si>
  <si>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</si>
  <si>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</si>
  <si>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</si>
  <si>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</si>
  <si>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</si>
  <si>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</si>
  <si>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</si>
  <si>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</si>
  <si>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</si>
  <si>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</si>
  <si>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</si>
  <si>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</si>
  <si>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</si>
  <si>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</si>
  <si>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</si>
  <si>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</si>
  <si>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</si>
  <si>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</si>
  <si>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</si>
  <si>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</si>
  <si>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</si>
  <si>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</si>
  <si>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</si>
  <si>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</si>
  <si>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</si>
  <si>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</si>
  <si>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</si>
  <si>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</si>
  <si>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</si>
  <si>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</si>
  <si>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</si>
  <si>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</si>
  <si>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</si>
  <si>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</si>
  <si>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</si>
  <si>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</si>
  <si>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</si>
  <si>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</si>
  <si>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</si>
  <si>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</si>
  <si>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</si>
  <si>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</si>
  <si>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</si>
  <si>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</si>
  <si>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</si>
  <si>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</si>
  <si>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</si>
  <si>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</si>
  <si>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</si>
  <si>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</si>
  <si>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</si>
  <si>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</si>
  <si>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</si>
  <si>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</si>
  <si>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</si>
  <si>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</si>
  <si>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</si>
  <si>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</si>
  <si>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</si>
  <si>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</si>
  <si>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</si>
  <si>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</si>
  <si>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</si>
  <si>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</si>
  <si>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</si>
  <si>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</si>
  <si>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</si>
  <si>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</si>
  <si>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</si>
  <si>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</si>
  <si>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</si>
  <si>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</si>
  <si>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</si>
  <si>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</si>
  <si>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</si>
  <si>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</si>
  <si>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</si>
  <si>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</si>
  <si>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</si>
  <si>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</si>
  <si>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</si>
  <si>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</si>
  <si>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</si>
  <si>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</si>
  <si>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</si>
  <si>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</si>
  <si>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</si>
  <si>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</si>
  <si>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</si>
  <si>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</si>
  <si>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</si>
  <si>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</si>
  <si>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</si>
  <si>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</si>
  <si>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</si>
  <si>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</si>
  <si>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</si>
  <si>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</si>
  <si>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</si>
  <si>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</si>
  <si>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</si>
  <si>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</si>
  <si>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</si>
  <si>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</si>
  <si>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</si>
  <si>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</si>
  <si>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</si>
  <si>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</si>
  <si>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</si>
  <si>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</si>
  <si>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</si>
  <si>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</si>
  <si>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</si>
  <si>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</si>
  <si>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</si>
  <si>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</si>
  <si>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</si>
  <si>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</si>
  <si>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</si>
  <si>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</si>
  <si>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</si>
  <si>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</si>
  <si>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</si>
  <si>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</si>
  <si>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</si>
  <si>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</si>
  <si>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</si>
  <si>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</si>
  <si>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</si>
  <si>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</si>
  <si>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</si>
  <si>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</si>
  <si>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</si>
  <si>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</si>
  <si>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</si>
  <si>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</si>
  <si>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</si>
  <si>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</si>
  <si>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</si>
  <si>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</si>
  <si>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</si>
  <si>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</si>
  <si>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</si>
  <si>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</si>
  <si>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</si>
  <si>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</si>
  <si>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</si>
  <si>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</si>
  <si>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</si>
  <si>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</si>
  <si>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</si>
  <si>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</si>
  <si>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</si>
  <si>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</si>
  <si>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</si>
  <si>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</si>
  <si>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</si>
  <si>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</si>
  <si>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</si>
  <si>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</si>
  <si>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</si>
  <si>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</si>
  <si>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</si>
  <si>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</si>
  <si>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</si>
  <si>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</si>
  <si>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</si>
  <si>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</si>
  <si>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</si>
  <si>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</si>
  <si>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</si>
  <si>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</si>
  <si>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</si>
  <si>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</si>
  <si>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</si>
  <si>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</si>
  <si>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</si>
  <si>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</si>
  <si>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</si>
  <si>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</si>
  <si>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</si>
  <si>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</si>
  <si>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</si>
  <si>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</si>
  <si>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</si>
  <si>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</si>
  <si>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</si>
  <si>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</si>
  <si>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</si>
  <si>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</si>
  <si>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</si>
  <si>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</si>
  <si>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</si>
  <si>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</si>
  <si>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</si>
  <si>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</si>
  <si>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</si>
  <si>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</si>
  <si>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</si>
  <si>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</si>
  <si>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</si>
  <si>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</si>
  <si>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</si>
  <si>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</si>
  <si>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</si>
  <si>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</si>
  <si>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</si>
  <si>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</si>
  <si>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</si>
  <si>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</si>
  <si>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</si>
  <si>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</si>
  <si>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</si>
  <si>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</si>
  <si>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</si>
  <si>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</si>
  <si>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</si>
  <si>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</si>
  <si>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</si>
  <si>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</si>
  <si>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</si>
  <si>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</si>
  <si>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</si>
  <si>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</si>
  <si>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</si>
  <si>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</si>
  <si>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</si>
  <si>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</si>
  <si>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</si>
  <si>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</si>
  <si>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</si>
  <si>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</si>
  <si>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</si>
  <si>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</si>
  <si>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</si>
  <si>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</si>
  <si>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</si>
  <si>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</si>
  <si>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</si>
  <si>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</si>
  <si>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</si>
  <si>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</si>
  <si>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</si>
  <si>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</si>
  <si>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</si>
  <si>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</si>
  <si>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</si>
  <si>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</si>
  <si>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</si>
  <si>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</si>
  <si>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</si>
  <si>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</si>
  <si>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</si>
  <si>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</si>
  <si>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</si>
  <si>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</si>
  <si>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</si>
  <si>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</si>
  <si>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</si>
  <si>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</si>
  <si>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</si>
  <si>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</si>
  <si>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</si>
  <si>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</si>
  <si>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</si>
  <si>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</si>
  <si>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</si>
  <si>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</si>
  <si>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</si>
  <si>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</si>
  <si>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</si>
  <si>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</si>
  <si>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</si>
  <si>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</si>
  <si>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</si>
  <si>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</si>
  <si>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</si>
  <si>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</si>
  <si>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</si>
  <si>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</si>
  <si>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</si>
  <si>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</si>
  <si>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</si>
  <si>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</si>
  <si>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</si>
  <si>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</si>
  <si>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</si>
  <si>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</si>
  <si>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</si>
  <si>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</si>
  <si>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</si>
  <si>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</si>
  <si>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</si>
  <si>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</si>
  <si>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</si>
  <si>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</si>
  <si>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</si>
  <si>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</si>
  <si>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</si>
  <si>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</si>
  <si>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</si>
  <si>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</si>
  <si>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</si>
  <si>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</si>
  <si>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</si>
  <si>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</si>
  <si>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</si>
  <si>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</si>
  <si>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</si>
  <si>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</si>
  <si>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</si>
  <si>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</si>
  <si>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</si>
  <si>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</si>
  <si>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</si>
  <si>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</si>
  <si>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</si>
  <si>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</si>
  <si>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</si>
  <si>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</si>
  <si>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</si>
  <si>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</si>
  <si>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</si>
  <si>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</si>
  <si>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</si>
  <si>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</si>
  <si>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</si>
  <si>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</si>
  <si>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</si>
  <si>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</si>
  <si>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</si>
  <si>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</si>
  <si>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</si>
  <si>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</si>
  <si>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</si>
  <si>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</si>
  <si>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</si>
  <si>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</si>
  <si>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</si>
  <si>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</si>
  <si>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</si>
  <si>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</si>
  <si>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</si>
  <si>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</si>
  <si>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</si>
  <si>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</si>
  <si>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</si>
  <si>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</si>
  <si>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</si>
  <si>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</si>
  <si>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</si>
  <si>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</si>
  <si>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</si>
  <si>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</si>
  <si>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</si>
  <si>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</si>
  <si>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</si>
  <si>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</si>
  <si>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</si>
  <si>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</si>
  <si>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</si>
  <si>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</si>
  <si>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</si>
  <si>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</si>
  <si>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</si>
  <si>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</si>
  <si>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</si>
  <si>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</si>
  <si>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</si>
  <si>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</si>
  <si>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</si>
  <si>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</si>
  <si>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</si>
  <si>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</si>
  <si>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</si>
  <si>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</si>
  <si>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</si>
  <si>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</si>
  <si>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</si>
  <si>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</si>
  <si>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</si>
  <si>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</si>
  <si>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</si>
  <si>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</si>
  <si>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</si>
  <si>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</si>
  <si>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</si>
  <si>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</si>
  <si>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</si>
  <si>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</si>
  <si>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</si>
  <si>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</si>
  <si>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</si>
  <si>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</si>
  <si>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</si>
  <si>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</si>
  <si>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</si>
  <si>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</si>
  <si>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</si>
  <si>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</si>
  <si>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</si>
  <si>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</si>
  <si>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</si>
  <si>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</si>
  <si>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</si>
  <si>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</si>
  <si>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</si>
  <si>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</si>
  <si>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</si>
  <si>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</si>
  <si>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</si>
  <si>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</si>
  <si>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</si>
  <si>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</si>
  <si>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</si>
  <si>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</si>
  <si>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</si>
  <si>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</si>
  <si>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</si>
  <si>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</si>
  <si>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</si>
  <si>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</si>
  <si>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</si>
  <si>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</si>
  <si>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</si>
  <si>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</si>
  <si>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</si>
  <si>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</si>
  <si>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</si>
  <si>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</si>
  <si>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</si>
  <si>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</si>
  <si>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</si>
  <si>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</si>
  <si>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</si>
  <si>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</si>
  <si>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</si>
  <si>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</si>
  <si>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</si>
  <si>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</si>
  <si>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</si>
  <si>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</si>
  <si>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</si>
  <si>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</si>
  <si>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</si>
  <si>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</si>
  <si>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</si>
  <si>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</si>
  <si>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</si>
  <si>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</si>
  <si>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</si>
  <si>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</si>
  <si>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</si>
  <si>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</si>
  <si>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</si>
  <si>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</si>
  <si>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</si>
  <si>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</si>
  <si>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</si>
  <si>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</si>
  <si>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</si>
  <si>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</si>
  <si>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</si>
  <si>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</si>
  <si>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</si>
  <si>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</si>
  <si>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</si>
  <si>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</si>
  <si>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</si>
  <si>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</si>
  <si>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</si>
  <si>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</si>
  <si>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</si>
  <si>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</si>
  <si>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</si>
  <si>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</si>
  <si>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</si>
  <si>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</si>
  <si>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</si>
  <si>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</si>
  <si>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</si>
  <si>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</si>
  <si>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</si>
  <si>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</si>
  <si>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</si>
  <si>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</si>
  <si>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</si>
  <si>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</si>
  <si>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</si>
  <si>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</si>
  <si>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</si>
  <si>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</si>
  <si>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</si>
  <si>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</si>
  <si>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</si>
  <si>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</si>
  <si>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</si>
  <si>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</si>
  <si>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</si>
  <si>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</si>
  <si>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</si>
  <si>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</si>
  <si>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</si>
  <si>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</si>
  <si>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</si>
  <si>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</si>
  <si>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</si>
  <si>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</si>
  <si>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</si>
  <si>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</si>
  <si>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</si>
  <si>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</si>
  <si>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</si>
  <si>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</si>
  <si>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</si>
  <si>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</si>
  <si>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</si>
  <si>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</si>
  <si>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</si>
  <si>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</si>
  <si>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</si>
  <si>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</si>
  <si>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</si>
  <si>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</si>
  <si>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</si>
  <si>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</si>
  <si>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</si>
  <si>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</si>
  <si>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</si>
  <si>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</si>
  <si>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</si>
  <si>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</si>
  <si>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</si>
  <si>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</si>
  <si>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</si>
  <si>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</si>
  <si>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</si>
  <si>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</si>
  <si>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</si>
  <si>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</si>
  <si>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</si>
  <si>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</si>
  <si>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</si>
  <si>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</si>
  <si>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</si>
  <si>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</si>
  <si>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</si>
  <si>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</si>
  <si>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</si>
  <si>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</si>
  <si>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</si>
  <si>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</si>
  <si>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</si>
  <si>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</si>
  <si>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</si>
  <si>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</si>
  <si>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</si>
  <si>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</si>
  <si>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</si>
  <si>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</si>
  <si>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</si>
  <si>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</si>
  <si>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</si>
  <si>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</si>
  <si>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FO.EndFixDate_MaturityDate</t>
  </si>
  <si>
    <t>FO.EndFixDate</t>
  </si>
  <si>
    <t>22-1110-0111-21CIMB-PS-AS-001</t>
  </si>
  <si>
    <t>300000</t>
  </si>
  <si>
    <t>2.52</t>
  </si>
  <si>
    <t>0.32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</si>
  <si>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</si>
  <si>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</si>
  <si>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</si>
  <si>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</si>
  <si>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</si>
  <si>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</si>
  <si>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</si>
  <si>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</si>
  <si>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</si>
  <si>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</si>
  <si>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</si>
  <si>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</si>
  <si>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</si>
  <si>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</si>
  <si>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</si>
  <si>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</si>
  <si>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</si>
  <si>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</si>
  <si>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</si>
  <si>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</si>
  <si>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</si>
  <si>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</si>
  <si>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</si>
  <si>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</si>
  <si>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</si>
  <si>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</si>
  <si>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</si>
  <si>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</si>
  <si>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</si>
  <si>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</si>
  <si>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</si>
  <si>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</si>
  <si>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</si>
  <si>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</si>
  <si>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</si>
  <si>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</si>
  <si>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</si>
  <si>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</si>
  <si>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</si>
  <si>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</si>
  <si>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</si>
  <si>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</si>
  <si>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</si>
  <si>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</si>
  <si>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</si>
  <si>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</si>
  <si>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</si>
  <si>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</si>
  <si>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</si>
  <si>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</si>
  <si>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</si>
  <si>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</si>
  <si>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</si>
  <si>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</si>
  <si>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</si>
  <si>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</si>
  <si>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</si>
  <si>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</si>
  <si>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</si>
  <si>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</si>
  <si>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</si>
  <si>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</si>
  <si>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</si>
  <si>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</si>
  <si>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</si>
  <si>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</si>
  <si>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</si>
  <si>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</si>
  <si>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</si>
  <si>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</si>
  <si>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</si>
  <si>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</si>
  <si>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</si>
  <si>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</si>
  <si>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</si>
  <si>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</si>
  <si>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</si>
  <si>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</si>
  <si>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</si>
  <si>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</si>
  <si>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</si>
  <si>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</si>
  <si>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</si>
  <si>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</si>
  <si>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</si>
  <si>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</si>
  <si>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22-1410-0511-21CITI-PS-EG-053</t>
  </si>
  <si>
    <t>0.71</t>
  </si>
  <si>
    <t>2.88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</si>
  <si>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</si>
  <si>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</si>
  <si>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</si>
  <si>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</si>
  <si>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</si>
  <si>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</si>
  <si>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</si>
  <si>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</si>
  <si>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</si>
  <si>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</si>
  <si>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</si>
  <si>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</si>
  <si>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</si>
  <si>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</si>
  <si>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</si>
  <si>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</si>
  <si>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22-1810-0911-21MACQ-PS-HZ-065</t>
  </si>
  <si>
    <t>22-1910-1011-21BNPP-PS-AS-066</t>
  </si>
  <si>
    <t>2.26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</si>
  <si>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</si>
  <si>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</si>
  <si>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</si>
  <si>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</si>
  <si>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</si>
  <si>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</si>
  <si>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</si>
  <si>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</si>
  <si>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</si>
  <si>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</si>
  <si>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</si>
  <si>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</si>
  <si>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</si>
  <si>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</si>
  <si>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</si>
  <si>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</si>
  <si>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</si>
  <si>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</si>
  <si>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</si>
  <si>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</si>
  <si>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</si>
  <si>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</si>
  <si>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</si>
  <si>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</si>
  <si>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</si>
  <si>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</si>
  <si>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</si>
  <si>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</si>
  <si>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</si>
  <si>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</si>
  <si>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</si>
  <si>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</si>
  <si>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</si>
  <si>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</si>
  <si>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</si>
  <si>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</si>
  <si>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</si>
  <si>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</si>
  <si>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</si>
  <si>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</si>
  <si>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</si>
  <si>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</si>
  <si>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</si>
  <si>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</si>
  <si>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</si>
  <si>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</si>
  <si>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</si>
  <si>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</si>
  <si>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</si>
  <si>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</si>
  <si>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</si>
  <si>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</si>
  <si>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</si>
  <si>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</si>
  <si>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</si>
  <si>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</si>
  <si>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</si>
  <si>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</si>
  <si>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</si>
  <si>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</si>
  <si>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</si>
  <si>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</si>
  <si>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</si>
  <si>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</si>
  <si>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</si>
  <si>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</si>
  <si>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</si>
  <si>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22-2710-1911-21BNPP-PS-HZ-113</t>
  </si>
  <si>
    <t>22-2710-1911-21CIMB-VP-AS-114</t>
  </si>
  <si>
    <t>22-2710-1911-21SCBB-VP-EJ-115</t>
  </si>
  <si>
    <t>22-2810-2211-21JPMC-VP-HZ-116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</si>
  <si>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</si>
  <si>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</si>
  <si>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</si>
  <si>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</si>
  <si>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</si>
  <si>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</si>
  <si>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</si>
  <si>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</si>
  <si>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</si>
  <si>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</si>
  <si>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</si>
  <si>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</si>
  <si>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</si>
  <si>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</si>
  <si>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</si>
  <si>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</si>
  <si>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</si>
  <si>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</si>
  <si>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</si>
  <si>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</si>
  <si>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</si>
  <si>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</si>
  <si>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</si>
  <si>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</si>
  <si>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</si>
  <si>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</si>
  <si>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</si>
  <si>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</si>
  <si>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22-0211-2611-21BNPP-PS-HZ-141</t>
  </si>
  <si>
    <t>4.46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</si>
  <si>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</si>
  <si>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</si>
  <si>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</si>
  <si>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</si>
  <si>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</si>
  <si>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</si>
  <si>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22-0411-3011-21BNPP-PS-EJ-146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</si>
  <si>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</si>
  <si>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</si>
  <si>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</si>
  <si>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</si>
  <si>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</si>
  <si>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</si>
  <si>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</si>
  <si>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</si>
  <si>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</si>
  <si>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</si>
  <si>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</si>
  <si>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</si>
  <si>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</si>
  <si>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</si>
  <si>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</si>
  <si>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</si>
  <si>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</si>
  <si>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</si>
  <si>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</si>
  <si>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</si>
  <si>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</si>
  <si>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</si>
  <si>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</si>
  <si>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</si>
  <si>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</si>
  <si>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</si>
  <si>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</si>
  <si>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</si>
  <si>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</si>
  <si>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</si>
  <si>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</si>
  <si>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</si>
  <si>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</si>
  <si>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</si>
  <si>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</si>
  <si>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</si>
  <si>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</si>
  <si>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</si>
  <si>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</si>
  <si>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</si>
  <si>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</si>
  <si>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</si>
  <si>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</si>
  <si>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</si>
  <si>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</si>
  <si>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</si>
  <si>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</si>
  <si>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</si>
  <si>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</si>
  <si>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</si>
  <si>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</si>
  <si>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</si>
  <si>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</si>
  <si>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</si>
  <si>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</si>
  <si>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</si>
  <si>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</si>
  <si>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</si>
  <si>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</si>
  <si>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</si>
  <si>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</si>
  <si>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</si>
  <si>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</si>
  <si>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</si>
  <si>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</si>
  <si>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</si>
  <si>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</si>
  <si>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</si>
  <si>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</si>
  <si>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</si>
  <si>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</si>
  <si>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</si>
  <si>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</si>
  <si>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</si>
  <si>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</si>
  <si>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</si>
  <si>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</si>
  <si>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</si>
  <si>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</si>
  <si>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</si>
  <si>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</si>
  <si>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</si>
  <si>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</si>
  <si>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</si>
  <si>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</si>
  <si>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</si>
  <si>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</si>
  <si>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</si>
  <si>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</si>
  <si>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</si>
  <si>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</si>
  <si>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</si>
  <si>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</si>
  <si>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22-1611-1012-21BNPP-PS-EJ-201</t>
  </si>
  <si>
    <t>4.96</t>
  </si>
  <si>
    <t>22-1711-1312-21BNPP-PS-EG-202</t>
  </si>
  <si>
    <t>1050000</t>
  </si>
  <si>
    <t>5.09</t>
  </si>
  <si>
    <t>4.09</t>
  </si>
  <si>
    <t>22-1711-1312-21JPMC-PS-EJ-203</t>
  </si>
  <si>
    <t>0.68</t>
  </si>
  <si>
    <t>22-1101-0702-22BNPP-PS-EG-204</t>
  </si>
  <si>
    <t>800000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</si>
  <si>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</si>
  <si>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</si>
  <si>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</si>
  <si>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</si>
  <si>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</si>
  <si>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</si>
  <si>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</si>
  <si>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</si>
  <si>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</si>
  <si>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</si>
  <si>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</si>
  <si>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</si>
  <si>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</si>
  <si>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</si>
  <si>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</si>
  <si>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</si>
  <si>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</si>
  <si>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</si>
  <si>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</si>
  <si>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</si>
  <si>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</si>
  <si>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22-1401-1002-22BNPP-PS-EJ-219</t>
  </si>
  <si>
    <t>6.81</t>
  </si>
  <si>
    <t>5.81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</si>
  <si>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</si>
  <si>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</si>
  <si>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</si>
  <si>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</si>
  <si>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</si>
  <si>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</si>
  <si>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</si>
  <si>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</si>
  <si>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</si>
  <si>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</si>
  <si>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22-1701-1102-22MLIL-PS-EG-226</t>
  </si>
  <si>
    <t>6.06</t>
  </si>
  <si>
    <t>22-1701-1102-22BNPP-PS-AS-227</t>
  </si>
  <si>
    <t>22-1701-1102-22MLIL-PS-EJ-228</t>
  </si>
  <si>
    <t>5.47</t>
  </si>
  <si>
    <t>22-1901-1502-22CITI-PS-EG-229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</si>
  <si>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</si>
  <si>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</si>
  <si>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</si>
  <si>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</si>
  <si>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</si>
  <si>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</si>
  <si>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</si>
  <si>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</si>
  <si>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</si>
  <si>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22-2001-1602-22CITI-PS-EJ-234</t>
  </si>
  <si>
    <t>5.14</t>
  </si>
  <si>
    <t>0.64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</si>
  <si>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</si>
  <si>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</si>
  <si>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</si>
  <si>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</si>
  <si>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</si>
  <si>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</si>
  <si>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</si>
  <si>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</si>
  <si>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</si>
  <si>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</si>
  <si>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</si>
  <si>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</si>
  <si>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</si>
  <si>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22-2501-2202-22MSCG-PS-EJ-241</t>
  </si>
  <si>
    <t>5.27</t>
  </si>
  <si>
    <t>4.37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</si>
  <si>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</si>
  <si>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</si>
  <si>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</si>
  <si>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</si>
  <si>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</si>
  <si>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</si>
  <si>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</si>
  <si>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</si>
  <si>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</si>
  <si>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</si>
  <si>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</si>
  <si>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</si>
  <si>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</si>
  <si>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</si>
  <si>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</si>
  <si>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</si>
  <si>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</si>
  <si>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</si>
  <si>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</si>
  <si>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</si>
  <si>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</si>
  <si>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</si>
  <si>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</si>
  <si>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</si>
  <si>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</si>
  <si>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</si>
  <si>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</si>
  <si>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</si>
  <si>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</si>
  <si>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</si>
  <si>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</si>
  <si>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</si>
  <si>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</si>
  <si>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</si>
  <si>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</si>
  <si>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</si>
  <si>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</si>
  <si>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</si>
  <si>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</si>
  <si>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</si>
  <si>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</si>
  <si>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</si>
  <si>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</si>
  <si>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</si>
  <si>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</si>
  <si>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</si>
  <si>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</si>
  <si>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</si>
  <si>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</si>
  <si>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</si>
  <si>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</si>
  <si>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</si>
  <si>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</si>
  <si>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</si>
  <si>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</si>
  <si>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</si>
  <si>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</si>
  <si>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</si>
  <si>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</si>
  <si>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</si>
  <si>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</si>
  <si>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</si>
  <si>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</si>
  <si>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</si>
  <si>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</si>
  <si>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</si>
  <si>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</si>
  <si>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</si>
  <si>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</si>
  <si>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</si>
  <si>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</si>
  <si>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</si>
  <si>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21-1504-0505-21BNPP-PS-EG-009</t>
  </si>
  <si>
    <t>1600000</t>
  </si>
  <si>
    <t>21-1604-0605-21SCBB-PS-EJ-010</t>
  </si>
  <si>
    <t>21-1604-0605-21SCBB-PS-EJ-011</t>
  </si>
  <si>
    <t>21-1604-0605-21BNPP-PS-AS-012</t>
  </si>
  <si>
    <t>21-1904-0705-21BNPP-PS-EJ-013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</si>
  <si>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</si>
  <si>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</si>
  <si>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</si>
  <si>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</si>
  <si>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</si>
  <si>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</si>
  <si>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21-1904-0705-21BNPP-PS-EJ-020</t>
  </si>
  <si>
    <t>21-2004-0705-21JPMC-PS-AS-021</t>
  </si>
  <si>
    <t>21-2004-1005-21BNPP-PS-EJ-022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</si>
  <si>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</si>
  <si>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</si>
  <si>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</si>
  <si>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</si>
  <si>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</si>
  <si>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</si>
  <si>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</si>
  <si>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</si>
  <si>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</si>
  <si>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</si>
  <si>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</si>
  <si>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</si>
  <si>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</si>
  <si>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</si>
  <si>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</si>
  <si>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</si>
  <si>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</si>
  <si>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</si>
  <si>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</si>
  <si>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</si>
  <si>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</si>
  <si>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</si>
  <si>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</si>
  <si>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</si>
  <si>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</si>
  <si>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</si>
  <si>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</si>
  <si>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</si>
  <si>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</si>
  <si>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</si>
  <si>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</si>
  <si>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</si>
  <si>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</si>
  <si>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</si>
  <si>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</si>
  <si>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</si>
  <si>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</si>
  <si>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</si>
  <si>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</si>
  <si>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</si>
  <si>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</si>
  <si>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</si>
  <si>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</si>
  <si>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</si>
  <si>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</si>
  <si>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</si>
  <si>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</si>
  <si>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</si>
  <si>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</si>
  <si>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</si>
  <si>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</si>
  <si>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</si>
  <si>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</si>
  <si>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</si>
  <si>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</si>
  <si>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</si>
  <si>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</si>
  <si>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</si>
  <si>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</si>
  <si>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</si>
  <si>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</si>
  <si>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</si>
  <si>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</si>
  <si>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</si>
  <si>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</si>
  <si>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</si>
  <si>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</si>
  <si>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</si>
  <si>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</si>
  <si>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</si>
  <si>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21-2704-1705-21BNPP-PS-AS-088</t>
  </si>
  <si>
    <t>21-2704-1705-21BNPP-PS-AS-089</t>
  </si>
  <si>
    <t>21-2804-2005-21SCBB-PS-EJ-090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</si>
  <si>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</si>
  <si>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</si>
  <si>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</si>
  <si>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</si>
  <si>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</si>
  <si>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</si>
  <si>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</si>
  <si>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</si>
  <si>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</si>
  <si>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</si>
  <si>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</si>
  <si>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</si>
  <si>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</si>
  <si>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</si>
  <si>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</si>
  <si>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</si>
  <si>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</si>
  <si>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</si>
  <si>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</si>
  <si>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</si>
  <si>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</si>
  <si>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</si>
  <si>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</si>
  <si>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</si>
  <si>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</si>
  <si>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</si>
  <si>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</si>
  <si>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</si>
  <si>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</si>
  <si>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</si>
  <si>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</si>
  <si>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</si>
  <si>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</si>
  <si>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</si>
  <si>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</si>
  <si>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</si>
  <si>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</si>
  <si>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</si>
  <si>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</si>
  <si>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</si>
  <si>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</si>
  <si>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</si>
  <si>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</si>
  <si>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</si>
  <si>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</si>
  <si>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</si>
  <si>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</si>
  <si>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</si>
  <si>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</si>
  <si>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</si>
  <si>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</si>
  <si>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</si>
  <si>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</si>
  <si>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0</t>
  </si>
  <si>
    <t>FY2024 PCHP</t>
  </si>
  <si>
    <t>24-0111-2211-23TOTS-PS-HZ-001</t>
  </si>
  <si>
    <t>24-0111-2211-23CITI-PS-HZ-002</t>
  </si>
  <si>
    <t>24-0211-2411-23SCBB-PS-AS-003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</si>
  <si>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</si>
  <si>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</si>
  <si>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</si>
  <si>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</si>
  <si>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</si>
  <si>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</si>
  <si>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24-0311-2711-23CITI-PS-DS-010</t>
  </si>
  <si>
    <t>0.21</t>
  </si>
  <si>
    <t>24-0311-2711-23MLIL-PS-EG-011</t>
  </si>
  <si>
    <t>24-0311-2711-23BNPP-PS-EG-013</t>
  </si>
  <si>
    <t>24-0211-2411-23MLIL-PS-HZ-004</t>
  </si>
  <si>
    <t>24-0311-2711-23CIMB-PS-DS-012</t>
  </si>
  <si>
    <t>24-0611-2811-23BNPP-PS-HZ-014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</si>
  <si>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</si>
  <si>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</si>
  <si>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</si>
  <si>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</si>
  <si>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</si>
  <si>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</si>
  <si>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24-1011-0412-23TOTS-PS-EG-021</t>
  </si>
  <si>
    <t>24-1411-0512-23BNPP-PS-HZ-022</t>
  </si>
  <si>
    <t>24-1411-0512-23MSCG-PS-HZ-023</t>
  </si>
  <si>
    <t>24-1411-0512-23BNPP-PS-AS-024</t>
  </si>
  <si>
    <t>24-1411-0512-23MLIL-PS-AS-025</t>
  </si>
  <si>
    <t>24-1611-0812-23SCBB-PS-EG-026</t>
  </si>
  <si>
    <t>24-1611-0812-23BNPP-PS-EG-027</t>
  </si>
  <si>
    <t>24-1611-0812-23TOTS-PS-HZ-028</t>
  </si>
  <si>
    <t>3.04</t>
  </si>
  <si>
    <t>24-1711-1112-23SCBB-PS-DS-029</t>
  </si>
  <si>
    <t>0.77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</si>
  <si>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</si>
  <si>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</si>
  <si>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</si>
  <si>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</si>
  <si>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</si>
  <si>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</si>
  <si>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</si>
  <si>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</si>
  <si>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</si>
  <si>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24-1711-1112-23JPMC-PS-AS-035</t>
  </si>
  <si>
    <t>3.51</t>
  </si>
  <si>
    <t>1575000</t>
  </si>
  <si>
    <t>24-2011-1112-23SCBB-PS-HZ-036</t>
  </si>
  <si>
    <t>3.02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</si>
  <si>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</si>
  <si>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</si>
  <si>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</si>
  <si>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</si>
  <si>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</si>
  <si>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</si>
  <si>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</si>
  <si>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</si>
  <si>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</si>
  <si>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</si>
  <si>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</si>
  <si>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</si>
  <si>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</si>
  <si>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24-2111-1212-23JPMC-PS-HZ-046</t>
  </si>
  <si>
    <t>24-2111-1212-23MSCG-PS-HZ-047</t>
  </si>
  <si>
    <t>24-2111-1212-23MLIL-PS-HZ-048</t>
  </si>
  <si>
    <t>24-2111-1212-23SCBB-PS-DS-049</t>
  </si>
  <si>
    <t>24-2111-1212-23MLIL-PS-DS-050</t>
  </si>
  <si>
    <t>24-2711-1512-23BNPP-PS-EG-051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</si>
  <si>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</si>
  <si>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</si>
  <si>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</si>
  <si>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</si>
  <si>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</si>
  <si>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</si>
  <si>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</si>
  <si>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</si>
  <si>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</si>
  <si>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</si>
  <si>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</si>
  <si>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</si>
  <si>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</si>
  <si>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</si>
  <si>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</si>
  <si>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</si>
  <si>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</si>
  <si>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</si>
  <si>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</si>
  <si>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</si>
  <si>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</si>
  <si>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</si>
  <si>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</si>
  <si>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</si>
  <si>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</si>
  <si>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</si>
  <si>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24-0612-2712-23MLIL-PS-AS-073</t>
  </si>
  <si>
    <t>24-0201-2301-24SCBB-PS-DS-074</t>
  </si>
  <si>
    <t>24-0201-2301-24BNPP-PS-HZ-075</t>
  </si>
  <si>
    <t>24-0201-2301-24JPMC-PS-AS-076</t>
  </si>
  <si>
    <t>4.19</t>
  </si>
  <si>
    <t>24-0201-2301-24MLIL-PS-HZ-077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</si>
  <si>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</si>
  <si>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</si>
  <si>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</si>
  <si>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</si>
  <si>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</si>
  <si>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</si>
  <si>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</si>
  <si>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</si>
  <si>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</si>
  <si>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</si>
  <si>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</si>
  <si>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</si>
  <si>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</si>
  <si>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</si>
  <si>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</si>
  <si>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</si>
  <si>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</si>
  <si>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</si>
  <si>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</si>
  <si>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</si>
  <si>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</si>
  <si>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</si>
  <si>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</si>
  <si>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</si>
  <si>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</si>
  <si>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</si>
  <si>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</si>
  <si>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</si>
  <si>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</si>
  <si>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</si>
  <si>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</si>
  <si>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24-1801-1302-24MSCG-PS-AS-099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</si>
  <si>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</si>
  <si>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</si>
  <si>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</si>
  <si>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</si>
  <si>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</si>
  <si>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</si>
  <si>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</si>
  <si>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24-1901-1302-24BNPP-PS-HZ-105</t>
  </si>
  <si>
    <t>24-1901-1302-24TOTS-PS-DS-106</t>
  </si>
  <si>
    <t>24-2201-1402-24SCBB-PS-EG-107</t>
  </si>
  <si>
    <t>24-2201-1402-24TOTS-PS-EG-108</t>
  </si>
  <si>
    <t>24-2201-1402-24JPMC-PS-EG-109</t>
  </si>
  <si>
    <t>4.74</t>
  </si>
  <si>
    <t>24-2201-1402-24MLIL-PS-EG-110</t>
  </si>
  <si>
    <t>24-2401-1602-24CITI-PS-HZ-111</t>
  </si>
  <si>
    <t>4.82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</si>
  <si>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</si>
  <si>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</si>
  <si>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</si>
  <si>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</si>
  <si>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</si>
  <si>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</si>
  <si>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</si>
  <si>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</si>
  <si>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</si>
  <si>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</si>
  <si>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</si>
  <si>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24-3001-2202-24SCBB-PS-AS-121</t>
  </si>
  <si>
    <t>24-3101-2302-24JPMC-PS-HZ-122</t>
  </si>
  <si>
    <t>1080000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</si>
  <si>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</si>
  <si>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</si>
  <si>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</si>
  <si>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</si>
  <si>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</si>
  <si>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</si>
  <si>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</si>
  <si>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</si>
  <si>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</si>
  <si>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</si>
  <si>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</si>
  <si>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</si>
  <si>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</si>
  <si>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</si>
  <si>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</si>
  <si>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</si>
  <si>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</si>
  <si>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</si>
  <si>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</si>
  <si>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</si>
  <si>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</si>
  <si>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</si>
  <si>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</si>
  <si>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</si>
  <si>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</si>
  <si>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</si>
  <si>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</si>
  <si>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24-0403-2603-24MSCG-PS-HZ-132</t>
  </si>
  <si>
    <t>24-0403-2603-24SCBB-PS-HZ-133</t>
  </si>
  <si>
    <t>24-0403-2603-24TOTS-PS-AS-134</t>
  </si>
  <si>
    <t>24-0503-2703-24CIMBI-PS-EG-135</t>
  </si>
  <si>
    <t>CIMB Islamic Bank Berhad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</si>
  <si>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</si>
  <si>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</si>
  <si>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</si>
  <si>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</si>
  <si>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</si>
  <si>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</si>
  <si>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</si>
  <si>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</si>
  <si>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</si>
  <si>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</si>
  <si>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24-1203-0304-24SCBB-PS-HZ-144</t>
  </si>
  <si>
    <t>3.36</t>
  </si>
  <si>
    <t>24-1203-0304-24JPMC-PS-DS-146</t>
  </si>
  <si>
    <t>24-1203-0304-24MLIL-PS-HZ-147</t>
  </si>
  <si>
    <t>CIMI</t>
  </si>
  <si>
    <t>24-1203-0304-24TOTS-PS-EG-145</t>
  </si>
  <si>
    <t>24-1403-0504-24SCBB-PS-HZ-148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</si>
  <si>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</si>
  <si>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</si>
  <si>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</si>
  <si>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</si>
  <si>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</si>
  <si>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24-1803-0904-24SCBB-PS-AS-154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</si>
  <si>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</si>
  <si>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</si>
  <si>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</si>
  <si>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</si>
  <si>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</si>
  <si>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</si>
  <si>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</si>
  <si>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</si>
  <si>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</si>
  <si>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</si>
  <si>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</si>
  <si>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</si>
  <si>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</si>
  <si>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</si>
  <si>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</si>
  <si>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</si>
  <si>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</si>
  <si>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24-0204-2404-24SCBB-PS-AS-160</t>
  </si>
  <si>
    <t>24-0204-2404-24MSCG-PS-AS-161</t>
  </si>
  <si>
    <t>24-0204-2404-24BNPP-PS-HZ-162</t>
  </si>
  <si>
    <t>24-0204-2404-24CITI-PS-EG-163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</si>
  <si>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</si>
  <si>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</si>
  <si>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</si>
  <si>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</si>
  <si>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</si>
  <si>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</si>
  <si>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</si>
  <si>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</si>
  <si>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</si>
  <si>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</si>
  <si>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</si>
  <si>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</si>
  <si>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</si>
  <si>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</si>
  <si>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</si>
  <si>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</si>
  <si>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</si>
  <si>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</si>
  <si>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</si>
  <si>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</si>
  <si>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</si>
  <si>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</si>
  <si>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</si>
  <si>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</si>
  <si>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</si>
  <si>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</si>
  <si>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</si>
  <si>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</si>
  <si>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</si>
  <si>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</si>
  <si>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</si>
  <si>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</si>
  <si>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</si>
  <si>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</si>
  <si>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</si>
  <si>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</si>
  <si>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</si>
  <si>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</si>
  <si>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</si>
  <si>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</si>
  <si>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</si>
  <si>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</si>
  <si>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</si>
  <si>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</si>
  <si>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</si>
  <si>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</si>
  <si>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</si>
  <si>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</si>
  <si>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</si>
  <si>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24-1204-0305-24MSCG-PS-HZ-183</t>
  </si>
  <si>
    <t>24-1204-0305-24MLIL-PS-HZ-184</t>
  </si>
  <si>
    <t>24-1204-0305-24TOTS-PS-HZ-185</t>
  </si>
  <si>
    <t>24-1204-0305-24CITI-PS-HZ-186</t>
  </si>
  <si>
    <t>24-2504-1605-24MACQ-PS-AS-187</t>
  </si>
  <si>
    <t>24-2604-1705-24SCBB-PS-EG-188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</si>
  <si>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</si>
  <si>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</si>
  <si>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</si>
  <si>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</si>
  <si>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</si>
  <si>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</si>
  <si>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</si>
  <si>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</si>
  <si>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</si>
  <si>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</si>
  <si>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</si>
  <si>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24-0805-3005-24SCBB-PS-AS-197</t>
  </si>
  <si>
    <t>24-0805-3005-24TOTS-PS-AS-198</t>
  </si>
  <si>
    <t>24-0805-3005-24MACQ-PS-AS-199</t>
  </si>
  <si>
    <t>24-0805-3005-24BNPP-PS-AS-200</t>
  </si>
  <si>
    <t>24-0905-3105-24MSCG-PS-EG-201</t>
  </si>
  <si>
    <t>24-0905-3105-24CITI-PS-DS-202</t>
  </si>
  <si>
    <t>24-0905-3105-24JPMC-PS-EG-203</t>
  </si>
  <si>
    <t>24-0905-3105-24MLIL-PS-DS-204</t>
  </si>
  <si>
    <t>24-1005-0406-24CIMI-PS-DS-205</t>
  </si>
  <si>
    <t>24-1605-1006-24TOTS-PS-DS-206</t>
  </si>
  <si>
    <t>150000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</si>
  <si>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</si>
  <si>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</si>
  <si>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</si>
  <si>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</si>
  <si>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</si>
  <si>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</si>
  <si>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</si>
  <si>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</si>
  <si>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</si>
  <si>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</si>
  <si>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</si>
  <si>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</si>
  <si>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</si>
  <si>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</si>
  <si>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</si>
  <si>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</si>
  <si>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</si>
  <si>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</si>
  <si>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</si>
  <si>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</si>
  <si>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</si>
  <si>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</si>
  <si>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</si>
  <si>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</si>
  <si>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</si>
  <si>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</si>
  <si>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</si>
  <si>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</si>
  <si>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</si>
  <si>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</si>
  <si>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</si>
  <si>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</si>
  <si>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</si>
  <si>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</si>
  <si>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</si>
  <si>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</si>
  <si>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</si>
  <si>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</si>
  <si>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</si>
  <si>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</si>
  <si>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</si>
  <si>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</si>
  <si>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</si>
  <si>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</si>
  <si>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</si>
  <si>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</si>
  <si>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</si>
  <si>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</si>
  <si>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</si>
  <si>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</si>
  <si>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</si>
  <si>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</si>
  <si>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</si>
  <si>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</si>
  <si>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</si>
  <si>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</si>
  <si>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</si>
  <si>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</si>
  <si>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</si>
  <si>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</si>
  <si>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</si>
  <si>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</si>
  <si>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</si>
  <si>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</si>
  <si>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</si>
  <si>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</si>
  <si>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</si>
  <si>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</si>
  <si>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</si>
  <si>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</si>
  <si>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</si>
  <si>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</si>
  <si>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</si>
  <si>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</si>
  <si>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</si>
  <si>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</si>
  <si>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</si>
  <si>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</si>
  <si>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</si>
  <si>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</si>
  <si>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</si>
  <si>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</si>
  <si>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</si>
  <si>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</si>
  <si>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</si>
  <si>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</si>
  <si>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</si>
  <si>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</si>
  <si>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</si>
  <si>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</si>
  <si>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</si>
  <si>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</si>
  <si>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</si>
  <si>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</si>
  <si>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</si>
  <si>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</si>
  <si>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</si>
  <si>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</si>
  <si>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</si>
  <si>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</si>
  <si>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</si>
  <si>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</si>
  <si>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</si>
  <si>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</si>
  <si>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</si>
  <si>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</si>
  <si>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</si>
  <si>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</si>
  <si>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</si>
  <si>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</si>
  <si>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</si>
  <si>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</si>
  <si>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</si>
  <si>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</si>
  <si>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</si>
  <si>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</si>
  <si>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</si>
  <si>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</si>
  <si>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</si>
  <si>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</si>
  <si>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</si>
  <si>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</si>
  <si>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</si>
  <si>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</si>
  <si>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</si>
  <si>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</si>
  <si>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</si>
  <si>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</si>
  <si>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</si>
  <si>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</si>
  <si>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</si>
  <si>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</si>
  <si>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</si>
  <si>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</si>
  <si>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</si>
  <si>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</si>
  <si>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</si>
  <si>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</si>
  <si>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</si>
  <si>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</si>
  <si>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</si>
  <si>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</si>
  <si>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</si>
  <si>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</si>
  <si>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</si>
  <si>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</si>
  <si>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</si>
  <si>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</si>
  <si>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</si>
  <si>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</si>
  <si>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</si>
  <si>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</si>
  <si>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</si>
  <si>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</si>
  <si>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</si>
  <si>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</si>
  <si>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</si>
  <si>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</si>
  <si>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</si>
  <si>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</si>
  <si>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</si>
  <si>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</si>
  <si>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</si>
  <si>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</si>
  <si>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</si>
  <si>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</si>
  <si>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</si>
  <si>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</si>
  <si>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</si>
  <si>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</si>
  <si>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</si>
  <si>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</si>
  <si>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</si>
  <si>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</si>
  <si>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</si>
  <si>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</si>
  <si>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</si>
  <si>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</si>
  <si>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</si>
  <si>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</si>
  <si>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</si>
  <si>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</si>
  <si>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</si>
  <si>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</si>
  <si>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</si>
  <si>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</si>
  <si>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</si>
  <si>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</si>
  <si>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</si>
  <si>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</si>
  <si>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</si>
  <si>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</si>
  <si>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</si>
  <si>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</si>
  <si>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</si>
  <si>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</si>
  <si>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</si>
  <si>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</si>
  <si>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</si>
  <si>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</si>
  <si>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</si>
  <si>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</si>
  <si>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</si>
  <si>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</si>
  <si>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</si>
  <si>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</si>
  <si>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</si>
  <si>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</si>
  <si>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</si>
  <si>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</si>
  <si>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</si>
  <si>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</si>
  <si>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</si>
  <si>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</si>
  <si>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</si>
  <si>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</si>
  <si>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</si>
  <si>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</si>
  <si>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</si>
  <si>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</si>
  <si>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</si>
  <si>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</si>
  <si>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</si>
  <si>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</si>
  <si>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</si>
  <si>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</si>
  <si>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</si>
  <si>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</si>
  <si>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</si>
  <si>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</si>
  <si>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</si>
  <si>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</si>
  <si>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</si>
  <si>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</si>
  <si>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</si>
  <si>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</si>
  <si>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</si>
  <si>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</si>
  <si>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</si>
  <si>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</si>
  <si>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</si>
  <si>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</si>
  <si>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</si>
  <si>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</si>
  <si>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</si>
  <si>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</si>
  <si>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</si>
  <si>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</si>
  <si>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</si>
  <si>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</si>
  <si>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</si>
  <si>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</si>
  <si>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</si>
  <si>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</si>
  <si>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</si>
  <si>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</si>
  <si>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</si>
  <si>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</si>
  <si>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</si>
  <si>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</si>
  <si>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</si>
  <si>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</si>
  <si>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</si>
  <si>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</si>
  <si>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</si>
  <si>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</si>
  <si>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</si>
  <si>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</si>
  <si>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</si>
  <si>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</si>
  <si>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</si>
  <si>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</si>
  <si>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</si>
  <si>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</si>
  <si>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</si>
  <si>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</si>
  <si>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</si>
  <si>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</si>
  <si>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</si>
  <si>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</si>
  <si>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</si>
  <si>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</si>
  <si>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</si>
  <si>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</si>
  <si>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</si>
  <si>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</si>
  <si>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</si>
  <si>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</si>
  <si>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</si>
  <si>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</si>
  <si>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</si>
  <si>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</si>
  <si>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</si>
  <si>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</si>
  <si>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</si>
  <si>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</si>
  <si>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</si>
  <si>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</si>
  <si>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</si>
  <si>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</si>
  <si>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</si>
  <si>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</si>
  <si>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</si>
  <si>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</si>
  <si>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</si>
  <si>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</si>
  <si>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</si>
  <si>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</si>
  <si>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</si>
  <si>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</si>
  <si>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</si>
  <si>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</si>
  <si>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</si>
  <si>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</si>
  <si>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</si>
  <si>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</si>
  <si>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</si>
  <si>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</si>
  <si>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</si>
  <si>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</si>
  <si>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</si>
  <si>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</si>
  <si>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</si>
  <si>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</si>
  <si>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</si>
  <si>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</si>
  <si>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</si>
  <si>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</si>
  <si>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</si>
  <si>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</si>
  <si>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</si>
  <si>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</si>
  <si>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</si>
  <si>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</si>
  <si>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</si>
  <si>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</si>
  <si>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</si>
  <si>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</si>
  <si>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</si>
  <si>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</si>
  <si>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</si>
  <si>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</si>
  <si>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</si>
  <si>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</si>
  <si>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</si>
  <si>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</si>
  <si>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</si>
  <si>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</si>
  <si>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</si>
  <si>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</si>
  <si>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</si>
  <si>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</si>
  <si>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</si>
  <si>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</si>
  <si>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</si>
  <si>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</si>
  <si>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</si>
  <si>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</si>
  <si>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</si>
  <si>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</si>
  <si>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</si>
  <si>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</si>
  <si>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</si>
  <si>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</si>
  <si>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</si>
  <si>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</si>
  <si>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</si>
  <si>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</si>
  <si>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</si>
  <si>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</si>
  <si>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</si>
  <si>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</si>
  <si>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</si>
  <si>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</si>
  <si>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</si>
  <si>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</si>
  <si>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</si>
  <si>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</si>
  <si>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</si>
  <si>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</si>
  <si>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</si>
  <si>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</si>
  <si>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</si>
  <si>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</si>
  <si>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</si>
  <si>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</si>
  <si>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</si>
  <si>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</si>
  <si>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</si>
  <si>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</si>
  <si>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</si>
  <si>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</si>
  <si>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</si>
  <si>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</si>
  <si>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</si>
  <si>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</si>
  <si>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</si>
  <si>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</si>
  <si>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</si>
  <si>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</si>
  <si>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</si>
  <si>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</si>
  <si>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</si>
  <si>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</si>
  <si>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</si>
  <si>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</si>
  <si>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</si>
  <si>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</si>
  <si>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</si>
  <si>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</si>
  <si>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</si>
  <si>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</si>
  <si>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</si>
  <si>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</si>
  <si>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</si>
  <si>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</si>
  <si>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</si>
  <si>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</si>
  <si>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</si>
  <si>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</si>
  <si>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</si>
  <si>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</si>
  <si>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</si>
  <si>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</si>
  <si>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</si>
  <si>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</si>
  <si>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</si>
  <si>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</si>
  <si>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</si>
  <si>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</si>
  <si>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</si>
  <si>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</si>
  <si>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</si>
  <si>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</si>
  <si>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</si>
  <si>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</si>
  <si>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</si>
  <si>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</si>
  <si>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</si>
  <si>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</si>
  <si>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</si>
  <si>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</si>
  <si>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</si>
  <si>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</si>
  <si>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</si>
  <si>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</si>
  <si>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</si>
  <si>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</si>
  <si>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</si>
  <si>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</si>
  <si>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</si>
  <si>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</si>
  <si>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</si>
  <si>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</si>
  <si>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</si>
  <si>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</si>
  <si>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</si>
  <si>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</si>
  <si>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</si>
  <si>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</si>
  <si>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</si>
  <si>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</si>
  <si>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</si>
  <si>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</si>
  <si>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</si>
  <si>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</si>
  <si>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</si>
  <si>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</si>
  <si>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</si>
  <si>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</si>
  <si>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</si>
  <si>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</si>
  <si>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</si>
  <si>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</si>
  <si>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</si>
  <si>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</si>
  <si>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</si>
  <si>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</si>
  <si>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</si>
  <si>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</si>
  <si>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</si>
  <si>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</si>
  <si>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</si>
  <si>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</si>
  <si>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</si>
  <si>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</si>
  <si>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</si>
  <si>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25-1909-0910-24SCBS-PS-HZ-001</t>
  </si>
  <si>
    <t>Standard Chartered Saadiq Berhad</t>
  </si>
  <si>
    <t>25-1909-0910-24ANZB-PS-AS-002</t>
  </si>
  <si>
    <t>Australia And New Zealand Banking Group Limited</t>
  </si>
  <si>
    <t>6.75</t>
  </si>
  <si>
    <t>25-1909-0910-24SCBB-PS-AS-003</t>
  </si>
  <si>
    <t>25-1909-0910-24MLIL-PS-HZ-004</t>
  </si>
  <si>
    <t>25-1909-0910-24JPMC-PS-EG-005</t>
  </si>
  <si>
    <t>1.47</t>
  </si>
  <si>
    <t>5.23</t>
  </si>
  <si>
    <t>25-1909-0910-24TOTS-PS-EG-006</t>
  </si>
  <si>
    <t>6.67</t>
  </si>
  <si>
    <t>25-1909-0910-24MSCG-PS-EG-007</t>
  </si>
  <si>
    <t>1.43</t>
  </si>
  <si>
    <t>FY2025 PCHP</t>
  </si>
  <si>
    <t>SCBS</t>
  </si>
  <si>
    <t>72.54</t>
  </si>
  <si>
    <t>ANZB</t>
  </si>
  <si>
    <t>72.88</t>
  </si>
  <si>
    <t>72.8</t>
  </si>
  <si>
    <t>72.84</t>
  </si>
  <si>
    <t>73.05</t>
  </si>
  <si>
    <t>73.15</t>
  </si>
  <si>
    <t>73.25</t>
  </si>
  <si>
    <t>25-2409-1510-24BNPP-PS-HZ-008</t>
  </si>
  <si>
    <t>5.04</t>
  </si>
  <si>
    <t>73.39</t>
  </si>
  <si>
    <t>25-2409-1510-24MSCG-PS-HZ-009</t>
  </si>
  <si>
    <t>73.43</t>
  </si>
  <si>
    <t>25-2409-1510-24SCBB-PS-AS-010</t>
  </si>
  <si>
    <t>6.1</t>
  </si>
  <si>
    <t>25-2409-1510-24ANZB-PS-AS-011</t>
  </si>
  <si>
    <t>6.08</t>
  </si>
  <si>
    <t>25-2409-1510-24JPMC-PS-EG-012</t>
  </si>
  <si>
    <t>25-2409-1510-24MACQ-PS-DS-013</t>
  </si>
  <si>
    <t>73.7</t>
  </si>
  <si>
    <t>73.74</t>
  </si>
  <si>
    <t>73.98</t>
  </si>
  <si>
    <t>74.03</t>
  </si>
  <si>
    <t>25-0110-2210-24SCBB-PS-AS-014</t>
  </si>
  <si>
    <t>25-0110-2210-24MLIL-PS-AS-015</t>
  </si>
  <si>
    <t>7.48</t>
  </si>
  <si>
    <t>2.05</t>
  </si>
  <si>
    <t>25-0110-2210-24SCBS-PS-AS-016</t>
  </si>
  <si>
    <t>5.37</t>
  </si>
  <si>
    <t>25-0110-2210-24JPMC-PS-AS-017</t>
  </si>
  <si>
    <t>25-0110-2210-24CITI-PS-AS-018</t>
  </si>
  <si>
    <t>6.84</t>
  </si>
  <si>
    <t>1.46</t>
  </si>
  <si>
    <t>5.38</t>
  </si>
  <si>
    <t>25-0110-2210-24BNPP-PS-AS-019</t>
  </si>
  <si>
    <t>7.38</t>
  </si>
  <si>
    <t>25-0110-2210-24JPMC-PS-AS-020</t>
  </si>
  <si>
    <t>7.07</t>
  </si>
  <si>
    <t>25-0110-2210-24BNPP-PS-AS-021</t>
  </si>
  <si>
    <t>7.19</t>
  </si>
  <si>
    <t>25-0110-2210-24MSCG-PS-AS-022</t>
  </si>
  <si>
    <t>72.7</t>
  </si>
  <si>
    <t>72.9</t>
  </si>
  <si>
    <t>72.75</t>
  </si>
  <si>
    <t>72.82</t>
  </si>
  <si>
    <t>73.6</t>
  </si>
  <si>
    <t>73.58</t>
  </si>
  <si>
    <t>73.56</t>
  </si>
  <si>
    <t>25-0210-2310-24BNPP-PS-AS-023</t>
  </si>
  <si>
    <t>74.4</t>
  </si>
  <si>
    <t>25-0210-2310-24JPMC-PS-HZ-024</t>
  </si>
  <si>
    <t>74.37</t>
  </si>
  <si>
    <t>25-0210-2310-24MSCG-PS-EG-025</t>
  </si>
  <si>
    <t>6.85</t>
  </si>
  <si>
    <t>74.41</t>
  </si>
  <si>
    <t>25-0210-2310-24SCBB-PS-HZ-026</t>
  </si>
  <si>
    <t>74.5</t>
  </si>
  <si>
    <t>25-0210-2310-24MLIL-PS-DS-027</t>
  </si>
  <si>
    <t>74.55</t>
  </si>
  <si>
    <t>25-0210-2310-24CITI-PS-DS-028</t>
  </si>
  <si>
    <t>76.42</t>
  </si>
  <si>
    <t>25-0310-2410-24JPMC-PS-HZ-029</t>
  </si>
  <si>
    <t>7.4</t>
  </si>
  <si>
    <t>74.3</t>
  </si>
  <si>
    <t>25-0310-2410-24MLIL-PS-HZ-030</t>
  </si>
  <si>
    <t>25-0310-2410-24TOTS-PS-HZ-031</t>
  </si>
  <si>
    <t>7.42</t>
  </si>
  <si>
    <t>25-0310-2410-24SCBB-PS-HZ-032</t>
  </si>
  <si>
    <t>7.57</t>
  </si>
  <si>
    <t>74.2</t>
  </si>
  <si>
    <t>25-0310-2410-24CITI-PS-HZ-033</t>
  </si>
  <si>
    <t>25-0310-2410-24MSCG-PS-HZ-034</t>
  </si>
  <si>
    <t>7.05</t>
  </si>
  <si>
    <t>25-0310-2410-24MACQ-PS-HZ-035</t>
  </si>
  <si>
    <t>74.9</t>
  </si>
  <si>
    <t>25-0310-2410-24ANZB-PS-HZ-036</t>
  </si>
  <si>
    <t>6.79</t>
  </si>
  <si>
    <t>25-2111-1212-24JPMC-PS-EG-037</t>
  </si>
  <si>
    <t>25-2111-1212-24MLIL-PS-HZ-038</t>
  </si>
  <si>
    <t>6.93</t>
  </si>
  <si>
    <t>72.91</t>
  </si>
  <si>
    <t>25-2111-1212-24SCBB-PS-HZ-039</t>
  </si>
  <si>
    <t>25-2111-1212-24TOTS-PS-AS-040</t>
  </si>
  <si>
    <t>73.22</t>
  </si>
  <si>
    <t>25-2211-1312-24SCBB-PS-AS-041</t>
  </si>
  <si>
    <t>73.4</t>
  </si>
  <si>
    <t>25-2211-1312-24JPMC-PS-AS-042</t>
  </si>
  <si>
    <t>73.5</t>
  </si>
  <si>
    <t>Price</t>
  </si>
  <si>
    <t>Year</t>
  </si>
  <si>
    <t>Month</t>
  </si>
  <si>
    <t>25-2511-1612-24MSCG-PS-AS-043</t>
  </si>
  <si>
    <t>25-2511-1612-24CIMI-PS-AS-044</t>
  </si>
  <si>
    <t>1.39</t>
  </si>
  <si>
    <t>25-2511-1612-24SCBS-PS-AS-045</t>
  </si>
  <si>
    <t>5.12</t>
  </si>
  <si>
    <t>25-2511-1612-24SCBB-PS-AS-046</t>
  </si>
  <si>
    <t>73.57</t>
  </si>
  <si>
    <t>73.65</t>
  </si>
  <si>
    <t>60000000</t>
  </si>
  <si>
    <t>25-0312-2312-24SCBB-PS-EG-047</t>
  </si>
  <si>
    <t>25-0312-2312-24TOTS-PS-EG-048</t>
  </si>
  <si>
    <t>1.24</t>
  </si>
  <si>
    <t>5.41</t>
  </si>
  <si>
    <t>25-0312-2312-24MLIL-PS-EG-049</t>
  </si>
  <si>
    <t>25-0312-2312-24SCBS-PS-EG-050</t>
  </si>
  <si>
    <t>4.93</t>
  </si>
  <si>
    <t>25-0312-2312-24JPMC-PS-EG-051</t>
  </si>
  <si>
    <t>1.31</t>
  </si>
  <si>
    <t>5.54</t>
  </si>
  <si>
    <t>25-0312-2312-24MSCG-PS-EG-052</t>
  </si>
  <si>
    <t>6.25</t>
  </si>
  <si>
    <t>72.2</t>
  </si>
  <si>
    <t>72.4</t>
  </si>
  <si>
    <t>72.48</t>
  </si>
  <si>
    <t>72.65</t>
  </si>
  <si>
    <t>25-1012-3112-24CIMI-PS-HZ-053</t>
  </si>
  <si>
    <t>71.81</t>
  </si>
  <si>
    <t>25-1012-3112-24SCBS-PS-DS-054</t>
  </si>
  <si>
    <t>71.75</t>
  </si>
  <si>
    <t>25-1212-0301-24CITI-PS-HZ-055</t>
  </si>
  <si>
    <t>25-1212-0301-24SCBS-PS-HZ-056</t>
  </si>
  <si>
    <t>6.48</t>
  </si>
  <si>
    <t>25-1212-0301-24SCBB-PS-HZ-057</t>
  </si>
  <si>
    <t>25-1212-0301-24CIMI-PS-HZ-058</t>
  </si>
  <si>
    <t>25-1212-0301-24CIMB-PS-HZ-059</t>
  </si>
  <si>
    <t>6.61</t>
  </si>
  <si>
    <t>0.95</t>
  </si>
  <si>
    <t>25-1212-0301-24CIMI-PS-HZ-060</t>
  </si>
  <si>
    <t>6.87</t>
  </si>
  <si>
    <t>0.99</t>
  </si>
  <si>
    <t>5.88</t>
  </si>
  <si>
    <t>72.53</t>
  </si>
  <si>
    <t>72.17</t>
  </si>
  <si>
    <t>72.39</t>
  </si>
  <si>
    <t>72.23</t>
  </si>
  <si>
    <t>71.73</t>
  </si>
  <si>
    <t>31200000</t>
  </si>
  <si>
    <t>48000000</t>
  </si>
  <si>
    <t>36000000</t>
  </si>
  <si>
    <t>25-0201-2301-25MLIL-PS-HZ-061</t>
  </si>
  <si>
    <t>5.78</t>
  </si>
  <si>
    <t>25-0201-2301-25BNPP-PS-DS-062</t>
  </si>
  <si>
    <t>25-0201-2301-25JPMC-PS-DS-063</t>
  </si>
  <si>
    <t>6.57</t>
  </si>
  <si>
    <t>25-0201-2301-25TOTS-PS-HZ-064</t>
  </si>
  <si>
    <t>1.69</t>
  </si>
  <si>
    <t>74.07</t>
  </si>
  <si>
    <t>25-0801-0302-25MSCG-PS-DS-065</t>
  </si>
  <si>
    <t>25-0801-0302-25SCBS-PS-HZ-066</t>
  </si>
  <si>
    <t>75.88</t>
  </si>
  <si>
    <t>25-0801-0302-25SCBB-PS-HZ-067</t>
  </si>
  <si>
    <t>1.13</t>
  </si>
  <si>
    <t>75.46</t>
  </si>
  <si>
    <t>25-0801-0302-25CITI-PS-DS-068</t>
  </si>
  <si>
    <t>25-1001-0402-25SCBS-PS-DS-069</t>
  </si>
  <si>
    <t>3.56</t>
  </si>
  <si>
    <t>25-1001-0402-25SCBB-PS-DS-070</t>
  </si>
  <si>
    <t>25-1001-0402-25CIMI-PS-DS-071</t>
  </si>
  <si>
    <t>25-1001-0402-25CITI-PS-DS-072</t>
  </si>
  <si>
    <t>25-1001-0402-25TOTS-PS-DS-073</t>
  </si>
  <si>
    <t>77.41</t>
  </si>
  <si>
    <t>25-1002-0403-25SCBS-PS-HZ-074</t>
  </si>
  <si>
    <t>25-1002-0403-25SCBB-PS-HZ-075</t>
  </si>
  <si>
    <t>74.67</t>
  </si>
  <si>
    <t>25-1002-0403-25JPMC-PS-HZ-076</t>
  </si>
  <si>
    <t>74.25</t>
  </si>
  <si>
    <t>25-1002-0403-25TOTS-PS-HZ-077</t>
  </si>
  <si>
    <t>25-1002-0403-25MLIL-PS-HZ-078</t>
  </si>
  <si>
    <t>74.26</t>
  </si>
  <si>
    <t>25-1002-0403-25CITI-PS-HZ-079</t>
  </si>
  <si>
    <t>74.71</t>
  </si>
  <si>
    <t>25-1002-0403-25MACQ-PS-HZ-080</t>
  </si>
  <si>
    <t>0.38</t>
  </si>
  <si>
    <t>74.62</t>
  </si>
  <si>
    <t>25-1202-0503-25CIMI-PS-HZ-081</t>
  </si>
  <si>
    <t>25-1202-0503-25MSCG-PS-HZ-082</t>
  </si>
  <si>
    <t>25-1202-0503-25SCBS-PS-DS-083</t>
  </si>
  <si>
    <t>25-1202-0503-25MACQ-PS-DS-084</t>
  </si>
  <si>
    <t>74.64</t>
  </si>
  <si>
    <t>74.59</t>
  </si>
  <si>
    <t>74.63</t>
  </si>
  <si>
    <t>74.7</t>
  </si>
  <si>
    <t>25-1402-0703-25ANZB-PS-EG-085</t>
  </si>
  <si>
    <t>73.66</t>
  </si>
  <si>
    <t>25-1402-0703-25SCBS-PS-HZ-086</t>
  </si>
  <si>
    <t>73.73</t>
  </si>
  <si>
    <t>25-1402-0703-25JPMC-PS-EG-087</t>
  </si>
  <si>
    <t>25-1402-0703-25MACQ-PS-HZ-088</t>
  </si>
  <si>
    <t>6.02</t>
  </si>
  <si>
    <t>73.75</t>
  </si>
  <si>
    <t>25-1402-0703-25MSCG-PS-DS-089</t>
  </si>
  <si>
    <t>5.89</t>
  </si>
  <si>
    <t>74.02</t>
  </si>
  <si>
    <t>25-1802-1003-25SCBS-PS-DS-090</t>
  </si>
  <si>
    <t>25-1802-1003-25CIMI-PS-HZ-091</t>
  </si>
  <si>
    <t>25-1802-1003-25SCBB-PS-DS-092</t>
  </si>
  <si>
    <t>25-1802-1003-25CIMB-PS-HZ-093</t>
  </si>
  <si>
    <t>25-1802-1003-25TOTS-PS-DS-095</t>
  </si>
  <si>
    <t>73.77</t>
  </si>
  <si>
    <t>74.1</t>
  </si>
  <si>
    <t>73.76</t>
  </si>
  <si>
    <t>73.8</t>
  </si>
  <si>
    <t>73.83</t>
  </si>
  <si>
    <t>25-1802-1003-25MLIL-PS-HZ-094</t>
  </si>
  <si>
    <t>25-0303-2403-25BNPP-PS-EG-096</t>
  </si>
  <si>
    <t>4.79</t>
  </si>
  <si>
    <t>25-0303-2403-25SCBB-PS-EG-097</t>
  </si>
  <si>
    <t>25-0303-2403-25SCBS-PS-EG-098</t>
  </si>
  <si>
    <t>25-0303-2403-25TOTS-PS-EG-099</t>
  </si>
  <si>
    <t>25-0303-2403-25MLIL-PS-EG-100</t>
  </si>
  <si>
    <t>72.73</t>
  </si>
  <si>
    <t>72.85</t>
  </si>
  <si>
    <t>25-0603-2703-25JPMC-PS-EG-101</t>
  </si>
  <si>
    <t>7.9</t>
  </si>
  <si>
    <t>7.28</t>
  </si>
  <si>
    <t>69.41</t>
  </si>
  <si>
    <t>25-0603-2703-25CIMI-PS-HZ-102</t>
  </si>
  <si>
    <t>7.92</t>
  </si>
  <si>
    <t>7.27</t>
  </si>
  <si>
    <t>69.43</t>
  </si>
  <si>
    <t>25-0603-2703-25SCBB-PS-DS-103</t>
  </si>
  <si>
    <t>69.38</t>
  </si>
  <si>
    <t>25-0603-2703-25MSCG-PS-DS-104</t>
  </si>
  <si>
    <t>7.29</t>
  </si>
  <si>
    <t>69.34</t>
  </si>
  <si>
    <t>25-0603-2703-25SCBB-PS-HZ-105</t>
  </si>
  <si>
    <t>7.95</t>
  </si>
  <si>
    <t>7.33</t>
  </si>
  <si>
    <t>69.31</t>
  </si>
  <si>
    <t>25-0703-2803-25MLIL-PS-DS-106</t>
  </si>
  <si>
    <t>8.29</t>
  </si>
  <si>
    <t>6.72</t>
  </si>
  <si>
    <t>69.93</t>
  </si>
  <si>
    <t>25-0703-2803-25SCBB-PS-DS-107</t>
  </si>
  <si>
    <t>7.5</t>
  </si>
  <si>
    <t>70.3</t>
  </si>
  <si>
    <t>25-1403-0804-25BNPP-PS-EG-108</t>
  </si>
  <si>
    <t>8.2</t>
  </si>
  <si>
    <t>25-1403-0804-25SCBB-PS-EG-109</t>
  </si>
  <si>
    <t>7.11</t>
  </si>
  <si>
    <t>25-1403-0804-25MLIL-PS-EG-110</t>
  </si>
  <si>
    <t>25-1403-0804-25JPMC-PS-HZ-111</t>
  </si>
  <si>
    <t>8.01</t>
  </si>
  <si>
    <t>7.01</t>
  </si>
  <si>
    <t>25-1403-0804-25MSCG-PS-HZ-112</t>
  </si>
  <si>
    <t>8.03</t>
  </si>
  <si>
    <t>7.02</t>
  </si>
  <si>
    <t>25-1403-0804-25CITI-PS-DS-113</t>
  </si>
  <si>
    <t>8.06</t>
  </si>
  <si>
    <t>25-1403-0804-25CIMB-PS-HZ-114</t>
  </si>
  <si>
    <t>8.02</t>
  </si>
  <si>
    <t>25-1403-0804-25SCBS-PS-DS-115</t>
  </si>
  <si>
    <t>25-1403-0804-25CIMI-PS-DS-116</t>
  </si>
  <si>
    <t>25-1703-0904-25MSCG-PS-EG-117</t>
  </si>
  <si>
    <t>8.4</t>
  </si>
  <si>
    <t>25-1703-0904-25JPMC-PS-EG-118</t>
  </si>
  <si>
    <t>8.45</t>
  </si>
  <si>
    <t>8.35</t>
  </si>
  <si>
    <t>6.89</t>
  </si>
  <si>
    <t>25-1703-0904-25CITI-PS-EG-120</t>
  </si>
  <si>
    <t>25-1703-0904-25BNPP-PS-EG-121</t>
  </si>
  <si>
    <t>8.49</t>
  </si>
  <si>
    <t>69.4</t>
  </si>
  <si>
    <t>69.35</t>
  </si>
  <si>
    <t>69.53</t>
  </si>
  <si>
    <t>69.58</t>
  </si>
  <si>
    <t>69.5</t>
  </si>
  <si>
    <t>69.54</t>
  </si>
  <si>
    <t>69.65</t>
  </si>
  <si>
    <t>69.64</t>
  </si>
  <si>
    <t>25-1703-0904-25SCBB-PS-EG-119</t>
  </si>
  <si>
    <t>25-2103-1404-25MLIL-PS-HZ-122</t>
  </si>
  <si>
    <t>9.12</t>
  </si>
  <si>
    <t>6.82</t>
  </si>
  <si>
    <t>69.78</t>
  </si>
  <si>
    <t>25-2103-1404-25JPMC-PS-HZ-123</t>
  </si>
  <si>
    <t>9.65</t>
  </si>
  <si>
    <t>69.45</t>
  </si>
  <si>
    <t>25-2103-1404-25BNPP-PS-EG-124</t>
  </si>
  <si>
    <t>9.1</t>
  </si>
  <si>
    <t>2.25</t>
  </si>
  <si>
    <t>69.97</t>
  </si>
  <si>
    <t>25-2103-1404-25CIMI-PS-EG-125</t>
  </si>
  <si>
    <t>9.66</t>
  </si>
  <si>
    <t>69.32</t>
  </si>
  <si>
    <t>25-2103-1404-25TOTS-PS-EG-126</t>
  </si>
  <si>
    <t>9.14</t>
  </si>
  <si>
    <t>69.73</t>
  </si>
  <si>
    <t>25-2103-1404-25MSCG-PS-EG-127</t>
  </si>
  <si>
    <t>69.3</t>
  </si>
  <si>
    <t>25-2103-1404-25CITI-PS-EG-128</t>
  </si>
  <si>
    <t>25-2103-1404-25SCBB-PS-EG-129</t>
  </si>
  <si>
    <t>25-2103-1404-25CIMB-PS-EG-130</t>
  </si>
  <si>
    <t>9.63</t>
  </si>
  <si>
    <t>69.37</t>
  </si>
  <si>
    <t>25-2103-1404-25SCBS-PS-EG-131</t>
  </si>
  <si>
    <t>9.05</t>
  </si>
  <si>
    <t>69.7</t>
  </si>
  <si>
    <t>25-2403-1504-25SCBB-PS-DS-132</t>
  </si>
  <si>
    <t>9.15</t>
  </si>
  <si>
    <t>6.29</t>
  </si>
  <si>
    <t>25-2403-1504-25BNPP-PS-DS-133</t>
  </si>
  <si>
    <t>7.8</t>
  </si>
  <si>
    <t>25-2503-1604-25MLIL-PS-EG-134</t>
  </si>
  <si>
    <t>7.78</t>
  </si>
  <si>
    <t>6.28</t>
  </si>
  <si>
    <t>25-2503-1604-25TOTS-PS-HZ-135</t>
  </si>
  <si>
    <t>25-2503-1604-25MSCG-PS-HZ-136</t>
  </si>
  <si>
    <t>7.65</t>
  </si>
  <si>
    <t>6.26</t>
  </si>
  <si>
    <t>70.91</t>
  </si>
  <si>
    <t>70.87</t>
  </si>
  <si>
    <t>70.95</t>
  </si>
  <si>
    <t>25-2803-2204-25MSCG-PS-HZ-137</t>
  </si>
  <si>
    <t>7.22</t>
  </si>
  <si>
    <t>1.26</t>
  </si>
  <si>
    <t>71.53</t>
  </si>
  <si>
    <t>25-2803-2204-25SCBB-PS-EG-138</t>
  </si>
  <si>
    <t>71.5</t>
  </si>
  <si>
    <t>25-2803-2204-25ANZB-PS-EG-139</t>
  </si>
  <si>
    <t>5.98</t>
  </si>
  <si>
    <t>25-2803-2204-25BNPP-PS-DS-140</t>
  </si>
  <si>
    <t>71.54</t>
  </si>
  <si>
    <t>25-2803-2204-25MACQ-PS-HZ-141</t>
  </si>
  <si>
    <t>25-2803-2204-25CIMI-PS-HZ-142</t>
  </si>
  <si>
    <t>25-1504-0705-25MLIL-PS-EG-143</t>
  </si>
  <si>
    <t>14.96</t>
  </si>
  <si>
    <t>8.96</t>
  </si>
  <si>
    <t>62.9</t>
  </si>
  <si>
    <t>25-1504-0705-25SCBB-PS-EG-144</t>
  </si>
  <si>
    <t>6.04</t>
  </si>
  <si>
    <t>25-1504-0705-25SCBS-PS-EG-145</t>
  </si>
  <si>
    <t>25-1604-0805-25MSCG-PS-HZ-146</t>
  </si>
  <si>
    <t>14.98</t>
  </si>
  <si>
    <t>8.98</t>
  </si>
  <si>
    <t>63.06</t>
  </si>
  <si>
    <t>25-1604-0805-25MLIL-PS-DS-147</t>
  </si>
  <si>
    <t>6.01</t>
  </si>
  <si>
    <t>8.99</t>
  </si>
  <si>
    <t>63.15</t>
  </si>
  <si>
    <t>01 January 2025</t>
  </si>
  <si>
    <t>31 January 2025</t>
  </si>
  <si>
    <t>09 October 2024</t>
  </si>
  <si>
    <t>19 September 2024</t>
  </si>
  <si>
    <t>15 October 2024</t>
  </si>
  <si>
    <t>24 September 2024</t>
  </si>
  <si>
    <t>22 October 2024</t>
  </si>
  <si>
    <t>01 October 2024</t>
  </si>
  <si>
    <t>01 February 2025</t>
  </si>
  <si>
    <t>28 February 2025</t>
  </si>
  <si>
    <t>23 October 2024</t>
  </si>
  <si>
    <t>02 October 2024</t>
  </si>
  <si>
    <t>01 March 2025</t>
  </si>
  <si>
    <t>31 March 2025</t>
  </si>
  <si>
    <t>24 October 2024</t>
  </si>
  <si>
    <t>03 October 2024</t>
  </si>
  <si>
    <t>12 December 2024</t>
  </si>
  <si>
    <t>21 November 2024</t>
  </si>
  <si>
    <t>13 December 2024</t>
  </si>
  <si>
    <t>22 November 2024</t>
  </si>
  <si>
    <t>16 December 2024</t>
  </si>
  <si>
    <t>25 November 2024</t>
  </si>
  <si>
    <t>23 December 2024</t>
  </si>
  <si>
    <t>03 December 2024</t>
  </si>
  <si>
    <t>31 December 2024</t>
  </si>
  <si>
    <t>10 December 2024</t>
  </si>
  <si>
    <t>03 January 2025</t>
  </si>
  <si>
    <t>01 April 2025</t>
  </si>
  <si>
    <t>30 April 2025</t>
  </si>
  <si>
    <t>23 January 2025</t>
  </si>
  <si>
    <t>02 January 2025</t>
  </si>
  <si>
    <t>01 May 2025</t>
  </si>
  <si>
    <t>31 May 2025</t>
  </si>
  <si>
    <t>03 February 2025</t>
  </si>
  <si>
    <t>08 January 2025</t>
  </si>
  <si>
    <t>04 February 2025</t>
  </si>
  <si>
    <t>10 January 2025</t>
  </si>
  <si>
    <t>04 March 2025</t>
  </si>
  <si>
    <t>10 February 2025</t>
  </si>
  <si>
    <t>01 June 2025</t>
  </si>
  <si>
    <t>30 June 2025</t>
  </si>
  <si>
    <t>05 March 2025</t>
  </si>
  <si>
    <t>12 February 2025</t>
  </si>
  <si>
    <t>07 March 2025</t>
  </si>
  <si>
    <t>14 February 2025</t>
  </si>
  <si>
    <t>01 July 2025</t>
  </si>
  <si>
    <t>31 July 2025</t>
  </si>
  <si>
    <t>10 March 2025</t>
  </si>
  <si>
    <t>18 February 2025</t>
  </si>
  <si>
    <t>24 March 2025</t>
  </si>
  <si>
    <t>03 March 2025</t>
  </si>
  <si>
    <t>27 March 2025</t>
  </si>
  <si>
    <t>06 March 2025</t>
  </si>
  <si>
    <t>28 March 2025</t>
  </si>
  <si>
    <t>08 April 2025</t>
  </si>
  <si>
    <t>14 March 2025</t>
  </si>
  <si>
    <t>09 April 2025</t>
  </si>
  <si>
    <t>17 March 2025</t>
  </si>
  <si>
    <t>01 August 2025</t>
  </si>
  <si>
    <t>31 August 2025</t>
  </si>
  <si>
    <t>14 April 2025</t>
  </si>
  <si>
    <t>21 March 2025</t>
  </si>
  <si>
    <t>01 September 2025</t>
  </si>
  <si>
    <t>30 September 2025</t>
  </si>
  <si>
    <t>15 April 2025</t>
  </si>
  <si>
    <t>16 April 2025</t>
  </si>
  <si>
    <t>25 March 2025</t>
  </si>
  <si>
    <t>22 April 2025</t>
  </si>
  <si>
    <t>01 October 2025</t>
  </si>
  <si>
    <t>31 December 2025</t>
  </si>
  <si>
    <t>07 May 2025</t>
  </si>
  <si>
    <t>08 May 2025</t>
  </si>
  <si>
    <t>01 February 2023</t>
  </si>
  <si>
    <t>28 February 2023</t>
  </si>
  <si>
    <t>03 November 2022</t>
  </si>
  <si>
    <t>13 October 2022</t>
  </si>
  <si>
    <t>01 March 2023</t>
  </si>
  <si>
    <t>31 March 2023</t>
  </si>
  <si>
    <t>01 January 2023</t>
  </si>
  <si>
    <t>31 January 2023</t>
  </si>
  <si>
    <t>01 May 2023</t>
  </si>
  <si>
    <t>31 May 2023</t>
  </si>
  <si>
    <t>01 April 2023</t>
  </si>
  <si>
    <t>30 April 2023</t>
  </si>
  <si>
    <t>07 November 2022</t>
  </si>
  <si>
    <t>17 October 2022</t>
  </si>
  <si>
    <t>08 November 2022</t>
  </si>
  <si>
    <t>18 October 2022</t>
  </si>
  <si>
    <t>09 November 2022</t>
  </si>
  <si>
    <t>19 October 2022</t>
  </si>
  <si>
    <t>10 November 2022</t>
  </si>
  <si>
    <t>20 October 2022</t>
  </si>
  <si>
    <t>14 November 2022</t>
  </si>
  <si>
    <t>21 October 2022</t>
  </si>
  <si>
    <t>15 November 2022</t>
  </si>
  <si>
    <t>25 October 2022</t>
  </si>
  <si>
    <t>16 November 2022</t>
  </si>
  <si>
    <t>26 October 2022</t>
  </si>
  <si>
    <t>30 June 2023</t>
  </si>
  <si>
    <t>28 November 2022</t>
  </si>
  <si>
    <t>04 November 2022</t>
  </si>
  <si>
    <t>01 June 2023</t>
  </si>
  <si>
    <t>30 November 2022</t>
  </si>
  <si>
    <t>02 December 2022</t>
  </si>
  <si>
    <t>05 December 2022</t>
  </si>
  <si>
    <t>11 November 2022</t>
  </si>
  <si>
    <t>20 December 2022</t>
  </si>
  <si>
    <t>21 December 2022</t>
  </si>
  <si>
    <t>01 December 2022</t>
  </si>
  <si>
    <t>28 December 2022</t>
  </si>
  <si>
    <t>07 December 2022</t>
  </si>
  <si>
    <t>29 December 2022</t>
  </si>
  <si>
    <t>08 December 2022</t>
  </si>
  <si>
    <t>03 January 2023</t>
  </si>
  <si>
    <t>09 December 2022</t>
  </si>
  <si>
    <t>02 February 2023</t>
  </si>
  <si>
    <t>09 January 2023</t>
  </si>
  <si>
    <t>07 February 2023</t>
  </si>
  <si>
    <t>11 January 2023</t>
  </si>
  <si>
    <t>08 February 2023</t>
  </si>
  <si>
    <t>12 January 2023</t>
  </si>
  <si>
    <t>09 February 2023</t>
  </si>
  <si>
    <t>13 January 2023</t>
  </si>
  <si>
    <t>10 February 2023</t>
  </si>
  <si>
    <t>16 January 2023</t>
  </si>
  <si>
    <t>13 February 2023</t>
  </si>
  <si>
    <t>17 January 2023</t>
  </si>
  <si>
    <t>14 February 2023</t>
  </si>
  <si>
    <t>18 January 2023</t>
  </si>
  <si>
    <t>01 July 2023</t>
  </si>
  <si>
    <t>31 July 2023</t>
  </si>
  <si>
    <t>16 February 2023</t>
  </si>
  <si>
    <t>25 January 2023</t>
  </si>
  <si>
    <t>17 February 2023</t>
  </si>
  <si>
    <t>26 January 2023</t>
  </si>
  <si>
    <t>21 February 2023</t>
  </si>
  <si>
    <t>27 January 2023</t>
  </si>
  <si>
    <t>02 March 2023</t>
  </si>
  <si>
    <t>03 March 2023</t>
  </si>
  <si>
    <t>06 March 2023</t>
  </si>
  <si>
    <t>01 August 2023</t>
  </si>
  <si>
    <t>31 August 2023</t>
  </si>
  <si>
    <t>22 March 2023</t>
  </si>
  <si>
    <t>24 March 2023</t>
  </si>
  <si>
    <t>27 March 2023</t>
  </si>
  <si>
    <t>07 March 2023</t>
  </si>
  <si>
    <t>25 April 2023</t>
  </si>
  <si>
    <t>03 April 2023</t>
  </si>
  <si>
    <t>01 September 2023</t>
  </si>
  <si>
    <t>30 September 2023</t>
  </si>
  <si>
    <t>26 April 2023</t>
  </si>
  <si>
    <t>04 April 2023</t>
  </si>
  <si>
    <t>02 May 2023</t>
  </si>
  <si>
    <t>10 April 2023</t>
  </si>
  <si>
    <t>03 May 2023</t>
  </si>
  <si>
    <t>11 April 2023</t>
  </si>
  <si>
    <t>05 May 2023</t>
  </si>
  <si>
    <t>12 April 2023</t>
  </si>
  <si>
    <t>08 May 2023</t>
  </si>
  <si>
    <t>13 April 2023</t>
  </si>
  <si>
    <t>01 October 2023</t>
  </si>
  <si>
    <t>31 October 2023</t>
  </si>
  <si>
    <t>27 July 2023</t>
  </si>
  <si>
    <t>06 July 2023</t>
  </si>
  <si>
    <t>28 July 2023</t>
  </si>
  <si>
    <t>07 July 2023</t>
  </si>
  <si>
    <t>14 July 2023</t>
  </si>
  <si>
    <t>03 August 2023</t>
  </si>
  <si>
    <t>21 July 2023</t>
  </si>
  <si>
    <t>18 July 2023</t>
  </si>
  <si>
    <t>20 July 2023</t>
  </si>
  <si>
    <t>08 August 2023</t>
  </si>
  <si>
    <t>09 August 2023</t>
  </si>
  <si>
    <t>25 July 2023</t>
  </si>
  <si>
    <t>24 July 2023</t>
  </si>
  <si>
    <t>01 November 2023</t>
  </si>
  <si>
    <t>30 November 2023</t>
  </si>
  <si>
    <t>14 August 2023</t>
  </si>
  <si>
    <t>15 August 2023</t>
  </si>
  <si>
    <t>26 July 2023</t>
  </si>
  <si>
    <t>16 August 2023</t>
  </si>
  <si>
    <t>17 August 2023</t>
  </si>
  <si>
    <t>18 August 2023</t>
  </si>
  <si>
    <t>21 August 2023</t>
  </si>
  <si>
    <t>24 August 2023</t>
  </si>
  <si>
    <t>04 August 2023</t>
  </si>
  <si>
    <t>29 August 2023</t>
  </si>
  <si>
    <t>12 September 2023</t>
  </si>
  <si>
    <t>01 December 2023</t>
  </si>
  <si>
    <t>31 December 2023</t>
  </si>
  <si>
    <t>19 September 2023</t>
  </si>
  <si>
    <t>25 August 2023</t>
  </si>
  <si>
    <t>20 September 2023</t>
  </si>
  <si>
    <t>28 August 2023</t>
  </si>
  <si>
    <t>21 September 2023</t>
  </si>
  <si>
    <t>30 August 2023</t>
  </si>
  <si>
    <t>22 September 2023</t>
  </si>
  <si>
    <t>01 January 2024</t>
  </si>
  <si>
    <t>31 January 2024</t>
  </si>
  <si>
    <t>22 November 2023</t>
  </si>
  <si>
    <t>24 November 2023</t>
  </si>
  <si>
    <t>02 November 2023</t>
  </si>
  <si>
    <t>31 March 2024</t>
  </si>
  <si>
    <t>27 November 2023</t>
  </si>
  <si>
    <t>03 November 2023</t>
  </si>
  <si>
    <t>28 November 2023</t>
  </si>
  <si>
    <t>06 November 2023</t>
  </si>
  <si>
    <t>04 December 2023</t>
  </si>
  <si>
    <t>10 November 2023</t>
  </si>
  <si>
    <t>05 December 2023</t>
  </si>
  <si>
    <t>14 November 2023</t>
  </si>
  <si>
    <t>08 December 2023</t>
  </si>
  <si>
    <t>16 November 2023</t>
  </si>
  <si>
    <t>11 December 2023</t>
  </si>
  <si>
    <t>17 November 2023</t>
  </si>
  <si>
    <t>01 February 2024</t>
  </si>
  <si>
    <t>29 February 2024</t>
  </si>
  <si>
    <t>20 November 2023</t>
  </si>
  <si>
    <t>12 December 2023</t>
  </si>
  <si>
    <t>21 November 2023</t>
  </si>
  <si>
    <t>01 March 2024</t>
  </si>
  <si>
    <t>15 December 2023</t>
  </si>
  <si>
    <t>20 December 2023</t>
  </si>
  <si>
    <t>27 December 2023</t>
  </si>
  <si>
    <t>06 December 2023</t>
  </si>
  <si>
    <t>01 April 2024</t>
  </si>
  <si>
    <t>30 April 2024</t>
  </si>
  <si>
    <t>23 January 2024</t>
  </si>
  <si>
    <t>02 January 2024</t>
  </si>
  <si>
    <t>01 May 2024</t>
  </si>
  <si>
    <t>31 May 2024</t>
  </si>
  <si>
    <t>26 January 2024</t>
  </si>
  <si>
    <t>04 January 2024</t>
  </si>
  <si>
    <t>06 February 2024</t>
  </si>
  <si>
    <t>12 January 2024</t>
  </si>
  <si>
    <t>13 February 2024</t>
  </si>
  <si>
    <t>18 January 2024</t>
  </si>
  <si>
    <t>19 January 2024</t>
  </si>
  <si>
    <t>14 February 2024</t>
  </si>
  <si>
    <t>22 January 2024</t>
  </si>
  <si>
    <t>01 June 2024</t>
  </si>
  <si>
    <t>30 June 2024</t>
  </si>
  <si>
    <t>16 February 2024</t>
  </si>
  <si>
    <t>24 January 2024</t>
  </si>
  <si>
    <t>20 February 2024</t>
  </si>
  <si>
    <t>21 February 2024</t>
  </si>
  <si>
    <t>29 January 2024</t>
  </si>
  <si>
    <t>22 February 2024</t>
  </si>
  <si>
    <t>30 January 2024</t>
  </si>
  <si>
    <t>31 July 2024</t>
  </si>
  <si>
    <t>23 February 2024</t>
  </si>
  <si>
    <t>01 July 2024</t>
  </si>
  <si>
    <t>06 March 2024</t>
  </si>
  <si>
    <t>08 March 2024</t>
  </si>
  <si>
    <t>26 March 2024</t>
  </si>
  <si>
    <t>04 March 2024</t>
  </si>
  <si>
    <t>27 March 2024</t>
  </si>
  <si>
    <t>05 March 2024</t>
  </si>
  <si>
    <t>03 April 2024</t>
  </si>
  <si>
    <t>12 March 2024</t>
  </si>
  <si>
    <t>01 August 2024</t>
  </si>
  <si>
    <t>31 August 2024</t>
  </si>
  <si>
    <t>05 April 2024</t>
  </si>
  <si>
    <t>14 March 2024</t>
  </si>
  <si>
    <t>09 April 2024</t>
  </si>
  <si>
    <t>18 March 2024</t>
  </si>
  <si>
    <t>23 April 2024</t>
  </si>
  <si>
    <t>30 September 2024</t>
  </si>
  <si>
    <t>24 April 2024</t>
  </si>
  <si>
    <t>02 April 2024</t>
  </si>
  <si>
    <t>01 September 2024</t>
  </si>
  <si>
    <t>26 April 2024</t>
  </si>
  <si>
    <t>04 April 2024</t>
  </si>
  <si>
    <t>29 April 2024</t>
  </si>
  <si>
    <t>08 April 2024</t>
  </si>
  <si>
    <t>03 May 2024</t>
  </si>
  <si>
    <t>12 April 2024</t>
  </si>
  <si>
    <t>16 May 2024</t>
  </si>
  <si>
    <t>25 April 2024</t>
  </si>
  <si>
    <t>17 May 2024</t>
  </si>
  <si>
    <t>31 October 2024</t>
  </si>
  <si>
    <t>29 May 2024</t>
  </si>
  <si>
    <t>07 May 2024</t>
  </si>
  <si>
    <t>30 May 2024</t>
  </si>
  <si>
    <t>08 May 2024</t>
  </si>
  <si>
    <t>09 May 2024</t>
  </si>
  <si>
    <t>04 June 2024</t>
  </si>
  <si>
    <t>10 May 2024</t>
  </si>
  <si>
    <t>10 June 2024</t>
  </si>
  <si>
    <t>11 June 2024</t>
  </si>
  <si>
    <t>18 June 2024</t>
  </si>
  <si>
    <t>24 May 2024</t>
  </si>
  <si>
    <t>01 January 2022</t>
  </si>
  <si>
    <t>30 June 2022</t>
  </si>
  <si>
    <t>01 November 2021</t>
  </si>
  <si>
    <t>11 October 2021</t>
  </si>
  <si>
    <t>02 November 2021</t>
  </si>
  <si>
    <t>12 October 2021</t>
  </si>
  <si>
    <t>03 November 2021</t>
  </si>
  <si>
    <t>13 October 2021</t>
  </si>
  <si>
    <t>31 December 2022</t>
  </si>
  <si>
    <t>05 November 2021</t>
  </si>
  <si>
    <t>14 October 2021</t>
  </si>
  <si>
    <t>09 November 2021</t>
  </si>
  <si>
    <t>18 October 2021</t>
  </si>
  <si>
    <t>10 November 2021</t>
  </si>
  <si>
    <t>19 October 2021</t>
  </si>
  <si>
    <t>12 November 2021</t>
  </si>
  <si>
    <t>20 October 2021</t>
  </si>
  <si>
    <t>15 November 2021</t>
  </si>
  <si>
    <t>21 October 2021</t>
  </si>
  <si>
    <t>17 November 2021</t>
  </si>
  <si>
    <t>25 October 2021</t>
  </si>
  <si>
    <t>18 November 2021</t>
  </si>
  <si>
    <t>26 October 2021</t>
  </si>
  <si>
    <t>19 November 2021</t>
  </si>
  <si>
    <t>27 October 2021</t>
  </si>
  <si>
    <t>22 November 2021</t>
  </si>
  <si>
    <t>28 October 2021</t>
  </si>
  <si>
    <t>23 November 2021</t>
  </si>
  <si>
    <t>29 October 2021</t>
  </si>
  <si>
    <t>24 November 2021</t>
  </si>
  <si>
    <t>01 July 2022</t>
  </si>
  <si>
    <t>31 July 2022</t>
  </si>
  <si>
    <t>26 November 2021</t>
  </si>
  <si>
    <t>30 September 2022</t>
  </si>
  <si>
    <t>01 August 2022</t>
  </si>
  <si>
    <t>31 August 2022</t>
  </si>
  <si>
    <t>30 November 2021</t>
  </si>
  <si>
    <t>04 November 2021</t>
  </si>
  <si>
    <t>01 September 2022</t>
  </si>
  <si>
    <t>01 December 2021</t>
  </si>
  <si>
    <t>02 December 2021</t>
  </si>
  <si>
    <t>08 November 2021</t>
  </si>
  <si>
    <t>03 December 2021</t>
  </si>
  <si>
    <t>06 December 2021</t>
  </si>
  <si>
    <t>07 December 2021</t>
  </si>
  <si>
    <t>11 November 2021</t>
  </si>
  <si>
    <t>08 December 2021</t>
  </si>
  <si>
    <t>09 December 2021</t>
  </si>
  <si>
    <t>10 December 2021</t>
  </si>
  <si>
    <t>16 November 2021</t>
  </si>
  <si>
    <t>13 December 2021</t>
  </si>
  <si>
    <t>07 February 2022</t>
  </si>
  <si>
    <t>11 January 2022</t>
  </si>
  <si>
    <t>08 February 2022</t>
  </si>
  <si>
    <t>12 January 2022</t>
  </si>
  <si>
    <t>09 February 2022</t>
  </si>
  <si>
    <t>13 January 2022</t>
  </si>
  <si>
    <t>10 February 2022</t>
  </si>
  <si>
    <t>14 January 2022</t>
  </si>
  <si>
    <t>01 October 2022</t>
  </si>
  <si>
    <t>11 February 2022</t>
  </si>
  <si>
    <t>17 January 2022</t>
  </si>
  <si>
    <t>15 February 2022</t>
  </si>
  <si>
    <t>19 January 2022</t>
  </si>
  <si>
    <t>20 January 2022</t>
  </si>
  <si>
    <t>16 February 2022</t>
  </si>
  <si>
    <t>17 February 2022</t>
  </si>
  <si>
    <t>21 January 2022</t>
  </si>
  <si>
    <t>18 February 2022</t>
  </si>
  <si>
    <t>24 January 2022</t>
  </si>
  <si>
    <t>22 February 2022</t>
  </si>
  <si>
    <t>25 January 2022</t>
  </si>
  <si>
    <t>23 February 2022</t>
  </si>
  <si>
    <t>26 January 2022</t>
  </si>
  <si>
    <t>24 February 2022</t>
  </si>
  <si>
    <t>27 January 2022</t>
  </si>
  <si>
    <t>01 May 2021</t>
  </si>
  <si>
    <t>31 December 2021</t>
  </si>
  <si>
    <t>05 May 2021</t>
  </si>
  <si>
    <t>15 April 2021</t>
  </si>
  <si>
    <t>16 April 2021</t>
  </si>
  <si>
    <t>06 May 2021</t>
  </si>
  <si>
    <t>07 May 2021</t>
  </si>
  <si>
    <t>19 April 2021</t>
  </si>
  <si>
    <t>20 April 2021</t>
  </si>
  <si>
    <t>10 May 2021</t>
  </si>
  <si>
    <t>12 May 2021</t>
  </si>
  <si>
    <t>22 April 2021</t>
  </si>
  <si>
    <t>17 May 2021</t>
  </si>
  <si>
    <t>23 April 2021</t>
  </si>
  <si>
    <t>26 April 2021</t>
  </si>
  <si>
    <t>27 April 2021</t>
  </si>
  <si>
    <t>28 April 2021</t>
  </si>
  <si>
    <t>20 May 2021</t>
  </si>
  <si>
    <t>21 May 2021</t>
  </si>
  <si>
    <t>29 April 2021</t>
  </si>
  <si>
    <t>25-0406-2506-25JPMC-PS-HZ-148</t>
  </si>
  <si>
    <t>25 June 2025</t>
  </si>
  <si>
    <t>04 June 2025</t>
  </si>
  <si>
    <t>25-0406-2506-25MLIL-PS-HZ-149</t>
  </si>
  <si>
    <t>26 June 2025</t>
  </si>
  <si>
    <t>25-0506-2606-25CIMI-PS-DS-151</t>
  </si>
  <si>
    <t>05 June 2025</t>
  </si>
  <si>
    <t>64.3</t>
  </si>
  <si>
    <t>64.65</t>
  </si>
  <si>
    <t>64.57</t>
  </si>
  <si>
    <t>64.5</t>
  </si>
  <si>
    <t>25-0506-2606-25TOTS-PS-DS-150</t>
  </si>
  <si>
    <t>25-1206-0707-25SCBB-PS-DS-152</t>
  </si>
  <si>
    <t>0.02</t>
  </si>
  <si>
    <t>07 July 2025</t>
  </si>
  <si>
    <t>12 June 2025</t>
  </si>
  <si>
    <t>68.25</t>
  </si>
  <si>
    <t>25-1206-0707-25ANZB-PS-DS-153</t>
  </si>
  <si>
    <t>0.03</t>
  </si>
  <si>
    <t>68.3</t>
  </si>
  <si>
    <t>25-1206-0707-25CITI-PS-DS-154</t>
  </si>
  <si>
    <t>67.66</t>
  </si>
  <si>
    <t>25-1206-0707-25JPMC-PS-DS-155</t>
  </si>
  <si>
    <t>67.95</t>
  </si>
  <si>
    <t>25-1206-0707-25CIMI-PS-DS-156</t>
  </si>
  <si>
    <t>67.85</t>
  </si>
  <si>
    <t>25-1206-0707-25MLIL-PS-DS-157</t>
  </si>
  <si>
    <t>0.08</t>
  </si>
  <si>
    <t>67.9</t>
  </si>
  <si>
    <t>16 June 2025</t>
  </si>
  <si>
    <t>25-1606-0907-25MSCG-PS-HZ-158</t>
  </si>
  <si>
    <t>09 July 2025</t>
  </si>
  <si>
    <t>25-1606-0907-25ANZB-PS-HZ-159</t>
  </si>
  <si>
    <t>25-1606-0907-25CITI-PS-HZ-160</t>
  </si>
  <si>
    <t>25-1606-0907-25CIMI-PS-HZ-161</t>
  </si>
  <si>
    <t>25-1706-1007-25JPMC-PS-HZ-162</t>
  </si>
  <si>
    <t>10 July 2025</t>
  </si>
  <si>
    <t>17 June 2025</t>
  </si>
  <si>
    <t>25-1706-1007-25MSCG-PS-HZ-163</t>
  </si>
  <si>
    <t>25-1706-1007-25TOTS-PS-HZ-164</t>
  </si>
  <si>
    <t>25-1706-1007-25MLIL-PS-HZ-165</t>
  </si>
  <si>
    <t>25-1906-1107-25SCBS-PS-HZ-166</t>
  </si>
  <si>
    <t>11 July 2025</t>
  </si>
  <si>
    <t>19 June 2025</t>
  </si>
  <si>
    <t>25-1906-1107-25CIMI-PS-HZ-167</t>
  </si>
  <si>
    <t>72.13</t>
  </si>
  <si>
    <t>72.06</t>
  </si>
  <si>
    <t>72.02</t>
  </si>
  <si>
    <t>71.95</t>
  </si>
  <si>
    <t>71.55</t>
  </si>
  <si>
    <t>72.29</t>
  </si>
  <si>
    <t>72.26</t>
  </si>
  <si>
    <t>75.51</t>
  </si>
  <si>
    <t>25-2606-1807-25ANZB-PS-HZ-168</t>
  </si>
  <si>
    <t>31 October 2025</t>
  </si>
  <si>
    <t>18 July 2025</t>
  </si>
  <si>
    <t>65.55</t>
  </si>
  <si>
    <t>25-2606-1807-25SCBS-PS-DS-169</t>
  </si>
  <si>
    <t>65.4</t>
  </si>
  <si>
    <t>25-2606-1807-25SCBB-PS-DS-170</t>
  </si>
  <si>
    <t>01 November 2025</t>
  </si>
  <si>
    <t>30 November 2025</t>
  </si>
  <si>
    <t>65.3</t>
  </si>
  <si>
    <t>25-2606-1807-25JPMC-PS-DS-171</t>
  </si>
  <si>
    <t>01 December 2025</t>
  </si>
  <si>
    <t>65.28</t>
  </si>
  <si>
    <t>25-2606-1807-25TOTS-PS-HZ-172</t>
  </si>
  <si>
    <t>65.34</t>
  </si>
  <si>
    <t>25-2606-1807-25MSCG-PS-HZ-173</t>
  </si>
  <si>
    <t>65.41</t>
  </si>
  <si>
    <t>25-0207-2307-25TOTS-PS-EG-174</t>
  </si>
  <si>
    <t>23 July 2025</t>
  </si>
  <si>
    <t>02 July 2025</t>
  </si>
  <si>
    <t>65.24</t>
  </si>
  <si>
    <t>25-0207-2307-25BNPP-PS-HZ-175</t>
  </si>
  <si>
    <t>65.54</t>
  </si>
  <si>
    <t>25-0207-2307-25MSCG-PS-DS-176</t>
  </si>
  <si>
    <t>65.31</t>
  </si>
  <si>
    <t>25-0707-2507-25MLIL-PS-DS-177</t>
  </si>
  <si>
    <t>25 July 2025</t>
  </si>
  <si>
    <t>25-0707-1407-25PTLCL-PS-EG-178</t>
  </si>
  <si>
    <t>PETCO Trading Labuan Co. Ltd</t>
  </si>
  <si>
    <t>14 July 2025</t>
  </si>
  <si>
    <t>25-0707-2507-25BNPP-PS-HZ-179</t>
  </si>
  <si>
    <t>25-0707-2507-25MSCG-PS-DS-180</t>
  </si>
  <si>
    <t>25-0707-2507-25MACQ-PS-DS-181</t>
  </si>
  <si>
    <t>0.97</t>
  </si>
  <si>
    <t>25-0707-1407-25PTLCL-PS-EG-182</t>
  </si>
  <si>
    <t>25-0707-2507-25JPMC-PS-DS-183</t>
  </si>
  <si>
    <t>25-0707-2507-25CIMI-PS-EG-184</t>
  </si>
  <si>
    <t>67.41</t>
  </si>
  <si>
    <t>PTLCL</t>
  </si>
  <si>
    <t>67.38</t>
  </si>
  <si>
    <t>67.39</t>
  </si>
  <si>
    <t>66.66</t>
  </si>
  <si>
    <t>66.68</t>
  </si>
  <si>
    <t>66.7</t>
  </si>
  <si>
    <t>30000000</t>
  </si>
  <si>
    <t>25-1107-1807-25PTLCL-PS-EG-185</t>
  </si>
  <si>
    <t>67.76</t>
  </si>
  <si>
    <t>25-1107-3107-25MLIL-PS-EG-186</t>
  </si>
  <si>
    <t>67.77</t>
  </si>
  <si>
    <t>25-1107-3107-25BNPP-PS-EG-187</t>
  </si>
  <si>
    <t>67.75</t>
  </si>
  <si>
    <t>25-1107-3107-25CIMI-PS-EG-188</t>
  </si>
  <si>
    <t>67.98</t>
  </si>
  <si>
    <t>25-1407-0108-25ANZB-PS-HZ-189</t>
  </si>
  <si>
    <t>25-1407-0108-25MACQ-PS-HZ-190</t>
  </si>
  <si>
    <t>68.19</t>
  </si>
  <si>
    <t>25-1407-0108-25TOTS-PS-HZ-191</t>
  </si>
  <si>
    <t>68.2</t>
  </si>
  <si>
    <t>25-1407-0108-25BNPP-PS-HZ-192</t>
  </si>
  <si>
    <t>67.72</t>
  </si>
  <si>
    <t>PTCO</t>
  </si>
  <si>
    <t>25-1707-0608-25JPMC-PS-DS-193</t>
  </si>
  <si>
    <t>06 August 2025</t>
  </si>
  <si>
    <t>17 July 2025</t>
  </si>
  <si>
    <t>67.3</t>
  </si>
  <si>
    <t>25-1707-0608-25MLIL-PS-DS-194</t>
  </si>
  <si>
    <t>67.36</t>
  </si>
  <si>
    <t>25-1807-0708-25CITI-PS-DS-195</t>
  </si>
  <si>
    <t>07 August 2025</t>
  </si>
  <si>
    <t>68.45</t>
  </si>
  <si>
    <t>25-1807-0708-25SCBS-PS-EG-196</t>
  </si>
  <si>
    <t>67.88</t>
  </si>
  <si>
    <t>25-1807-0708-25CIMI-PS-DS-197</t>
  </si>
  <si>
    <t>68.44</t>
  </si>
  <si>
    <t>25-2407-1308-25SCBS-PS-HZ-198</t>
  </si>
  <si>
    <t>13 August 2025</t>
  </si>
  <si>
    <t>24 July 2025</t>
  </si>
  <si>
    <t>25-2407-3107-25PTLCL-PS-DS-199</t>
  </si>
  <si>
    <t>0.11</t>
  </si>
  <si>
    <t>25-2407-1308-25MLIL-PS-DS-200</t>
  </si>
  <si>
    <t>25-2407-1308-25MSCG-PS-HZ-201</t>
  </si>
  <si>
    <t>25-2407-1308-25CIMI-PS-HZ-202</t>
  </si>
  <si>
    <t>25-2407-3107-25PTLCL-PS-DS-203</t>
  </si>
  <si>
    <t>67.84</t>
  </si>
  <si>
    <t>67.8</t>
  </si>
  <si>
    <t>67.81</t>
  </si>
  <si>
    <t>67.83</t>
  </si>
  <si>
    <t>67.32</t>
  </si>
  <si>
    <t>25-2507-1408-25JPMC-PS-EG-204</t>
  </si>
  <si>
    <t>14 August 2025</t>
  </si>
  <si>
    <t>67.6</t>
  </si>
  <si>
    <t>25-2507-1408-25CIMB-PS-DS-205</t>
  </si>
  <si>
    <t>67.56</t>
  </si>
  <si>
    <t>25-2507-0108-25PTLCL-PS-HZ-206</t>
  </si>
  <si>
    <t>67.59</t>
  </si>
  <si>
    <t>25-2507-1408-25BNPP-PS-HZ-207</t>
  </si>
  <si>
    <t>67.58</t>
  </si>
  <si>
    <t>28 July 2025</t>
  </si>
  <si>
    <t>30 July 2025</t>
  </si>
  <si>
    <t>3.24</t>
  </si>
  <si>
    <t>25-2807-0408-25PTLCL-PS-EG-208</t>
  </si>
  <si>
    <t>04 August 2025</t>
  </si>
  <si>
    <t>25-2807-1508-25BNPP-PS-HZ-209</t>
  </si>
  <si>
    <t>15 August 2025</t>
  </si>
  <si>
    <t>25-2807-1508-25CIMB-PS-DS-210</t>
  </si>
  <si>
    <t>25-2807-1508-25CITI-PS-HZ-211</t>
  </si>
  <si>
    <t>25-2807-1508-25SCBB-PS-DS-212</t>
  </si>
  <si>
    <t>25-2807-1508-25MSCG-PS-DS-213</t>
  </si>
  <si>
    <t>25-2807-1508-25JPMC-PS-DS-214</t>
  </si>
  <si>
    <t>25-2807-1508-25BNPP-PS-DS-215</t>
  </si>
  <si>
    <t>25-2907-1808-25BNPP-PS-HZ-216</t>
  </si>
  <si>
    <t>18 August 2025</t>
  </si>
  <si>
    <t>29 July 2025</t>
  </si>
  <si>
    <t>25-2907-1808-25CITI-PS-HZ-217</t>
  </si>
  <si>
    <t>25-2907-1808-25TOTS-PS-DS-218</t>
  </si>
  <si>
    <t>66.8</t>
  </si>
  <si>
    <t>66.85</t>
  </si>
  <si>
    <t>66.84</t>
  </si>
  <si>
    <t>67.19</t>
  </si>
  <si>
    <t>67.45</t>
  </si>
  <si>
    <t>68.16</t>
  </si>
  <si>
    <t>68.12</t>
  </si>
  <si>
    <t>68.66</t>
  </si>
  <si>
    <t>68.65</t>
  </si>
  <si>
    <t>68.59</t>
  </si>
  <si>
    <t>58750000</t>
  </si>
  <si>
    <t>1250000</t>
  </si>
  <si>
    <t>3250000</t>
  </si>
  <si>
    <t>47500000</t>
  </si>
  <si>
    <t>53500000</t>
  </si>
  <si>
    <t>6500000</t>
  </si>
  <si>
    <t>26750000</t>
  </si>
  <si>
    <t>25-3007-1908-25BNPP-PS-HZ-219</t>
  </si>
  <si>
    <t>19 August 2025</t>
  </si>
  <si>
    <t>25-3007-1908-25CIMI-PS-HZ-220</t>
  </si>
  <si>
    <t>69.68</t>
  </si>
  <si>
    <t>25-3107-0708-25PTLCL-PS-EG-221</t>
  </si>
  <si>
    <t>69.92</t>
  </si>
  <si>
    <t>25-3107-2008-25BNPP-PS-EG-222</t>
  </si>
  <si>
    <t>3.62</t>
  </si>
  <si>
    <t>20 August 2025</t>
  </si>
  <si>
    <t>69.95</t>
  </si>
  <si>
    <t>25-3107-2008-25MLIL-PS-HZ-223</t>
  </si>
  <si>
    <t>25-3107-2008-25SCBB-PS-HZ-224</t>
  </si>
  <si>
    <t>69.88</t>
  </si>
  <si>
    <t>25-3107-2008-25CITI-PS-HZ-225</t>
  </si>
  <si>
    <t>25-0108-2108-25JPMC-PS-DS-226</t>
  </si>
  <si>
    <t>21 August 2025</t>
  </si>
  <si>
    <t>25-0108-0808-25PTLCL-PS-DS-227</t>
  </si>
  <si>
    <t>08 August 2025</t>
  </si>
  <si>
    <t>25-0108-2108-25MSCG-PS-DS-228</t>
  </si>
  <si>
    <t>25-0108-2108-25BNPP-PS-DS-231</t>
  </si>
  <si>
    <t>25-0108-2108-25CITI-PS-DS-232</t>
  </si>
  <si>
    <t>69.17</t>
  </si>
  <si>
    <t>69.19</t>
  </si>
  <si>
    <t>69.22</t>
  </si>
  <si>
    <t>69.24</t>
  </si>
  <si>
    <t>69.05</t>
  </si>
  <si>
    <t>69.03</t>
  </si>
  <si>
    <t>55500000</t>
  </si>
  <si>
    <t>4500000</t>
  </si>
  <si>
    <t>58500000</t>
  </si>
  <si>
    <t>27450000</t>
  </si>
  <si>
    <t>3750000</t>
  </si>
  <si>
    <t>54500000</t>
  </si>
  <si>
    <t>5500000</t>
  </si>
  <si>
    <t>36250000</t>
  </si>
  <si>
    <t>4650000</t>
  </si>
  <si>
    <t>25-0108-2108-25CIMB-PS-DS-229</t>
  </si>
  <si>
    <t>25-0108-0808-25PTLCL-PS-DS-230</t>
  </si>
  <si>
    <t>25-0108-2108-25CIMI-PS-DS-233</t>
  </si>
  <si>
    <t>4.42</t>
  </si>
  <si>
    <t>0.89</t>
  </si>
  <si>
    <t>25-0108-2108-25SCBS-PS-DS-234</t>
  </si>
  <si>
    <t>25-0808-2808-25BNPP-PS-EG-235</t>
  </si>
  <si>
    <t>28 August 2025</t>
  </si>
  <si>
    <t>65.6</t>
  </si>
  <si>
    <t>25-0808-2808-25JPMC-PS-EG-236</t>
  </si>
  <si>
    <t>11 August 2025</t>
  </si>
  <si>
    <t>12 August 2025</t>
  </si>
  <si>
    <t>01:04:43</t>
  </si>
  <si>
    <t>25-1108-2908-25JPMC-PS-HZ-237</t>
  </si>
  <si>
    <t>29 August 2025</t>
  </si>
  <si>
    <t>25-1108-2908-25TOTS-PS-HZ-238</t>
  </si>
  <si>
    <t>25-1108-2908-25BNPP-PS-HZ-239</t>
  </si>
  <si>
    <t>1.17</t>
  </si>
  <si>
    <t>65.42</t>
  </si>
  <si>
    <t>65.45</t>
  </si>
  <si>
    <t>65.43</t>
  </si>
  <si>
    <t>54000000</t>
  </si>
  <si>
    <t>6000000</t>
  </si>
  <si>
    <t>31750000</t>
  </si>
  <si>
    <t>4250000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</si>
</sst>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43" fontId="0" fillId="0" borderId="0" xfId="1" applyFont="1" applyAlignment="1">
      <alignment horizontal="center" vertical="center"/>
    </xf>
    <xf numFmtId="43" fontId="2" fillId="2" borderId="1" xfId="1" applyFont="1" applyFill="1" applyBorder="1" applyAlignment="1">
      <alignment horizontal="center" vertical="center"/>
    </xf>
    <xf numFmtId="0" fontId="5" fillId="0" borderId="0" xfId="0" applyFont="1"/>
    <xf numFmtId="43" fontId="5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13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BDH|16819339027224081170</stp>
        <tr r="C2" s="15"/>
      </tp>
    </main>
    <main first="bofaddin.rtdserver">
      <tp t="s">
        <v>#N/A N/A</v>
        <stp/>
        <stp>BDH|1813202695233388233</stp>
        <tr r="A2" s="2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81.456398726848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81.456429166668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5-08-12T00:00:00]" c="12 August 2025"/>
      </sharedItems>
    </cacheField>
    <cacheField name="[Last Refreshed Date].[DateTime].[DateTime]" caption="DateTime" numFmtId="0" hierarchy="183" level="1">
      <sharedItems count="1">
        <s v="[Last Refreshed Date].[DateTime].&amp;[2025-08-12T01:04:43.29]" c="12 August 2025"/>
      </sharedItems>
    </cacheField>
    <cacheField name="[Last Refreshed Date].[Time].[Time]" caption="Time" numFmtId="0" hierarchy="184" level="1">
      <sharedItems count="1">
        <s v="[Last Refreshed Date].[Time].&amp;[1899-12-30T01:04:43.29]" c="01:04:4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81.456453125" backgroundQuery="1" createdVersion="8" refreshedVersion="8" minRefreshableVersion="3" recordCount="0" supportSubquery="1" supportAdvancedDrill="1" xr:uid="{7E7078C1-3793-4279-83E7-560C0B592ABB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3"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TOTSA TotalEnergies Trading SA]" c="TOTSA TotalEnergies Trading SA"/>
        <s v="[DASHBOARD FO].[FO.CounterpartyName].&amp;[Morgan Stanley Capital Group (Singapore) Pte]" c="Morgan Stanley Capital Group (Singapore) Pte"/>
        <s v="[DASHBOARD FO].[FO.CounterpartyName].&amp;[BNP Paribas SA]" c="BNP Paribas SA"/>
        <s v="[DASHBOARD FO].[FO.CounterpartyName].&amp;[Macquarie Bank Ltd]" c="Macquarie Bank Ltd"/>
        <s v="[DASHBOARD FO].[FO.CounterpartyName].&amp;[Citibank Bhd]" c="Citibank Bhd"/>
        <s v="[DASHBOARD FO].[FO.CounterpartyName].&amp;[CIMB Islamic Bank Berhad]" c="CIMB Islamic Bank Berhad"/>
        <s v="[DASHBOARD FO].[FO.CounterpartyName].&amp;[CIMB Bank Bhd]" c="CIMB Bank Bhd"/>
        <s v="[DASHBOARD FO].[FO.CounterpartyName].&amp;[PETCO Trading Labuan Co. Ltd]" c="PETCO Trading Labuan Co. Ltd"/>
      </sharedItems>
    </cacheField>
    <cacheField name="[DASHBOARD FO].[FO.NetPremium].[FO.NetPremium]" caption="FO.NetPremium" numFmtId="0" hierarchy="63" level="1">
      <sharedItems count="156"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17]" c="5.17"/>
        <s v="[DASHBOARD FO].[FO.NetPremium].&amp;[5.04]" c="5.04"/>
        <s v="[DASHBOARD FO].[FO.NetPremium].&amp;[5.06]" c="5.06"/>
        <s v="[DASHBOARD FO].[FO.NetPremium].&amp;[4.95]" c="4.95"/>
        <s v="[DASHBOARD FO].[FO.NetPremium].&amp;[4.98]" c="4.98"/>
        <s v="[DASHBOARD FO].[FO.NetPremium].&amp;[4.85]" c="4.85"/>
        <s v="[DASHBOARD FO].[FO.NetPremium].&amp;[4.88]" c="4.8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4.96]" c="4.96"/>
        <s v="[DASHBOARD FO].[FO.NetPremium].&amp;[4.94]" c="4.94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44]" c="5.44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39]" c="5.39"/>
        <s v="[DASHBOARD FO].[FO.NetPremium].&amp;[5.66]" c="5.66"/>
        <s v="[DASHBOARD FO].[FO.NetPremium].&amp;[5.88]" c="5.88"/>
        <s v="[DASHBOARD FO].[FO.NetPremium].&amp;[4.78]" c="4.78"/>
        <s v="[DASHBOARD FO].[FO.NetPremium].&amp;[5.07]" c="5.07"/>
        <s v="[DASHBOARD FO].[FO.NetPremium].&amp;[3.9]" c="3.9"/>
        <s v="[DASHBOARD FO].[FO.NetPremium].&amp;[3.85]" c="3.85"/>
        <s v="[DASHBOARD FO].[FO.NetPremium].&amp;[4.27]" c="4.27"/>
        <s v="[DASHBOARD FO].[FO.NetPremium].&amp;[3.56]" c="3.56"/>
        <s v="[DASHBOARD FO].[FO.NetPremium].&amp;[4.03]" c="4.03"/>
        <s v="[DASHBOARD FO].[FO.NetPremium].&amp;[3.55]" c="3.55"/>
        <s v="[DASHBOARD FO].[FO.NetPremium].&amp;[4]" c="4"/>
        <s v="[DASHBOARD FO].[FO.NetPremium].&amp;[3.89]" c="3.89"/>
        <s v="[DASHBOARD FO].[FO.NetPremium].&amp;[3.94]" c="3.94"/>
        <s v="[DASHBOARD FO].[FO.NetPremium].&amp;[4.48]" c="4.48"/>
        <s v="[DASHBOARD FO].[FO.NetPremium].&amp;[4.47]" c="4.47"/>
        <s v="[DASHBOARD FO].[FO.NetPremium].&amp;[3.95]" c="3.95"/>
        <s v="[DASHBOARD FO].[FO.NetPremium].&amp;[3.97]" c="3.97"/>
        <s v="[DASHBOARD FO].[FO.NetPremium].&amp;[4.57]" c="4.57"/>
        <s v="[DASHBOARD FO].[FO.NetPremium].&amp;[4.58]" c="4.58"/>
        <s v="[DASHBOARD FO].[FO.NetPremium].&amp;[4.55]" c="4.55"/>
        <s v="[DASHBOARD FO].[FO.NetPremium].&amp;[4.9]" c="4.9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  <s v="[DASHBOARD FO].[FO.NetPremium].&amp;[0.57]" c="0.57"/>
        <s v="[DASHBOARD FO].[FO.NetPremium].&amp;[0.59]" c="0.59"/>
        <s v="[DASHBOARD FO].[FO.NetPremium].&amp;[0.56]" c="0.56"/>
        <s v="[DASHBOARD FO].[FO.NetPremium].&amp;[0.58]" c="0.58"/>
        <s v="[DASHBOARD FO].[FO.NetPremium].&amp;[2.29]" c="2.29"/>
        <s v="[DASHBOARD FO].[FO.NetPremium].&amp;[2.26]" c="2.26"/>
        <s v="[DASHBOARD FO].[FO.NetPremium].&amp;[0.66]" c="0.66"/>
        <s v="[DASHBOARD FO].[FO.NetPremium].&amp;[0.31]" c="0.31"/>
        <s v="[DASHBOARD FO].[FO.NetPremium].&amp;[0.35]" c="0.35"/>
        <s v="[DASHBOARD FO].[FO.NetPremium].&amp;[1.7]" c="1.7"/>
        <s v="[DASHBOARD FO].[FO.NetPremium].&amp;[2]" c="2"/>
        <s v="[DASHBOARD FO].[FO.NetPremium].&amp;[2.2]" c="2.2"/>
        <s v="[DASHBOARD FO].[FO.NetPremium].&amp;[2.21]" c="2.21"/>
        <s v="[DASHBOARD FO].[FO.NetPremium].&amp;[2.04]" c="2.04"/>
        <s v="[DASHBOARD FO].[FO.NetPremium].&amp;[2.13]" c="2.13"/>
        <s v="[DASHBOARD FO].[FO.NetPremium].&amp;[1.55]" c="1.55"/>
        <s v="[DASHBOARD FO].[FO.NetPremium].&amp;[1.9]" c="1.9"/>
        <s v="[DASHBOARD FO].[FO.NetPremium].&amp;[0.42]" c="0.42"/>
        <s v="[DASHBOARD FO].[FO.NetPremium].&amp;[0.44]" c="0.44"/>
        <s v="[DASHBOARD FO].[FO.NetPremium].&amp;[0.97]" c="0.97"/>
        <s v="[DASHBOARD FO].[FO.NetPremium].&amp;[0.98]" c="0.98"/>
        <s v="[DASHBOARD FO].[FO.NetPremium].&amp;[0.96]" c="0.96"/>
        <s v="[DASHBOARD FO].[FO.NetPremium].&amp;[2.03]" c="2.03"/>
        <s v="[DASHBOARD FO].[FO.NetPremium].&amp;[2.01]" c="2.01"/>
        <s v="[DASHBOARD FO].[FO.NetPremium].&amp;[1.99]" c="1.99"/>
        <s v="[DASHBOARD FO].[FO.NetPremium].&amp;[1.95]" c="1.95"/>
        <s v="[DASHBOARD FO].[FO.NetPremium].&amp;[1.89]" c="1.89"/>
        <s v="[DASHBOARD FO].[FO.NetPremium].&amp;[1.87]" c="1.87"/>
        <s v="[DASHBOARD FO].[FO.NetPremium].&amp;[1.93]" c="1.93"/>
        <s v="[DASHBOARD FO].[FO.NetPremium].&amp;[1.54]" c="1.54"/>
        <s v="[DASHBOARD FO].[FO.NetPremium].&amp;[1.88]" c="1.88"/>
        <s v="[DASHBOARD FO].[FO.NetPremium].&amp;[2.31]" c="2.31"/>
        <s v="[DASHBOARD FO].[FO.NetPremium].&amp;[2.76]" c="2.76"/>
        <s v="[DASHBOARD FO].[FO.NetPremium].&amp;[2.77]" c="2.77"/>
        <s v="[DASHBOARD FO].[FO.NetPremium].&amp;[2.78]" c="2.78"/>
        <s v="[DASHBOARD FO].[FO.NetPremium].&amp;[2.51]" c="2.51"/>
        <s v="[DASHBOARD FO].[FO.NetPremium].&amp;[2.48]" c="2.48"/>
        <s v="[DASHBOARD FO].[FO.NetPremium].&amp;[2.54]" c="2.54"/>
        <s v="[DASHBOARD FO].[FO.NetPremium].&amp;[2.57]" c="2.57"/>
        <s v="[DASHBOARD FO].[FO.NetPremium].&amp;[2.73]" c="2.73"/>
        <s v="[DASHBOARD FO].[FO.NetPremium].&amp;[2.62]" c="2.62"/>
        <s v="[DASHBOARD FO].[FO.NetPremium].&amp;[2.69]" c="2.69"/>
        <s v="[DASHBOARD FO].[FO.NetPremium].&amp;[2.65]" c="2.65"/>
        <s v="[DASHBOARD FO].[FO.NetPremium].&amp;[2.85]" c="2.85"/>
        <s v="[DASHBOARD FO].[FO.NetPremium].&amp;[2.82]" c="2.82"/>
        <s v="[DASHBOARD FO].[FO.NetPremium].&amp;[2.83]" c="2.83"/>
        <s v="[DASHBOARD FO].[FO.NetPremium].&amp;[2.95]" c="2.95"/>
        <s v="[DASHBOARD FO].[FO.NetPremium].&amp;[3.23]" c="3.23"/>
        <s v="[DASHBOARD FO].[FO.NetPremium].&amp;[3.26]" c="3.26"/>
        <s v="[DASHBOARD FO].[FO.NetPremium].&amp;[3.24]" c="3.24"/>
        <s v="[DASHBOARD FO].[FO.NetPremium].&amp;[3.52]" c="3.52"/>
        <s v="[DASHBOARD FO].[FO.NetPremium].&amp;[3.53]" c="3.53"/>
        <s v="[DASHBOARD FO].[FO.NetPremium].&amp;[3.2]" c="3.2"/>
        <s v="[DASHBOARD FO].[FO.NetPremium].&amp;[2.88]" c="2.88"/>
        <s v="[DASHBOARD FO].[FO.NetPremium].&amp;[3.08]" c="3.08"/>
        <s v="[DASHBOARD FO].[FO.NetPremium].&amp;[3.09]" c="3.09"/>
      </sharedItems>
    </cacheField>
    <cacheField name="[DASHBOARD FO].[FO.Position_Quantity].[FO.Position_Quantity]" caption="FO.Position_Quantity" numFmtId="0" hierarchy="72" level="1">
      <sharedItems count="4">
        <s v="[DASHBOARD FO].[FO.Position_Quantity].&amp;[500000]" c="500000"/>
        <s v="[DASHBOARD FO].[FO.Position_Quantity].&amp;[1000000]" c="1000000"/>
        <s v="[DASHBOARD FO].[FO.Position_Quantity].&amp;[1500000]" c="1500000"/>
        <s v="[DASHBOARD FO].[FO.Position_Quantity].&amp;[250000]" c="250000"/>
      </sharedItems>
    </cacheField>
    <cacheField name="[DASHBOARD FO].[FO.PremiumStrike1].[FO.PremiumStrike1]" caption="FO.PremiumStrike1" numFmtId="0" hierarchy="73" level="1">
      <sharedItems count="178">
        <s v="[DASHBOARD FO].[FO.PremiumStrike1].&amp;[6.9]" c="6.9"/>
        <s v="[DASHBOARD FO].[FO.PremiumStrike1].&amp;[6.75]" c="6.75"/>
        <s v="[DASHBOARD FO].[FO.PremiumStrike1].&amp;[6.8]" c="6.8"/>
        <s v="[DASHBOARD FO].[FO.PremiumStrike1].&amp;[6.7]" c="6.7"/>
        <s v="[DASHBOARD FO].[FO.PremiumStrike1].&amp;[6.67]" c="6.67"/>
        <s v="[DASHBOARD FO].[FO.PremiumStrike1].&amp;[6.6]" c="6.6"/>
        <s v="[DASHBOARD FO].[FO.PremiumStrike1].&amp;[6.44]" c="6.44"/>
        <s v="[DASHBOARD FO].[FO.PremiumStrike1].&amp;[6.35]" c="6.35"/>
        <s v="[DASHBOARD FO].[FO.PremiumStrike1].&amp;[6.1]" c="6.1"/>
        <s v="[DASHBOARD FO].[FO.PremiumStrike1].&amp;[6.08]" c="6.08"/>
        <s v="[DASHBOARD FO].[FO.PremiumStrike1].&amp;[6.]" c="6"/>
        <s v="[DASHBOARD FO].[FO.PremiumStrike1].&amp;[7.25]" c="7.25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7.1]" c="7.1"/>
        <s v="[DASHBOARD FO].[FO.PremiumStrike1].&amp;[6.95]" c="6.95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7.35]" c="7.35"/>
        <s v="[DASHBOARD FO].[FO.PremiumStrike1].&amp;[6.79]" c="6.79"/>
        <s v="[DASHBOARD FO].[FO.PremiumStrike1].&amp;[6.93]" c="6.93"/>
        <s v="[DASHBOARD FO].[FO.PremiumStrike1].&amp;[6.65]" c="6.65"/>
        <s v="[DASHBOARD FO].[FO.PremiumStrike1].&amp;[6.55]" c="6.55"/>
        <s v="[DASHBOARD FO].[FO.PremiumStrike1].&amp;[6.5]" c="6.5"/>
        <s v="[DASHBOARD FO].[FO.PremiumStrike1].&amp;[6.56]" c="6.56"/>
        <s v="[DASHBOARD FO].[FO.PremiumStrike1].&amp;[5.45]" c="5.45"/>
        <s v="[DASHBOARD FO].[FO.PremiumStrike1].&amp;[5.35]" c="5.35"/>
        <s v="[DASHBOARD FO].[FO.PremiumStrike1].&amp;[6.25]" c="6.25"/>
        <s v="[DASHBOARD FO].[FO.PremiumStrike1].&amp;[5.7]" c="5.7"/>
        <s v="[DASHBOARD FO].[FO.PremiumStrike1].&amp;[6.48]" c="6.48"/>
        <s v="[DASHBOARD FO].[FO.PremiumStrike1].&amp;[6.68]" c="6.68"/>
        <s v="[DASHBOARD FO].[FO.PremiumStrike1].&amp;[5.9]" c="5.9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6]" c="4.6"/>
        <s v="[DASHBOARD FO].[FO.PremiumStrike1].&amp;[4.55]" c="4.55"/>
        <s v="[DASHBOARD FO].[FO.PremiumStrike1].&amp;[5.4]" c="5.4"/>
        <s v="[DASHBOARD FO].[FO.PremiumStrike1].&amp;[4.2]" c="4.2"/>
        <s v="[DASHBOARD FO].[FO.PremiumStrike1].&amp;[5.05]" c="5.05"/>
        <s v="[DASHBOARD FO].[FO.PremiumStrike1].&amp;[4.04]" c="4.04"/>
        <s v="[DASHBOARD FO].[FO.PremiumStrike1].&amp;[5.07]" c="5.07"/>
        <s v="[DASHBOARD FO].[FO.PremiumStrike1].&amp;[4.25]" c="4.25"/>
        <s v="[DASHBOARD FO].[FO.PremiumStrike1].&amp;[4.27]" c="4.27"/>
        <s v="[DASHBOARD FO].[FO.PremiumStrike1].&amp;[5.15]" c="5.15"/>
        <s v="[DASHBOARD FO].[FO.PremiumStrike1].&amp;[5.27]" c="5.27"/>
        <s v="[DASHBOARD FO].[FO.PremiumStrike1].&amp;[5.13]" c="5.13"/>
        <s v="[DASHBOARD FO].[FO.PremiumStrike1].&amp;[4.32]" c="4.32"/>
        <s v="[DASHBOARD FO].[FO.PremiumStrike1].&amp;[4.35]" c="4.35"/>
        <s v="[DASHBOARD FO].[FO.PremiumStrike1].&amp;[5.57]" c="5.57"/>
        <s v="[DASHBOARD FO].[FO.PremiumStrike1].&amp;[5.6]" c="5.6"/>
        <s v="[DASHBOARD FO].[FO.PremiumStrike1].&amp;[5.55]" c="5.55"/>
        <s v="[DASHBOARD FO].[FO.PremiumStrike1].&amp;[5.53]" c="5.53"/>
        <s v="[DASHBOARD FO].[FO.PremiumStrike1].&amp;[5.95]" c="5.95"/>
        <s v="[DASHBOARD FO].[FO.PremiumStrike1].&amp;[6.02]" c="6.02"/>
        <s v="[DASHBOARD FO].[FO.PremiumStrike1].&amp;[5.89]" c="5.89"/>
        <s v="[DASHBOARD FO].[FO.PremiumStrike1].&amp;[5.62]" c="5.62"/>
        <s v="[DASHBOARD FO].[FO.PremiumStrike1].&amp;[6.15]" c="6.15"/>
        <s v="[DASHBOARD FO].[FO.PremiumStrike1].&amp;[5.14]" c="5.14"/>
        <s v="[DASHBOARD FO].[FO.PremiumStrike1].&amp;[5.1]" c="5.1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15]" c="8.15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]" c="8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57]" c="1.57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  <s v="[DASHBOARD FO].[FO.PremiumStrike1].&amp;[6.2E-1]" c="0.62"/>
        <s v="[DASHBOARD FO].[FO.PremiumStrike1].&amp;[6.9E-1]" c="0.69"/>
        <s v="[DASHBOARD FO].[FO.PremiumStrike1].&amp;[6.4E-1]" c="0.64"/>
        <s v="[DASHBOARD FO].[FO.PremiumStrike1].&amp;[6.8E-1]" c="0.68"/>
        <s v="[DASHBOARD FO].[FO.PremiumStrike1].&amp;[2.55]" c="2.55"/>
        <s v="[DASHBOARD FO].[FO.PremiumStrike1].&amp;[2.7]" c="2.7"/>
        <s v="[DASHBOARD FO].[FO.PremiumStrike1].&amp;[7.E-1]" c="0.7"/>
        <s v="[DASHBOARD FO].[FO.PremiumStrike1].&amp;[7.6E-1]" c="0.76"/>
        <s v="[DASHBOARD FO].[FO.PremiumStrike1].&amp;[3.3E-1]" c="0.33"/>
        <s v="[DASHBOARD FO].[FO.PremiumStrike1].&amp;[3.8E-1]" c="0.38"/>
        <s v="[DASHBOARD FO].[FO.PremiumStrike1].&amp;[2.2]" c="2.2"/>
        <s v="[DASHBOARD FO].[FO.PremiumStrike1].&amp;[2.75]" c="2.75"/>
        <s v="[DASHBOARD FO].[FO.PremiumStrike1].&amp;[3.05]" c="3.05"/>
        <s v="[DASHBOARD FO].[FO.PremiumStrike1].&amp;[3.]" c="3"/>
        <s v="[DASHBOARD FO].[FO.PremiumStrike1].&amp;[2.79]" c="2.79"/>
        <s v="[DASHBOARD FO].[FO.PremiumStrike1].&amp;[2.6]" c="2.6"/>
        <s v="[DASHBOARD FO].[FO.PremiumStrike1].&amp;[4.6E-1]" c="0.46"/>
        <s v="[DASHBOARD FO].[FO.PremiumStrike1].&amp;[5.E-1]" c="0.5"/>
        <s v="[DASHBOARD FO].[FO.PremiumStrike1].&amp;[4.8E-1]" c="0.48"/>
        <s v="[DASHBOARD FO].[FO.PremiumStrike1].&amp;[1.15]" c="1.15"/>
        <s v="[DASHBOARD FO].[FO.PremiumStrike1].&amp;[1.2]" c="1.2"/>
        <s v="[DASHBOARD FO].[FO.PremiumStrike1].&amp;[1.12]" c="1.12"/>
        <s v="[DASHBOARD FO].[FO.PremiumStrike1].&amp;[2.15]" c="2.15"/>
        <s v="[DASHBOARD FO].[FO.PremiumStrike1].&amp;[2.14]" c="2.14"/>
        <s v="[DASHBOARD FO].[FO.PremiumStrike1].&amp;[2.24]" c="2.24"/>
        <s v="[DASHBOARD FO].[FO.PremiumStrike1].&amp;[2.21]" c="2.21"/>
        <s v="[DASHBOARD FO].[FO.PremiumStrike1].&amp;[2.05]" c="2.05"/>
        <s v="[DASHBOARD FO].[FO.PremiumStrike1].&amp;[2.02]" c="2.02"/>
        <s v="[DASHBOARD FO].[FO.PremiumStrike1].&amp;[2.]" c="2"/>
        <s v="[DASHBOARD FO].[FO.PremiumStrike1].&amp;[2.1]" c="2.1"/>
        <s v="[DASHBOARD FO].[FO.PremiumStrike1].&amp;[1.61]" c="1.61"/>
        <s v="[DASHBOARD FO].[FO.PremiumStrike1].&amp;[1.63]" c="1.63"/>
        <s v="[DASHBOARD FO].[FO.PremiumStrike1].&amp;[2.3]" c="2.3"/>
        <s v="[DASHBOARD FO].[FO.PremiumStrike1].&amp;[2.42]" c="2.42"/>
        <s v="[DASHBOARD FO].[FO.PremiumStrike1].&amp;[2.39]" c="2.39"/>
        <s v="[DASHBOARD FO].[FO.PremiumStrike1].&amp;[2.41]" c="2.41"/>
        <s v="[DASHBOARD FO].[FO.PremiumStrike1].&amp;[2.51]" c="2.51"/>
        <s v="[DASHBOARD FO].[FO.PremiumStrike1].&amp;[2.54]" c="2.54"/>
        <s v="[DASHBOARD FO].[FO.PremiumStrike1].&amp;[3.16]" c="3.16"/>
        <s v="[DASHBOARD FO].[FO.PremiumStrike1].&amp;[3.24]" c="3.24"/>
        <s v="[DASHBOARD FO].[FO.PremiumStrike1].&amp;[3.25]" c="3.25"/>
        <s v="[DASHBOARD FO].[FO.PremiumStrike1].&amp;[3.3]" c="3.3"/>
        <s v="[DASHBOARD FO].[FO.PremiumStrike1].&amp;[3.28]" c="3.28"/>
        <s v="[DASHBOARD FO].[FO.PremiumStrike1].&amp;[3.23]" c="3.23"/>
        <s v="[DASHBOARD FO].[FO.PremiumStrike1].&amp;[3.35]" c="3.35"/>
        <s v="[DASHBOARD FO].[FO.PremiumStrike1].&amp;[2.92]" c="2.92"/>
        <s v="[DASHBOARD FO].[FO.PremiumStrike1].&amp;[2.94]" c="2.94"/>
        <s v="[DASHBOARD FO].[FO.PremiumStrike1].&amp;[3.03]" c="3.03"/>
        <s v="[DASHBOARD FO].[FO.PremiumStrike1].&amp;[2.98]" c="2.98"/>
        <s v="[DASHBOARD FO].[FO.PremiumStrike1].&amp;[2.95]" c="2.95"/>
        <s v="[DASHBOARD FO].[FO.PremiumStrike1].&amp;[3.15]" c="3.15"/>
        <s v="[DASHBOARD FO].[FO.PremiumStrike1].&amp;[3.65]" c="3.65"/>
        <s v="[DASHBOARD FO].[FO.PremiumStrike1].&amp;[3.62]" c="3.62"/>
        <s v="[DASHBOARD FO].[FO.PremiumStrike1].&amp;[3.6]" c="3.6"/>
        <s v="[DASHBOARD FO].[FO.PremiumStrike1].&amp;[3.5]" c="3.5"/>
        <s v="[DASHBOARD FO].[FO.PremiumStrike1].&amp;[3.83]" c="3.83"/>
        <s v="[DASHBOARD FO].[FO.PremiumStrike1].&amp;[3.92]" c="3.92"/>
        <s v="[DASHBOARD FO].[FO.PremiumStrike1].&amp;[3.89]" c="3.89"/>
        <s v="[DASHBOARD FO].[FO.PremiumStrike1].&amp;[3.85]" c="3.85"/>
        <s v="[DASHBOARD FO].[FO.PremiumStrike1].&amp;[4.46]" c="4.46"/>
        <s v="[DASHBOARD FO].[FO.PremiumStrike1].&amp;[4.4]" c="4.4"/>
        <s v="[DASHBOARD FO].[FO.PremiumStrike1].&amp;[4.45]" c="4.45"/>
        <s v="[DASHBOARD FO].[FO.PremiumStrike1].&amp;[4.42]" c="4.42"/>
        <s v="[DASHBOARD FO].[FO.PremiumStrike1].&amp;[3.75]" c="3.75"/>
        <s v="[DASHBOARD FO].[FO.PremiumStrike1].&amp;[3.78]" c="3.78"/>
        <s v="[DASHBOARD FO].[FO.PremiumStrike1].&amp;[4.28]" c="4.2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123">
        <s v="[DASHBOARD FO].[FO.PremiumStrike2].&amp;[1.55]" c="1.55"/>
        <s v="[DASHBOARD FO].[FO.PremiumStrike2].&amp;[1.45]" c="1.45"/>
        <s v="[DASHBOARD FO].[FO.PremiumStrike2].&amp;[1.51]" c="1.51"/>
        <s v="[DASHBOARD FO].[FO.PremiumStrike2].&amp;[1.47]" c="1.47"/>
        <s v="[DASHBOARD FO].[FO.PremiumStrike2].&amp;[1.5]" c="1.5"/>
        <s v="[DASHBOARD FO].[FO.PremiumStrike2].&amp;[1.43]" c="1.43"/>
        <s v="[DASHBOARD FO].[FO.PremiumStrike2].&amp;[1.4]" c="1.4"/>
        <s v="[DASHBOARD FO].[FO.PremiumStrike2].&amp;[1.29]" c="1.29"/>
        <s v="[DASHBOARD FO].[FO.PremiumStrike2].&amp;[1.15]" c="1.15"/>
        <s v="[DASHBOARD FO].[FO.PremiumStrike2].&amp;[1.1]" c="1.1"/>
        <s v="[DASHBOARD FO].[FO.PremiumStrike2].&amp;[1.22]" c="1.22"/>
        <s v="[DASHBOARD FO].[FO.PremiumStrike2].&amp;[1.85]" c="1.85"/>
        <s v="[DASHBOARD FO].[FO.PremiumStrike2].&amp;[2.05]" c="2.05"/>
        <s v="[DASHBOARD FO].[FO.PremiumStrike2].&amp;[1.88]" c="1.88"/>
        <s v="[DASHBOARD FO].[FO.PremiumStrike2].&amp;[2.]" c="2"/>
        <s v="[DASHBOARD FO].[FO.PremiumStrike2].&amp;[1.46]" c="1.46"/>
        <s v="[DASHBOARD FO].[FO.PremiumStrike2].&amp;[1.9]" c="1.9"/>
        <s v="[DASHBOARD FO].[FO.PremiumStrike2].&amp;[1.89]" c="1.89"/>
        <s v="[DASHBOARD FO].[FO.PremiumStrike2].&amp;[1.8]" c="1.8"/>
        <s v="[DASHBOARD FO].[FO.PremiumStrike2].&amp;[1.91]" c="1.91"/>
        <s v="[DASHBOARD FO].[FO.PremiumStrike2].&amp;[2.2]" c="2.2"/>
        <s v="[DASHBOARD FO].[FO.PremiumStrike2].&amp;[2.32]" c="2.32"/>
        <s v="[DASHBOARD FO].[FO.PremiumStrike2].&amp;[1.96]" c="1.96"/>
        <s v="[DASHBOARD FO].[FO.PremiumStrike2].&amp;[1.81]" c="1.81"/>
        <s v="[DASHBOARD FO].[FO.PremiumStrike2].&amp;[2.16]" c="2.16"/>
        <s v="[DASHBOARD FO].[FO.PremiumStrike2].&amp;[1.48]" c="1.48"/>
        <s v="[DASHBOARD FO].[FO.PremiumStrike2].&amp;[1.35]" c="1.35"/>
        <s v="[DASHBOARD FO].[FO.PremiumStrike2].&amp;[1.32]" c="1.32"/>
        <s v="[DASHBOARD FO].[FO.PremiumStrike2].&amp;[1.39]" c="1.39"/>
        <s v="[DASHBOARD FO].[FO.PremiumStrike2].&amp;[1.38]" c="1.38"/>
        <s v="[DASHBOARD FO].[FO.PremiumStrike2].&amp;[1.24]" c="1.24"/>
        <s v="[DASHBOARD FO].[FO.PremiumStrike2].&amp;[4.E-1]" c="0.4"/>
        <s v="[DASHBOARD FO].[FO.PremiumStrike2].&amp;[4.2E-1]" c="0.42"/>
        <s v="[DASHBOARD FO].[FO.PremiumStrike2].&amp;[1.31]" c="1.31"/>
        <s v="[DASHBOARD FO].[FO.PremiumStrike2].&amp;[9.1E-1]" c="0.91"/>
        <s v="[DASHBOARD FO].[FO.PremiumStrike2].&amp;[2.7E-1]" c="0.27"/>
        <s v="[DASHBOARD FO].[FO.PremiumStrike2].&amp;[2.E-1]" c="0.2"/>
        <s v="[DASHBOARD FO].[FO.PremiumStrike2].&amp;[5.E-1]" c="0.5"/>
        <s v="[DASHBOARD FO].[FO.PremiumStrike2].&amp;[9.8E-1]" c="0.98"/>
        <s v="[DASHBOARD FO].[FO.PremiumStrike2].&amp;[5.1E-1]" c="0.51"/>
        <s v="[DASHBOARD FO].[FO.PremiumStrike2].&amp;[9.5E-1]" c="0.95"/>
        <s v="[DASHBOARD FO].[FO.PremiumStrike2].&amp;[9.9E-1]" c="0.99"/>
        <s v="[DASHBOARD FO].[FO.PremiumStrike2].&amp;[1.]" c="1"/>
        <s v="[DASHBOARD FO].[FO.PremiumStrike2].&amp;[1.69]" c="1.69"/>
        <s v="[DASHBOARD FO].[FO.PremiumStrike2].&amp;[7.E-1]" c="0.7"/>
        <s v="[DASHBOARD FO].[FO.PremiumStrike2].&amp;[1.13]" c="1.13"/>
        <s v="[DASHBOARD FO].[FO.PremiumStrike2].&amp;[1.18]" c="1.18"/>
        <s v="[DASHBOARD FO].[FO.PremiumStrike2].&amp;[6.4E-1]" c="0.64"/>
        <s v="[DASHBOARD FO].[FO.PremiumStrike2].&amp;[1.02]" c="1.02"/>
        <s v="[DASHBOARD FO].[FO.PremiumStrike2].&amp;[4.9E-1]" c="0.49"/>
        <s v="[DASHBOARD FO].[FO.PremiumStrike2].&amp;[1.04]" c="1.04"/>
        <s v="[DASHBOARD FO].[FO.PremiumStrike2].&amp;[1.05]" c="1.05"/>
        <s v="[DASHBOARD FO].[FO.PremiumStrike2].&amp;[3.6E-1]" c="0.36"/>
        <s v="[DASHBOARD FO].[FO.PremiumStrike2].&amp;[3.3E-1]" c="0.33"/>
        <s v="[DASHBOARD FO].[FO.PremiumStrike2].&amp;[6.7E-1]" c="0.67"/>
        <s v="[DASHBOARD FO].[FO.PremiumStrike2].&amp;[8.E-1]" c="0.8"/>
        <s v="[DASHBOARD FO].[FO.PremiumStrike2].&amp;[6.5E-1]" c="0.65"/>
        <s v="[DASHBOARD FO].[FO.PremiumStrike2].&amp;[3.7E-1]" c="0.37"/>
        <s v="[DASHBOARD FO].[FO.PremiumStrike2].&amp;[3.8E-1]" c="0.38"/>
        <s v="[DASHBOARD FO].[FO.PremiumStrike2].&amp;[1.07]" c="1.07"/>
        <s v="[DASHBOARD FO].[FO.PremiumStrike2].&amp;[1.08]" c="1.08"/>
        <s v="[DASHBOARD FO].[FO.PremiumStrike2].&amp;[1.2]" c="1.2"/>
        <s v="[DASHBOARD FO].[FO.PremiumStrike2].&amp;[1.3]" c="1.3"/>
        <s v="[DASHBOARD FO].[FO.PremiumStrike2].&amp;[3.5E-1]" c="0.35"/>
        <s v="[DASHBOARD FO].[FO.PremiumStrike2].&amp;[2.8E-1]" c="0.28"/>
        <s v="[DASHBOARD FO].[FO.PremiumStrike2].&amp;[3.E-1]" c="0.3"/>
        <s v="[DASHBOARD FO].[FO.PremiumStrike2].&amp;[6.2E-1]" c="0.62"/>
        <s v="[DASHBOARD FO].[FO.PremiumStrike2].&amp;[6.3E-1]" c="0.63"/>
        <s v="[DASHBOARD FO].[FO.PremiumStrike2].&amp;[6.1E-1]" c="0.61"/>
        <s v="[DASHBOARD FO].[FO.PremiumStrike2].&amp;[1.57]" c="1.57"/>
        <s v="[DASHBOARD FO].[FO.PremiumStrike2].&amp;[1.01]" c="1.01"/>
        <s v="[DASHBOARD FO].[FO.PremiumStrike2].&amp;[1.6]" c="1.6"/>
        <s v="[DASHBOARD FO].[FO.PremiumStrike2].&amp;[2.3]" c="2.3"/>
        <s v="[DASHBOARD FO].[FO.PremiumStrike2].&amp;[2.75]" c="2.75"/>
        <s v="[DASHBOARD FO].[FO.PremiumStrike2].&amp;[2.25]" c="2.25"/>
        <s v="[DASHBOARD FO].[FO.PremiumStrike2].&amp;[2.73]" c="2.73"/>
        <s v="[DASHBOARD FO].[FO.PremiumStrike2].&amp;[2.31]" c="2.31"/>
        <s v="[DASHBOARD FO].[FO.PremiumStrike2].&amp;[2.72]" c="2.72"/>
        <s v="[DASHBOARD FO].[FO.PremiumStrike2].&amp;[2.7]" c="2.7"/>
        <s v="[DASHBOARD FO].[FO.PremiumStrike2].&amp;[2.22]" c="2.22"/>
        <s v="[DASHBOARD FO].[FO.PremiumStrike2].&amp;[2.86]" c="2.86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1.4E-1]" c="0.14"/>
        <s v="[DASHBOARD FO].[FO.PremiumStrike2].&amp;[1.E-1]" c="0.1"/>
        <s v="[DASHBOARD FO].[FO.PremiumStrike2].&amp;[1.3E-1]" c="0.13"/>
        <s v="[DASHBOARD FO].[FO.PremiumStrike2].&amp;[8.E-2]" c="0.08"/>
        <s v="[DASHBOARD FO].[FO.PremiumStrike2].&amp;[5.E-2]" c="0.05"/>
        <s v="[DASHBOARD FO].[FO.PremiumStrike2].&amp;[2.6E-1]" c="0.26"/>
        <s v="[DASHBOARD FO].[FO.PremiumStrike2].&amp;[4.4E-1]" c="0.44"/>
        <s v="[DASHBOARD FO].[FO.PremiumStrike2].&amp;[4.E-2]" c="0.04"/>
        <s v="[DASHBOARD FO].[FO.PremiumStrike2].&amp;[7.5E-1]" c="0.75"/>
        <s v="[DASHBOARD FO].[FO.PremiumStrike2].&amp;[8.5E-1]" c="0.85"/>
        <s v="[DASHBOARD FO].[FO.PremiumStrike2].&amp;[7.9E-1]" c="0.79"/>
        <s v="[DASHBOARD FO].[FO.PremiumStrike2].&amp;[8.7E-1]" c="0.87"/>
        <s v="[DASHBOARD FO].[FO.PremiumStrike2].&amp;[6.E-2]" c="0.06"/>
        <s v="[DASHBOARD FO].[FO.PremiumStrike2].&amp;[1.8E-1]" c="0.18"/>
        <s v="[DASHBOARD FO].[FO.PremiumStrike2].&amp;[2.2E-1]" c="0.22"/>
        <s v="[DASHBOARD FO].[FO.PremiumStrike2].&amp;[1.6E-1]" c="0.16"/>
        <s v="[DASHBOARD FO].[FO.PremiumStrike2].&amp;[2.4E-1]" c="0.24"/>
        <s v="[DASHBOARD FO].[FO.PremiumStrike2].&amp;[1.2E-1]" c="0.12"/>
        <s v="[DASHBOARD FO].[FO.PremiumStrike2].&amp;[2.5E-1]" c="0.25"/>
        <s v="[DASHBOARD FO].[FO.PremiumStrike2].&amp;[7.E-2]" c="0.07"/>
        <s v="[DASHBOARD FO].[FO.PremiumStrike2].&amp;[9.E-2]" c="0.09"/>
        <s v="[DASHBOARD FO].[FO.PremiumStrike2].&amp;[1.1E-1]" c="0.11"/>
        <s v="[DASHBOARD FO].[FO.PremiumStrike2].&amp;[4.7E-1]" c="0.47"/>
        <s v="[DASHBOARD FO].[FO.PremiumStrike2].&amp;[5.4E-1]" c="0.54"/>
        <s v="[DASHBOARD FO].[FO.PremiumStrike2].&amp;[7.2E-1]" c="0.72"/>
        <s v="[DASHBOARD FO].[FO.PremiumStrike2].&amp;[8.4E-1]" c="0.84"/>
        <s v="[DASHBOARD FO].[FO.PremiumStrike2].&amp;[2.9E-1]" c="0.29"/>
        <s v="[DASHBOARD FO].[FO.PremiumStrike2].&amp;[7.7E-1]" c="0.77"/>
        <s v="[DASHBOARD FO].[FO.PremiumStrike2].&amp;[5.5E-1]" c="0.55"/>
        <s v="[DASHBOARD FO].[FO.PremiumStrike2].&amp;[6.E-1]" c="0.6"/>
        <s v="[DASHBOARD FO].[FO.PremiumStrike2].&amp;[6.6E-1]" c="0.66"/>
        <s v="[DASHBOARD FO].[FO.PremiumStrike2].&amp;[9.E-1]" c="0.9"/>
        <s v="[DASHBOARD FO].[FO.PremiumStrike2].&amp;[8.8E-1]" c="0.88"/>
        <s v="[DASHBOARD FO].[FO.PremiumStrike2].&amp;[8.9E-1]" c="0.89"/>
        <s v="[DASHBOARD FO].[FO.PremiumStrike2].&amp;[1.21]" c="1.21"/>
        <s v="[DASHBOARD FO].[FO.PremiumStrike2].&amp;[1.17]" c="1.17"/>
      </sharedItems>
    </cacheField>
    <cacheField name="[DASHBOARD FO].[FO.StartFixDate].[FO.StartFixDate]" caption="FO.StartFixDate" numFmtId="0" hierarchy="87" level="1">
      <sharedItems count="12"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  <s v="[DASHBOARD FO].[FO.StartFixDate].&amp;[2025-11-01T00:00:00]" c="01 November 2025"/>
        <s v="[DASHBOARD FO].[FO.StartFixDate].&amp;[2025-12-01T00:00:00]" c="01 December 2025"/>
      </sharedItems>
    </cacheField>
    <cacheField name="[DASHBOARD FO].[FO.Settlement_DeliveryDate].[FO.Settlement_DeliveryDate]" caption="FO.Settlement_DeliveryDate" numFmtId="0" hierarchy="86" level="1">
      <sharedItems count="54"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  <s v="[DASHBOARD FO].[FO.Settlement_DeliveryDate].&amp;[2025-07-09T00:00:00]" c="09 July 2025"/>
        <s v="[DASHBOARD FO].[FO.Settlement_DeliveryDate].&amp;[2025-07-10T00:00:00]" c="10 July 2025"/>
        <s v="[DASHBOARD FO].[FO.Settlement_DeliveryDate].&amp;[2025-07-11T00:00:00]" c="11 July 2025"/>
        <s v="[DASHBOARD FO].[FO.Settlement_DeliveryDate].&amp;[2025-07-18T00:00:00]" c="18 July 2025"/>
        <s v="[DASHBOARD FO].[FO.Settlement_DeliveryDate].&amp;[2025-07-23T00:00:00]" c="23 July 2025"/>
        <s v="[DASHBOARD FO].[FO.Settlement_DeliveryDate].&amp;[2025-07-25T00:00:00]" c="25 July 2025"/>
        <s v="[DASHBOARD FO].[FO.Settlement_DeliveryDate].&amp;[2025-07-14T00:00:00]" c="14 July 2025"/>
        <s v="[DASHBOARD FO].[FO.Settlement_DeliveryDate].&amp;[2025-07-31T00:00:00]" c="31 July 2025"/>
        <s v="[DASHBOARD FO].[FO.Settlement_DeliveryDate].&amp;[2025-08-01T00:00:00]" c="01 August 2025"/>
        <s v="[DASHBOARD FO].[FO.Settlement_DeliveryDate].&amp;[2025-08-06T00:00:00]" c="06 August 2025"/>
        <s v="[DASHBOARD FO].[FO.Settlement_DeliveryDate].&amp;[2025-08-07T00:00:00]" c="07 August 2025"/>
        <s v="[DASHBOARD FO].[FO.Settlement_DeliveryDate].&amp;[2025-08-13T00:00:00]" c="13 August 2025"/>
        <s v="[DASHBOARD FO].[FO.Settlement_DeliveryDate].&amp;[2025-08-14T00:00:00]" c="14 August 2025"/>
        <s v="[DASHBOARD FO].[FO.Settlement_DeliveryDate].&amp;[2025-08-04T00:00:00]" c="04 August 2025"/>
        <s v="[DASHBOARD FO].[FO.Settlement_DeliveryDate].&amp;[2025-08-15T00:00:00]" c="15 August 2025"/>
        <s v="[DASHBOARD FO].[FO.Settlement_DeliveryDate].&amp;[2025-08-18T00:00:00]" c="18 August 2025"/>
        <s v="[DASHBOARD FO].[FO.Settlement_DeliveryDate].&amp;[2025-08-19T00:00:00]" c="19 August 2025"/>
        <s v="[DASHBOARD FO].[FO.Settlement_DeliveryDate].&amp;[2025-08-20T00:00:00]" c="20 August 2025"/>
        <s v="[DASHBOARD FO].[FO.Settlement_DeliveryDate].&amp;[2025-08-21T00:00:00]" c="21 August 2025"/>
        <s v="[DASHBOARD FO].[FO.Settlement_DeliveryDate].&amp;[2025-08-08T00:00:00]" c="08 August 2025"/>
        <s v="[DASHBOARD FO].[FO.Settlement_DeliveryDate].&amp;[2025-08-28T00:00:00]" c="28 August 2025"/>
        <s v="[DASHBOARD FO].[FO.Settlement_DeliveryDate].&amp;[2025-08-29T00:00:00]" c="29 August 2025"/>
      </sharedItems>
    </cacheField>
    <cacheField name="[DASHBOARD FO].[FO.StrikePrice1].[FO.StrikePrice1]" caption="FO.StrikePrice1" numFmtId="0" hierarchy="91" level="1">
      <sharedItems count="8">
        <s v="[DASHBOARD FO].[FO.StrikePrice1].&amp;[77]" c="77"/>
        <s v="[DASHBOARD FO].[FO.StrikePrice1].&amp;[60]" c="60"/>
        <s v="[DASHBOARD FO].[FO.StrikePrice1].&amp;[65]" c="65"/>
        <s v="[DASHBOARD FO].[FO.StrikePrice1].&amp;[62]" c="62"/>
        <s v="[DASHBOARD FO].[FO.StrikePrice1].&amp;[64]" c="64"/>
        <s v="[DASHBOARD FO].[FO.StrikePrice1].&amp;[67]" c="67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64]" c="64"/>
        <s v="[DASHBOARD FO].[FO.StrikePrice2].&amp;[50]" c="50"/>
        <s v="[DASHBOARD FO].[FO.StrikePrice2].&amp;[55]" c="55"/>
        <s v="[DASHBOARD FO].[FO.StrikePrice2].&amp;[53]" c="53"/>
      </sharedItems>
    </cacheField>
    <cacheField name="[DASHBOARD FO].[FO.TradeDate].[FO.TradeDate]" caption="FO.TradeDate" numFmtId="0" hierarchy="106" level="1">
      <sharedItems count="51"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  <s v="[DASHBOARD FO].[FO.TradeDate].&amp;[2025-06-16T00:00:00]" c="16 June 2025"/>
        <s v="[DASHBOARD FO].[FO.TradeDate].&amp;[2025-06-17T00:00:00]" c="17 June 2025"/>
        <s v="[DASHBOARD FO].[FO.TradeDate].&amp;[2025-06-19T00:00:00]" c="19 June 2025"/>
        <s v="[DASHBOARD FO].[FO.TradeDate].&amp;[2025-06-26T00:00:00]" c="26 June 2025"/>
        <s v="[DASHBOARD FO].[FO.TradeDate].&amp;[2025-07-02T00:00:00]" c="02 July 2025"/>
        <s v="[DASHBOARD FO].[FO.TradeDate].&amp;[2025-07-07T00:00:00]" c="07 July 2025"/>
        <s v="[DASHBOARD FO].[FO.TradeDate].&amp;[2025-07-11T00:00:00]" c="11 July 2025"/>
        <s v="[DASHBOARD FO].[FO.TradeDate].&amp;[2025-07-14T00:00:00]" c="14 July 2025"/>
        <s v="[DASHBOARD FO].[FO.TradeDate].&amp;[2025-07-17T00:00:00]" c="17 July 2025"/>
        <s v="[DASHBOARD FO].[FO.TradeDate].&amp;[2025-07-18T00:00:00]" c="18 July 2025"/>
        <s v="[DASHBOARD FO].[FO.TradeDate].&amp;[2025-07-24T00:00:00]" c="24 July 2025"/>
        <s v="[DASHBOARD FO].[FO.TradeDate].&amp;[2025-07-25T00:00:00]" c="25 July 2025"/>
        <s v="[DASHBOARD FO].[FO.TradeDate].&amp;[2025-07-28T00:00:00]" c="28 July 2025"/>
        <s v="[DASHBOARD FO].[FO.TradeDate].&amp;[2025-07-29T00:00:00]" c="29 July 2025"/>
        <s v="[DASHBOARD FO].[FO.TradeDate].&amp;[2025-07-30T00:00:00]" c="30 July 2025"/>
        <s v="[DASHBOARD FO].[FO.TradeDate].&amp;[2025-07-31T00:00:00]" c="31 July 2025"/>
        <s v="[DASHBOARD FO].[FO.TradeDate].&amp;[2025-08-01T00:00:00]" c="01 August 2025"/>
        <s v="[DASHBOARD FO].[FO.TradeDate].&amp;[2025-08-08T00:00:00]" c="08 August 2025"/>
        <s v="[DASHBOARD FO].[FO.TradeDate].&amp;[2025-08-11T00:00:00]" c="11 August 2025"/>
      </sharedItems>
    </cacheField>
    <cacheField name="[DASHBOARD FO].[FO.TransactionNumber].[FO.TransactionNumber]" caption="FO.TransactionNumber" numFmtId="0" hierarchy="110" level="1">
      <sharedItems count="240"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  <s v="[DASHBOARD FO].[FO.TransactionNumber].&amp;[25-1606-0907-25MSCG-PS-HZ-158]" c="25-1606-0907-25MSCG-PS-HZ-158"/>
        <s v="[DASHBOARD FO].[FO.TransactionNumber].&amp;[25-1606-0907-25ANZB-PS-HZ-159]" c="25-1606-0907-25ANZB-PS-HZ-159"/>
        <s v="[DASHBOARD FO].[FO.TransactionNumber].&amp;[25-1606-0907-25CITI-PS-HZ-160]" c="25-1606-0907-25CITI-PS-HZ-160"/>
        <s v="[DASHBOARD FO].[FO.TransactionNumber].&amp;[25-1606-0907-25CIMI-PS-HZ-161]" c="25-1606-0907-25CIMI-PS-HZ-161"/>
        <s v="[DASHBOARD FO].[FO.TransactionNumber].&amp;[25-1706-1007-25JPMC-PS-HZ-162]" c="25-1706-1007-25JPMC-PS-HZ-162"/>
        <s v="[DASHBOARD FO].[FO.TransactionNumber].&amp;[25-1706-1007-25MSCG-PS-HZ-163]" c="25-1706-1007-25MSCG-PS-HZ-163"/>
        <s v="[DASHBOARD FO].[FO.TransactionNumber].&amp;[25-1706-1007-25TOTS-PS-HZ-164]" c="25-1706-1007-25TOTS-PS-HZ-164"/>
        <s v="[DASHBOARD FO].[FO.TransactionNumber].&amp;[25-1706-1007-25MLIL-PS-HZ-165]" c="25-1706-1007-25MLIL-PS-HZ-165"/>
        <s v="[DASHBOARD FO].[FO.TransactionNumber].&amp;[25-1906-1107-25SCBS-PS-HZ-166]" c="25-1906-1107-25SCBS-PS-HZ-166"/>
        <s v="[DASHBOARD FO].[FO.TransactionNumber].&amp;[25-1906-1107-25CIMI-PS-HZ-167]" c="25-1906-1107-25CIMI-PS-HZ-167"/>
        <s v="[DASHBOARD FO].[FO.TransactionNumber].&amp;[25-2606-1807-25ANZB-PS-HZ-168]" c="25-2606-1807-25ANZB-PS-HZ-168"/>
        <s v="[DASHBOARD FO].[FO.TransactionNumber].&amp;[25-2606-1807-25SCBS-PS-DS-169]" c="25-2606-1807-25SCBS-PS-DS-169"/>
        <s v="[DASHBOARD FO].[FO.TransactionNumber].&amp;[25-2606-1807-25SCBB-PS-DS-170]" c="25-2606-1807-25SCBB-PS-DS-170"/>
        <s v="[DASHBOARD FO].[FO.TransactionNumber].&amp;[25-2606-1807-25JPMC-PS-DS-171]" c="25-2606-1807-25JPMC-PS-DS-171"/>
        <s v="[DASHBOARD FO].[FO.TransactionNumber].&amp;[25-2606-1807-25TOTS-PS-HZ-172]" c="25-2606-1807-25TOTS-PS-HZ-172"/>
        <s v="[DASHBOARD FO].[FO.TransactionNumber].&amp;[25-2606-1807-25MSCG-PS-HZ-173]" c="25-2606-1807-25MSCG-PS-HZ-173"/>
        <s v="[DASHBOARD FO].[FO.TransactionNumber].&amp;[25-0207-2307-25TOTS-PS-EG-174]" c="25-0207-2307-25TOTS-PS-EG-174"/>
        <s v="[DASHBOARD FO].[FO.TransactionNumber].&amp;[25-0207-2307-25BNPP-PS-HZ-175]" c="25-0207-2307-25BNPP-PS-HZ-175"/>
        <s v="[DASHBOARD FO].[FO.TransactionNumber].&amp;[25-0207-2307-25MSCG-PS-DS-176]" c="25-0207-2307-25MSCG-PS-DS-176"/>
        <s v="[DASHBOARD FO].[FO.TransactionNumber].&amp;[25-0707-2507-25MLIL-PS-DS-177]" c="25-0707-2507-25MLIL-PS-DS-177"/>
        <s v="[DASHBOARD FO].[FO.TransactionNumber].&amp;[25-0707-1407-25PTLCL-PS-EG-178]" c="25-0707-1407-25PTLCL-PS-EG-178"/>
        <s v="[DASHBOARD FO].[FO.TransactionNumber].&amp;[25-0707-2507-25BNPP-PS-HZ-179]" c="25-0707-2507-25BNPP-PS-HZ-179"/>
        <s v="[DASHBOARD FO].[FO.TransactionNumber].&amp;[25-0707-2507-25MSCG-PS-DS-180]" c="25-0707-2507-25MSCG-PS-DS-180"/>
        <s v="[DASHBOARD FO].[FO.TransactionNumber].&amp;[25-0707-2507-25MACQ-PS-DS-181]" c="25-0707-2507-25MACQ-PS-DS-181"/>
        <s v="[DASHBOARD FO].[FO.TransactionNumber].&amp;[25-0707-1407-25PTLCL-PS-EG-182]" c="25-0707-1407-25PTLCL-PS-EG-182"/>
        <s v="[DASHBOARD FO].[FO.TransactionNumber].&amp;[25-0707-2507-25JPMC-PS-DS-183]" c="25-0707-2507-25JPMC-PS-DS-183"/>
        <s v="[DASHBOARD FO].[FO.TransactionNumber].&amp;[25-0707-2507-25CIMI-PS-EG-184]" c="25-0707-2507-25CIMI-PS-EG-184"/>
        <s v="[DASHBOARD FO].[FO.TransactionNumber].&amp;[25-1107-1807-25PTLCL-PS-EG-185]" c="25-1107-1807-25PTLCL-PS-EG-185"/>
        <s v="[DASHBOARD FO].[FO.TransactionNumber].&amp;[25-1107-3107-25MLIL-PS-EG-186]" c="25-1107-3107-25MLIL-PS-EG-186"/>
        <s v="[DASHBOARD FO].[FO.TransactionNumber].&amp;[25-1107-3107-25BNPP-PS-EG-187]" c="25-1107-3107-25BNPP-PS-EG-187"/>
        <s v="[DASHBOARD FO].[FO.TransactionNumber].&amp;[25-1107-3107-25CIMI-PS-EG-188]" c="25-1107-3107-25CIMI-PS-EG-188"/>
        <s v="[DASHBOARD FO].[FO.TransactionNumber].&amp;[25-1407-0108-25ANZB-PS-HZ-189]" c="25-1407-0108-25ANZB-PS-HZ-189"/>
        <s v="[DASHBOARD FO].[FO.TransactionNumber].&amp;[25-1407-0108-25MACQ-PS-HZ-190]" c="25-1407-0108-25MACQ-PS-HZ-190"/>
        <s v="[DASHBOARD FO].[FO.TransactionNumber].&amp;[25-1407-0108-25TOTS-PS-HZ-191]" c="25-1407-0108-25TOTS-PS-HZ-191"/>
        <s v="[DASHBOARD FO].[FO.TransactionNumber].&amp;[25-1407-0108-25BNPP-PS-HZ-192]" c="25-1407-0108-25BNPP-PS-HZ-192"/>
        <s v="[DASHBOARD FO].[FO.TransactionNumber].&amp;[25-1707-0608-25JPMC-PS-DS-193]" c="25-1707-0608-25JPMC-PS-DS-193"/>
        <s v="[DASHBOARD FO].[FO.TransactionNumber].&amp;[25-1707-0608-25MLIL-PS-DS-194]" c="25-1707-0608-25MLIL-PS-DS-194"/>
        <s v="[DASHBOARD FO].[FO.TransactionNumber].&amp;[25-1807-0708-25CITI-PS-DS-195]" c="25-1807-0708-25CITI-PS-DS-195"/>
        <s v="[DASHBOARD FO].[FO.TransactionNumber].&amp;[25-1807-0708-25SCBS-PS-EG-196]" c="25-1807-0708-25SCBS-PS-EG-196"/>
        <s v="[DASHBOARD FO].[FO.TransactionNumber].&amp;[25-1807-0708-25CIMI-PS-DS-197]" c="25-1807-0708-25CIMI-PS-DS-197"/>
        <s v="[DASHBOARD FO].[FO.TransactionNumber].&amp;[25-2407-1308-25SCBS-PS-HZ-198]" c="25-2407-1308-25SCBS-PS-HZ-198"/>
        <s v="[DASHBOARD FO].[FO.TransactionNumber].&amp;[25-2407-3107-25PTLCL-PS-DS-199]" c="25-2407-3107-25PTLCL-PS-DS-199"/>
        <s v="[DASHBOARD FO].[FO.TransactionNumber].&amp;[25-2407-1308-25MLIL-PS-DS-200]" c="25-2407-1308-25MLIL-PS-DS-200"/>
        <s v="[DASHBOARD FO].[FO.TransactionNumber].&amp;[25-2407-1308-25MSCG-PS-HZ-201]" c="25-2407-1308-25MSCG-PS-HZ-201"/>
        <s v="[DASHBOARD FO].[FO.TransactionNumber].&amp;[25-2407-1308-25CIMI-PS-HZ-202]" c="25-2407-1308-25CIMI-PS-HZ-202"/>
        <s v="[DASHBOARD FO].[FO.TransactionNumber].&amp;[25-2407-3107-25PTLCL-PS-DS-203]" c="25-2407-3107-25PTLCL-PS-DS-203"/>
        <s v="[DASHBOARD FO].[FO.TransactionNumber].&amp;[25-2507-1408-25JPMC-PS-EG-204]" c="25-2507-1408-25JPMC-PS-EG-204"/>
        <s v="[DASHBOARD FO].[FO.TransactionNumber].&amp;[25-2507-1408-25CIMB-PS-DS-205]" c="25-2507-1408-25CIMB-PS-DS-205"/>
        <s v="[DASHBOARD FO].[FO.TransactionNumber].&amp;[25-2507-0108-25PTLCL-PS-HZ-206]" c="25-2507-0108-25PTLCL-PS-HZ-206"/>
        <s v="[DASHBOARD FO].[FO.TransactionNumber].&amp;[25-2507-1408-25BNPP-PS-HZ-207]" c="25-2507-1408-25BNPP-PS-HZ-207"/>
        <s v="[DASHBOARD FO].[FO.TransactionNumber].&amp;[25-2807-0408-25PTLCL-PS-EG-208]" c="25-2807-0408-25PTLCL-PS-EG-208"/>
        <s v="[DASHBOARD FO].[FO.TransactionNumber].&amp;[25-2807-1508-25BNPP-PS-HZ-209]" c="25-2807-1508-25BNPP-PS-HZ-209"/>
        <s v="[DASHBOARD FO].[FO.TransactionNumber].&amp;[25-2807-1508-25CIMB-PS-DS-210]" c="25-2807-1508-25CIMB-PS-DS-210"/>
        <s v="[DASHBOARD FO].[FO.TransactionNumber].&amp;[25-2807-1508-25CITI-PS-HZ-211]" c="25-2807-1508-25CITI-PS-HZ-211"/>
        <s v="[DASHBOARD FO].[FO.TransactionNumber].&amp;[25-2807-1508-25SCBB-PS-DS-212]" c="25-2807-1508-25SCBB-PS-DS-212"/>
        <s v="[DASHBOARD FO].[FO.TransactionNumber].&amp;[25-2807-1508-25MSCG-PS-DS-213]" c="25-2807-1508-25MSCG-PS-DS-213"/>
        <s v="[DASHBOARD FO].[FO.TransactionNumber].&amp;[25-2807-1508-25JPMC-PS-DS-214]" c="25-2807-1508-25JPMC-PS-DS-214"/>
        <s v="[DASHBOARD FO].[FO.TransactionNumber].&amp;[25-2807-1508-25BNPP-PS-DS-215]" c="25-2807-1508-25BNPP-PS-DS-215"/>
        <s v="[DASHBOARD FO].[FO.TransactionNumber].&amp;[25-2907-1808-25BNPP-PS-HZ-216]" c="25-2907-1808-25BNPP-PS-HZ-216"/>
        <s v="[DASHBOARD FO].[FO.TransactionNumber].&amp;[25-2907-1808-25CITI-PS-HZ-217]" c="25-2907-1808-25CITI-PS-HZ-217"/>
        <s v="[DASHBOARD FO].[FO.TransactionNumber].&amp;[25-2907-1808-25TOTS-PS-DS-218]" c="25-2907-1808-25TOTS-PS-DS-218"/>
        <s v="[DASHBOARD FO].[FO.TransactionNumber].&amp;[25-3007-1908-25BNPP-PS-HZ-219]" c="25-3007-1908-25BNPP-PS-HZ-219"/>
        <s v="[DASHBOARD FO].[FO.TransactionNumber].&amp;[25-3007-1908-25CIMI-PS-HZ-220]" c="25-3007-1908-25CIMI-PS-HZ-220"/>
        <s v="[DASHBOARD FO].[FO.TransactionNumber].&amp;[25-3107-0708-25PTLCL-PS-EG-221]" c="25-3107-0708-25PTLCL-PS-EG-221"/>
        <s v="[DASHBOARD FO].[FO.TransactionNumber].&amp;[25-3107-2008-25BNPP-PS-EG-222]" c="25-3107-2008-25BNPP-PS-EG-222"/>
        <s v="[DASHBOARD FO].[FO.TransactionNumber].&amp;[25-3107-2008-25MLIL-PS-HZ-223]" c="25-3107-2008-25MLIL-PS-HZ-223"/>
        <s v="[DASHBOARD FO].[FO.TransactionNumber].&amp;[25-3107-2008-25SCBB-PS-HZ-224]" c="25-3107-2008-25SCBB-PS-HZ-224"/>
        <s v="[DASHBOARD FO].[FO.TransactionNumber].&amp;[25-3107-2008-25CITI-PS-HZ-225]" c="25-3107-2008-25CITI-PS-HZ-225"/>
        <s v="[DASHBOARD FO].[FO.TransactionNumber].&amp;[25-0108-2108-25JPMC-PS-DS-226]" c="25-0108-2108-25JPMC-PS-DS-226"/>
        <s v="[DASHBOARD FO].[FO.TransactionNumber].&amp;[25-0108-0808-25PTLCL-PS-DS-227]" c="25-0108-0808-25PTLCL-PS-DS-227"/>
        <s v="[DASHBOARD FO].[FO.TransactionNumber].&amp;[25-0108-2108-25MSCG-PS-DS-228]" c="25-0108-2108-25MSCG-PS-DS-228"/>
        <s v="[DASHBOARD FO].[FO.TransactionNumber].&amp;[25-0108-2108-25CIMB-PS-DS-229]" c="25-0108-2108-25CIMB-PS-DS-229"/>
        <s v="[DASHBOARD FO].[FO.TransactionNumber].&amp;[25-0108-0808-25PTLCL-PS-DS-230]" c="25-0108-0808-25PTLCL-PS-DS-230"/>
        <s v="[DASHBOARD FO].[FO.TransactionNumber].&amp;[25-0108-2108-25BNPP-PS-DS-231]" c="25-0108-2108-25BNPP-PS-DS-231"/>
        <s v="[DASHBOARD FO].[FO.TransactionNumber].&amp;[25-0108-2108-25CITI-PS-DS-232]" c="25-0108-2108-25CITI-PS-DS-232"/>
        <s v="[DASHBOARD FO].[FO.TransactionNumber].&amp;[25-0108-2108-25CIMI-PS-DS-233]" c="25-0108-2108-25CIMI-PS-DS-233"/>
        <s v="[DASHBOARD FO].[FO.TransactionNumber].&amp;[25-0108-2108-25SCBS-PS-DS-234]" c="25-0108-2108-25SCBS-PS-DS-234"/>
        <s v="[DASHBOARD FO].[FO.TransactionNumber].&amp;[25-0808-2808-25BNPP-PS-EG-235]" c="25-0808-2808-25BNPP-PS-EG-235"/>
        <s v="[DASHBOARD FO].[FO.TransactionNumber].&amp;[25-0808-2808-25JPMC-PS-EG-236]" c="25-0808-2808-25JPMC-PS-EG-236"/>
        <s v="[DASHBOARD FO].[FO.TransactionNumber].&amp;[25-1108-2908-25JPMC-PS-HZ-237]" c="25-1108-2908-25JPMC-PS-HZ-237"/>
        <s v="[DASHBOARD FO].[FO.TransactionNumber].&amp;[25-1108-2908-25TOTS-PS-HZ-238]" c="25-1108-2908-25TOTS-PS-HZ-238"/>
        <s v="[DASHBOARD FO].[FO.TransactionNumber].&amp;[25-1108-2908-25BNPP-PS-HZ-239]" c="25-1108-2908-25BNPP-PS-HZ-239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39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  <s v="[DASHBOARD FO].[FO.EndFixDate_MaturityDate].&amp;[2025-10-31T00:00:00]" c="31 October 2025"/>
        <s v="[DASHBOARD FO].[FO.EndFixDate_MaturityDate].&amp;[2025-11-30T00:00:00]" c="30 November 202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81.456477893516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81.456505092596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81.45653009259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01 May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31 December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81.45655949074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5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  <s v="[DASHBOARD FO].[FO.PortfolioName].&amp;[FY2025 PCHP]" c="FY2025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3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PETCO Trading Labuan Co. Ltd]" c="PETCO Trading Labuan Co. Ltd"/>
      </sharedItems>
    </cacheField>
    <cacheField name="[DASHBOARD FO].[FO.NetPremium].[FO.NetPremium]" caption="FO.NetPremium" numFmtId="0" hierarchy="63" level="1">
      <sharedItems count="368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04]" c="5.04"/>
        <s v="[DASHBOARD FO].[FO.NetPremium].&amp;[4.95]" c="4.95"/>
        <s v="[DASHBOARD FO].[FO.NetPremium].&amp;[4.98]" c="4.9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66]" c="5.66"/>
        <s v="[DASHBOARD FO].[FO.NetPremium].&amp;[5.88]" c="5.88"/>
        <s v="[DASHBOARD FO].[FO.NetPremium].&amp;[5.07]" c="5.07"/>
        <s v="[DASHBOARD FO].[FO.NetPremium].&amp;[3.56]" c="3.56"/>
        <s v="[DASHBOARD FO].[FO.NetPremium].&amp;[4.48]" c="4.48"/>
        <s v="[DASHBOARD FO].[FO.NetPremium].&amp;[4.58]" c="4.58"/>
        <s v="[DASHBOARD FO].[FO.NetPremium].&amp;[4.55]" c="4.55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  <s v="[DASHBOARD FO].[FO.NetPremium].&amp;[0.57]" c="0.57"/>
        <s v="[DASHBOARD FO].[FO.NetPremium].&amp;[0.59]" c="0.59"/>
        <s v="[DASHBOARD FO].[FO.NetPremium].&amp;[0.56]" c="0.56"/>
        <s v="[DASHBOARD FO].[FO.NetPremium].&amp;[0.58]" c="0.58"/>
        <s v="[DASHBOARD FO].[FO.NetPremium].&amp;[2.26]" c="2.26"/>
        <s v="[DASHBOARD FO].[FO.NetPremium].&amp;[0.66]" c="0.66"/>
        <s v="[DASHBOARD FO].[FO.NetPremium].&amp;[0.31]" c="0.31"/>
        <s v="[DASHBOARD FO].[FO.NetPremium].&amp;[0.35]" c="0.35"/>
        <s v="[DASHBOARD FO].[FO.NetPremium].&amp;[2]" c="2"/>
        <s v="[DASHBOARD FO].[FO.NetPremium].&amp;[1.9]" c="1.9"/>
        <s v="[DASHBOARD FO].[FO.NetPremium].&amp;[0.42]" c="0.42"/>
        <s v="[DASHBOARD FO].[FO.NetPremium].&amp;[0.44]" c="0.44"/>
        <s v="[DASHBOARD FO].[FO.NetPremium].&amp;[0.97]" c="0.97"/>
        <s v="[DASHBOARD FO].[FO.NetPremium].&amp;[0.98]" c="0.98"/>
        <s v="[DASHBOARD FO].[FO.NetPremium].&amp;[0.96]" c="0.96"/>
        <s v="[DASHBOARD FO].[FO.NetPremium].&amp;[3.24]" c="3.24"/>
        <s v="[DASHBOARD FO].[FO.NetPremium].&amp;[3.08]" c="3.08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439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  <s v="[DASHBOARD FO].[FO.PremiumStrike1].&amp;[6.75]" c="6.75"/>
        <s v="[DASHBOARD FO].[FO.PremiumStrike1].&amp;[6.67]" c="6.67"/>
        <s v="[DASHBOARD FO].[FO.PremiumStrike1].&amp;[6.1]" c="6.1"/>
        <s v="[DASHBOARD FO].[FO.PremiumStrike1].&amp;[6.08]" c="6.08"/>
        <s v="[DASHBOARD FO].[FO.PremiumStrike1].&amp;[6.]" c="6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6.79]" c="6.79"/>
        <s v="[DASHBOARD FO].[FO.PremiumStrike1].&amp;[6.93]" c="6.93"/>
        <s v="[DASHBOARD FO].[FO.PremiumStrike1].&amp;[6.25]" c="6.25"/>
        <s v="[DASHBOARD FO].[FO.PremiumStrike1].&amp;[6.48]" c="6.48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04]" c="4.04"/>
        <s v="[DASHBOARD FO].[FO.PremiumStrike1].&amp;[6.02]" c="6.02"/>
        <s v="[DASHBOARD FO].[FO.PremiumStrike1].&amp;[5.89]" c="5.89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  <s v="[DASHBOARD FO].[FO.PremiumStrike1].&amp;[6.2E-1]" c="0.62"/>
        <s v="[DASHBOARD FO].[FO.PremiumStrike1].&amp;[6.9E-1]" c="0.69"/>
        <s v="[DASHBOARD FO].[FO.PremiumStrike1].&amp;[6.4E-1]" c="0.64"/>
        <s v="[DASHBOARD FO].[FO.PremiumStrike1].&amp;[6.8E-1]" c="0.68"/>
        <s v="[DASHBOARD FO].[FO.PremiumStrike1].&amp;[7.E-1]" c="0.7"/>
        <s v="[DASHBOARD FO].[FO.PremiumStrike1].&amp;[7.6E-1]" c="0.76"/>
        <s v="[DASHBOARD FO].[FO.PremiumStrike1].&amp;[3.3E-1]" c="0.33"/>
        <s v="[DASHBOARD FO].[FO.PremiumStrike1].&amp;[3.8E-1]" c="0.38"/>
        <s v="[DASHBOARD FO].[FO.PremiumStrike1].&amp;[3.05]" c="3.05"/>
        <s v="[DASHBOARD FO].[FO.PremiumStrike1].&amp;[4.6E-1]" c="0.46"/>
        <s v="[DASHBOARD FO].[FO.PremiumStrike1].&amp;[5.E-1]" c="0.5"/>
        <s v="[DASHBOARD FO].[FO.PremiumStrike1].&amp;[4.8E-1]" c="0.48"/>
        <s v="[DASHBOARD FO].[FO.PremiumStrike1].&amp;[1.15]" c="1.15"/>
        <s v="[DASHBOARD FO].[FO.PremiumStrike1].&amp;[1.2]" c="1.2"/>
        <s v="[DASHBOARD FO].[FO.PremiumStrike1].&amp;[1.12]" c="1.12"/>
        <s v="[DASHBOARD FO].[FO.PremiumStrike1].&amp;[2.05]" c="2.05"/>
        <s v="[DASHBOARD FO].[FO.PremiumStrike1].&amp;[1.61]" c="1.61"/>
        <s v="[DASHBOARD FO].[FO.PremiumStrike1].&amp;[2.39]" c="2.39"/>
        <s v="[DASHBOARD FO].[FO.PremiumStrike1].&amp;[3.16]" c="3.16"/>
        <s v="[DASHBOARD FO].[FO.PremiumStrike1].&amp;[3.24]" c="3.24"/>
        <s v="[DASHBOARD FO].[FO.PremiumStrike1].&amp;[3.03]" c="3.03"/>
        <s v="[DASHBOARD FO].[FO.PremiumStrike1].&amp;[3.62]" c="3.62"/>
        <s v="[DASHBOARD FO].[FO.PremiumStrike1].&amp;[3.89]" c="3.89"/>
        <s v="[DASHBOARD FO].[FO.PremiumStrike1].&amp;[4.42]" c="4.42"/>
        <s v="[DASHBOARD FO].[FO.PremiumStrike1].&amp;[4.28]" c="4.28"/>
      </sharedItems>
    </cacheField>
    <cacheField name="[DASHBOARD FO].[FO.PremiumStrike2].[FO.PremiumStrike2]" caption="FO.PremiumStrike2" numFmtId="0" hierarchy="74" level="1">
      <sharedItems count="230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  <s v="[DASHBOARD FO].[FO.PremiumStrike2].&amp;[1.47]" c="1.47"/>
        <s v="[DASHBOARD FO].[FO.PremiumStrike2].&amp;[1.43]" c="1.43"/>
        <s v="[DASHBOARD FO].[FO.PremiumStrike2].&amp;[1.85]" c="1.85"/>
        <s v="[DASHBOARD FO].[FO.PremiumStrike2].&amp;[2.05]" c="2.05"/>
        <s v="[DASHBOARD FO].[FO.PremiumStrike2].&amp;[1.46]" c="1.46"/>
        <s v="[DASHBOARD FO].[FO.PremiumStrike2].&amp;[1.91]" c="1.91"/>
        <s v="[DASHBOARD FO].[FO.PremiumStrike2].&amp;[2.32]" c="2.32"/>
        <s v="[DASHBOARD FO].[FO.PremiumStrike2].&amp;[2.16]" c="2.16"/>
        <s v="[DASHBOARD FO].[FO.PremiumStrike2].&amp;[1.48]" c="1.48"/>
        <s v="[DASHBOARD FO].[FO.PremiumStrike2].&amp;[1.39]" c="1.39"/>
        <s v="[DASHBOARD FO].[FO.PremiumStrike2].&amp;[1.24]" c="1.24"/>
        <s v="[DASHBOARD FO].[FO.PremiumStrike2].&amp;[1.31]" c="1.31"/>
        <s v="[DASHBOARD FO].[FO.PremiumStrike2].&amp;[9.5E-1]" c="0.95"/>
        <s v="[DASHBOARD FO].[FO.PremiumStrike2].&amp;[9.9E-1]" c="0.99"/>
        <s v="[DASHBOARD FO].[FO.PremiumStrike2].&amp;[1.69]" c="1.69"/>
        <s v="[DASHBOARD FO].[FO.PremiumStrike2].&amp;[1.13]" c="1.13"/>
        <s v="[DASHBOARD FO].[FO.PremiumStrike2].&amp;[3.8E-1]" c="0.38"/>
        <s v="[DASHBOARD FO].[FO.PremiumStrike2].&amp;[2.3]" c="2.3"/>
        <s v="[DASHBOARD FO].[FO.PremiumStrike2].&amp;[2.25]" c="2.25"/>
        <s v="[DASHBOARD FO].[FO.PremiumStrike2].&amp;[2.31]" c="2.31"/>
        <s v="[DASHBOARD FO].[FO.PremiumStrike2].&amp;[2.72]" c="2.72"/>
        <s v="[DASHBOARD FO].[FO.PremiumStrike2].&amp;[2.7]" c="2.7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8.E-2]" c="0.08"/>
        <s v="[DASHBOARD FO].[FO.PremiumStrike2].&amp;[1.1E-1]" c="0.11"/>
        <s v="[DASHBOARD FO].[FO.PremiumStrike2].&amp;[8.9E-1]" c="0.89"/>
        <s v="[DASHBOARD FO].[FO.PremiumStrike2].&amp;[1.17]" c="1.17"/>
      </sharedItems>
    </cacheField>
    <cacheField name="[DASHBOARD FO].[FO.StartFixDate].[FO.StartFixDate]" caption="FO.StartFixDate" numFmtId="0" hierarchy="87" level="1">
      <sharedItems count="39">
        <s v="[DASHBOARD FO].[FO.StartFixDate].&amp;[2021-05-01T00:00:00]" c="01 May 2021"/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  <s v="[DASHBOARD FO].[FO.StartFixDate].&amp;[2025-11-01T00:00:00]" c="01 November 2025"/>
        <s v="[DASHBOARD FO].[FO.StartFixDate].&amp;[2025-12-01T00:00:00]" c="01 December 2025"/>
      </sharedItems>
    </cacheField>
    <cacheField name="[DASHBOARD FO].[FO.Settlement_DeliveryDate].[FO.Settlement_DeliveryDate]" caption="FO.Settlement_DeliveryDate" numFmtId="0" hierarchy="86" level="1">
      <sharedItems count="202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  <s v="[DASHBOARD FO].[FO.Settlement_DeliveryDate].&amp;[2025-07-09T00:00:00]" c="09 July 2025"/>
        <s v="[DASHBOARD FO].[FO.Settlement_DeliveryDate].&amp;[2025-07-10T00:00:00]" c="10 July 2025"/>
        <s v="[DASHBOARD FO].[FO.Settlement_DeliveryDate].&amp;[2025-07-11T00:00:00]" c="11 July 2025"/>
        <s v="[DASHBOARD FO].[FO.Settlement_DeliveryDate].&amp;[2025-07-18T00:00:00]" c="18 July 2025"/>
        <s v="[DASHBOARD FO].[FO.Settlement_DeliveryDate].&amp;[2025-07-23T00:00:00]" c="23 July 2025"/>
        <s v="[DASHBOARD FO].[FO.Settlement_DeliveryDate].&amp;[2025-07-25T00:00:00]" c="25 July 2025"/>
        <s v="[DASHBOARD FO].[FO.Settlement_DeliveryDate].&amp;[2025-07-14T00:00:00]" c="14 July 2025"/>
        <s v="[DASHBOARD FO].[FO.Settlement_DeliveryDate].&amp;[2025-07-31T00:00:00]" c="31 July 2025"/>
        <s v="[DASHBOARD FO].[FO.Settlement_DeliveryDate].&amp;[2025-08-01T00:00:00]" c="01 August 2025"/>
        <s v="[DASHBOARD FO].[FO.Settlement_DeliveryDate].&amp;[2025-08-06T00:00:00]" c="06 August 2025"/>
        <s v="[DASHBOARD FO].[FO.Settlement_DeliveryDate].&amp;[2025-08-07T00:00:00]" c="07 August 2025"/>
        <s v="[DASHBOARD FO].[FO.Settlement_DeliveryDate].&amp;[2025-08-13T00:00:00]" c="13 August 2025"/>
        <s v="[DASHBOARD FO].[FO.Settlement_DeliveryDate].&amp;[2025-08-14T00:00:00]" c="14 August 2025"/>
        <s v="[DASHBOARD FO].[FO.Settlement_DeliveryDate].&amp;[2025-08-04T00:00:00]" c="04 August 2025"/>
        <s v="[DASHBOARD FO].[FO.Settlement_DeliveryDate].&amp;[2025-08-15T00:00:00]" c="15 August 2025"/>
        <s v="[DASHBOARD FO].[FO.Settlement_DeliveryDate].&amp;[2025-08-18T00:00:00]" c="18 August 2025"/>
        <s v="[DASHBOARD FO].[FO.Settlement_DeliveryDate].&amp;[2025-08-19T00:00:00]" c="19 August 2025"/>
        <s v="[DASHBOARD FO].[FO.Settlement_DeliveryDate].&amp;[2025-08-20T00:00:00]" c="20 August 2025"/>
        <s v="[DASHBOARD FO].[FO.Settlement_DeliveryDate].&amp;[2025-08-21T00:00:00]" c="21 August 2025"/>
        <s v="[DASHBOARD FO].[FO.Settlement_DeliveryDate].&amp;[2025-08-08T00:00:00]" c="08 August 2025"/>
        <s v="[DASHBOARD FO].[FO.Settlement_DeliveryDate].&amp;[2025-08-28T00:00:00]" c="28 August 2025"/>
        <s v="[DASHBOARD FO].[FO.Settlement_DeliveryDate].&amp;[2025-08-29T00:00:00]" c="29 August 2025"/>
      </sharedItems>
    </cacheField>
    <cacheField name="[DASHBOARD FO].[FO.StrikePrice1].[FO.StrikePrice1]" caption="FO.StrikePrice1" numFmtId="0" hierarchy="91" level="1">
      <sharedItems count="19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  <s v="[DASHBOARD FO].[FO.StrikePrice1].&amp;[67]" c="67"/>
      </sharedItems>
    </cacheField>
    <cacheField name="[DASHBOARD FO].[FO.StrikePrice2].[FO.StrikePrice2]" caption="FO.StrikePrice2" numFmtId="0" hierarchy="92" level="1">
      <sharedItems count="12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  <s v="[DASHBOARD FO].[FO.StrikePrice2].&amp;[50]" c="50"/>
        <s v="[DASHBOARD FO].[FO.StrikePrice2].&amp;[55]" c="55"/>
        <s v="[DASHBOARD FO].[FO.StrikePrice2].&amp;[53]" c="53"/>
      </sharedItems>
    </cacheField>
    <cacheField name="[DASHBOARD FO].[FO.TradeDate].[FO.TradeDate]" caption="FO.TradeDate" numFmtId="0" hierarchy="106" level="1">
      <sharedItems count="206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  <s v="[DASHBOARD FO].[FO.TradeDate].&amp;[2025-06-16T00:00:00]" c="16 June 2025"/>
        <s v="[DASHBOARD FO].[FO.TradeDate].&amp;[2025-06-17T00:00:00]" c="17 June 2025"/>
        <s v="[DASHBOARD FO].[FO.TradeDate].&amp;[2025-06-19T00:00:00]" c="19 June 2025"/>
        <s v="[DASHBOARD FO].[FO.TradeDate].&amp;[2025-06-26T00:00:00]" c="26 June 2025"/>
        <s v="[DASHBOARD FO].[FO.TradeDate].&amp;[2025-07-02T00:00:00]" c="02 July 2025"/>
        <s v="[DASHBOARD FO].[FO.TradeDate].&amp;[2025-07-07T00:00:00]" c="07 July 2025"/>
        <s v="[DASHBOARD FO].[FO.TradeDate].&amp;[2025-07-11T00:00:00]" c="11 July 2025"/>
        <s v="[DASHBOARD FO].[FO.TradeDate].&amp;[2025-07-14T00:00:00]" c="14 July 2025"/>
        <s v="[DASHBOARD FO].[FO.TradeDate].&amp;[2025-07-17T00:00:00]" c="17 July 2025"/>
        <s v="[DASHBOARD FO].[FO.TradeDate].&amp;[2025-07-18T00:00:00]" c="18 July 2025"/>
        <s v="[DASHBOARD FO].[FO.TradeDate].&amp;[2025-07-24T00:00:00]" c="24 July 2025"/>
        <s v="[DASHBOARD FO].[FO.TradeDate].&amp;[2025-07-25T00:00:00]" c="25 July 2025"/>
        <s v="[DASHBOARD FO].[FO.TradeDate].&amp;[2025-07-28T00:00:00]" c="28 July 2025"/>
        <s v="[DASHBOARD FO].[FO.TradeDate].&amp;[2025-07-29T00:00:00]" c="29 July 2025"/>
        <s v="[DASHBOARD FO].[FO.TradeDate].&amp;[2025-07-30T00:00:00]" c="30 July 2025"/>
        <s v="[DASHBOARD FO].[FO.TradeDate].&amp;[2025-07-31T00:00:00]" c="31 July 2025"/>
        <s v="[DASHBOARD FO].[FO.TradeDate].&amp;[2025-08-01T00:00:00]" c="01 August 2025"/>
        <s v="[DASHBOARD FO].[FO.TradeDate].&amp;[2025-08-08T00:00:00]" c="08 August 2025"/>
        <s v="[DASHBOARD FO].[FO.TradeDate].&amp;[2025-08-11T00:00:00]" c="11 August 2025"/>
      </sharedItems>
    </cacheField>
    <cacheField name="[DASHBOARD FO].[FO.TransactionNumber].[FO.TransactionNumber]" caption="FO.TransactionNumber" numFmtId="0" hierarchy="110" level="1">
      <sharedItems count="1088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  <s v="[DASHBOARD FO].[FO.TransactionNumber].&amp;[25-1606-0907-25MSCG-PS-HZ-158]" c="25-1606-0907-25MSCG-PS-HZ-158"/>
        <s v="[DASHBOARD FO].[FO.TransactionNumber].&amp;[25-1606-0907-25ANZB-PS-HZ-159]" c="25-1606-0907-25ANZB-PS-HZ-159"/>
        <s v="[DASHBOARD FO].[FO.TransactionNumber].&amp;[25-1606-0907-25CITI-PS-HZ-160]" c="25-1606-0907-25CITI-PS-HZ-160"/>
        <s v="[DASHBOARD FO].[FO.TransactionNumber].&amp;[25-1606-0907-25CIMI-PS-HZ-161]" c="25-1606-0907-25CIMI-PS-HZ-161"/>
        <s v="[DASHBOARD FO].[FO.TransactionNumber].&amp;[25-1706-1007-25JPMC-PS-HZ-162]" c="25-1706-1007-25JPMC-PS-HZ-162"/>
        <s v="[DASHBOARD FO].[FO.TransactionNumber].&amp;[25-1706-1007-25MSCG-PS-HZ-163]" c="25-1706-1007-25MSCG-PS-HZ-163"/>
        <s v="[DASHBOARD FO].[FO.TransactionNumber].&amp;[25-1706-1007-25TOTS-PS-HZ-164]" c="25-1706-1007-25TOTS-PS-HZ-164"/>
        <s v="[DASHBOARD FO].[FO.TransactionNumber].&amp;[25-1706-1007-25MLIL-PS-HZ-165]" c="25-1706-1007-25MLIL-PS-HZ-165"/>
        <s v="[DASHBOARD FO].[FO.TransactionNumber].&amp;[25-1906-1107-25SCBS-PS-HZ-166]" c="25-1906-1107-25SCBS-PS-HZ-166"/>
        <s v="[DASHBOARD FO].[FO.TransactionNumber].&amp;[25-1906-1107-25CIMI-PS-HZ-167]" c="25-1906-1107-25CIMI-PS-HZ-167"/>
        <s v="[DASHBOARD FO].[FO.TransactionNumber].&amp;[25-2606-1807-25ANZB-PS-HZ-168]" c="25-2606-1807-25ANZB-PS-HZ-168"/>
        <s v="[DASHBOARD FO].[FO.TransactionNumber].&amp;[25-2606-1807-25SCBS-PS-DS-169]" c="25-2606-1807-25SCBS-PS-DS-169"/>
        <s v="[DASHBOARD FO].[FO.TransactionNumber].&amp;[25-2606-1807-25SCBB-PS-DS-170]" c="25-2606-1807-25SCBB-PS-DS-170"/>
        <s v="[DASHBOARD FO].[FO.TransactionNumber].&amp;[25-2606-1807-25JPMC-PS-DS-171]" c="25-2606-1807-25JPMC-PS-DS-171"/>
        <s v="[DASHBOARD FO].[FO.TransactionNumber].&amp;[25-2606-1807-25TOTS-PS-HZ-172]" c="25-2606-1807-25TOTS-PS-HZ-172"/>
        <s v="[DASHBOARD FO].[FO.TransactionNumber].&amp;[25-2606-1807-25MSCG-PS-HZ-173]" c="25-2606-1807-25MSCG-PS-HZ-173"/>
        <s v="[DASHBOARD FO].[FO.TransactionNumber].&amp;[25-0207-2307-25TOTS-PS-EG-174]" c="25-0207-2307-25TOTS-PS-EG-174"/>
        <s v="[DASHBOARD FO].[FO.TransactionNumber].&amp;[25-0207-2307-25BNPP-PS-HZ-175]" c="25-0207-2307-25BNPP-PS-HZ-175"/>
        <s v="[DASHBOARD FO].[FO.TransactionNumber].&amp;[25-0207-2307-25MSCG-PS-DS-176]" c="25-0207-2307-25MSCG-PS-DS-176"/>
        <s v="[DASHBOARD FO].[FO.TransactionNumber].&amp;[25-0707-2507-25MLIL-PS-DS-177]" c="25-0707-2507-25MLIL-PS-DS-177"/>
        <s v="[DASHBOARD FO].[FO.TransactionNumber].&amp;[25-0707-1407-25PTLCL-PS-EG-178]" c="25-0707-1407-25PTLCL-PS-EG-178"/>
        <s v="[DASHBOARD FO].[FO.TransactionNumber].&amp;[25-0707-2507-25BNPP-PS-HZ-179]" c="25-0707-2507-25BNPP-PS-HZ-179"/>
        <s v="[DASHBOARD FO].[FO.TransactionNumber].&amp;[25-0707-2507-25MSCG-PS-DS-180]" c="25-0707-2507-25MSCG-PS-DS-180"/>
        <s v="[DASHBOARD FO].[FO.TransactionNumber].&amp;[25-0707-2507-25MACQ-PS-DS-181]" c="25-0707-2507-25MACQ-PS-DS-181"/>
        <s v="[DASHBOARD FO].[FO.TransactionNumber].&amp;[25-0707-1407-25PTLCL-PS-EG-182]" c="25-0707-1407-25PTLCL-PS-EG-182"/>
        <s v="[DASHBOARD FO].[FO.TransactionNumber].&amp;[25-0707-2507-25JPMC-PS-DS-183]" c="25-0707-2507-25JPMC-PS-DS-183"/>
        <s v="[DASHBOARD FO].[FO.TransactionNumber].&amp;[25-0707-2507-25CIMI-PS-EG-184]" c="25-0707-2507-25CIMI-PS-EG-184"/>
        <s v="[DASHBOARD FO].[FO.TransactionNumber].&amp;[25-1107-1807-25PTLCL-PS-EG-185]" c="25-1107-1807-25PTLCL-PS-EG-185"/>
        <s v="[DASHBOARD FO].[FO.TransactionNumber].&amp;[25-1107-3107-25MLIL-PS-EG-186]" c="25-1107-3107-25MLIL-PS-EG-186"/>
        <s v="[DASHBOARD FO].[FO.TransactionNumber].&amp;[25-1107-3107-25BNPP-PS-EG-187]" c="25-1107-3107-25BNPP-PS-EG-187"/>
        <s v="[DASHBOARD FO].[FO.TransactionNumber].&amp;[25-1107-3107-25CIMI-PS-EG-188]" c="25-1107-3107-25CIMI-PS-EG-188"/>
        <s v="[DASHBOARD FO].[FO.TransactionNumber].&amp;[25-1407-0108-25ANZB-PS-HZ-189]" c="25-1407-0108-25ANZB-PS-HZ-189"/>
        <s v="[DASHBOARD FO].[FO.TransactionNumber].&amp;[25-1407-0108-25MACQ-PS-HZ-190]" c="25-1407-0108-25MACQ-PS-HZ-190"/>
        <s v="[DASHBOARD FO].[FO.TransactionNumber].&amp;[25-1407-0108-25TOTS-PS-HZ-191]" c="25-1407-0108-25TOTS-PS-HZ-191"/>
        <s v="[DASHBOARD FO].[FO.TransactionNumber].&amp;[25-1407-0108-25BNPP-PS-HZ-192]" c="25-1407-0108-25BNPP-PS-HZ-192"/>
        <s v="[DASHBOARD FO].[FO.TransactionNumber].&amp;[25-1707-0608-25JPMC-PS-DS-193]" c="25-1707-0608-25JPMC-PS-DS-193"/>
        <s v="[DASHBOARD FO].[FO.TransactionNumber].&amp;[25-1707-0608-25MLIL-PS-DS-194]" c="25-1707-0608-25MLIL-PS-DS-194"/>
        <s v="[DASHBOARD FO].[FO.TransactionNumber].&amp;[25-1807-0708-25CITI-PS-DS-195]" c="25-1807-0708-25CITI-PS-DS-195"/>
        <s v="[DASHBOARD FO].[FO.TransactionNumber].&amp;[25-1807-0708-25SCBS-PS-EG-196]" c="25-1807-0708-25SCBS-PS-EG-196"/>
        <s v="[DASHBOARD FO].[FO.TransactionNumber].&amp;[25-1807-0708-25CIMI-PS-DS-197]" c="25-1807-0708-25CIMI-PS-DS-197"/>
        <s v="[DASHBOARD FO].[FO.TransactionNumber].&amp;[25-2407-1308-25SCBS-PS-HZ-198]" c="25-2407-1308-25SCBS-PS-HZ-198"/>
        <s v="[DASHBOARD FO].[FO.TransactionNumber].&amp;[25-2407-3107-25PTLCL-PS-DS-199]" c="25-2407-3107-25PTLCL-PS-DS-199"/>
        <s v="[DASHBOARD FO].[FO.TransactionNumber].&amp;[25-2407-1308-25MLIL-PS-DS-200]" c="25-2407-1308-25MLIL-PS-DS-200"/>
        <s v="[DASHBOARD FO].[FO.TransactionNumber].&amp;[25-2407-1308-25MSCG-PS-HZ-201]" c="25-2407-1308-25MSCG-PS-HZ-201"/>
        <s v="[DASHBOARD FO].[FO.TransactionNumber].&amp;[25-2407-1308-25CIMI-PS-HZ-202]" c="25-2407-1308-25CIMI-PS-HZ-202"/>
        <s v="[DASHBOARD FO].[FO.TransactionNumber].&amp;[25-2407-3107-25PTLCL-PS-DS-203]" c="25-2407-3107-25PTLCL-PS-DS-203"/>
        <s v="[DASHBOARD FO].[FO.TransactionNumber].&amp;[25-2507-1408-25JPMC-PS-EG-204]" c="25-2507-1408-25JPMC-PS-EG-204"/>
        <s v="[DASHBOARD FO].[FO.TransactionNumber].&amp;[25-2507-1408-25CIMB-PS-DS-205]" c="25-2507-1408-25CIMB-PS-DS-205"/>
        <s v="[DASHBOARD FO].[FO.TransactionNumber].&amp;[25-2507-0108-25PTLCL-PS-HZ-206]" c="25-2507-0108-25PTLCL-PS-HZ-206"/>
        <s v="[DASHBOARD FO].[FO.TransactionNumber].&amp;[25-2507-1408-25BNPP-PS-HZ-207]" c="25-2507-1408-25BNPP-PS-HZ-207"/>
        <s v="[DASHBOARD FO].[FO.TransactionNumber].&amp;[25-2807-0408-25PTLCL-PS-EG-208]" c="25-2807-0408-25PTLCL-PS-EG-208"/>
        <s v="[DASHBOARD FO].[FO.TransactionNumber].&amp;[25-2807-1508-25BNPP-PS-HZ-209]" c="25-2807-1508-25BNPP-PS-HZ-209"/>
        <s v="[DASHBOARD FO].[FO.TransactionNumber].&amp;[25-2807-1508-25CIMB-PS-DS-210]" c="25-2807-1508-25CIMB-PS-DS-210"/>
        <s v="[DASHBOARD FO].[FO.TransactionNumber].&amp;[25-2807-1508-25CITI-PS-HZ-211]" c="25-2807-1508-25CITI-PS-HZ-211"/>
        <s v="[DASHBOARD FO].[FO.TransactionNumber].&amp;[25-2807-1508-25SCBB-PS-DS-212]" c="25-2807-1508-25SCBB-PS-DS-212"/>
        <s v="[DASHBOARD FO].[FO.TransactionNumber].&amp;[25-2807-1508-25MSCG-PS-DS-213]" c="25-2807-1508-25MSCG-PS-DS-213"/>
        <s v="[DASHBOARD FO].[FO.TransactionNumber].&amp;[25-2807-1508-25JPMC-PS-DS-214]" c="25-2807-1508-25JPMC-PS-DS-214"/>
        <s v="[DASHBOARD FO].[FO.TransactionNumber].&amp;[25-2807-1508-25BNPP-PS-DS-215]" c="25-2807-1508-25BNPP-PS-DS-215"/>
        <s v="[DASHBOARD FO].[FO.TransactionNumber].&amp;[25-2907-1808-25BNPP-PS-HZ-216]" c="25-2907-1808-25BNPP-PS-HZ-216"/>
        <s v="[DASHBOARD FO].[FO.TransactionNumber].&amp;[25-2907-1808-25CITI-PS-HZ-217]" c="25-2907-1808-25CITI-PS-HZ-217"/>
        <s v="[DASHBOARD FO].[FO.TransactionNumber].&amp;[25-2907-1808-25TOTS-PS-DS-218]" c="25-2907-1808-25TOTS-PS-DS-218"/>
        <s v="[DASHBOARD FO].[FO.TransactionNumber].&amp;[25-3007-1908-25BNPP-PS-HZ-219]" c="25-3007-1908-25BNPP-PS-HZ-219"/>
        <s v="[DASHBOARD FO].[FO.TransactionNumber].&amp;[25-3007-1908-25CIMI-PS-HZ-220]" c="25-3007-1908-25CIMI-PS-HZ-220"/>
        <s v="[DASHBOARD FO].[FO.TransactionNumber].&amp;[25-3107-0708-25PTLCL-PS-EG-221]" c="25-3107-0708-25PTLCL-PS-EG-221"/>
        <s v="[DASHBOARD FO].[FO.TransactionNumber].&amp;[25-3107-2008-25BNPP-PS-EG-222]" c="25-3107-2008-25BNPP-PS-EG-222"/>
        <s v="[DASHBOARD FO].[FO.TransactionNumber].&amp;[25-3107-2008-25MLIL-PS-HZ-223]" c="25-3107-2008-25MLIL-PS-HZ-223"/>
        <s v="[DASHBOARD FO].[FO.TransactionNumber].&amp;[25-3107-2008-25SCBB-PS-HZ-224]" c="25-3107-2008-25SCBB-PS-HZ-224"/>
        <s v="[DASHBOARD FO].[FO.TransactionNumber].&amp;[25-3107-2008-25CITI-PS-HZ-225]" c="25-3107-2008-25CITI-PS-HZ-225"/>
        <s v="[DASHBOARD FO].[FO.TransactionNumber].&amp;[25-0108-2108-25JPMC-PS-DS-226]" c="25-0108-2108-25JPMC-PS-DS-226"/>
        <s v="[DASHBOARD FO].[FO.TransactionNumber].&amp;[25-0108-0808-25PTLCL-PS-DS-227]" c="25-0108-0808-25PTLCL-PS-DS-227"/>
        <s v="[DASHBOARD FO].[FO.TransactionNumber].&amp;[25-0108-2108-25MSCG-PS-DS-228]" c="25-0108-2108-25MSCG-PS-DS-228"/>
        <s v="[DASHBOARD FO].[FO.TransactionNumber].&amp;[25-0108-2108-25CIMB-PS-DS-229]" c="25-0108-2108-25CIMB-PS-DS-229"/>
        <s v="[DASHBOARD FO].[FO.TransactionNumber].&amp;[25-0108-0808-25PTLCL-PS-DS-230]" c="25-0108-0808-25PTLCL-PS-DS-230"/>
        <s v="[DASHBOARD FO].[FO.TransactionNumber].&amp;[25-0108-2108-25BNPP-PS-DS-231]" c="25-0108-2108-25BNPP-PS-DS-231"/>
        <s v="[DASHBOARD FO].[FO.TransactionNumber].&amp;[25-0108-2108-25CITI-PS-DS-232]" c="25-0108-2108-25CITI-PS-DS-232"/>
        <s v="[DASHBOARD FO].[FO.TransactionNumber].&amp;[25-0108-2108-25CIMI-PS-DS-233]" c="25-0108-2108-25CIMI-PS-DS-233"/>
        <s v="[DASHBOARD FO].[FO.TransactionNumber].&amp;[25-0108-2108-25SCBS-PS-DS-234]" c="25-0108-2108-25SCBS-PS-DS-234"/>
        <s v="[DASHBOARD FO].[FO.TransactionNumber].&amp;[25-0808-2808-25BNPP-PS-EG-235]" c="25-0808-2808-25BNPP-PS-EG-235"/>
        <s v="[DASHBOARD FO].[FO.TransactionNumber].&amp;[25-0808-2808-25JPMC-PS-EG-236]" c="25-0808-2808-25JPMC-PS-EG-236"/>
        <s v="[DASHBOARD FO].[FO.TransactionNumber].&amp;[25-1108-2908-25JPMC-PS-HZ-237]" c="25-1108-2908-25JPMC-PS-HZ-237"/>
        <s v="[DASHBOARD FO].[FO.TransactionNumber].&amp;[25-1108-2908-25TOTS-PS-HZ-238]" c="25-1108-2908-25TOTS-PS-HZ-238"/>
        <s v="[DASHBOARD FO].[FO.TransactionNumber].&amp;[25-1108-2908-25BNPP-PS-HZ-239]" c="25-1108-2908-25BNPP-PS-HZ-239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40">
        <s v="[DASHBOARD FO].[FO.EndFixDate_MaturityDate].&amp;[2021-12-31T00:00:00]" c="31 December 2021"/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  <s v="[DASHBOARD FO].[FO.EndFixDate_MaturityDate].&amp;[2025-10-31T00:00:00]" c="31 October 2025"/>
        <s v="[DASHBOARD FO].[FO.EndFixDate_MaturityDate].&amp;[2025-11-30T00:00:00]" c="30 November 2025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3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  <s v="[DASHBOARD FO].[FO.Acronym].&amp;[SCBS]" c="SCBS"/>
        <s v="[DASHBOARD FO].[FO.Acronym].&amp;[ANZB]" c="ANZB"/>
        <s v="[DASHBOARD FO].[FO.Acronym].&amp;[PTLCL]" c="PTLCL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660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  <s v="[DASHBOARD FO].[FO.SwapRef].&amp;[72.54]" c="72.54"/>
        <s v="[DASHBOARD FO].[FO.SwapRef].&amp;[72.88]" c="72.88"/>
        <s v="[DASHBOARD FO].[FO.SwapRef].&amp;[72.8]" c="72.8"/>
        <s v="[DASHBOARD FO].[FO.SwapRef].&amp;[72.84]" c="72.84"/>
        <s v="[DASHBOARD FO].[FO.SwapRef].&amp;[73.05]" c="73.05"/>
        <s v="[DASHBOARD FO].[FO.SwapRef].&amp;[73.15]" c="73.15"/>
        <s v="[DASHBOARD FO].[FO.SwapRef].&amp;[73.25]" c="73.25"/>
        <s v="[DASHBOARD FO].[FO.SwapRef].&amp;[73.39]" c="73.39"/>
        <s v="[DASHBOARD FO].[FO.SwapRef].&amp;[73.43]" c="73.43"/>
        <s v="[DASHBOARD FO].[FO.SwapRef].&amp;[73.7]" c="73.7"/>
        <s v="[DASHBOARD FO].[FO.SwapRef].&amp;[73.74]" c="73.74"/>
        <s v="[DASHBOARD FO].[FO.SwapRef].&amp;[73.98]" c="73.98"/>
        <s v="[DASHBOARD FO].[FO.SwapRef].&amp;[74.03]" c="74.03"/>
        <s v="[DASHBOARD FO].[FO.SwapRef].&amp;[72.7]" c="72.7"/>
        <s v="[DASHBOARD FO].[FO.SwapRef].&amp;[72.9]" c="72.9"/>
        <s v="[DASHBOARD FO].[FO.SwapRef].&amp;[72.75]" c="72.75"/>
        <s v="[DASHBOARD FO].[FO.SwapRef].&amp;[72.82]" c="72.82"/>
        <s v="[DASHBOARD FO].[FO.SwapRef].&amp;[73]" c="73"/>
        <s v="[DASHBOARD FO].[FO.SwapRef].&amp;[73.6]" c="73.6"/>
        <s v="[DASHBOARD FO].[FO.SwapRef].&amp;[73.58]" c="73.58"/>
        <s v="[DASHBOARD FO].[FO.SwapRef].&amp;[73.56]" c="73.56"/>
        <s v="[DASHBOARD FO].[FO.SwapRef].&amp;[74.4]" c="74.4"/>
        <s v="[DASHBOARD FO].[FO.SwapRef].&amp;[74.37]" c="74.37"/>
        <s v="[DASHBOARD FO].[FO.SwapRef].&amp;[74.41]" c="74.41"/>
        <s v="[DASHBOARD FO].[FO.SwapRef].&amp;[74.5]" c="74.5"/>
        <s v="[DASHBOARD FO].[FO.SwapRef].&amp;[74.55]" c="74.55"/>
        <s v="[DASHBOARD FO].[FO.SwapRef].&amp;[76.42]" c="76.42"/>
        <s v="[DASHBOARD FO].[FO.SwapRef].&amp;[74.3]" c="74.3"/>
        <s v="[DASHBOARD FO].[FO.SwapRef].&amp;[74.2]" c="74.2"/>
        <s v="[DASHBOARD FO].[FO.SwapRef].&amp;[74.9]" c="74.9"/>
        <s v="[DASHBOARD FO].[FO.SwapRef].&amp;[72.91]" c="72.91"/>
        <s v="[DASHBOARD FO].[FO.SwapRef].&amp;[73.22]" c="73.22"/>
        <s v="[DASHBOARD FO].[FO.SwapRef].&amp;[73.4]" c="73.4"/>
        <s v="[DASHBOARD FO].[FO.SwapRef].&amp;[73.5]" c="73.5"/>
        <s v="[DASHBOARD FO].[FO.SwapRef].&amp;[73.57]" c="73.57"/>
        <s v="[DASHBOARD FO].[FO.SwapRef].&amp;[73.65]" c="73.65"/>
        <s v="[DASHBOARD FO].[FO.SwapRef].&amp;[72.2]" c="72.2"/>
        <s v="[DASHBOARD FO].[FO.SwapRef].&amp;[72.4]" c="72.4"/>
        <s v="[DASHBOARD FO].[FO.SwapRef].&amp;[72.48]" c="72.48"/>
        <s v="[DASHBOARD FO].[FO.SwapRef].&amp;[72.65]" c="72.65"/>
        <s v="[DASHBOARD FO].[FO.SwapRef].&amp;[71.81]" c="71.81"/>
        <s v="[DASHBOARD FO].[FO.SwapRef].&amp;[71.75]" c="71.75"/>
        <s v="[DASHBOARD FO].[FO.SwapRef].&amp;[72.53]" c="72.53"/>
        <s v="[DASHBOARD FO].[FO.SwapRef].&amp;[72.17]" c="72.17"/>
        <s v="[DASHBOARD FO].[FO.SwapRef].&amp;[72.39]" c="72.39"/>
        <s v="[DASHBOARD FO].[FO.SwapRef].&amp;[72.23]" c="72.23"/>
        <s v="[DASHBOARD FO].[FO.SwapRef].&amp;[71.73]" c="71.73"/>
        <s v="[DASHBOARD FO].[FO.SwapRef].&amp;[74.07]" c="74.07"/>
        <s v="[DASHBOARD FO].[FO.SwapRef].&amp;[74]" c="74"/>
        <s v="[DASHBOARD FO].[FO.SwapRef].&amp;[75.88]" c="75.88"/>
        <s v="[DASHBOARD FO].[FO.SwapRef].&amp;[75.46]" c="75.46"/>
        <s v="[DASHBOARD FO].[FO.SwapRef].&amp;[77.41]" c="77.41"/>
        <s v="[DASHBOARD FO].[FO.SwapRef].&amp;[74.67]" c="74.67"/>
        <s v="[DASHBOARD FO].[FO.SwapRef].&amp;[74.25]" c="74.25"/>
        <s v="[DASHBOARD FO].[FO.SwapRef].&amp;[74.26]" c="74.26"/>
        <s v="[DASHBOARD FO].[FO.SwapRef].&amp;[74.71]" c="74.71"/>
        <s v="[DASHBOARD FO].[FO.SwapRef].&amp;[74.62]" c="74.62"/>
        <s v="[DASHBOARD FO].[FO.SwapRef].&amp;[74.64]" c="74.64"/>
        <s v="[DASHBOARD FO].[FO.SwapRef].&amp;[74.59]" c="74.59"/>
        <s v="[DASHBOARD FO].[FO.SwapRef].&amp;[74.63]" c="74.63"/>
        <s v="[DASHBOARD FO].[FO.SwapRef].&amp;[74.7]" c="74.7"/>
        <s v="[DASHBOARD FO].[FO.SwapRef].&amp;[73.66]" c="73.66"/>
        <s v="[DASHBOARD FO].[FO.SwapRef].&amp;[73.73]" c="73.73"/>
        <s v="[DASHBOARD FO].[FO.SwapRef].&amp;[73.75]" c="73.75"/>
        <s v="[DASHBOARD FO].[FO.SwapRef].&amp;[74.02]" c="74.02"/>
        <s v="[DASHBOARD FO].[FO.SwapRef].&amp;[73.77]" c="73.77"/>
        <s v="[DASHBOARD FO].[FO.SwapRef].&amp;[74.1]" c="74.1"/>
        <s v="[DASHBOARD FO].[FO.SwapRef].&amp;[73.76]" c="73.76"/>
        <s v="[DASHBOARD FO].[FO.SwapRef].&amp;[73.8]" c="73.8"/>
        <s v="[DASHBOARD FO].[FO.SwapRef].&amp;[73.83]" c="73.83"/>
        <s v="[DASHBOARD FO].[FO.SwapRef].&amp;[72.73]" c="72.73"/>
        <s v="[DASHBOARD FO].[FO.SwapRef].&amp;[72.85]" c="72.85"/>
        <s v="[DASHBOARD FO].[FO.SwapRef].&amp;[69.41]" c="69.41"/>
        <s v="[DASHBOARD FO].[FO.SwapRef].&amp;[69.43]" c="69.43"/>
        <s v="[DASHBOARD FO].[FO.SwapRef].&amp;[69.38]" c="69.38"/>
        <s v="[DASHBOARD FO].[FO.SwapRef].&amp;[69.34]" c="69.34"/>
        <s v="[DASHBOARD FO].[FO.SwapRef].&amp;[69.31]" c="69.31"/>
        <s v="[DASHBOARD FO].[FO.SwapRef].&amp;[69.93]" c="69.93"/>
        <s v="[DASHBOARD FO].[FO.SwapRef].&amp;[70.3]" c="70.3"/>
        <s v="[DASHBOARD FO].[FO.SwapRef].&amp;[69.4]" c="69.4"/>
        <s v="[DASHBOARD FO].[FO.SwapRef].&amp;[69.35]" c="69.35"/>
        <s v="[DASHBOARD FO].[FO.SwapRef].&amp;[69.53]" c="69.53"/>
        <s v="[DASHBOARD FO].[FO.SwapRef].&amp;[69.58]" c="69.58"/>
        <s v="[DASHBOARD FO].[FO.SwapRef].&amp;[69.5]" c="69.5"/>
        <s v="[DASHBOARD FO].[FO.SwapRef].&amp;[69.54]" c="69.54"/>
        <s v="[DASHBOARD FO].[FO.SwapRef].&amp;[69.65]" c="69.65"/>
        <s v="[DASHBOARD FO].[FO.SwapRef].&amp;[69.64]" c="69.64"/>
        <s v="[DASHBOARD FO].[FO.SwapRef].&amp;[69.78]" c="69.78"/>
        <s v="[DASHBOARD FO].[FO.SwapRef].&amp;[69.45]" c="69.45"/>
        <s v="[DASHBOARD FO].[FO.SwapRef].&amp;[69.97]" c="69.97"/>
        <s v="[DASHBOARD FO].[FO.SwapRef].&amp;[69.32]" c="69.32"/>
        <s v="[DASHBOARD FO].[FO.SwapRef].&amp;[69.73]" c="69.73"/>
        <s v="[DASHBOARD FO].[FO.SwapRef].&amp;[69.3]" c="69.3"/>
        <s v="[DASHBOARD FO].[FO.SwapRef].&amp;[69.37]" c="69.37"/>
        <s v="[DASHBOARD FO].[FO.SwapRef].&amp;[69.7]" c="69.7"/>
        <s v="[DASHBOARD FO].[FO.SwapRef].&amp;[70.91]" c="70.91"/>
        <s v="[DASHBOARD FO].[FO.SwapRef].&amp;[70.87]" c="70.87"/>
        <s v="[DASHBOARD FO].[FO.SwapRef].&amp;[70.95]" c="70.95"/>
        <s v="[DASHBOARD FO].[FO.SwapRef].&amp;[71]" c="71"/>
        <s v="[DASHBOARD FO].[FO.SwapRef].&amp;[71.53]" c="71.53"/>
        <s v="[DASHBOARD FO].[FO.SwapRef].&amp;[71.5]" c="71.5"/>
        <s v="[DASHBOARD FO].[FO.SwapRef].&amp;[71.54]" c="71.54"/>
        <s v="[DASHBOARD FO].[FO.SwapRef].&amp;[62.9]" c="62.9"/>
        <s v="[DASHBOARD FO].[FO.SwapRef].&amp;[63.06]" c="63.06"/>
        <s v="[DASHBOARD FO].[FO.SwapRef].&amp;[63.15]" c="63.15"/>
        <s v="[DASHBOARD FO].[FO.SwapRef].&amp;[64.3]" c="64.3"/>
        <s v="[DASHBOARD FO].[FO.SwapRef].&amp;[64.65]" c="64.65"/>
        <s v="[DASHBOARD FO].[FO.SwapRef].&amp;[64.57]" c="64.57"/>
        <s v="[DASHBOARD FO].[FO.SwapRef].&amp;[64.5]" c="64.5"/>
        <s v="[DASHBOARD FO].[FO.SwapRef].&amp;[68.25]" c="68.25"/>
        <s v="[DASHBOARD FO].[FO.SwapRef].&amp;[68.3]" c="68.3"/>
        <s v="[DASHBOARD FO].[FO.SwapRef].&amp;[67.66]" c="67.66"/>
        <s v="[DASHBOARD FO].[FO.SwapRef].&amp;[67.95]" c="67.95"/>
        <s v="[DASHBOARD FO].[FO.SwapRef].&amp;[67.85]" c="67.85"/>
        <s v="[DASHBOARD FO].[FO.SwapRef].&amp;[67.9]" c="67.9"/>
        <s v="[DASHBOARD FO].[FO.SwapRef].&amp;[72.13]" c="72.13"/>
        <s v="[DASHBOARD FO].[FO.SwapRef].&amp;[72.06]" c="72.06"/>
        <s v="[DASHBOARD FO].[FO.SwapRef].&amp;[72.02]" c="72.02"/>
        <s v="[DASHBOARD FO].[FO.SwapRef].&amp;[71.95]" c="71.95"/>
        <s v="[DASHBOARD FO].[FO.SwapRef].&amp;[71.55]" c="71.55"/>
        <s v="[DASHBOARD FO].[FO.SwapRef].&amp;[72.29]" c="72.29"/>
        <s v="[DASHBOARD FO].[FO.SwapRef].&amp;[72.26]" c="72.26"/>
        <s v="[DASHBOARD FO].[FO.SwapRef].&amp;[75.51]" c="75.51"/>
        <s v="[DASHBOARD FO].[FO.SwapRef].&amp;[65.55]" c="65.55"/>
        <s v="[DASHBOARD FO].[FO.SwapRef].&amp;[65.4]" c="65.4"/>
        <s v="[DASHBOARD FO].[FO.SwapRef].&amp;[65.3]" c="65.3"/>
        <s v="[DASHBOARD FO].[FO.SwapRef].&amp;[65.28]" c="65.28"/>
        <s v="[DASHBOARD FO].[FO.SwapRef].&amp;[65.34]" c="65.34"/>
        <s v="[DASHBOARD FO].[FO.SwapRef].&amp;[65.41]" c="65.41"/>
        <s v="[DASHBOARD FO].[FO.SwapRef].&amp;[65.24]" c="65.24"/>
        <s v="[DASHBOARD FO].[FO.SwapRef].&amp;[65.54]" c="65.54"/>
        <s v="[DASHBOARD FO].[FO.SwapRef].&amp;[65.31]" c="65.31"/>
        <s v="[DASHBOARD FO].[FO.SwapRef].&amp;[67.41]" c="67.41"/>
        <s v="[DASHBOARD FO].[FO.SwapRef].&amp;[67.38]" c="67.38"/>
        <s v="[DASHBOARD FO].[FO.SwapRef].&amp;[67.39]" c="67.39"/>
        <s v="[DASHBOARD FO].[FO.SwapRef].&amp;[66.66]" c="66.66"/>
        <s v="[DASHBOARD FO].[FO.SwapRef].&amp;[66.68]" c="66.68"/>
        <s v="[DASHBOARD FO].[FO.SwapRef].&amp;[66.7]" c="66.7"/>
        <s v="[DASHBOARD FO].[FO.SwapRef].&amp;[67.76]" c="67.76"/>
        <s v="[DASHBOARD FO].[FO.SwapRef].&amp;[67.77]" c="67.77"/>
        <s v="[DASHBOARD FO].[FO.SwapRef].&amp;[67.75]" c="67.75"/>
        <s v="[DASHBOARD FO].[FO.SwapRef].&amp;[67.98]" c="67.98"/>
        <s v="[DASHBOARD FO].[FO.SwapRef].&amp;[68.19]" c="68.19"/>
        <s v="[DASHBOARD FO].[FO.SwapRef].&amp;[68.2]" c="68.2"/>
        <s v="[DASHBOARD FO].[FO.SwapRef].&amp;[67.72]" c="67.72"/>
        <s v="[DASHBOARD FO].[FO.SwapRef].&amp;[67.3]" c="67.3"/>
        <s v="[DASHBOARD FO].[FO.SwapRef].&amp;[67.36]" c="67.36"/>
        <s v="[DASHBOARD FO].[FO.SwapRef].&amp;[68.45]" c="68.45"/>
        <s v="[DASHBOARD FO].[FO.SwapRef].&amp;[67.88]" c="67.88"/>
        <s v="[DASHBOARD FO].[FO.SwapRef].&amp;[68.44]" c="68.44"/>
        <s v="[DASHBOARD FO].[FO.SwapRef].&amp;[67.84]" c="67.84"/>
        <s v="[DASHBOARD FO].[FO.SwapRef].&amp;[67.8]" c="67.8"/>
        <s v="[DASHBOARD FO].[FO.SwapRef].&amp;[67.81]" c="67.81"/>
        <s v="[DASHBOARD FO].[FO.SwapRef].&amp;[67.83]" c="67.83"/>
        <s v="[DASHBOARD FO].[FO.SwapRef].&amp;[67.32]" c="67.32"/>
        <s v="[DASHBOARD FO].[FO.SwapRef].&amp;[67.6]" c="67.6"/>
        <s v="[DASHBOARD FO].[FO.SwapRef].&amp;[67.56]" c="67.56"/>
        <s v="[DASHBOARD FO].[FO.SwapRef].&amp;[67.59]" c="67.59"/>
        <s v="[DASHBOARD FO].[FO.SwapRef].&amp;[67.58]" c="67.58"/>
        <s v="[DASHBOARD FO].[FO.SwapRef].&amp;[66.8]" c="66.8"/>
        <s v="[DASHBOARD FO].[FO.SwapRef].&amp;[66.85]" c="66.85"/>
        <s v="[DASHBOARD FO].[FO.SwapRef].&amp;[66.84]" c="66.84"/>
        <s v="[DASHBOARD FO].[FO.SwapRef].&amp;[67.19]" c="67.19"/>
        <s v="[DASHBOARD FO].[FO.SwapRef].&amp;[67.45]" c="67.45"/>
        <s v="[DASHBOARD FO].[FO.SwapRef].&amp;[68.16]" c="68.16"/>
        <s v="[DASHBOARD FO].[FO.SwapRef].&amp;[68.12]" c="68.12"/>
        <s v="[DASHBOARD FO].[FO.SwapRef].&amp;[68.66]" c="68.66"/>
        <s v="[DASHBOARD FO].[FO.SwapRef].&amp;[68.65]" c="68.65"/>
        <s v="[DASHBOARD FO].[FO.SwapRef].&amp;[68.59]" c="68.59"/>
        <s v="[DASHBOARD FO].[FO.SwapRef].&amp;[69.68]" c="69.68"/>
        <s v="[DASHBOARD FO].[FO.SwapRef].&amp;[69.92]" c="69.92"/>
        <s v="[DASHBOARD FO].[FO.SwapRef].&amp;[69.95]" c="69.95"/>
        <s v="[DASHBOARD FO].[FO.SwapRef].&amp;[69.88]" c="69.88"/>
        <s v="[DASHBOARD FO].[FO.SwapRef].&amp;[70]" c="70"/>
        <s v="[DASHBOARD FO].[FO.SwapRef].&amp;[69.17]" c="69.17"/>
        <s v="[DASHBOARD FO].[FO.SwapRef].&amp;[69.19]" c="69.19"/>
        <s v="[DASHBOARD FO].[FO.SwapRef].&amp;[69.22]" c="69.22"/>
        <s v="[DASHBOARD FO].[FO.SwapRef].&amp;[69.24]" c="69.24"/>
        <s v="[DASHBOARD FO].[FO.SwapRef].&amp;[69]" c="69"/>
        <s v="[DASHBOARD FO].[FO.SwapRef].&amp;[69.05]" c="69.05"/>
        <s v="[DASHBOARD FO].[FO.SwapRef].&amp;[69.03]" c="69.03"/>
        <s v="[DASHBOARD FO].[FO.SwapRef].&amp;[65.6]" c="65.6"/>
        <s v="[DASHBOARD FO].[FO.SwapRef].&amp;[65.42]" c="65.42"/>
        <s v="[DASHBOARD FO].[FO.SwapRef].&amp;[65.45]" c="65.45"/>
        <s v="[DASHBOARD FO].[FO.SwapRef].&amp;[65.43]" c="65.4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81.456596412034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7">
        <s v="[DASHBOARD RL].[RL.AvailableVolumeLimit].&amp;[58750000]" c="58750000"/>
        <s v="[DASHBOARD RL].[RL.AvailableVolumeLimit].&amp;[54000000]" c="54000000"/>
        <s v="[DASHBOARD RL].[RL.AvailableVolumeLimit].&amp;[60000000]" c="60000000"/>
        <s v="[DASHBOARD RL].[RL.AvailableVolumeLimit].&amp;[58500000]" c="58500000"/>
        <s v="[DASHBOARD RL].[RL.AvailableVolumeLimit].&amp;[55500000]" c="55500000"/>
        <s v="[DASHBOARD RL].[RL.AvailableVolumeLimit].&amp;[27450000]" c="27450000"/>
        <s v="[DASHBOARD RL].[RL.AvailableVolumeLimit].&amp;[31200000]" c="31200000"/>
        <s v="[DASHBOARD RL].[RL.AvailableVolumeLimit].&amp;[47500000]" c="47500000"/>
        <s v="[DASHBOARD RL].[RL.AvailableVolumeLimit].&amp;[48000000]" c="48000000"/>
        <s v="[DASHBOARD RL].[RL.AvailableVolumeLimit].&amp;[53500000]" c="53500000"/>
        <s v="[DASHBOARD RL].[RL.AvailableVolumeLimit].&amp;[54500000]" c="54500000"/>
        <s v="[DASHBOARD RL].[RL.AvailableVolumeLimit].&amp;[36250000]" c="36250000"/>
        <s v="[DASHBOARD RL].[RL.AvailableVolumeLimit].&amp;[26750000]" c="26750000"/>
        <s v="[DASHBOARD RL].[RL.AvailableVolumeLimit].&amp;[30000000]" c="30000000"/>
        <s v="[DASHBOARD RL].[RL.AvailableVolumeLimit].&amp;[4650000]" c="4650000"/>
        <s v="[DASHBOARD RL].[RL.AvailableVolumeLimit].&amp;[31750000]" c="31750000"/>
        <s v="[DASHBOARD RL].[RL.AvailableVolumeLimit].&amp;[36000000]" c="36000000"/>
      </sharedItems>
    </cacheField>
    <cacheField name="[DASHBOARD RL].[RL.CounterpartyName].[RL.CounterpartyName]" caption="RL.CounterpartyName" numFmtId="0" hierarchy="173" level="1">
      <sharedItems count="13">
        <s v="[DASHBOARD RL].[RL.CounterpartyName].&amp;[Australia And New Zealand Banking Group Limited]" c="Australia And New Zealand Banking Group Limited"/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PETCO Trading Labuan Co. Ltd]" c="PETCO Trading Labuan Co. Ltd"/>
        <s v="[DASHBOARD RL].[RL.CounterpartyName].&amp;[Standard Chartered Bank (M) Bhd]" c="Standard Chartered Bank (M) Bhd"/>
        <s v="[DASHBOARD RL].[RL.CounterpartyName].&amp;[Standard Chartered Saadiq Berhad]" c="Standard Chartered Saadiq Berha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1">
        <s v="[DASHBOARD RL].[RL.VolumeUtilisationCurrentYear].&amp;[1250000]" c="1250000"/>
        <s v="[DASHBOARD RL].[RL.VolumeUtilisationCurrentYear].&amp;[6000000]" c="6000000"/>
        <s v="[DASHBOARD RL].[RL.VolumeUtilisationCurrentYear].&amp;" c=""/>
        <s v="[DASHBOARD RL].[RL.VolumeUtilisationCurrentYear].&amp;[1500000]" c="1500000"/>
        <s v="[DASHBOARD RL].[RL.VolumeUtilisationCurrentYear].&amp;[4500000]" c="4500000"/>
        <s v="[DASHBOARD RL].[RL.VolumeUtilisationCurrentYear].&amp;[3750000]" c="3750000"/>
        <s v="[DASHBOARD RL].[RL.VolumeUtilisationCurrentYear].&amp;[500000]" c="500000"/>
        <s v="[DASHBOARD RL].[RL.VolumeUtilisationCurrentYear].&amp;[6500000]" c="6500000"/>
        <s v="[DASHBOARD RL].[RL.VolumeUtilisationCurrentYear].&amp;[5500000]" c="5500000"/>
        <s v="[DASHBOARD RL].[RL.VolumeUtilisationCurrentYear].&amp;[3250000]" c="3250000"/>
        <s v="[DASHBOARD RL].[RL.VolumeUtilisationCurrentYear].&amp;[4250000]" c="425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1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97EA-71B2-4DC8-92AD-5D18EC9B8880}" name="PCHP Dashboard - Internal GD" cacheId="1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2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axis="axisRow" allDrilled="1" outline="0" subtotalTop="0" showAll="0" dataSourceSort="1" defaultSubtotal="0" defaultAttributeDrillState="1">
      <items count="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</items>
    </pivotField>
    <pivotField axis="axisRow" allDrilled="1" outline="0" subtotalTop="0" showAll="0" dataSourceSort="1" defaultSubtotal="0" defaultAttributeDrillState="1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39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 v="1"/>
      <x v="1"/>
      <x/>
      <x/>
      <x/>
      <x/>
    </i>
    <i>
      <x v="2"/>
      <x v="2"/>
      <x v="1"/>
      <x v="2"/>
      <x/>
      <x/>
      <x/>
      <x v="2"/>
      <x/>
      <x v="2"/>
      <x/>
      <x/>
      <x/>
      <x/>
    </i>
    <i>
      <x v="3"/>
      <x v="3"/>
      <x/>
      <x v="3"/>
      <x/>
      <x/>
      <x/>
      <x v="2"/>
      <x v="2"/>
      <x v="3"/>
      <x/>
      <x/>
      <x/>
      <x/>
    </i>
    <i>
      <x v="4"/>
      <x v="4"/>
      <x v="2"/>
      <x v="4"/>
      <x/>
      <x/>
      <x/>
      <x v="3"/>
      <x v="3"/>
      <x v="4"/>
      <x/>
      <x/>
      <x/>
      <x/>
    </i>
    <i>
      <x v="5"/>
      <x v="5"/>
      <x v="2"/>
      <x v="5"/>
      <x/>
      <x/>
      <x/>
      <x v="4"/>
      <x v="4"/>
      <x v="5"/>
      <x/>
      <x/>
      <x/>
      <x/>
    </i>
    <i>
      <x v="6"/>
      <x v="6"/>
      <x v="2"/>
      <x v="6"/>
      <x/>
      <x/>
      <x/>
      <x v="5"/>
      <x v="5"/>
      <x v="5"/>
      <x/>
      <x/>
      <x/>
      <x/>
    </i>
    <i>
      <x v="7"/>
      <x v="7"/>
      <x/>
      <x v="7"/>
      <x/>
      <x/>
      <x/>
      <x v="6"/>
      <x v="6"/>
      <x v="6"/>
      <x/>
      <x/>
      <x v="1"/>
      <x v="1"/>
    </i>
    <i>
      <x v="8"/>
      <x v="8"/>
      <x/>
      <x v="6"/>
      <x/>
      <x/>
      <x/>
      <x v="7"/>
      <x v="7"/>
      <x v="7"/>
      <x/>
      <x/>
      <x v="1"/>
      <x v="1"/>
    </i>
    <i>
      <x v="9"/>
      <x v="9"/>
      <x v="1"/>
      <x v="2"/>
      <x/>
      <x/>
      <x/>
      <x v="8"/>
      <x v="8"/>
      <x v="8"/>
      <x/>
      <x/>
      <x v="1"/>
      <x v="1"/>
    </i>
    <i>
      <x v="10"/>
      <x v="10"/>
      <x v="1"/>
      <x v="1"/>
      <x/>
      <x/>
      <x/>
      <x v="9"/>
      <x v="9"/>
      <x v="9"/>
      <x/>
      <x/>
      <x v="1"/>
      <x v="1"/>
    </i>
    <i>
      <x v="11"/>
      <x v="11"/>
      <x v="2"/>
      <x v="4"/>
      <x/>
      <x/>
      <x/>
      <x v="10"/>
      <x v="8"/>
      <x v="10"/>
      <x/>
      <x/>
      <x v="1"/>
      <x v="1"/>
    </i>
    <i>
      <x v="12"/>
      <x v="12"/>
      <x v="3"/>
      <x v="8"/>
      <x/>
      <x/>
      <x/>
      <x v="8"/>
      <x v="10"/>
      <x v="11"/>
      <x/>
      <x/>
      <x v="1"/>
      <x v="1"/>
    </i>
    <i>
      <x v="13"/>
      <x v="13"/>
      <x v="1"/>
      <x v="2"/>
      <x/>
      <x/>
      <x/>
      <x v="11"/>
      <x v="11"/>
      <x v="12"/>
      <x/>
      <x/>
      <x v="2"/>
      <x v="2"/>
    </i>
    <i>
      <x v="14"/>
      <x v="14"/>
      <x v="1"/>
      <x v="3"/>
      <x/>
      <x/>
      <x/>
      <x v="12"/>
      <x v="12"/>
      <x v="13"/>
      <x v="1"/>
      <x v="1"/>
      <x v="2"/>
      <x v="2"/>
    </i>
    <i>
      <x v="15"/>
      <x v="15"/>
      <x v="1"/>
      <x/>
      <x/>
      <x/>
      <x/>
      <x v="11"/>
      <x v="13"/>
      <x v="14"/>
      <x/>
      <x/>
      <x v="2"/>
      <x v="2"/>
    </i>
    <i>
      <x v="16"/>
      <x v="16"/>
      <x v="1"/>
      <x v="4"/>
      <x/>
      <x/>
      <x/>
      <x v="12"/>
      <x v="14"/>
      <x v="15"/>
      <x v="1"/>
      <x v="1"/>
      <x v="2"/>
      <x v="2"/>
    </i>
    <i>
      <x v="17"/>
      <x v="17"/>
      <x v="1"/>
      <x v="9"/>
      <x/>
      <x/>
      <x/>
      <x v="13"/>
      <x v="15"/>
      <x v="16"/>
      <x/>
      <x/>
      <x v="2"/>
      <x v="2"/>
    </i>
    <i>
      <x v="18"/>
      <x v="18"/>
      <x v="1"/>
      <x v="7"/>
      <x/>
      <x/>
      <x/>
      <x v="14"/>
      <x v="14"/>
      <x v="16"/>
      <x v="1"/>
      <x v="1"/>
      <x v="2"/>
      <x v="2"/>
    </i>
    <i>
      <x v="19"/>
      <x v="19"/>
      <x v="1"/>
      <x v="4"/>
      <x/>
      <x/>
      <x/>
      <x v="15"/>
      <x v="16"/>
      <x v="5"/>
      <x v="1"/>
      <x v="1"/>
      <x v="2"/>
      <x v="2"/>
    </i>
    <i>
      <x v="20"/>
      <x v="20"/>
      <x v="1"/>
      <x v="7"/>
      <x/>
      <x/>
      <x/>
      <x v="16"/>
      <x v="14"/>
      <x v="17"/>
      <x v="1"/>
      <x v="1"/>
      <x v="2"/>
      <x v="2"/>
    </i>
    <i>
      <x v="21"/>
      <x v="21"/>
      <x v="1"/>
      <x v="6"/>
      <x/>
      <x/>
      <x/>
      <x v="17"/>
      <x v="14"/>
      <x v="18"/>
      <x v="1"/>
      <x v="1"/>
      <x v="2"/>
      <x v="2"/>
    </i>
    <i>
      <x v="22"/>
      <x v="22"/>
      <x v="1"/>
      <x v="7"/>
      <x/>
      <x/>
      <x/>
      <x v="18"/>
      <x v="14"/>
      <x v="8"/>
      <x v="1"/>
      <x v="1"/>
      <x v="3"/>
      <x v="3"/>
    </i>
    <i>
      <x v="23"/>
      <x v="23"/>
      <x/>
      <x v="4"/>
      <x/>
      <x/>
      <x/>
      <x v="18"/>
      <x v="14"/>
      <x v="8"/>
      <x v="1"/>
      <x v="1"/>
      <x v="3"/>
      <x v="3"/>
    </i>
    <i>
      <x v="24"/>
      <x v="24"/>
      <x v="2"/>
      <x v="6"/>
      <x/>
      <x/>
      <x/>
      <x v="19"/>
      <x v="17"/>
      <x v="19"/>
      <x v="1"/>
      <x v="1"/>
      <x v="3"/>
      <x v="3"/>
    </i>
    <i>
      <x v="25"/>
      <x v="25"/>
      <x/>
      <x v="2"/>
      <x/>
      <x/>
      <x/>
      <x v="1"/>
      <x v="18"/>
      <x v="8"/>
      <x v="1"/>
      <x v="1"/>
      <x v="3"/>
      <x v="3"/>
    </i>
    <i>
      <x v="26"/>
      <x v="26"/>
      <x v="3"/>
      <x v="3"/>
      <x/>
      <x/>
      <x/>
      <x v="1"/>
      <x v="18"/>
      <x v="8"/>
      <x v="1"/>
      <x v="1"/>
      <x v="3"/>
      <x v="3"/>
    </i>
    <i>
      <x v="27"/>
      <x v="27"/>
      <x v="3"/>
      <x v="9"/>
      <x/>
      <x/>
      <x/>
      <x v="19"/>
      <x v="19"/>
      <x v="20"/>
      <x v="1"/>
      <x v="1"/>
      <x v="3"/>
      <x v="3"/>
    </i>
    <i>
      <x v="28"/>
      <x v="28"/>
      <x/>
      <x v="4"/>
      <x/>
      <x/>
      <x/>
      <x v="20"/>
      <x v="20"/>
      <x v="21"/>
      <x v="2"/>
      <x v="2"/>
      <x v="4"/>
      <x v="4"/>
    </i>
    <i>
      <x v="29"/>
      <x v="29"/>
      <x/>
      <x v="3"/>
      <x/>
      <x/>
      <x/>
      <x v="21"/>
      <x v="11"/>
      <x v="22"/>
      <x v="1"/>
      <x v="1"/>
      <x v="4"/>
      <x v="4"/>
    </i>
    <i>
      <x v="30"/>
      <x v="30"/>
      <x/>
      <x v="5"/>
      <x/>
      <x/>
      <x/>
      <x v="22"/>
      <x v="20"/>
      <x v="23"/>
      <x v="2"/>
      <x v="2"/>
      <x v="4"/>
      <x v="4"/>
    </i>
    <i>
      <x v="31"/>
      <x v="31"/>
      <x/>
      <x v="2"/>
      <x/>
      <x/>
      <x/>
      <x v="23"/>
      <x v="21"/>
      <x v="2"/>
      <x v="2"/>
      <x v="2"/>
      <x v="4"/>
      <x v="4"/>
    </i>
    <i>
      <x v="32"/>
      <x v="32"/>
      <x/>
      <x v="9"/>
      <x/>
      <x/>
      <x/>
      <x v="16"/>
      <x v="22"/>
      <x v="4"/>
      <x v="1"/>
      <x v="1"/>
      <x v="4"/>
      <x v="4"/>
    </i>
    <i>
      <x v="33"/>
      <x v="33"/>
      <x/>
      <x v="6"/>
      <x/>
      <x/>
      <x/>
      <x v="24"/>
      <x v="23"/>
      <x v="24"/>
      <x v="1"/>
      <x v="1"/>
      <x v="4"/>
      <x v="4"/>
    </i>
    <i>
      <x v="34"/>
      <x v="34"/>
      <x/>
      <x v="8"/>
      <x/>
      <x/>
      <x/>
      <x v="25"/>
      <x v="24"/>
      <x v="17"/>
      <x v="1"/>
      <x v="1"/>
      <x v="4"/>
      <x v="4"/>
    </i>
    <i>
      <x v="35"/>
      <x v="35"/>
      <x/>
      <x v="1"/>
      <x/>
      <x/>
      <x/>
      <x v="26"/>
      <x v="4"/>
      <x v="3"/>
      <x v="2"/>
      <x v="2"/>
      <x v="4"/>
      <x v="4"/>
    </i>
    <i>
      <x v="36"/>
      <x v="36"/>
      <x v="2"/>
      <x v="4"/>
      <x/>
      <x/>
      <x/>
      <x/>
      <x v="5"/>
      <x v="25"/>
      <x v="2"/>
      <x v="2"/>
      <x v="5"/>
      <x v="5"/>
    </i>
    <i>
      <x v="37"/>
      <x v="37"/>
      <x/>
      <x v="3"/>
      <x/>
      <x/>
      <x/>
      <x v="27"/>
      <x v="25"/>
      <x v="26"/>
      <x v="2"/>
      <x v="2"/>
      <x v="5"/>
      <x v="5"/>
    </i>
    <i>
      <x v="38"/>
      <x v="38"/>
      <x/>
      <x v="2"/>
      <x/>
      <x/>
      <x/>
      <x v="18"/>
      <x v="2"/>
      <x v="27"/>
      <x v="2"/>
      <x v="2"/>
      <x v="5"/>
      <x v="5"/>
    </i>
    <i>
      <x v="39"/>
      <x v="39"/>
      <x v="1"/>
      <x v="5"/>
      <x/>
      <x/>
      <x/>
      <x v="25"/>
      <x v="14"/>
      <x/>
      <x v="2"/>
      <x v="2"/>
      <x v="5"/>
      <x v="5"/>
    </i>
    <i>
      <x v="40"/>
      <x v="40"/>
      <x v="1"/>
      <x v="2"/>
      <x/>
      <x/>
      <x/>
      <x v="28"/>
      <x v="1"/>
      <x v="21"/>
      <x v="2"/>
      <x v="2"/>
      <x v="6"/>
      <x v="6"/>
    </i>
    <i>
      <x v="41"/>
      <x v="41"/>
      <x v="1"/>
      <x v="4"/>
      <x/>
      <x/>
      <x/>
      <x v="29"/>
      <x v="26"/>
      <x v="21"/>
      <x v="2"/>
      <x v="2"/>
      <x v="6"/>
      <x v="6"/>
    </i>
    <i>
      <x v="42"/>
      <x v="42"/>
      <x v="1"/>
      <x v="6"/>
      <x/>
      <x/>
      <x/>
      <x v="30"/>
      <x v="27"/>
      <x v="28"/>
      <x v="2"/>
      <x v="2"/>
      <x v="7"/>
      <x v="7"/>
    </i>
    <i>
      <x v="43"/>
      <x v="43"/>
      <x v="1"/>
      <x v="10"/>
      <x/>
      <x/>
      <x/>
      <x v="31"/>
      <x v="28"/>
      <x v="5"/>
      <x v="2"/>
      <x v="2"/>
      <x v="7"/>
      <x v="7"/>
    </i>
    <i>
      <x v="44"/>
      <x v="44"/>
      <x v="1"/>
      <x/>
      <x/>
      <x/>
      <x/>
      <x v="30"/>
      <x v="29"/>
      <x v="29"/>
      <x v="2"/>
      <x v="2"/>
      <x v="7"/>
      <x v="7"/>
    </i>
    <i>
      <x v="45"/>
      <x v="45"/>
      <x v="1"/>
      <x v="2"/>
      <x/>
      <x/>
      <x/>
      <x v="30"/>
      <x v="29"/>
      <x v="29"/>
      <x v="2"/>
      <x v="2"/>
      <x v="7"/>
      <x v="7"/>
    </i>
    <i>
      <x v="46"/>
      <x v="46"/>
      <x v="2"/>
      <x v="2"/>
      <x/>
      <x/>
      <x/>
      <x v="21"/>
      <x v="26"/>
      <x v="30"/>
      <x v="2"/>
      <x v="2"/>
      <x v="8"/>
      <x v="8"/>
    </i>
    <i>
      <x v="47"/>
      <x v="47"/>
      <x v="2"/>
      <x v="5"/>
      <x/>
      <x/>
      <x/>
      <x v="28"/>
      <x v="30"/>
      <x v="31"/>
      <x v="1"/>
      <x v="1"/>
      <x v="8"/>
      <x v="8"/>
    </i>
    <i>
      <x v="48"/>
      <x v="48"/>
      <x v="2"/>
      <x v="3"/>
      <x/>
      <x/>
      <x/>
      <x v="32"/>
      <x v="31"/>
      <x v="32"/>
      <x/>
      <x/>
      <x v="8"/>
      <x v="8"/>
    </i>
    <i>
      <x v="49"/>
      <x v="49"/>
      <x v="2"/>
      <x/>
      <x/>
      <x/>
      <x/>
      <x v="33"/>
      <x v="32"/>
      <x v="33"/>
      <x/>
      <x/>
      <x v="8"/>
      <x v="8"/>
    </i>
    <i>
      <x v="50"/>
      <x v="50"/>
      <x v="2"/>
      <x v="4"/>
      <x/>
      <x/>
      <x/>
      <x v="19"/>
      <x v="33"/>
      <x v="34"/>
      <x v="2"/>
      <x v="2"/>
      <x v="8"/>
      <x v="8"/>
    </i>
    <i>
      <x v="51"/>
      <x v="51"/>
      <x v="2"/>
      <x v="6"/>
      <x/>
      <x/>
      <x/>
      <x v="34"/>
      <x v="34"/>
      <x v="35"/>
      <x v="1"/>
      <x v="1"/>
      <x v="8"/>
      <x v="8"/>
    </i>
    <i>
      <x v="52"/>
      <x v="52"/>
      <x/>
      <x v="10"/>
      <x/>
      <x/>
      <x/>
      <x v="35"/>
      <x v="35"/>
      <x v="13"/>
      <x/>
      <x/>
      <x v="9"/>
      <x v="9"/>
    </i>
    <i>
      <x v="53"/>
      <x v="53"/>
      <x v="3"/>
      <x/>
      <x/>
      <x/>
      <x/>
      <x v="35"/>
      <x v="36"/>
      <x v="36"/>
      <x/>
      <x/>
      <x v="9"/>
      <x v="9"/>
    </i>
    <i>
      <x v="54"/>
      <x v="54"/>
      <x/>
      <x v="9"/>
      <x/>
      <x/>
      <x/>
      <x v="35"/>
      <x v="37"/>
      <x v="21"/>
      <x v="1"/>
      <x v="1"/>
      <x v="10"/>
      <x v="10"/>
    </i>
    <i>
      <x v="55"/>
      <x v="55"/>
      <x/>
      <x/>
      <x/>
      <x/>
      <x/>
      <x v="36"/>
      <x v="38"/>
      <x v="36"/>
      <x v="2"/>
      <x v="2"/>
      <x v="10"/>
      <x v="10"/>
    </i>
    <i>
      <x v="56"/>
      <x v="56"/>
      <x/>
      <x v="2"/>
      <x/>
      <x/>
      <x/>
      <x v="37"/>
      <x v="38"/>
      <x v="37"/>
      <x v="2"/>
      <x v="2"/>
      <x v="10"/>
      <x v="10"/>
    </i>
    <i>
      <x v="57"/>
      <x v="57"/>
      <x/>
      <x v="10"/>
      <x/>
      <x/>
      <x/>
      <x v="38"/>
      <x v="39"/>
      <x v="38"/>
      <x v="1"/>
      <x v="1"/>
      <x v="10"/>
      <x v="10"/>
    </i>
    <i>
      <x v="58"/>
      <x v="58"/>
      <x/>
      <x v="11"/>
      <x/>
      <x/>
      <x/>
      <x v="39"/>
      <x v="40"/>
      <x v="39"/>
      <x v="2"/>
      <x v="2"/>
      <x v="10"/>
      <x v="10"/>
    </i>
    <i>
      <x v="59"/>
      <x v="59"/>
      <x/>
      <x v="10"/>
      <x/>
      <x/>
      <x/>
      <x v="40"/>
      <x v="41"/>
      <x v="40"/>
      <x v="2"/>
      <x v="2"/>
      <x v="10"/>
      <x v="10"/>
    </i>
    <i>
      <x v="60"/>
      <x v="60"/>
      <x/>
      <x v="3"/>
      <x/>
      <x/>
      <x/>
      <x v="41"/>
      <x v="42"/>
      <x v="41"/>
      <x v="3"/>
      <x v="3"/>
      <x v="11"/>
      <x v="11"/>
    </i>
    <i>
      <x v="61"/>
      <x v="61"/>
      <x v="3"/>
      <x v="7"/>
      <x/>
      <x/>
      <x/>
      <x v="41"/>
      <x v="42"/>
      <x v="41"/>
      <x v="3"/>
      <x v="3"/>
      <x v="11"/>
      <x v="11"/>
    </i>
    <i>
      <x v="62"/>
      <x v="62"/>
      <x v="3"/>
      <x v="4"/>
      <x/>
      <x/>
      <x/>
      <x v="42"/>
      <x v="4"/>
      <x v="42"/>
      <x v="4"/>
      <x v="4"/>
      <x v="11"/>
      <x v="11"/>
    </i>
    <i>
      <x v="63"/>
      <x v="63"/>
      <x/>
      <x v="5"/>
      <x/>
      <x/>
      <x/>
      <x v="1"/>
      <x v="43"/>
      <x v="7"/>
      <x v="4"/>
      <x v="4"/>
      <x v="11"/>
      <x v="11"/>
    </i>
    <i>
      <x v="64"/>
      <x v="64"/>
      <x v="3"/>
      <x v="6"/>
      <x/>
      <x/>
      <x/>
      <x v="43"/>
      <x v="44"/>
      <x v="43"/>
      <x v="3"/>
      <x v="3"/>
      <x v="12"/>
      <x v="12"/>
    </i>
    <i>
      <x v="65"/>
      <x v="65"/>
      <x/>
      <x/>
      <x/>
      <x/>
      <x/>
      <x v="44"/>
      <x v="44"/>
      <x v="44"/>
      <x v="3"/>
      <x v="3"/>
      <x v="12"/>
      <x v="12"/>
    </i>
    <i>
      <x v="66"/>
      <x v="66"/>
      <x/>
      <x v="2"/>
      <x/>
      <x/>
      <x/>
      <x v="45"/>
      <x v="45"/>
      <x v="45"/>
      <x v="4"/>
      <x v="4"/>
      <x v="12"/>
      <x v="12"/>
    </i>
    <i>
      <x v="67"/>
      <x v="67"/>
      <x v="3"/>
      <x v="9"/>
      <x/>
      <x/>
      <x/>
      <x v="32"/>
      <x v="46"/>
      <x v="45"/>
      <x v="4"/>
      <x v="4"/>
      <x v="12"/>
      <x v="12"/>
    </i>
    <i>
      <x v="68"/>
      <x v="68"/>
      <x v="3"/>
      <x/>
      <x/>
      <x/>
      <x/>
      <x v="46"/>
      <x v="47"/>
      <x v="46"/>
      <x v="3"/>
      <x v="3"/>
      <x v="13"/>
      <x v="13"/>
    </i>
    <i>
      <x v="69"/>
      <x v="69"/>
      <x v="3"/>
      <x v="2"/>
      <x/>
      <x/>
      <x/>
      <x v="47"/>
      <x v="48"/>
      <x v="47"/>
      <x v="4"/>
      <x v="4"/>
      <x v="13"/>
      <x v="13"/>
    </i>
    <i>
      <x v="70"/>
      <x v="70"/>
      <x v="3"/>
      <x v="10"/>
      <x/>
      <x/>
      <x/>
      <x v="48"/>
      <x v="49"/>
      <x v="48"/>
      <x v="3"/>
      <x v="3"/>
      <x v="13"/>
      <x v="13"/>
    </i>
    <i>
      <x v="71"/>
      <x v="71"/>
      <x v="3"/>
      <x v="9"/>
      <x/>
      <x/>
      <x/>
      <x v="49"/>
      <x v="50"/>
      <x v="47"/>
      <x v="4"/>
      <x v="4"/>
      <x v="13"/>
      <x v="13"/>
    </i>
    <i>
      <x v="72"/>
      <x v="72"/>
      <x v="3"/>
      <x v="5"/>
      <x/>
      <x/>
      <x/>
      <x v="47"/>
      <x v="51"/>
      <x v="49"/>
      <x v="4"/>
      <x v="4"/>
      <x v="13"/>
      <x v="13"/>
    </i>
    <i>
      <x v="73"/>
      <x v="73"/>
      <x/>
      <x/>
      <x/>
      <x/>
      <x/>
      <x v="50"/>
      <x v="52"/>
      <x v="50"/>
      <x v="3"/>
      <x v="3"/>
      <x v="14"/>
      <x v="14"/>
    </i>
    <i>
      <x v="74"/>
      <x v="74"/>
      <x/>
      <x v="2"/>
      <x/>
      <x/>
      <x/>
      <x v="51"/>
      <x v="53"/>
      <x v="51"/>
      <x v="3"/>
      <x v="3"/>
      <x v="14"/>
      <x v="14"/>
    </i>
    <i>
      <x v="75"/>
      <x v="75"/>
      <x/>
      <x v="4"/>
      <x/>
      <x/>
      <x/>
      <x v="52"/>
      <x v="54"/>
      <x v="52"/>
      <x v="4"/>
      <x v="4"/>
      <x v="14"/>
      <x v="14"/>
    </i>
    <i>
      <x v="76"/>
      <x v="76"/>
      <x/>
      <x v="5"/>
      <x/>
      <x/>
      <x/>
      <x v="53"/>
      <x v="55"/>
      <x v="53"/>
      <x v="4"/>
      <x v="4"/>
      <x v="14"/>
      <x v="14"/>
    </i>
    <i>
      <x v="77"/>
      <x v="77"/>
      <x/>
      <x v="3"/>
      <x/>
      <x/>
      <x/>
      <x v="54"/>
      <x v="56"/>
      <x v="52"/>
      <x v="4"/>
      <x v="4"/>
      <x v="14"/>
      <x v="14"/>
    </i>
    <i>
      <x v="78"/>
      <x v="78"/>
      <x/>
      <x v="9"/>
      <x/>
      <x/>
      <x/>
      <x v="55"/>
      <x v="57"/>
      <x v="54"/>
      <x v="3"/>
      <x v="3"/>
      <x v="14"/>
      <x v="14"/>
    </i>
    <i>
      <x v="79"/>
      <x v="79"/>
      <x/>
      <x v="8"/>
      <x/>
      <x/>
      <x/>
      <x v="56"/>
      <x v="58"/>
      <x v="55"/>
      <x v="3"/>
      <x v="3"/>
      <x v="14"/>
      <x v="14"/>
    </i>
    <i>
      <x v="80"/>
      <x v="80"/>
      <x/>
      <x v="10"/>
      <x/>
      <x/>
      <x/>
      <x v="57"/>
      <x v="42"/>
      <x v="56"/>
      <x v="5"/>
      <x v="5"/>
      <x v="15"/>
      <x v="15"/>
    </i>
    <i>
      <x v="81"/>
      <x v="81"/>
      <x/>
      <x v="6"/>
      <x/>
      <x/>
      <x/>
      <x v="58"/>
      <x v="48"/>
      <x v="57"/>
      <x v="5"/>
      <x v="5"/>
      <x v="15"/>
      <x v="15"/>
    </i>
    <i>
      <x v="82"/>
      <x v="82"/>
      <x v="3"/>
      <x/>
      <x/>
      <x/>
      <x/>
      <x v="59"/>
      <x v="42"/>
      <x v="58"/>
      <x v="5"/>
      <x v="5"/>
      <x v="15"/>
      <x v="15"/>
    </i>
    <i>
      <x v="83"/>
      <x v="83"/>
      <x v="3"/>
      <x v="8"/>
      <x/>
      <x/>
      <x/>
      <x v="60"/>
      <x v="38"/>
      <x v="58"/>
      <x v="5"/>
      <x v="5"/>
      <x v="15"/>
      <x v="15"/>
    </i>
    <i>
      <x v="84"/>
      <x v="84"/>
      <x v="2"/>
      <x v="1"/>
      <x/>
      <x/>
      <x/>
      <x v="61"/>
      <x v="42"/>
      <x v="8"/>
      <x v="5"/>
      <x v="5"/>
      <x v="16"/>
      <x v="16"/>
    </i>
    <i>
      <x v="85"/>
      <x v="85"/>
      <x/>
      <x/>
      <x/>
      <x/>
      <x/>
      <x v="38"/>
      <x v="42"/>
      <x v="59"/>
      <x v="5"/>
      <x v="5"/>
      <x v="16"/>
      <x v="16"/>
    </i>
    <i>
      <x v="86"/>
      <x v="86"/>
      <x v="2"/>
      <x v="4"/>
      <x/>
      <x/>
      <x/>
      <x v="10"/>
      <x v="59"/>
      <x v="33"/>
      <x v="5"/>
      <x v="5"/>
      <x v="16"/>
      <x v="16"/>
    </i>
    <i>
      <x v="87"/>
      <x v="87"/>
      <x/>
      <x v="8"/>
      <x/>
      <x/>
      <x/>
      <x v="62"/>
      <x v="60"/>
      <x v="20"/>
      <x v="5"/>
      <x v="5"/>
      <x v="16"/>
      <x v="16"/>
    </i>
    <i>
      <x v="88"/>
      <x v="88"/>
      <x v="3"/>
      <x v="6"/>
      <x/>
      <x/>
      <x/>
      <x v="63"/>
      <x v="51"/>
      <x v="60"/>
      <x v="5"/>
      <x v="5"/>
      <x v="16"/>
      <x v="16"/>
    </i>
    <i>
      <x v="89"/>
      <x v="89"/>
      <x v="3"/>
      <x/>
      <x/>
      <x/>
      <x/>
      <x v="8"/>
      <x v="61"/>
      <x v="59"/>
      <x v="6"/>
      <x v="6"/>
      <x v="17"/>
      <x v="17"/>
    </i>
    <i>
      <x v="90"/>
      <x v="90"/>
      <x/>
      <x v="10"/>
      <x/>
      <x/>
      <x/>
      <x v="64"/>
      <x v="42"/>
      <x v="61"/>
      <x v="5"/>
      <x v="5"/>
      <x v="17"/>
      <x v="17"/>
    </i>
    <i>
      <x v="91"/>
      <x v="91"/>
      <x v="3"/>
      <x v="2"/>
      <x/>
      <x/>
      <x/>
      <x v="8"/>
      <x v="61"/>
      <x v="59"/>
      <x v="6"/>
      <x v="6"/>
      <x v="17"/>
      <x v="17"/>
    </i>
    <i>
      <x v="92"/>
      <x v="92"/>
      <x/>
      <x v="11"/>
      <x/>
      <x/>
      <x/>
      <x v="65"/>
      <x v="61"/>
      <x v="8"/>
      <x v="6"/>
      <x v="6"/>
      <x v="17"/>
      <x v="17"/>
    </i>
    <i>
      <x v="93"/>
      <x v="93"/>
      <x/>
      <x v="3"/>
      <x/>
      <x/>
      <x/>
      <x v="34"/>
      <x v="62"/>
      <x v="8"/>
      <x v="6"/>
      <x v="6"/>
      <x v="17"/>
      <x v="17"/>
    </i>
    <i>
      <x v="94"/>
      <x v="94"/>
      <x v="3"/>
      <x v="5"/>
      <x/>
      <x/>
      <x/>
      <x v="61"/>
      <x v="42"/>
      <x v="8"/>
      <x v="6"/>
      <x v="6"/>
      <x v="17"/>
      <x v="17"/>
    </i>
    <i>
      <x v="95"/>
      <x v="95"/>
      <x v="2"/>
      <x v="7"/>
      <x/>
      <x/>
      <x/>
      <x v="66"/>
      <x v="63"/>
      <x v="62"/>
      <x v="3"/>
      <x v="3"/>
      <x v="18"/>
      <x v="18"/>
    </i>
    <i>
      <x v="96"/>
      <x v="96"/>
      <x v="2"/>
      <x v="2"/>
      <x/>
      <x/>
      <x/>
      <x v="67"/>
      <x v="64"/>
      <x v="63"/>
      <x v="3"/>
      <x v="3"/>
      <x v="18"/>
      <x v="18"/>
    </i>
    <i>
      <x v="97"/>
      <x v="97"/>
      <x v="2"/>
      <x/>
      <x/>
      <x/>
      <x/>
      <x v="54"/>
      <x v="64"/>
      <x v="10"/>
      <x v="3"/>
      <x v="3"/>
      <x v="18"/>
      <x v="18"/>
    </i>
    <i>
      <x v="98"/>
      <x v="98"/>
      <x v="2"/>
      <x v="5"/>
      <x/>
      <x/>
      <x/>
      <x v="67"/>
      <x v="65"/>
      <x v="64"/>
      <x v="3"/>
      <x v="3"/>
      <x v="18"/>
      <x v="18"/>
    </i>
    <i>
      <x v="99"/>
      <x v="99"/>
      <x v="2"/>
      <x v="3"/>
      <x/>
      <x/>
      <x/>
      <x v="49"/>
      <x v="64"/>
      <x v="62"/>
      <x v="3"/>
      <x v="3"/>
      <x v="18"/>
      <x v="18"/>
    </i>
    <i>
      <x v="100"/>
      <x v="100"/>
      <x v="2"/>
      <x v="4"/>
      <x/>
      <x/>
      <x/>
      <x v="68"/>
      <x v="66"/>
      <x v="65"/>
      <x v="3"/>
      <x v="3"/>
      <x v="19"/>
      <x v="19"/>
    </i>
    <i>
      <x v="101"/>
      <x v="101"/>
      <x/>
      <x v="10"/>
      <x/>
      <x/>
      <x/>
      <x v="69"/>
      <x v="56"/>
      <x v="66"/>
      <x v="3"/>
      <x v="3"/>
      <x v="19"/>
      <x v="19"/>
    </i>
    <i>
      <x v="102"/>
      <x v="102"/>
      <x v="3"/>
      <x v="2"/>
      <x/>
      <x/>
      <x/>
      <x v="68"/>
      <x v="67"/>
      <x v="66"/>
      <x v="3"/>
      <x v="3"/>
      <x v="19"/>
      <x v="19"/>
    </i>
    <i>
      <x v="103"/>
      <x v="103"/>
      <x v="3"/>
      <x v="6"/>
      <x/>
      <x/>
      <x/>
      <x v="68"/>
      <x v="68"/>
      <x v="67"/>
      <x v="3"/>
      <x v="3"/>
      <x v="19"/>
      <x v="19"/>
    </i>
    <i>
      <x v="104"/>
      <x v="104"/>
      <x/>
      <x v="2"/>
      <x/>
      <x/>
      <x/>
      <x v="70"/>
      <x v="66"/>
      <x v="68"/>
      <x v="3"/>
      <x v="3"/>
      <x v="19"/>
      <x v="19"/>
    </i>
    <i>
      <x v="105"/>
      <x v="105"/>
      <x v="3"/>
      <x v="3"/>
      <x/>
      <x/>
      <x/>
      <x v="71"/>
      <x v="69"/>
      <x v="69"/>
      <x v="5"/>
      <x v="5"/>
      <x v="20"/>
      <x v="20"/>
    </i>
    <i>
      <x v="106"/>
      <x v="106"/>
      <x v="3"/>
      <x v="2"/>
      <x/>
      <x/>
      <x/>
      <x v="72"/>
      <x v="40"/>
      <x v="70"/>
      <x v="4"/>
      <x v="4"/>
      <x v="20"/>
      <x v="20"/>
    </i>
    <i>
      <x v="107"/>
      <x v="107"/>
      <x v="2"/>
      <x v="7"/>
      <x/>
      <x/>
      <x/>
      <x v="73"/>
      <x v="9"/>
      <x v="71"/>
      <x v="4"/>
      <x v="4"/>
      <x v="21"/>
      <x v="21"/>
    </i>
    <i>
      <x v="108"/>
      <x v="108"/>
      <x v="2"/>
      <x v="2"/>
      <x/>
      <x/>
      <x/>
      <x v="74"/>
      <x v="50"/>
      <x v="72"/>
      <x v="4"/>
      <x v="4"/>
      <x v="21"/>
      <x v="21"/>
    </i>
    <i>
      <x v="109"/>
      <x v="109"/>
      <x v="2"/>
      <x v="3"/>
      <x/>
      <x/>
      <x/>
      <x v="74"/>
      <x v="50"/>
      <x v="72"/>
      <x v="4"/>
      <x v="4"/>
      <x v="21"/>
      <x v="21"/>
    </i>
    <i>
      <x v="110"/>
      <x v="110"/>
      <x/>
      <x v="4"/>
      <x/>
      <x/>
      <x/>
      <x v="75"/>
      <x v="42"/>
      <x v="73"/>
      <x v="4"/>
      <x v="4"/>
      <x v="21"/>
      <x v="21"/>
    </i>
    <i>
      <x v="111"/>
      <x v="111"/>
      <x/>
      <x v="6"/>
      <x/>
      <x/>
      <x/>
      <x v="76"/>
      <x v="70"/>
      <x v="74"/>
      <x v="4"/>
      <x v="4"/>
      <x v="21"/>
      <x v="21"/>
    </i>
    <i>
      <x v="112"/>
      <x v="112"/>
      <x v="3"/>
      <x v="9"/>
      <x/>
      <x/>
      <x/>
      <x v="77"/>
      <x v="51"/>
      <x v="73"/>
      <x v="4"/>
      <x v="4"/>
      <x v="21"/>
      <x v="21"/>
    </i>
    <i>
      <x v="113"/>
      <x v="113"/>
      <x/>
      <x v="11"/>
      <x/>
      <x/>
      <x/>
      <x v="78"/>
      <x v="42"/>
      <x v="74"/>
      <x v="4"/>
      <x v="4"/>
      <x v="21"/>
      <x v="21"/>
    </i>
    <i>
      <x v="114"/>
      <x v="114"/>
      <x v="3"/>
      <x/>
      <x/>
      <x/>
      <x/>
      <x v="79"/>
      <x v="42"/>
      <x v="75"/>
      <x v="4"/>
      <x v="4"/>
      <x v="21"/>
      <x v="21"/>
    </i>
    <i>
      <x v="115"/>
      <x v="115"/>
      <x v="3"/>
      <x v="10"/>
      <x/>
      <x/>
      <x/>
      <x v="78"/>
      <x v="42"/>
      <x v="74"/>
      <x v="4"/>
      <x v="4"/>
      <x v="21"/>
      <x v="21"/>
    </i>
    <i>
      <x v="116"/>
      <x v="116"/>
      <x v="2"/>
      <x v="6"/>
      <x v="1"/>
      <x/>
      <x/>
      <x v="80"/>
      <x v="4"/>
      <x v="76"/>
      <x v="5"/>
      <x v="5"/>
      <x v="22"/>
      <x v="22"/>
    </i>
    <i>
      <x v="117"/>
      <x v="117"/>
      <x v="2"/>
      <x v="4"/>
      <x/>
      <x/>
      <x/>
      <x v="81"/>
      <x/>
      <x v="76"/>
      <x v="5"/>
      <x v="5"/>
      <x v="22"/>
      <x v="22"/>
    </i>
    <i>
      <x v="118"/>
      <x v="118"/>
      <x v="2"/>
      <x v="2"/>
      <x v="1"/>
      <x/>
      <x/>
      <x v="82"/>
      <x v="15"/>
      <x v="77"/>
      <x v="5"/>
      <x v="5"/>
      <x v="22"/>
      <x v="22"/>
    </i>
    <i>
      <x v="119"/>
      <x v="119"/>
      <x v="2"/>
      <x v="9"/>
      <x v="1"/>
      <x/>
      <x/>
      <x v="82"/>
      <x v="1"/>
      <x v="76"/>
      <x v="5"/>
      <x v="5"/>
      <x v="22"/>
      <x v="22"/>
    </i>
    <i>
      <x v="120"/>
      <x v="120"/>
      <x v="2"/>
      <x v="7"/>
      <x v="1"/>
      <x/>
      <x/>
      <x v="83"/>
      <x v="71"/>
      <x v="77"/>
      <x v="5"/>
      <x v="5"/>
      <x v="22"/>
      <x v="22"/>
    </i>
    <i>
      <x v="121"/>
      <x v="121"/>
      <x/>
      <x v="3"/>
      <x/>
      <x/>
      <x/>
      <x v="84"/>
      <x v="72"/>
      <x v="78"/>
      <x v="7"/>
      <x v="7"/>
      <x v="23"/>
      <x v="23"/>
    </i>
    <i>
      <x v="122"/>
      <x v="122"/>
      <x/>
      <x v="4"/>
      <x/>
      <x/>
      <x/>
      <x v="85"/>
      <x v="73"/>
      <x v="76"/>
      <x v="8"/>
      <x v="8"/>
      <x v="23"/>
      <x v="23"/>
    </i>
    <i>
      <x v="123"/>
      <x v="123"/>
      <x v="2"/>
      <x v="7"/>
      <x/>
      <x/>
      <x/>
      <x v="86"/>
      <x v="74"/>
      <x v="79"/>
      <x v="7"/>
      <x v="7"/>
      <x v="23"/>
      <x v="23"/>
    </i>
    <i>
      <x v="124"/>
      <x v="124"/>
      <x v="2"/>
      <x v="10"/>
      <x/>
      <x/>
      <x/>
      <x v="87"/>
      <x v="75"/>
      <x v="80"/>
      <x v="8"/>
      <x v="8"/>
      <x v="23"/>
      <x v="23"/>
    </i>
    <i>
      <x v="125"/>
      <x v="125"/>
      <x v="2"/>
      <x v="5"/>
      <x/>
      <x/>
      <x/>
      <x v="88"/>
      <x v="76"/>
      <x v="81"/>
      <x v="7"/>
      <x v="7"/>
      <x v="23"/>
      <x v="23"/>
    </i>
    <i>
      <x v="126"/>
      <x v="126"/>
      <x v="2"/>
      <x v="6"/>
      <x/>
      <x/>
      <x/>
      <x v="87"/>
      <x v="75"/>
      <x v="80"/>
      <x v="8"/>
      <x v="8"/>
      <x v="23"/>
      <x v="23"/>
    </i>
    <i>
      <x v="127"/>
      <x v="127"/>
      <x v="2"/>
      <x v="9"/>
      <x/>
      <x/>
      <x/>
      <x v="86"/>
      <x v="74"/>
      <x v="79"/>
      <x v="7"/>
      <x v="7"/>
      <x v="23"/>
      <x v="23"/>
    </i>
    <i>
      <x v="128"/>
      <x v="128"/>
      <x v="2"/>
      <x v="2"/>
      <x/>
      <x/>
      <x/>
      <x v="85"/>
      <x v="77"/>
      <x v="80"/>
      <x v="8"/>
      <x v="8"/>
      <x v="23"/>
      <x v="23"/>
    </i>
    <i>
      <x v="129"/>
      <x v="129"/>
      <x v="2"/>
      <x v="11"/>
      <x/>
      <x/>
      <x/>
      <x v="89"/>
      <x v="78"/>
      <x v="80"/>
      <x v="8"/>
      <x v="8"/>
      <x v="23"/>
      <x v="23"/>
    </i>
    <i>
      <x v="130"/>
      <x v="130"/>
      <x v="2"/>
      <x/>
      <x/>
      <x/>
      <x/>
      <x v="90"/>
      <x v="79"/>
      <x v="81"/>
      <x v="7"/>
      <x v="7"/>
      <x v="23"/>
      <x v="23"/>
    </i>
    <i>
      <x v="131"/>
      <x v="131"/>
      <x v="3"/>
      <x v="2"/>
      <x/>
      <x/>
      <x/>
      <x v="91"/>
      <x v="80"/>
      <x v="82"/>
      <x v="6"/>
      <x v="6"/>
      <x v="24"/>
      <x v="24"/>
    </i>
    <i>
      <x v="132"/>
      <x v="132"/>
      <x v="3"/>
      <x v="7"/>
      <x/>
      <x/>
      <x/>
      <x v="92"/>
      <x v="4"/>
      <x v="83"/>
      <x v="6"/>
      <x v="6"/>
      <x v="24"/>
      <x v="24"/>
    </i>
    <i>
      <x v="133"/>
      <x v="133"/>
      <x v="2"/>
      <x v="3"/>
      <x/>
      <x/>
      <x/>
      <x v="93"/>
      <x v="4"/>
      <x v="84"/>
      <x v="6"/>
      <x v="6"/>
      <x v="25"/>
      <x v="25"/>
    </i>
    <i>
      <x v="134"/>
      <x v="134"/>
      <x/>
      <x v="5"/>
      <x/>
      <x/>
      <x/>
      <x v="94"/>
      <x v="42"/>
      <x v="84"/>
      <x v="6"/>
      <x v="6"/>
      <x v="25"/>
      <x v="25"/>
    </i>
    <i>
      <x v="135"/>
      <x v="135"/>
      <x/>
      <x v="6"/>
      <x/>
      <x/>
      <x/>
      <x v="95"/>
      <x v="28"/>
      <x v="85"/>
      <x v="6"/>
      <x v="6"/>
      <x v="25"/>
      <x v="25"/>
    </i>
    <i>
      <x v="136"/>
      <x v="136"/>
      <x/>
      <x v="6"/>
      <x/>
      <x/>
      <x/>
      <x v="96"/>
      <x v="81"/>
      <x v="86"/>
      <x v="6"/>
      <x v="6"/>
      <x v="26"/>
      <x v="26"/>
    </i>
    <i>
      <x v="137"/>
      <x v="137"/>
      <x v="2"/>
      <x v="2"/>
      <x/>
      <x/>
      <x/>
      <x v="96"/>
      <x v="81"/>
      <x v="86"/>
      <x v="6"/>
      <x v="6"/>
      <x v="26"/>
      <x v="26"/>
    </i>
    <i>
      <x v="138"/>
      <x v="138"/>
      <x v="2"/>
      <x v="1"/>
      <x/>
      <x/>
      <x/>
      <x v="94"/>
      <x v="62"/>
      <x v="87"/>
      <x v="6"/>
      <x v="6"/>
      <x v="26"/>
      <x v="26"/>
    </i>
    <i>
      <x v="139"/>
      <x v="139"/>
      <x v="3"/>
      <x v="7"/>
      <x/>
      <x/>
      <x/>
      <x v="94"/>
      <x v="62"/>
      <x v="87"/>
      <x v="6"/>
      <x v="6"/>
      <x v="26"/>
      <x v="26"/>
    </i>
    <i>
      <x v="140"/>
      <x v="140"/>
      <x/>
      <x v="8"/>
      <x/>
      <x/>
      <x/>
      <x v="97"/>
      <x v="62"/>
      <x v="88"/>
      <x v="6"/>
      <x v="6"/>
      <x v="26"/>
      <x v="26"/>
    </i>
    <i>
      <x v="141"/>
      <x v="141"/>
      <x/>
      <x v="10"/>
      <x/>
      <x/>
      <x/>
      <x v="98"/>
      <x v="7"/>
      <x v="87"/>
      <x v="6"/>
      <x v="6"/>
      <x v="26"/>
      <x v="26"/>
    </i>
    <i>
      <x v="142"/>
      <x v="142"/>
      <x v="2"/>
      <x v="3"/>
      <x v="2"/>
      <x/>
      <x/>
      <x v="99"/>
      <x v="82"/>
      <x v="89"/>
      <x v="9"/>
      <x v="9"/>
      <x v="27"/>
      <x v="27"/>
    </i>
    <i>
      <x v="143"/>
      <x v="143"/>
      <x v="2"/>
      <x v="2"/>
      <x v="2"/>
      <x/>
      <x/>
      <x v="100"/>
      <x v="83"/>
      <x v="89"/>
      <x v="9"/>
      <x v="9"/>
      <x v="27"/>
      <x v="27"/>
    </i>
    <i>
      <x v="144"/>
      <x v="144"/>
      <x v="2"/>
      <x/>
      <x v="2"/>
      <x/>
      <x/>
      <x v="100"/>
      <x v="83"/>
      <x v="89"/>
      <x v="9"/>
      <x v="9"/>
      <x v="27"/>
      <x v="27"/>
    </i>
    <i>
      <x v="145"/>
      <x v="145"/>
      <x/>
      <x v="6"/>
      <x v="2"/>
      <x/>
      <x/>
      <x v="101"/>
      <x v="82"/>
      <x v="90"/>
      <x v="9"/>
      <x v="9"/>
      <x v="28"/>
      <x v="28"/>
    </i>
    <i>
      <x v="146"/>
      <x v="146"/>
      <x v="3"/>
      <x v="3"/>
      <x v="2"/>
      <x/>
      <x/>
      <x v="100"/>
      <x v="84"/>
      <x v="91"/>
      <x v="9"/>
      <x v="9"/>
      <x v="28"/>
      <x v="28"/>
    </i>
    <i>
      <x v="147"/>
      <x v="147"/>
      <x/>
      <x v="4"/>
      <x/>
      <x v="1"/>
      <x v="1"/>
      <x v="102"/>
      <x v="37"/>
      <x v="92"/>
      <x v="8"/>
      <x v="8"/>
      <x v="29"/>
      <x v="29"/>
    </i>
    <i>
      <x v="148"/>
      <x v="148"/>
      <x/>
      <x v="3"/>
      <x/>
      <x v="1"/>
      <x v="1"/>
      <x v="103"/>
      <x v="65"/>
      <x v="93"/>
      <x v="7"/>
      <x v="7"/>
      <x v="29"/>
      <x v="29"/>
    </i>
    <i>
      <x v="149"/>
      <x v="149"/>
      <x v="3"/>
      <x v="5"/>
      <x/>
      <x v="1"/>
      <x v="1"/>
      <x v="104"/>
      <x v="36"/>
      <x v="94"/>
      <x v="7"/>
      <x v="7"/>
      <x v="30"/>
      <x v="30"/>
    </i>
    <i>
      <x v="150"/>
      <x v="150"/>
      <x v="3"/>
      <x v="10"/>
      <x/>
      <x v="1"/>
      <x v="1"/>
      <x v="105"/>
      <x v="65"/>
      <x v="94"/>
      <x v="7"/>
      <x v="7"/>
      <x v="30"/>
      <x v="30"/>
    </i>
    <i>
      <x v="151"/>
      <x v="151"/>
      <x v="3"/>
      <x v="2"/>
      <x/>
      <x v="1"/>
      <x v="1"/>
      <x v="106"/>
      <x v="85"/>
      <x v="95"/>
      <x v="6"/>
      <x v="6"/>
      <x v="31"/>
      <x v="31"/>
    </i>
    <i>
      <x v="152"/>
      <x v="152"/>
      <x v="3"/>
      <x v="1"/>
      <x/>
      <x v="1"/>
      <x v="1"/>
      <x v="107"/>
      <x v="86"/>
      <x v="96"/>
      <x v="6"/>
      <x v="6"/>
      <x v="31"/>
      <x v="31"/>
    </i>
    <i>
      <x v="153"/>
      <x v="153"/>
      <x v="3"/>
      <x v="9"/>
      <x/>
      <x v="1"/>
      <x v="1"/>
      <x v="108"/>
      <x v="87"/>
      <x v="97"/>
      <x v="7"/>
      <x v="7"/>
      <x v="31"/>
      <x v="31"/>
    </i>
    <i>
      <x v="154"/>
      <x v="154"/>
      <x v="3"/>
      <x v="4"/>
      <x/>
      <x v="1"/>
      <x v="1"/>
      <x v="109"/>
      <x v="88"/>
      <x v="98"/>
      <x v="7"/>
      <x v="7"/>
      <x v="31"/>
      <x v="31"/>
    </i>
    <i>
      <x v="155"/>
      <x v="155"/>
      <x v="3"/>
      <x v="10"/>
      <x/>
      <x v="1"/>
      <x v="1"/>
      <x v="110"/>
      <x v="89"/>
      <x v="98"/>
      <x v="7"/>
      <x v="7"/>
      <x v="31"/>
      <x v="31"/>
    </i>
    <i>
      <x v="156"/>
      <x v="156"/>
      <x v="3"/>
      <x v="3"/>
      <x/>
      <x v="1"/>
      <x v="1"/>
      <x v="109"/>
      <x v="90"/>
      <x v="99"/>
      <x v="7"/>
      <x v="7"/>
      <x v="31"/>
      <x v="31"/>
    </i>
    <i>
      <x v="157"/>
      <x v="157"/>
      <x/>
      <x v="6"/>
      <x/>
      <x v="1"/>
      <x v="1"/>
      <x v="111"/>
      <x v="91"/>
      <x v="100"/>
      <x v="7"/>
      <x v="7"/>
      <x v="32"/>
      <x v="32"/>
    </i>
    <i>
      <x v="158"/>
      <x v="158"/>
      <x/>
      <x v="1"/>
      <x/>
      <x v="1"/>
      <x v="1"/>
      <x v="112"/>
      <x v="88"/>
      <x v="101"/>
      <x v="7"/>
      <x v="7"/>
      <x v="32"/>
      <x v="32"/>
    </i>
    <i>
      <x v="159"/>
      <x v="159"/>
      <x/>
      <x v="9"/>
      <x/>
      <x v="1"/>
      <x v="1"/>
      <x v="113"/>
      <x v="90"/>
      <x v="102"/>
      <x v="7"/>
      <x v="7"/>
      <x v="32"/>
      <x v="32"/>
    </i>
    <i>
      <x v="160"/>
      <x v="160"/>
      <x/>
      <x v="10"/>
      <x/>
      <x v="1"/>
      <x v="1"/>
      <x v="114"/>
      <x v="88"/>
      <x v="103"/>
      <x v="7"/>
      <x v="7"/>
      <x v="32"/>
      <x v="32"/>
    </i>
    <i>
      <x v="161"/>
      <x v="161"/>
      <x/>
      <x v="4"/>
      <x/>
      <x v="2"/>
      <x v="1"/>
      <x v="115"/>
      <x v="92"/>
      <x v="104"/>
      <x v="8"/>
      <x v="8"/>
      <x v="33"/>
      <x v="33"/>
    </i>
    <i>
      <x v="162"/>
      <x v="162"/>
      <x/>
      <x v="6"/>
      <x/>
      <x v="2"/>
      <x v="1"/>
      <x v="116"/>
      <x v="93"/>
      <x v="105"/>
      <x v="8"/>
      <x v="8"/>
      <x v="33"/>
      <x v="33"/>
    </i>
    <i>
      <x v="163"/>
      <x v="163"/>
      <x/>
      <x v="5"/>
      <x/>
      <x v="1"/>
      <x v="1"/>
      <x v="117"/>
      <x v="94"/>
      <x v="106"/>
      <x v="7"/>
      <x v="7"/>
      <x v="33"/>
      <x v="33"/>
    </i>
    <i>
      <x v="164"/>
      <x v="164"/>
      <x/>
      <x v="3"/>
      <x/>
      <x v="1"/>
      <x v="1"/>
      <x v="118"/>
      <x v="88"/>
      <x v="106"/>
      <x v="7"/>
      <x v="7"/>
      <x v="33"/>
      <x v="33"/>
    </i>
    <i>
      <x v="165"/>
      <x v="165"/>
      <x/>
      <x/>
      <x/>
      <x v="3"/>
      <x v="1"/>
      <x v="119"/>
      <x v="85"/>
      <x v="107"/>
      <x v="6"/>
      <x v="6"/>
      <x v="34"/>
      <x v="34"/>
    </i>
    <i>
      <x v="166"/>
      <x v="166"/>
      <x/>
      <x v="10"/>
      <x/>
      <x v="3"/>
      <x v="1"/>
      <x v="120"/>
      <x v="86"/>
      <x v="108"/>
      <x v="6"/>
      <x v="6"/>
      <x v="34"/>
      <x v="34"/>
    </i>
    <i>
      <x v="167"/>
      <x v="167"/>
      <x/>
      <x v="1"/>
      <x/>
      <x v="1"/>
      <x v="1"/>
      <x v="121"/>
      <x v="37"/>
      <x v="109"/>
      <x v="9"/>
      <x v="10"/>
      <x v="35"/>
      <x v="35"/>
    </i>
    <i>
      <x v="168"/>
      <x v="168"/>
      <x v="3"/>
      <x/>
      <x/>
      <x v="1"/>
      <x v="1"/>
      <x v="121"/>
      <x v="37"/>
      <x v="109"/>
      <x v="9"/>
      <x v="10"/>
      <x v="35"/>
      <x v="35"/>
    </i>
    <i>
      <x v="169"/>
      <x v="169"/>
      <x v="3"/>
      <x v="2"/>
      <x/>
      <x v="1"/>
      <x v="1"/>
      <x v="122"/>
      <x v="95"/>
      <x v="110"/>
      <x v="10"/>
      <x v="11"/>
      <x v="35"/>
      <x v="35"/>
    </i>
    <i>
      <x v="170"/>
      <x v="170"/>
      <x v="3"/>
      <x v="4"/>
      <x/>
      <x v="1"/>
      <x v="1"/>
      <x v="123"/>
      <x v="96"/>
      <x v="111"/>
      <x v="11"/>
      <x v="9"/>
      <x v="35"/>
      <x v="35"/>
    </i>
    <i>
      <x v="171"/>
      <x v="171"/>
      <x/>
      <x v="5"/>
      <x/>
      <x v="1"/>
      <x v="1"/>
      <x v="124"/>
      <x v="97"/>
      <x v="112"/>
      <x v="11"/>
      <x v="9"/>
      <x v="35"/>
      <x v="35"/>
    </i>
    <i>
      <x v="172"/>
      <x v="172"/>
      <x/>
      <x v="6"/>
      <x/>
      <x v="1"/>
      <x v="1"/>
      <x v="125"/>
      <x v="95"/>
      <x v="113"/>
      <x v="10"/>
      <x v="11"/>
      <x v="35"/>
      <x v="35"/>
    </i>
    <i>
      <x v="173"/>
      <x v="173"/>
      <x v="2"/>
      <x v="5"/>
      <x/>
      <x v="1"/>
      <x v="1"/>
      <x v="124"/>
      <x v="98"/>
      <x v="114"/>
      <x v="11"/>
      <x v="9"/>
      <x v="36"/>
      <x v="36"/>
    </i>
    <i>
      <x v="174"/>
      <x v="174"/>
      <x/>
      <x v="7"/>
      <x/>
      <x v="1"/>
      <x v="1"/>
      <x v="115"/>
      <x v="42"/>
      <x v="115"/>
      <x v="9"/>
      <x v="10"/>
      <x v="36"/>
      <x v="36"/>
    </i>
    <i>
      <x v="175"/>
      <x v="175"/>
      <x v="3"/>
      <x v="6"/>
      <x/>
      <x v="1"/>
      <x v="1"/>
      <x v="126"/>
      <x v="44"/>
      <x v="116"/>
      <x v="10"/>
      <x v="11"/>
      <x v="36"/>
      <x v="36"/>
    </i>
    <i>
      <x v="176"/>
      <x v="176"/>
      <x v="3"/>
      <x v="3"/>
      <x v="3"/>
      <x v="1"/>
      <x v="1"/>
      <x v="127"/>
      <x v="94"/>
      <x v="117"/>
      <x v="7"/>
      <x v="7"/>
      <x v="37"/>
      <x v="37"/>
    </i>
    <i>
      <x v="177"/>
      <x v="177"/>
      <x v="2"/>
      <x v="12"/>
      <x v="3"/>
      <x v="1"/>
      <x v="1"/>
      <x v="128"/>
      <x v="99"/>
      <x v="118"/>
      <x v="7"/>
      <x v="7"/>
      <x v="38"/>
      <x v="37"/>
    </i>
    <i>
      <x v="178"/>
      <x v="178"/>
      <x/>
      <x v="7"/>
      <x v="3"/>
      <x v="1"/>
      <x v="1"/>
      <x v="129"/>
      <x v="88"/>
      <x v="95"/>
      <x v="7"/>
      <x v="7"/>
      <x v="37"/>
      <x v="37"/>
    </i>
    <i>
      <x v="179"/>
      <x v="179"/>
      <x v="3"/>
      <x v="6"/>
      <x v="3"/>
      <x v="1"/>
      <x v="1"/>
      <x v="129"/>
      <x v="94"/>
      <x v="118"/>
      <x v="7"/>
      <x v="7"/>
      <x v="37"/>
      <x v="37"/>
    </i>
    <i>
      <x v="180"/>
      <x v="180"/>
      <x v="3"/>
      <x v="8"/>
      <x v="3"/>
      <x v="1"/>
      <x v="1"/>
      <x v="130"/>
      <x v="100"/>
      <x v="119"/>
      <x v="8"/>
      <x v="8"/>
      <x v="37"/>
      <x v="37"/>
    </i>
    <i>
      <x v="181"/>
      <x v="181"/>
      <x v="2"/>
      <x v="12"/>
      <x v="3"/>
      <x v="1"/>
      <x v="1"/>
      <x v="131"/>
      <x v="101"/>
      <x v="120"/>
      <x v="8"/>
      <x v="8"/>
      <x v="38"/>
      <x v="37"/>
    </i>
    <i>
      <x v="182"/>
      <x v="182"/>
      <x v="3"/>
      <x v="4"/>
      <x v="3"/>
      <x v="1"/>
      <x v="1"/>
      <x v="132"/>
      <x v="102"/>
      <x v="121"/>
      <x v="8"/>
      <x v="8"/>
      <x v="37"/>
      <x v="37"/>
    </i>
    <i>
      <x v="183"/>
      <x v="183"/>
      <x v="2"/>
      <x v="10"/>
      <x v="3"/>
      <x v="1"/>
      <x v="1"/>
      <x v="131"/>
      <x v="103"/>
      <x v="121"/>
      <x v="8"/>
      <x v="8"/>
      <x v="37"/>
      <x v="37"/>
    </i>
    <i>
      <x v="184"/>
      <x v="184"/>
      <x v="2"/>
      <x v="12"/>
      <x v="3"/>
      <x v="2"/>
      <x v="1"/>
      <x v="133"/>
      <x v="104"/>
      <x v="122"/>
      <x v="8"/>
      <x v="8"/>
      <x v="35"/>
      <x v="38"/>
    </i>
    <i>
      <x v="185"/>
      <x v="185"/>
      <x v="2"/>
      <x v="3"/>
      <x v="3"/>
      <x v="2"/>
      <x v="1"/>
      <x v="134"/>
      <x v="89"/>
      <x v="123"/>
      <x v="8"/>
      <x v="8"/>
      <x v="39"/>
      <x v="38"/>
    </i>
    <i>
      <x v="186"/>
      <x v="186"/>
      <x v="2"/>
      <x v="7"/>
      <x v="3"/>
      <x v="2"/>
      <x v="1"/>
      <x v="135"/>
      <x v="105"/>
      <x v="124"/>
      <x v="8"/>
      <x v="8"/>
      <x v="39"/>
      <x v="38"/>
    </i>
    <i>
      <x v="187"/>
      <x v="187"/>
      <x v="2"/>
      <x v="10"/>
      <x v="3"/>
      <x v="2"/>
      <x v="1"/>
      <x v="136"/>
      <x v="92"/>
      <x v="125"/>
      <x v="8"/>
      <x v="8"/>
      <x v="39"/>
      <x v="38"/>
    </i>
    <i>
      <x v="188"/>
      <x v="188"/>
      <x/>
      <x v="1"/>
      <x v="3"/>
      <x v="2"/>
      <x v="1"/>
      <x v="137"/>
      <x v="102"/>
      <x v="126"/>
      <x v="8"/>
      <x v="8"/>
      <x v="40"/>
      <x v="39"/>
    </i>
    <i>
      <x v="189"/>
      <x v="189"/>
      <x/>
      <x v="8"/>
      <x v="3"/>
      <x v="2"/>
      <x v="1"/>
      <x v="138"/>
      <x v="89"/>
      <x v="126"/>
      <x v="8"/>
      <x v="8"/>
      <x v="40"/>
      <x v="39"/>
    </i>
    <i>
      <x v="190"/>
      <x v="190"/>
      <x/>
      <x v="5"/>
      <x v="3"/>
      <x v="2"/>
      <x v="1"/>
      <x v="139"/>
      <x v="89"/>
      <x v="127"/>
      <x v="8"/>
      <x v="8"/>
      <x v="40"/>
      <x v="39"/>
    </i>
    <i>
      <x v="191"/>
      <x v="191"/>
      <x/>
      <x v="7"/>
      <x v="3"/>
      <x v="2"/>
      <x v="1"/>
      <x v="140"/>
      <x v="36"/>
      <x v="116"/>
      <x v="8"/>
      <x v="8"/>
      <x v="40"/>
      <x v="39"/>
    </i>
    <i>
      <x v="192"/>
      <x v="192"/>
      <x v="3"/>
      <x v="4"/>
      <x/>
      <x v="2"/>
      <x v="1"/>
      <x v="137"/>
      <x v="104"/>
      <x v="128"/>
      <x v="8"/>
      <x v="8"/>
      <x v="41"/>
      <x v="40"/>
    </i>
    <i>
      <x v="193"/>
      <x v="193"/>
      <x v="3"/>
      <x v="3"/>
      <x/>
      <x v="2"/>
      <x v="1"/>
      <x v="139"/>
      <x v="88"/>
      <x v="116"/>
      <x v="8"/>
      <x v="8"/>
      <x v="41"/>
      <x v="40"/>
    </i>
    <i>
      <x v="194"/>
      <x v="194"/>
      <x v="3"/>
      <x v="9"/>
      <x/>
      <x v="2"/>
      <x v="1"/>
      <x v="141"/>
      <x v="106"/>
      <x v="129"/>
      <x v="8"/>
      <x v="8"/>
      <x v="42"/>
      <x v="41"/>
    </i>
    <i>
      <x v="195"/>
      <x v="195"/>
      <x v="2"/>
      <x/>
      <x/>
      <x v="4"/>
      <x v="1"/>
      <x v="140"/>
      <x v="101"/>
      <x v="130"/>
      <x v="9"/>
      <x v="10"/>
      <x v="42"/>
      <x v="41"/>
    </i>
    <i>
      <x v="196"/>
      <x v="196"/>
      <x v="3"/>
      <x v="10"/>
      <x/>
      <x v="2"/>
      <x v="1"/>
      <x v="142"/>
      <x v="107"/>
      <x v="129"/>
      <x v="8"/>
      <x v="8"/>
      <x v="42"/>
      <x v="41"/>
    </i>
    <i>
      <x v="197"/>
      <x v="197"/>
      <x/>
      <x/>
      <x v="3"/>
      <x v="5"/>
      <x v="1"/>
      <x v="143"/>
      <x v="94"/>
      <x v="105"/>
      <x v="8"/>
      <x v="8"/>
      <x v="43"/>
      <x v="42"/>
    </i>
    <i>
      <x v="198"/>
      <x v="198"/>
      <x v="3"/>
      <x v="12"/>
      <x v="3"/>
      <x v="5"/>
      <x v="1"/>
      <x v="144"/>
      <x v="108"/>
      <x v="131"/>
      <x v="8"/>
      <x v="8"/>
      <x v="39"/>
      <x v="42"/>
    </i>
    <i>
      <x v="199"/>
      <x v="199"/>
      <x v="3"/>
      <x v="3"/>
      <x v="3"/>
      <x v="5"/>
      <x v="1"/>
      <x v="145"/>
      <x v="88"/>
      <x v="104"/>
      <x v="8"/>
      <x v="8"/>
      <x v="43"/>
      <x v="42"/>
    </i>
    <i>
      <x v="200"/>
      <x v="200"/>
      <x/>
      <x v="6"/>
      <x v="3"/>
      <x v="5"/>
      <x v="1"/>
      <x v="146"/>
      <x v="88"/>
      <x v="131"/>
      <x v="8"/>
      <x v="8"/>
      <x v="43"/>
      <x v="42"/>
    </i>
    <i>
      <x v="201"/>
      <x v="201"/>
      <x/>
      <x v="10"/>
      <x/>
      <x v="2"/>
      <x v="1"/>
      <x v="147"/>
      <x v="105"/>
      <x v="105"/>
      <x v="9"/>
      <x v="10"/>
      <x v="43"/>
      <x v="42"/>
    </i>
    <i>
      <x v="202"/>
      <x v="202"/>
      <x v="3"/>
      <x v="12"/>
      <x/>
      <x v="2"/>
      <x v="1"/>
      <x v="148"/>
      <x v="105"/>
      <x v="104"/>
      <x v="9"/>
      <x v="10"/>
      <x v="39"/>
      <x v="42"/>
    </i>
    <i>
      <x v="203"/>
      <x v="203"/>
      <x v="2"/>
      <x v="4"/>
      <x v="3"/>
      <x v="5"/>
      <x v="2"/>
      <x v="149"/>
      <x v="31"/>
      <x v="132"/>
      <x v="9"/>
      <x v="10"/>
      <x v="44"/>
      <x v="43"/>
    </i>
    <i>
      <x v="204"/>
      <x v="204"/>
      <x v="3"/>
      <x v="11"/>
      <x v="3"/>
      <x v="5"/>
      <x v="2"/>
      <x v="150"/>
      <x v="109"/>
      <x v="133"/>
      <x v="9"/>
      <x v="10"/>
      <x v="44"/>
      <x v="43"/>
    </i>
    <i>
      <x v="205"/>
      <x v="205"/>
      <x/>
      <x v="12"/>
      <x v="3"/>
      <x v="5"/>
      <x v="2"/>
      <x v="151"/>
      <x v="109"/>
      <x v="134"/>
      <x v="9"/>
      <x v="10"/>
      <x v="40"/>
      <x v="43"/>
    </i>
    <i>
      <x v="206"/>
      <x v="206"/>
      <x/>
      <x v="7"/>
      <x v="3"/>
      <x v="5"/>
      <x v="2"/>
      <x v="152"/>
      <x v="110"/>
      <x v="132"/>
      <x v="9"/>
      <x v="10"/>
      <x v="44"/>
      <x v="43"/>
    </i>
    <i>
      <x v="207"/>
      <x v="207"/>
      <x v="2"/>
      <x v="12"/>
      <x v="3"/>
      <x v="2"/>
      <x v="2"/>
      <x v="152"/>
      <x v="97"/>
      <x v="135"/>
      <x v="10"/>
      <x v="11"/>
      <x v="45"/>
      <x v="44"/>
    </i>
    <i>
      <x v="208"/>
      <x v="208"/>
      <x/>
      <x v="7"/>
      <x v="3"/>
      <x v="2"/>
      <x v="2"/>
      <x v="153"/>
      <x v="55"/>
      <x v="136"/>
      <x v="10"/>
      <x v="11"/>
      <x v="46"/>
      <x v="44"/>
    </i>
    <i>
      <x v="209"/>
      <x v="209"/>
      <x v="3"/>
      <x v="11"/>
      <x v="3"/>
      <x v="2"/>
      <x v="2"/>
      <x v="154"/>
      <x v="111"/>
      <x v="135"/>
      <x v="10"/>
      <x v="11"/>
      <x v="46"/>
      <x v="44"/>
    </i>
    <i>
      <x v="210"/>
      <x v="210"/>
      <x/>
      <x v="9"/>
      <x v="3"/>
      <x v="2"/>
      <x v="2"/>
      <x v="155"/>
      <x v="112"/>
      <x v="135"/>
      <x v="10"/>
      <x v="11"/>
      <x v="46"/>
      <x v="44"/>
    </i>
    <i>
      <x v="211"/>
      <x v="211"/>
      <x v="3"/>
      <x v="2"/>
      <x/>
      <x v="6"/>
      <x v="3"/>
      <x v="156"/>
      <x v="58"/>
      <x v="137"/>
      <x v="9"/>
      <x v="10"/>
      <x v="46"/>
      <x v="44"/>
    </i>
    <i>
      <x v="212"/>
      <x v="212"/>
      <x v="3"/>
      <x v="6"/>
      <x/>
      <x v="6"/>
      <x v="3"/>
      <x v="157"/>
      <x v="57"/>
      <x v="138"/>
      <x v="9"/>
      <x v="10"/>
      <x v="46"/>
      <x v="44"/>
    </i>
    <i>
      <x v="213"/>
      <x v="213"/>
      <x v="3"/>
      <x v="4"/>
      <x/>
      <x v="5"/>
      <x v="3"/>
      <x v="123"/>
      <x v="35"/>
      <x v="134"/>
      <x v="9"/>
      <x v="10"/>
      <x v="46"/>
      <x v="44"/>
    </i>
    <i>
      <x v="214"/>
      <x v="214"/>
      <x v="3"/>
      <x v="7"/>
      <x/>
      <x v="5"/>
      <x v="3"/>
      <x v="158"/>
      <x v="65"/>
      <x v="139"/>
      <x v="9"/>
      <x v="10"/>
      <x v="46"/>
      <x v="44"/>
    </i>
    <i>
      <x v="215"/>
      <x v="215"/>
      <x/>
      <x v="7"/>
      <x/>
      <x v="5"/>
      <x v="3"/>
      <x v="156"/>
      <x v="65"/>
      <x v="140"/>
      <x v="9"/>
      <x v="10"/>
      <x v="47"/>
      <x v="45"/>
    </i>
    <i>
      <x v="216"/>
      <x v="216"/>
      <x/>
      <x v="9"/>
      <x/>
      <x v="5"/>
      <x v="3"/>
      <x v="159"/>
      <x v="113"/>
      <x v="141"/>
      <x v="9"/>
      <x v="10"/>
      <x v="47"/>
      <x v="45"/>
    </i>
    <i>
      <x v="217"/>
      <x v="217"/>
      <x v="3"/>
      <x v="5"/>
      <x/>
      <x v="5"/>
      <x v="3"/>
      <x v="157"/>
      <x v="105"/>
      <x v="141"/>
      <x v="9"/>
      <x v="10"/>
      <x v="47"/>
      <x v="45"/>
    </i>
    <i>
      <x v="218"/>
      <x v="218"/>
      <x/>
      <x v="7"/>
      <x/>
      <x v="5"/>
      <x v="2"/>
      <x v="160"/>
      <x v="65"/>
      <x v="142"/>
      <x v="10"/>
      <x v="11"/>
      <x v="48"/>
      <x v="46"/>
    </i>
    <i>
      <x v="219"/>
      <x v="219"/>
      <x/>
      <x v="10"/>
      <x/>
      <x v="5"/>
      <x v="2"/>
      <x v="161"/>
      <x v="37"/>
      <x v="142"/>
      <x v="10"/>
      <x v="11"/>
      <x v="48"/>
      <x v="46"/>
    </i>
    <i>
      <x v="220"/>
      <x v="220"/>
      <x v="2"/>
      <x v="12"/>
      <x v="3"/>
      <x v="5"/>
      <x v="2"/>
      <x v="162"/>
      <x v="55"/>
      <x v="143"/>
      <x v="11"/>
      <x v="9"/>
      <x v="42"/>
      <x v="47"/>
    </i>
    <i>
      <x v="221"/>
      <x v="221"/>
      <x v="2"/>
      <x v="7"/>
      <x v="3"/>
      <x v="5"/>
      <x v="2"/>
      <x v="163"/>
      <x v="55"/>
      <x v="144"/>
      <x v="11"/>
      <x v="9"/>
      <x v="49"/>
      <x v="47"/>
    </i>
    <i>
      <x v="222"/>
      <x v="222"/>
      <x/>
      <x v="3"/>
      <x v="3"/>
      <x v="5"/>
      <x v="2"/>
      <x v="162"/>
      <x v="55"/>
      <x v="143"/>
      <x v="11"/>
      <x v="9"/>
      <x v="49"/>
      <x v="47"/>
    </i>
    <i>
      <x v="223"/>
      <x v="223"/>
      <x/>
      <x v="2"/>
      <x v="3"/>
      <x v="5"/>
      <x v="2"/>
      <x v="164"/>
      <x v="114"/>
      <x v="145"/>
      <x v="11"/>
      <x v="9"/>
      <x v="49"/>
      <x v="47"/>
    </i>
    <i>
      <x v="224"/>
      <x v="224"/>
      <x/>
      <x v="9"/>
      <x/>
      <x v="7"/>
      <x v="2"/>
      <x v="165"/>
      <x v="115"/>
      <x v="146"/>
      <x v="10"/>
      <x v="11"/>
      <x v="49"/>
      <x v="47"/>
    </i>
    <i>
      <x v="225"/>
      <x v="225"/>
      <x v="3"/>
      <x v="4"/>
      <x/>
      <x v="7"/>
      <x v="2"/>
      <x v="166"/>
      <x v="116"/>
      <x v="147"/>
      <x v="10"/>
      <x v="11"/>
      <x v="50"/>
      <x v="48"/>
    </i>
    <i>
      <x v="226"/>
      <x v="226"/>
      <x v="3"/>
      <x v="12"/>
      <x/>
      <x v="7"/>
      <x v="2"/>
      <x v="167"/>
      <x v="117"/>
      <x v="148"/>
      <x v="10"/>
      <x v="11"/>
      <x v="51"/>
      <x v="48"/>
    </i>
    <i>
      <x v="227"/>
      <x v="227"/>
      <x v="3"/>
      <x v="6"/>
      <x/>
      <x v="7"/>
      <x v="2"/>
      <x v="168"/>
      <x v="56"/>
      <x v="149"/>
      <x v="10"/>
      <x v="11"/>
      <x v="50"/>
      <x v="48"/>
    </i>
    <i>
      <x v="228"/>
      <x v="228"/>
      <x v="3"/>
      <x v="11"/>
      <x/>
      <x v="7"/>
      <x v="2"/>
      <x v="169"/>
      <x v="66"/>
      <x v="147"/>
      <x v="10"/>
      <x v="11"/>
      <x v="50"/>
      <x v="48"/>
    </i>
    <i>
      <x v="229"/>
      <x v="229"/>
      <x v="3"/>
      <x v="12"/>
      <x/>
      <x v="7"/>
      <x v="2"/>
      <x v="170"/>
      <x v="118"/>
      <x v="46"/>
      <x v="11"/>
      <x v="9"/>
      <x v="51"/>
      <x v="48"/>
    </i>
    <i>
      <x v="230"/>
      <x v="230"/>
      <x v="3"/>
      <x v="7"/>
      <x/>
      <x v="7"/>
      <x v="2"/>
      <x v="171"/>
      <x v="119"/>
      <x v="150"/>
      <x v="11"/>
      <x v="9"/>
      <x v="50"/>
      <x v="48"/>
    </i>
    <i>
      <x v="231"/>
      <x v="231"/>
      <x v="3"/>
      <x v="9"/>
      <x/>
      <x v="7"/>
      <x v="2"/>
      <x v="172"/>
      <x v="118"/>
      <x v="48"/>
      <x v="11"/>
      <x v="9"/>
      <x v="50"/>
      <x v="48"/>
    </i>
    <i>
      <x v="232"/>
      <x v="232"/>
      <x v="3"/>
      <x v="10"/>
      <x/>
      <x v="7"/>
      <x v="2"/>
      <x v="173"/>
      <x v="120"/>
      <x v="151"/>
      <x v="11"/>
      <x v="9"/>
      <x v="50"/>
      <x v="48"/>
    </i>
    <i>
      <x v="233"/>
      <x v="233"/>
      <x v="3"/>
      <x/>
      <x/>
      <x v="7"/>
      <x v="2"/>
      <x v="169"/>
      <x v="56"/>
      <x v="152"/>
      <x v="10"/>
      <x v="11"/>
      <x v="50"/>
      <x v="48"/>
    </i>
    <i>
      <x v="234"/>
      <x v="234"/>
      <x v="2"/>
      <x v="7"/>
      <x/>
      <x v="2"/>
      <x v="2"/>
      <x v="174"/>
      <x v="118"/>
      <x v="143"/>
      <x v="10"/>
      <x v="11"/>
      <x v="52"/>
      <x v="49"/>
    </i>
    <i>
      <x v="235"/>
      <x v="235"/>
      <x v="2"/>
      <x v="4"/>
      <x/>
      <x v="2"/>
      <x v="2"/>
      <x v="175"/>
      <x v="118"/>
      <x v="153"/>
      <x v="10"/>
      <x v="11"/>
      <x v="52"/>
      <x v="49"/>
    </i>
    <i>
      <x v="236"/>
      <x v="236"/>
      <x/>
      <x v="4"/>
      <x v="1"/>
      <x v="2"/>
      <x v="2"/>
      <x v="176"/>
      <x v="61"/>
      <x v="154"/>
      <x v="11"/>
      <x v="9"/>
      <x v="53"/>
      <x v="50"/>
    </i>
    <i>
      <x v="237"/>
      <x v="237"/>
      <x/>
      <x v="5"/>
      <x v="1"/>
      <x v="2"/>
      <x v="2"/>
      <x v="177"/>
      <x v="121"/>
      <x v="155"/>
      <x v="11"/>
      <x v="9"/>
      <x v="53"/>
      <x v="50"/>
    </i>
    <i>
      <x v="238"/>
      <x v="238"/>
      <x/>
      <x v="7"/>
      <x v="1"/>
      <x v="2"/>
      <x v="2"/>
      <x v="50"/>
      <x v="122"/>
      <x v="154"/>
      <x v="11"/>
      <x v="9"/>
      <x v="53"/>
      <x v="50"/>
    </i>
  </rowItems>
  <pageFields count="1">
    <pageField fld="0" hier="71" name="[DASHBOARD FO].[FO.PortfolioName].&amp;[FY2025 PCHP]" cap="FY2025 PCHP"/>
  </pageFields>
  <formats count="1">
    <format dxfId="12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1"/>
          </reference>
          <reference field="12" count="1" selected="0">
            <x v="239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1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1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1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2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2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1091" firstHeaderRow="1" firstDataRow="1" firstDataCol="20"/>
  <pivotFields count="20"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4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</items>
    </pivotField>
    <pivotField axis="axisRow" allDrilled="1" outline="0" subtotalTop="0" showAll="0" dataSourceSort="1" defaultSubtotal="0" defaultAttributeDrillState="1">
      <items count="2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</items>
    </pivotField>
    <pivotField axis="axisRow" allDrilled="1" outline="0" subtotalTop="0" showAll="0" dataSourceSort="1" defaultSubtotal="0" defaultAttributeDrillState="1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allDrilled="1" outline="0" subtotalTop="0" showAll="0" dataSourceSort="1" defaultSubtotal="0" defaultAttributeDrillState="1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</items>
    </pivotField>
    <pivotField axis="axisRow" allDrilled="1" outline="0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</pivotField>
    <pivotField axis="axisRow" allDrilled="1" outline="0" subtotalTop="0" showAll="0" dataSourceSort="1" defaultSubtotal="0" defaultAttributeDrillState="1">
      <items count="10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3">
        <item x="1"/>
        <item x="2"/>
        <item x="3"/>
        <item x="4"/>
        <item x="5"/>
        <item x="6"/>
        <item x="7"/>
        <item x="8"/>
        <item x="0"/>
        <item x="9"/>
        <item x="10"/>
        <item x="11"/>
        <item x="12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1088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  <i>
      <x v="4"/>
      <x/>
      <x v="849"/>
      <x v="3"/>
      <x v="10"/>
      <x v="9"/>
      <x v="13"/>
      <x v="4"/>
      <x v="194"/>
      <x v="158"/>
      <x v="273"/>
      <x v="27"/>
      <x v="28"/>
      <x v="148"/>
      <x v="155"/>
      <x/>
      <x v="10"/>
      <x/>
      <x v="12"/>
      <x v="475"/>
    </i>
    <i r="1">
      <x v="1"/>
      <x v="850"/>
      <x/>
      <x v="11"/>
      <x v="9"/>
      <x v="13"/>
      <x v="4"/>
      <x v="347"/>
      <x v="140"/>
      <x v="274"/>
      <x v="27"/>
      <x v="28"/>
      <x v="148"/>
      <x v="155"/>
      <x/>
      <x v="11"/>
      <x/>
      <x v="12"/>
      <x v="476"/>
    </i>
    <i r="1">
      <x v="2"/>
      <x v="851"/>
      <x/>
      <x/>
      <x v="9"/>
      <x v="13"/>
      <x v="4"/>
      <x v="193"/>
      <x v="158"/>
      <x v="275"/>
      <x v="27"/>
      <x v="28"/>
      <x v="148"/>
      <x v="155"/>
      <x/>
      <x v="8"/>
      <x/>
      <x v="12"/>
      <x v="477"/>
    </i>
    <i r="1">
      <x v="3"/>
      <x v="852"/>
      <x v="3"/>
      <x v="5"/>
      <x v="9"/>
      <x v="13"/>
      <x v="4"/>
      <x v="193"/>
      <x v="127"/>
      <x v="276"/>
      <x v="27"/>
      <x v="28"/>
      <x v="148"/>
      <x v="155"/>
      <x/>
      <x v="4"/>
      <x/>
      <x v="12"/>
      <x v="478"/>
    </i>
    <i r="1">
      <x v="4"/>
      <x v="853"/>
      <x v="1"/>
      <x v="2"/>
      <x v="9"/>
      <x v="13"/>
      <x v="4"/>
      <x v="160"/>
      <x v="198"/>
      <x v="277"/>
      <x v="27"/>
      <x v="28"/>
      <x v="148"/>
      <x v="155"/>
      <x/>
      <x v="1"/>
      <x/>
      <x v="12"/>
      <x v="479"/>
    </i>
    <i r="1">
      <x v="5"/>
      <x v="854"/>
      <x v="1"/>
      <x v="8"/>
      <x v="9"/>
      <x v="13"/>
      <x v="4"/>
      <x v="348"/>
      <x v="93"/>
      <x v="161"/>
      <x v="27"/>
      <x v="28"/>
      <x v="148"/>
      <x v="155"/>
      <x/>
      <x v="7"/>
      <x/>
      <x v="12"/>
      <x v="480"/>
    </i>
    <i r="1">
      <x v="6"/>
      <x v="855"/>
      <x v="1"/>
      <x v="7"/>
      <x v="9"/>
      <x v="13"/>
      <x v="4"/>
      <x v="216"/>
      <x v="199"/>
      <x v="161"/>
      <x v="27"/>
      <x v="28"/>
      <x v="148"/>
      <x v="155"/>
      <x/>
      <x v="6"/>
      <x/>
      <x v="12"/>
      <x v="481"/>
    </i>
    <i r="1">
      <x v="7"/>
      <x v="856"/>
      <x v="3"/>
      <x v="1"/>
      <x v="9"/>
      <x v="13"/>
      <x v="4"/>
      <x v="163"/>
      <x v="138"/>
      <x v="278"/>
      <x v="27"/>
      <x v="28"/>
      <x v="149"/>
      <x v="156"/>
      <x/>
      <x/>
      <x/>
      <x v="12"/>
      <x v="482"/>
    </i>
    <i r="1">
      <x v="8"/>
      <x v="857"/>
      <x v="3"/>
      <x v="7"/>
      <x v="9"/>
      <x v="13"/>
      <x v="4"/>
      <x v="222"/>
      <x v="137"/>
      <x v="152"/>
      <x v="27"/>
      <x v="28"/>
      <x v="149"/>
      <x v="156"/>
      <x/>
      <x v="6"/>
      <x/>
      <x v="12"/>
      <x v="483"/>
    </i>
    <i r="1">
      <x v="9"/>
      <x v="858"/>
      <x/>
      <x/>
      <x v="9"/>
      <x v="13"/>
      <x v="4"/>
      <x v="349"/>
      <x v="86"/>
      <x v="279"/>
      <x v="27"/>
      <x v="28"/>
      <x v="149"/>
      <x v="156"/>
      <x/>
      <x v="8"/>
      <x/>
      <x v="12"/>
      <x v="484"/>
    </i>
    <i r="1">
      <x v="10"/>
      <x v="859"/>
      <x/>
      <x v="11"/>
      <x v="9"/>
      <x v="13"/>
      <x v="4"/>
      <x v="350"/>
      <x v="38"/>
      <x v="280"/>
      <x v="27"/>
      <x v="28"/>
      <x v="149"/>
      <x v="156"/>
      <x/>
      <x v="11"/>
      <x/>
      <x v="12"/>
      <x v="485"/>
    </i>
    <i r="1">
      <x v="11"/>
      <x v="860"/>
      <x v="1"/>
      <x v="2"/>
      <x v="9"/>
      <x v="13"/>
      <x v="4"/>
      <x v="351"/>
      <x v="86"/>
      <x v="143"/>
      <x v="27"/>
      <x v="28"/>
      <x v="149"/>
      <x v="156"/>
      <x/>
      <x v="1"/>
      <x/>
      <x v="12"/>
      <x v="486"/>
    </i>
    <i r="1">
      <x v="12"/>
      <x v="861"/>
      <x v="4"/>
      <x v="6"/>
      <x v="9"/>
      <x v="13"/>
      <x v="4"/>
      <x v="349"/>
      <x v="130"/>
      <x v="170"/>
      <x v="27"/>
      <x v="28"/>
      <x v="149"/>
      <x v="156"/>
      <x/>
      <x v="5"/>
      <x/>
      <x v="12"/>
      <x v="487"/>
    </i>
    <i r="1">
      <x v="13"/>
      <x v="862"/>
      <x/>
      <x/>
      <x v="9"/>
      <x v="13"/>
      <x v="4"/>
      <x v="153"/>
      <x v="200"/>
      <x v="281"/>
      <x v="27"/>
      <x v="28"/>
      <x v="150"/>
      <x v="157"/>
      <x/>
      <x v="8"/>
      <x/>
      <x v="12"/>
      <x v="488"/>
    </i>
    <i r="1">
      <x v="14"/>
      <x v="863"/>
      <x/>
      <x v="5"/>
      <x v="9"/>
      <x v="13"/>
      <x v="4"/>
      <x v="352"/>
      <x v="201"/>
      <x v="282"/>
      <x v="28"/>
      <x v="29"/>
      <x v="150"/>
      <x v="157"/>
      <x/>
      <x v="4"/>
      <x/>
      <x v="10"/>
      <x v="489"/>
    </i>
    <i r="1">
      <x v="15"/>
      <x v="864"/>
      <x/>
      <x v="10"/>
      <x v="9"/>
      <x v="13"/>
      <x v="4"/>
      <x v="153"/>
      <x v="129"/>
      <x v="283"/>
      <x v="27"/>
      <x v="28"/>
      <x v="150"/>
      <x v="157"/>
      <x/>
      <x v="10"/>
      <x/>
      <x v="12"/>
      <x v="490"/>
    </i>
    <i r="1">
      <x v="16"/>
      <x v="865"/>
      <x/>
      <x v="2"/>
      <x v="9"/>
      <x v="13"/>
      <x v="4"/>
      <x v="352"/>
      <x v="79"/>
      <x v="284"/>
      <x v="28"/>
      <x v="29"/>
      <x v="150"/>
      <x v="157"/>
      <x/>
      <x v="1"/>
      <x/>
      <x v="10"/>
      <x v="491"/>
    </i>
    <i r="1">
      <x v="17"/>
      <x v="866"/>
      <x/>
      <x v="4"/>
      <x v="9"/>
      <x v="13"/>
      <x v="4"/>
      <x v="353"/>
      <x v="202"/>
      <x v="285"/>
      <x v="27"/>
      <x v="28"/>
      <x v="150"/>
      <x v="157"/>
      <x/>
      <x v="3"/>
      <x/>
      <x v="12"/>
      <x v="479"/>
    </i>
    <i r="1">
      <x v="18"/>
      <x v="867"/>
      <x/>
      <x v="1"/>
      <x v="9"/>
      <x v="13"/>
      <x v="4"/>
      <x v="354"/>
      <x v="79"/>
      <x v="285"/>
      <x v="28"/>
      <x v="29"/>
      <x v="150"/>
      <x v="157"/>
      <x/>
      <x/>
      <x/>
      <x v="10"/>
      <x v="492"/>
    </i>
    <i r="1">
      <x v="19"/>
      <x v="868"/>
      <x/>
      <x v="2"/>
      <x v="9"/>
      <x v="13"/>
      <x v="4"/>
      <x v="355"/>
      <x v="150"/>
      <x v="161"/>
      <x v="28"/>
      <x v="29"/>
      <x v="150"/>
      <x v="157"/>
      <x/>
      <x v="1"/>
      <x/>
      <x v="10"/>
      <x v="493"/>
    </i>
    <i r="1">
      <x v="20"/>
      <x v="869"/>
      <x/>
      <x v="1"/>
      <x v="9"/>
      <x v="13"/>
      <x v="4"/>
      <x v="356"/>
      <x v="79"/>
      <x v="286"/>
      <x v="28"/>
      <x v="29"/>
      <x v="150"/>
      <x v="157"/>
      <x/>
      <x/>
      <x/>
      <x v="10"/>
      <x v="494"/>
    </i>
    <i r="1">
      <x v="21"/>
      <x v="870"/>
      <x/>
      <x v="7"/>
      <x v="9"/>
      <x v="13"/>
      <x v="4"/>
      <x v="211"/>
      <x v="79"/>
      <x v="287"/>
      <x v="28"/>
      <x v="29"/>
      <x v="150"/>
      <x v="157"/>
      <x/>
      <x v="6"/>
      <x/>
      <x v="10"/>
      <x v="495"/>
    </i>
    <i r="1">
      <x v="22"/>
      <x v="871"/>
      <x/>
      <x v="1"/>
      <x v="9"/>
      <x v="13"/>
      <x v="4"/>
      <x v="231"/>
      <x v="79"/>
      <x v="279"/>
      <x v="28"/>
      <x v="29"/>
      <x v="151"/>
      <x v="158"/>
      <x/>
      <x/>
      <x/>
      <x v="10"/>
      <x v="496"/>
    </i>
    <i r="1">
      <x v="23"/>
      <x v="872"/>
      <x v="3"/>
      <x v="2"/>
      <x v="9"/>
      <x v="13"/>
      <x v="4"/>
      <x v="231"/>
      <x v="79"/>
      <x v="279"/>
      <x v="28"/>
      <x v="29"/>
      <x v="151"/>
      <x v="158"/>
      <x/>
      <x v="1"/>
      <x/>
      <x v="10"/>
      <x v="497"/>
    </i>
    <i r="1">
      <x v="24"/>
      <x v="873"/>
      <x v="1"/>
      <x v="7"/>
      <x v="9"/>
      <x v="13"/>
      <x v="4"/>
      <x v="357"/>
      <x v="149"/>
      <x v="138"/>
      <x v="28"/>
      <x v="29"/>
      <x v="151"/>
      <x v="158"/>
      <x/>
      <x v="6"/>
      <x/>
      <x v="10"/>
      <x v="498"/>
    </i>
    <i r="1">
      <x v="25"/>
      <x v="874"/>
      <x v="3"/>
      <x/>
      <x v="9"/>
      <x v="13"/>
      <x v="4"/>
      <x v="347"/>
      <x v="132"/>
      <x v="279"/>
      <x v="28"/>
      <x v="29"/>
      <x v="151"/>
      <x v="158"/>
      <x/>
      <x v="8"/>
      <x/>
      <x v="10"/>
      <x v="499"/>
    </i>
    <i r="1">
      <x v="26"/>
      <x v="875"/>
      <x v="4"/>
      <x v="5"/>
      <x v="9"/>
      <x v="13"/>
      <x v="4"/>
      <x v="347"/>
      <x v="132"/>
      <x v="279"/>
      <x v="28"/>
      <x v="29"/>
      <x v="151"/>
      <x v="158"/>
      <x/>
      <x v="4"/>
      <x/>
      <x v="10"/>
      <x v="500"/>
    </i>
    <i r="1">
      <x v="27"/>
      <x v="876"/>
      <x v="4"/>
      <x v="4"/>
      <x v="9"/>
      <x v="13"/>
      <x v="4"/>
      <x v="357"/>
      <x v="203"/>
      <x v="159"/>
      <x v="28"/>
      <x v="29"/>
      <x v="151"/>
      <x v="158"/>
      <x/>
      <x v="3"/>
      <x/>
      <x v="10"/>
      <x v="501"/>
    </i>
    <i r="1">
      <x v="28"/>
      <x v="877"/>
      <x v="3"/>
      <x v="2"/>
      <x v="9"/>
      <x v="13"/>
      <x v="4"/>
      <x v="358"/>
      <x v="99"/>
      <x v="288"/>
      <x v="29"/>
      <x v="30"/>
      <x v="152"/>
      <x v="159"/>
      <x/>
      <x v="1"/>
      <x/>
      <x v="11"/>
      <x v="502"/>
    </i>
    <i r="1">
      <x v="29"/>
      <x v="878"/>
      <x v="3"/>
      <x v="5"/>
      <x v="9"/>
      <x v="13"/>
      <x v="4"/>
      <x v="359"/>
      <x v="200"/>
      <x v="289"/>
      <x v="28"/>
      <x v="29"/>
      <x v="152"/>
      <x v="159"/>
      <x/>
      <x v="4"/>
      <x/>
      <x v="10"/>
      <x v="496"/>
    </i>
    <i r="1">
      <x v="30"/>
      <x v="879"/>
      <x v="3"/>
      <x v="8"/>
      <x v="9"/>
      <x v="13"/>
      <x v="4"/>
      <x v="360"/>
      <x v="99"/>
      <x v="290"/>
      <x v="29"/>
      <x v="30"/>
      <x v="152"/>
      <x v="159"/>
      <x/>
      <x v="7"/>
      <x/>
      <x v="11"/>
      <x v="502"/>
    </i>
    <i r="1">
      <x v="31"/>
      <x v="880"/>
      <x v="3"/>
      <x/>
      <x v="9"/>
      <x v="13"/>
      <x v="4"/>
      <x v="361"/>
      <x v="204"/>
      <x v="275"/>
      <x v="29"/>
      <x v="30"/>
      <x v="152"/>
      <x v="159"/>
      <x/>
      <x v="8"/>
      <x/>
      <x v="11"/>
      <x v="503"/>
    </i>
    <i r="1">
      <x v="32"/>
      <x v="881"/>
      <x v="3"/>
      <x v="4"/>
      <x v="9"/>
      <x v="13"/>
      <x v="4"/>
      <x v="356"/>
      <x v="87"/>
      <x v="277"/>
      <x v="28"/>
      <x v="29"/>
      <x v="152"/>
      <x v="159"/>
      <x/>
      <x v="3"/>
      <x/>
      <x v="10"/>
      <x v="496"/>
    </i>
    <i r="1">
      <x v="33"/>
      <x v="882"/>
      <x v="3"/>
      <x v="7"/>
      <x v="9"/>
      <x v="13"/>
      <x v="4"/>
      <x v="362"/>
      <x v="133"/>
      <x v="291"/>
      <x v="28"/>
      <x v="29"/>
      <x v="152"/>
      <x v="159"/>
      <x/>
      <x v="6"/>
      <x/>
      <x v="10"/>
      <x v="499"/>
    </i>
    <i r="1">
      <x v="34"/>
      <x v="883"/>
      <x v="3"/>
      <x v="6"/>
      <x v="9"/>
      <x v="13"/>
      <x v="4"/>
      <x v="224"/>
      <x v="205"/>
      <x v="286"/>
      <x v="28"/>
      <x v="29"/>
      <x v="152"/>
      <x v="159"/>
      <x/>
      <x v="5"/>
      <x/>
      <x v="10"/>
      <x v="504"/>
    </i>
    <i r="1">
      <x v="35"/>
      <x v="884"/>
      <x v="3"/>
      <x v="11"/>
      <x v="9"/>
      <x v="13"/>
      <x v="4"/>
      <x v="363"/>
      <x v="93"/>
      <x v="276"/>
      <x v="29"/>
      <x v="30"/>
      <x v="152"/>
      <x v="159"/>
      <x/>
      <x v="11"/>
      <x/>
      <x v="11"/>
      <x v="499"/>
    </i>
    <i r="1">
      <x v="36"/>
      <x v="885"/>
      <x v="1"/>
      <x v="2"/>
      <x v="9"/>
      <x v="13"/>
      <x v="4"/>
      <x v="194"/>
      <x v="199"/>
      <x v="292"/>
      <x v="29"/>
      <x v="30"/>
      <x v="153"/>
      <x v="160"/>
      <x/>
      <x v="1"/>
      <x/>
      <x v="11"/>
      <x v="489"/>
    </i>
    <i r="1">
      <x v="37"/>
      <x v="886"/>
      <x v="3"/>
      <x v="5"/>
      <x v="9"/>
      <x v="13"/>
      <x v="4"/>
      <x v="364"/>
      <x v="206"/>
      <x v="293"/>
      <x v="29"/>
      <x v="30"/>
      <x v="153"/>
      <x v="160"/>
      <x/>
      <x v="4"/>
      <x/>
      <x v="11"/>
      <x v="505"/>
    </i>
    <i r="1">
      <x v="38"/>
      <x v="887"/>
      <x v="3"/>
      <x/>
      <x v="9"/>
      <x v="13"/>
      <x v="4"/>
      <x v="231"/>
      <x v="127"/>
      <x v="160"/>
      <x v="29"/>
      <x v="30"/>
      <x v="153"/>
      <x v="160"/>
      <x/>
      <x v="8"/>
      <x/>
      <x v="11"/>
      <x v="492"/>
    </i>
    <i r="1">
      <x v="39"/>
      <x v="888"/>
      <x/>
      <x v="8"/>
      <x v="9"/>
      <x v="13"/>
      <x v="4"/>
      <x v="224"/>
      <x v="79"/>
      <x v="273"/>
      <x v="29"/>
      <x v="30"/>
      <x v="153"/>
      <x v="160"/>
      <x/>
      <x v="7"/>
      <x/>
      <x v="11"/>
      <x v="506"/>
    </i>
    <i r="1">
      <x v="40"/>
      <x v="889"/>
      <x/>
      <x/>
      <x v="9"/>
      <x v="13"/>
      <x v="4"/>
      <x v="157"/>
      <x v="140"/>
      <x v="288"/>
      <x v="29"/>
      <x v="30"/>
      <x v="154"/>
      <x v="161"/>
      <x/>
      <x v="8"/>
      <x/>
      <x v="11"/>
      <x v="507"/>
    </i>
    <i r="1">
      <x v="41"/>
      <x v="890"/>
      <x/>
      <x v="2"/>
      <x v="9"/>
      <x v="13"/>
      <x v="4"/>
      <x v="188"/>
      <x v="68"/>
      <x v="288"/>
      <x v="29"/>
      <x v="30"/>
      <x v="154"/>
      <x v="161"/>
      <x/>
      <x v="1"/>
      <x/>
      <x v="11"/>
      <x v="508"/>
    </i>
    <i r="1">
      <x v="42"/>
      <x v="891"/>
      <x/>
      <x v="7"/>
      <x v="9"/>
      <x v="13"/>
      <x v="4"/>
      <x v="209"/>
      <x v="141"/>
      <x v="294"/>
      <x v="29"/>
      <x v="30"/>
      <x v="155"/>
      <x v="162"/>
      <x/>
      <x v="6"/>
      <x/>
      <x v="11"/>
      <x v="495"/>
    </i>
    <i r="1">
      <x v="43"/>
      <x v="892"/>
      <x/>
      <x v="9"/>
      <x v="9"/>
      <x v="13"/>
      <x v="4"/>
      <x v="208"/>
      <x v="207"/>
      <x v="161"/>
      <x v="29"/>
      <x v="30"/>
      <x v="155"/>
      <x v="162"/>
      <x/>
      <x v="9"/>
      <x/>
      <x v="11"/>
      <x v="509"/>
    </i>
    <i r="1">
      <x v="44"/>
      <x v="893"/>
      <x/>
      <x v="10"/>
      <x v="9"/>
      <x v="13"/>
      <x v="4"/>
      <x v="209"/>
      <x v="165"/>
      <x v="295"/>
      <x v="29"/>
      <x v="30"/>
      <x v="155"/>
      <x v="162"/>
      <x/>
      <x v="10"/>
      <x/>
      <x v="11"/>
      <x v="510"/>
    </i>
    <i r="1">
      <x v="45"/>
      <x v="894"/>
      <x/>
      <x/>
      <x v="9"/>
      <x v="13"/>
      <x v="4"/>
      <x v="209"/>
      <x v="165"/>
      <x v="295"/>
      <x v="29"/>
      <x v="30"/>
      <x v="155"/>
      <x v="162"/>
      <x/>
      <x v="8"/>
      <x/>
      <x v="11"/>
      <x v="510"/>
    </i>
    <i r="1">
      <x v="46"/>
      <x v="895"/>
      <x v="1"/>
      <x/>
      <x v="9"/>
      <x v="13"/>
      <x v="4"/>
      <x v="359"/>
      <x v="68"/>
      <x v="296"/>
      <x v="29"/>
      <x v="30"/>
      <x v="156"/>
      <x v="163"/>
      <x/>
      <x v="8"/>
      <x/>
      <x v="11"/>
      <x v="511"/>
    </i>
    <i r="1">
      <x v="47"/>
      <x v="896"/>
      <x v="1"/>
      <x v="8"/>
      <x v="9"/>
      <x v="13"/>
      <x v="4"/>
      <x v="157"/>
      <x v="208"/>
      <x v="297"/>
      <x v="28"/>
      <x v="29"/>
      <x v="156"/>
      <x v="163"/>
      <x/>
      <x v="7"/>
      <x/>
      <x v="10"/>
      <x v="512"/>
    </i>
    <i r="1">
      <x v="48"/>
      <x v="897"/>
      <x v="1"/>
      <x v="5"/>
      <x v="9"/>
      <x v="13"/>
      <x v="4"/>
      <x v="247"/>
      <x v="55"/>
      <x v="298"/>
      <x v="27"/>
      <x v="28"/>
      <x v="156"/>
      <x v="163"/>
      <x/>
      <x v="4"/>
      <x/>
      <x v="12"/>
      <x v="488"/>
    </i>
    <i r="1">
      <x v="49"/>
      <x v="898"/>
      <x v="1"/>
      <x v="10"/>
      <x v="9"/>
      <x v="13"/>
      <x v="4"/>
      <x v="141"/>
      <x v="182"/>
      <x v="299"/>
      <x v="27"/>
      <x v="28"/>
      <x v="156"/>
      <x v="163"/>
      <x/>
      <x v="10"/>
      <x/>
      <x v="12"/>
      <x v="490"/>
    </i>
    <i r="1">
      <x v="50"/>
      <x v="899"/>
      <x v="1"/>
      <x v="2"/>
      <x v="9"/>
      <x v="13"/>
      <x v="4"/>
      <x v="357"/>
      <x v="209"/>
      <x v="300"/>
      <x v="29"/>
      <x v="30"/>
      <x v="156"/>
      <x v="163"/>
      <x/>
      <x v="1"/>
      <x/>
      <x v="11"/>
      <x v="513"/>
    </i>
    <i r="1">
      <x v="51"/>
      <x v="900"/>
      <x v="1"/>
      <x v="7"/>
      <x v="9"/>
      <x v="13"/>
      <x v="4"/>
      <x v="365"/>
      <x v="190"/>
      <x v="301"/>
      <x v="28"/>
      <x v="29"/>
      <x v="156"/>
      <x v="163"/>
      <x/>
      <x v="6"/>
      <x/>
      <x v="10"/>
      <x v="514"/>
    </i>
    <i r="1">
      <x v="52"/>
      <x v="901"/>
      <x v="3"/>
      <x v="9"/>
      <x v="9"/>
      <x v="13"/>
      <x v="4"/>
      <x v="200"/>
      <x v="10"/>
      <x v="282"/>
      <x v="27"/>
      <x v="28"/>
      <x v="157"/>
      <x v="164"/>
      <x/>
      <x v="9"/>
      <x/>
      <x v="12"/>
      <x v="515"/>
    </i>
    <i r="1">
      <x v="53"/>
      <x v="902"/>
      <x v="4"/>
      <x v="10"/>
      <x v="9"/>
      <x v="13"/>
      <x v="4"/>
      <x v="200"/>
      <x v="5"/>
      <x v="302"/>
      <x v="27"/>
      <x v="28"/>
      <x v="157"/>
      <x v="164"/>
      <x/>
      <x v="10"/>
      <x/>
      <x v="12"/>
      <x v="516"/>
    </i>
    <i r="1">
      <x v="54"/>
      <x v="903"/>
      <x v="3"/>
      <x v="4"/>
      <x v="9"/>
      <x v="13"/>
      <x v="4"/>
      <x v="200"/>
      <x v="56"/>
      <x v="288"/>
      <x v="28"/>
      <x v="29"/>
      <x v="158"/>
      <x v="165"/>
      <x/>
      <x v="3"/>
      <x/>
      <x v="10"/>
      <x v="488"/>
    </i>
    <i r="1">
      <x v="55"/>
      <x v="904"/>
      <x v="3"/>
      <x v="10"/>
      <x v="9"/>
      <x v="13"/>
      <x v="4"/>
      <x v="366"/>
      <x v="192"/>
      <x v="302"/>
      <x v="29"/>
      <x v="30"/>
      <x v="158"/>
      <x v="165"/>
      <x/>
      <x v="10"/>
      <x/>
      <x v="11"/>
      <x v="517"/>
    </i>
    <i r="1">
      <x v="56"/>
      <x v="905"/>
      <x v="3"/>
      <x/>
      <x v="9"/>
      <x v="13"/>
      <x v="4"/>
      <x v="215"/>
      <x v="192"/>
      <x v="303"/>
      <x v="29"/>
      <x v="30"/>
      <x v="158"/>
      <x v="165"/>
      <x/>
      <x v="8"/>
      <x/>
      <x v="11"/>
      <x v="518"/>
    </i>
    <i r="1">
      <x v="57"/>
      <x v="906"/>
      <x v="3"/>
      <x v="9"/>
      <x v="9"/>
      <x v="13"/>
      <x v="4"/>
      <x v="164"/>
      <x v="44"/>
      <x v="206"/>
      <x v="28"/>
      <x v="29"/>
      <x v="158"/>
      <x v="165"/>
      <x/>
      <x v="9"/>
      <x/>
      <x v="10"/>
      <x v="519"/>
    </i>
    <i r="1">
      <x v="58"/>
      <x v="907"/>
      <x v="3"/>
      <x v="3"/>
      <x v="9"/>
      <x v="13"/>
      <x v="4"/>
      <x v="367"/>
      <x v="210"/>
      <x v="304"/>
      <x v="29"/>
      <x v="30"/>
      <x v="158"/>
      <x v="165"/>
      <x/>
      <x v="2"/>
      <x/>
      <x v="11"/>
      <x v="520"/>
    </i>
    <i r="1">
      <x v="59"/>
      <x v="908"/>
      <x v="3"/>
      <x v="9"/>
      <x v="9"/>
      <x v="13"/>
      <x v="4"/>
      <x v="368"/>
      <x v="211"/>
      <x v="305"/>
      <x v="29"/>
      <x v="30"/>
      <x v="158"/>
      <x v="165"/>
      <x/>
      <x v="9"/>
      <x/>
      <x v="11"/>
      <x v="521"/>
    </i>
    <i r="1">
      <x v="60"/>
      <x v="909"/>
      <x v="3"/>
      <x v="5"/>
      <x v="9"/>
      <x v="13"/>
      <x v="4"/>
      <x v="369"/>
      <x v="35"/>
      <x v="174"/>
      <x v="30"/>
      <x v="31"/>
      <x v="159"/>
      <x v="166"/>
      <x/>
      <x v="4"/>
      <x/>
      <x v="14"/>
      <x v="522"/>
    </i>
    <i r="1">
      <x v="61"/>
      <x v="910"/>
      <x v="4"/>
      <x v="1"/>
      <x v="9"/>
      <x v="13"/>
      <x v="4"/>
      <x v="369"/>
      <x v="35"/>
      <x v="174"/>
      <x v="30"/>
      <x v="31"/>
      <x v="159"/>
      <x v="166"/>
      <x/>
      <x/>
      <x/>
      <x v="14"/>
      <x v="523"/>
    </i>
    <i r="1">
      <x v="62"/>
      <x v="911"/>
      <x v="4"/>
      <x v="2"/>
      <x v="9"/>
      <x v="13"/>
      <x v="4"/>
      <x v="370"/>
      <x v="93"/>
      <x v="306"/>
      <x v="31"/>
      <x v="32"/>
      <x v="159"/>
      <x v="166"/>
      <x/>
      <x v="1"/>
      <x/>
      <x v="13"/>
      <x v="484"/>
    </i>
    <i r="1">
      <x v="63"/>
      <x v="912"/>
      <x v="3"/>
      <x v="8"/>
      <x v="9"/>
      <x v="13"/>
      <x v="4"/>
      <x v="347"/>
      <x v="212"/>
      <x v="152"/>
      <x v="31"/>
      <x v="32"/>
      <x v="159"/>
      <x v="166"/>
      <x/>
      <x v="7"/>
      <x/>
      <x v="13"/>
      <x v="484"/>
    </i>
    <i r="1">
      <x v="64"/>
      <x v="913"/>
      <x v="4"/>
      <x v="7"/>
      <x v="9"/>
      <x v="13"/>
      <x v="4"/>
      <x v="123"/>
      <x v="17"/>
      <x v="113"/>
      <x v="30"/>
      <x v="31"/>
      <x v="160"/>
      <x v="167"/>
      <x/>
      <x v="6"/>
      <x/>
      <x v="14"/>
      <x v="324"/>
    </i>
    <i r="1">
      <x v="65"/>
      <x v="914"/>
      <x v="3"/>
      <x v="10"/>
      <x v="9"/>
      <x v="13"/>
      <x v="4"/>
      <x v="183"/>
      <x v="17"/>
      <x v="187"/>
      <x v="30"/>
      <x v="31"/>
      <x v="160"/>
      <x v="167"/>
      <x/>
      <x v="10"/>
      <x/>
      <x v="14"/>
      <x v="524"/>
    </i>
    <i r="1">
      <x v="66"/>
      <x v="915"/>
      <x v="3"/>
      <x/>
      <x v="9"/>
      <x v="13"/>
      <x v="4"/>
      <x v="232"/>
      <x v="213"/>
      <x v="183"/>
      <x v="31"/>
      <x v="32"/>
      <x v="160"/>
      <x v="167"/>
      <x/>
      <x v="8"/>
      <x/>
      <x v="13"/>
      <x v="525"/>
    </i>
    <i r="1">
      <x v="67"/>
      <x v="916"/>
      <x v="4"/>
      <x v="4"/>
      <x v="9"/>
      <x v="13"/>
      <x v="4"/>
      <x v="247"/>
      <x v="110"/>
      <x v="183"/>
      <x v="31"/>
      <x v="32"/>
      <x v="160"/>
      <x v="167"/>
      <x/>
      <x v="3"/>
      <x/>
      <x v="13"/>
      <x v="145"/>
    </i>
    <i r="1">
      <x v="68"/>
      <x v="917"/>
      <x v="4"/>
      <x v="10"/>
      <x v="9"/>
      <x v="13"/>
      <x v="4"/>
      <x v="292"/>
      <x v="60"/>
      <x v="307"/>
      <x v="30"/>
      <x v="31"/>
      <x v="161"/>
      <x v="168"/>
      <x/>
      <x v="10"/>
      <x/>
      <x v="14"/>
      <x v="121"/>
    </i>
    <i r="1">
      <x v="69"/>
      <x v="918"/>
      <x v="4"/>
      <x/>
      <x v="9"/>
      <x v="13"/>
      <x v="4"/>
      <x v="158"/>
      <x v="189"/>
      <x v="198"/>
      <x v="31"/>
      <x v="32"/>
      <x v="161"/>
      <x v="168"/>
      <x/>
      <x v="8"/>
      <x/>
      <x v="13"/>
      <x v="99"/>
    </i>
    <i r="1">
      <x v="70"/>
      <x v="919"/>
      <x v="4"/>
      <x v="9"/>
      <x v="9"/>
      <x v="13"/>
      <x v="4"/>
      <x v="371"/>
      <x v="171"/>
      <x v="178"/>
      <x v="30"/>
      <x v="31"/>
      <x v="161"/>
      <x v="168"/>
      <x/>
      <x v="9"/>
      <x/>
      <x v="14"/>
      <x v="123"/>
    </i>
    <i r="1">
      <x v="71"/>
      <x v="920"/>
      <x v="4"/>
      <x v="4"/>
      <x v="9"/>
      <x v="13"/>
      <x v="4"/>
      <x v="235"/>
      <x v="63"/>
      <x v="198"/>
      <x v="31"/>
      <x v="32"/>
      <x v="161"/>
      <x v="168"/>
      <x/>
      <x v="3"/>
      <x/>
      <x v="13"/>
      <x v="526"/>
    </i>
    <i r="1">
      <x v="72"/>
      <x v="921"/>
      <x v="4"/>
      <x v="8"/>
      <x v="9"/>
      <x v="13"/>
      <x v="4"/>
      <x v="158"/>
      <x v="42"/>
      <x v="109"/>
      <x v="31"/>
      <x v="32"/>
      <x v="161"/>
      <x v="168"/>
      <x/>
      <x v="7"/>
      <x/>
      <x v="13"/>
      <x v="126"/>
    </i>
    <i r="1">
      <x v="73"/>
      <x v="922"/>
      <x v="3"/>
      <x v="10"/>
      <x v="9"/>
      <x v="13"/>
      <x v="4"/>
      <x v="99"/>
      <x v="178"/>
      <x v="112"/>
      <x v="30"/>
      <x v="31"/>
      <x v="162"/>
      <x v="169"/>
      <x/>
      <x v="10"/>
      <x/>
      <x v="14"/>
      <x v="105"/>
    </i>
    <i r="1">
      <x v="74"/>
      <x v="923"/>
      <x v="3"/>
      <x/>
      <x v="9"/>
      <x v="13"/>
      <x v="4"/>
      <x v="307"/>
      <x v="174"/>
      <x v="129"/>
      <x v="30"/>
      <x v="31"/>
      <x v="162"/>
      <x v="169"/>
      <x/>
      <x v="8"/>
      <x/>
      <x v="14"/>
      <x v="527"/>
    </i>
    <i r="1">
      <x v="75"/>
      <x v="924"/>
      <x v="3"/>
      <x v="2"/>
      <x v="9"/>
      <x v="13"/>
      <x v="4"/>
      <x v="255"/>
      <x v="46"/>
      <x v="308"/>
      <x v="31"/>
      <x v="32"/>
      <x v="162"/>
      <x v="169"/>
      <x/>
      <x v="1"/>
      <x/>
      <x v="13"/>
      <x v="528"/>
    </i>
    <i r="1">
      <x v="76"/>
      <x v="925"/>
      <x v="3"/>
      <x v="8"/>
      <x v="9"/>
      <x v="13"/>
      <x v="4"/>
      <x v="167"/>
      <x v="32"/>
      <x v="153"/>
      <x v="31"/>
      <x v="32"/>
      <x v="162"/>
      <x v="169"/>
      <x/>
      <x v="7"/>
      <x/>
      <x v="13"/>
      <x v="528"/>
    </i>
    <i r="1">
      <x v="77"/>
      <x v="926"/>
      <x v="3"/>
      <x v="5"/>
      <x v="9"/>
      <x v="13"/>
      <x v="4"/>
      <x v="177"/>
      <x v="31"/>
      <x v="308"/>
      <x v="31"/>
      <x v="32"/>
      <x v="162"/>
      <x v="169"/>
      <x/>
      <x v="4"/>
      <x/>
      <x v="13"/>
      <x v="529"/>
    </i>
    <i r="1">
      <x v="78"/>
      <x v="927"/>
      <x v="3"/>
      <x v="4"/>
      <x v="9"/>
      <x v="13"/>
      <x v="4"/>
      <x v="150"/>
      <x v="185"/>
      <x v="110"/>
      <x v="30"/>
      <x v="31"/>
      <x v="162"/>
      <x v="169"/>
      <x/>
      <x v="3"/>
      <x/>
      <x v="14"/>
      <x v="530"/>
    </i>
    <i r="1">
      <x v="79"/>
      <x v="928"/>
      <x v="3"/>
      <x v="6"/>
      <x v="9"/>
      <x v="13"/>
      <x v="4"/>
      <x v="101"/>
      <x v="214"/>
      <x v="125"/>
      <x v="30"/>
      <x v="31"/>
      <x v="162"/>
      <x v="169"/>
      <x/>
      <x v="5"/>
      <x/>
      <x v="14"/>
      <x v="531"/>
    </i>
    <i r="1">
      <x v="80"/>
      <x v="929"/>
      <x v="3"/>
      <x v="9"/>
      <x v="9"/>
      <x v="13"/>
      <x v="4"/>
      <x v="240"/>
      <x v="35"/>
      <x v="204"/>
      <x v="32"/>
      <x v="33"/>
      <x v="163"/>
      <x v="170"/>
      <x/>
      <x v="9"/>
      <x/>
      <x v="17"/>
      <x v="532"/>
    </i>
    <i r="1">
      <x v="81"/>
      <x v="930"/>
      <x v="3"/>
      <x v="7"/>
      <x v="9"/>
      <x v="13"/>
      <x v="4"/>
      <x v="166"/>
      <x v="189"/>
      <x v="309"/>
      <x v="32"/>
      <x v="33"/>
      <x v="163"/>
      <x v="170"/>
      <x/>
      <x v="6"/>
      <x/>
      <x v="17"/>
      <x v="533"/>
    </i>
    <i r="1">
      <x v="82"/>
      <x v="931"/>
      <x v="4"/>
      <x v="10"/>
      <x v="9"/>
      <x v="13"/>
      <x v="4"/>
      <x v="252"/>
      <x v="35"/>
      <x v="310"/>
      <x v="32"/>
      <x v="33"/>
      <x v="163"/>
      <x v="170"/>
      <x/>
      <x v="10"/>
      <x/>
      <x v="17"/>
      <x v="534"/>
    </i>
    <i r="1">
      <x v="83"/>
      <x v="932"/>
      <x v="4"/>
      <x v="6"/>
      <x v="9"/>
      <x v="13"/>
      <x v="4"/>
      <x v="239"/>
      <x v="192"/>
      <x v="310"/>
      <x v="32"/>
      <x v="33"/>
      <x v="163"/>
      <x v="170"/>
      <x/>
      <x v="5"/>
      <x/>
      <x v="17"/>
      <x v="535"/>
    </i>
    <i r="1">
      <x v="84"/>
      <x v="933"/>
      <x v="1"/>
      <x v="11"/>
      <x v="9"/>
      <x v="13"/>
      <x v="4"/>
      <x v="246"/>
      <x v="35"/>
      <x v="279"/>
      <x v="32"/>
      <x v="33"/>
      <x v="164"/>
      <x v="171"/>
      <x/>
      <x v="11"/>
      <x/>
      <x v="17"/>
      <x v="536"/>
    </i>
    <i r="1">
      <x v="85"/>
      <x v="934"/>
      <x v="3"/>
      <x v="10"/>
      <x v="9"/>
      <x v="13"/>
      <x v="4"/>
      <x v="164"/>
      <x v="35"/>
      <x v="157"/>
      <x v="32"/>
      <x v="33"/>
      <x v="164"/>
      <x v="171"/>
      <x/>
      <x v="10"/>
      <x/>
      <x v="17"/>
      <x v="537"/>
    </i>
    <i r="1">
      <x v="86"/>
      <x v="935"/>
      <x v="1"/>
      <x v="2"/>
      <x v="9"/>
      <x v="13"/>
      <x v="4"/>
      <x v="351"/>
      <x v="77"/>
      <x v="299"/>
      <x v="32"/>
      <x v="33"/>
      <x v="164"/>
      <x v="171"/>
      <x/>
      <x v="1"/>
      <x/>
      <x v="17"/>
      <x v="537"/>
    </i>
    <i r="1">
      <x v="87"/>
      <x v="936"/>
      <x v="3"/>
      <x v="6"/>
      <x v="9"/>
      <x v="13"/>
      <x v="4"/>
      <x v="372"/>
      <x v="125"/>
      <x v="159"/>
      <x v="32"/>
      <x v="33"/>
      <x v="164"/>
      <x v="171"/>
      <x/>
      <x v="5"/>
      <x/>
      <x v="17"/>
      <x v="538"/>
    </i>
    <i r="1">
      <x v="88"/>
      <x v="937"/>
      <x v="4"/>
      <x v="7"/>
      <x v="9"/>
      <x v="13"/>
      <x v="4"/>
      <x v="373"/>
      <x v="42"/>
      <x v="311"/>
      <x v="32"/>
      <x v="33"/>
      <x v="164"/>
      <x v="171"/>
      <x/>
      <x v="6"/>
      <x/>
      <x v="17"/>
      <x v="539"/>
    </i>
    <i r="1">
      <x v="89"/>
      <x v="938"/>
      <x v="4"/>
      <x v="10"/>
      <x v="9"/>
      <x v="13"/>
      <x v="4"/>
      <x v="349"/>
      <x v="71"/>
      <x v="157"/>
      <x v="33"/>
      <x v="34"/>
      <x v="165"/>
      <x v="172"/>
      <x/>
      <x v="10"/>
      <x/>
      <x v="3"/>
      <x v="540"/>
    </i>
    <i r="1">
      <x v="90"/>
      <x v="939"/>
      <x v="3"/>
      <x v="9"/>
      <x v="9"/>
      <x v="13"/>
      <x v="4"/>
      <x v="253"/>
      <x v="35"/>
      <x v="312"/>
      <x v="32"/>
      <x v="33"/>
      <x v="165"/>
      <x v="172"/>
      <x/>
      <x v="9"/>
      <x/>
      <x v="17"/>
      <x v="541"/>
    </i>
    <i r="1">
      <x v="91"/>
      <x v="940"/>
      <x v="4"/>
      <x/>
      <x v="9"/>
      <x v="13"/>
      <x v="4"/>
      <x v="349"/>
      <x v="71"/>
      <x v="157"/>
      <x v="33"/>
      <x v="34"/>
      <x v="165"/>
      <x v="172"/>
      <x/>
      <x v="8"/>
      <x/>
      <x v="3"/>
      <x v="542"/>
    </i>
    <i r="1">
      <x v="92"/>
      <x v="941"/>
      <x v="3"/>
      <x v="3"/>
      <x v="9"/>
      <x v="13"/>
      <x v="4"/>
      <x v="245"/>
      <x v="71"/>
      <x v="279"/>
      <x v="33"/>
      <x v="34"/>
      <x v="165"/>
      <x v="172"/>
      <x/>
      <x v="2"/>
      <x/>
      <x v="3"/>
      <x v="543"/>
    </i>
    <i r="1">
      <x v="93"/>
      <x v="942"/>
      <x v="3"/>
      <x v="5"/>
      <x v="9"/>
      <x v="13"/>
      <x v="4"/>
      <x v="365"/>
      <x v="139"/>
      <x v="279"/>
      <x v="33"/>
      <x v="34"/>
      <x v="165"/>
      <x v="172"/>
      <x/>
      <x v="4"/>
      <x/>
      <x v="3"/>
      <x v="544"/>
    </i>
    <i r="1">
      <x v="94"/>
      <x v="943"/>
      <x v="4"/>
      <x v="8"/>
      <x v="9"/>
      <x v="13"/>
      <x v="4"/>
      <x v="246"/>
      <x v="35"/>
      <x v="279"/>
      <x v="33"/>
      <x v="34"/>
      <x v="165"/>
      <x v="172"/>
      <x/>
      <x v="7"/>
      <x/>
      <x v="3"/>
      <x v="543"/>
    </i>
    <i r="1">
      <x v="95"/>
      <x v="944"/>
      <x v="1"/>
      <x v="1"/>
      <x v="9"/>
      <x v="13"/>
      <x v="4"/>
      <x v="161"/>
      <x v="184"/>
      <x v="313"/>
      <x v="30"/>
      <x v="31"/>
      <x v="166"/>
      <x v="173"/>
      <x/>
      <x/>
      <x/>
      <x v="14"/>
      <x v="477"/>
    </i>
    <i r="1">
      <x v="96"/>
      <x v="945"/>
      <x v="1"/>
      <x/>
      <x v="9"/>
      <x v="13"/>
      <x v="4"/>
      <x v="146"/>
      <x v="8"/>
      <x v="314"/>
      <x v="30"/>
      <x v="31"/>
      <x v="166"/>
      <x v="173"/>
      <x/>
      <x v="8"/>
      <x/>
      <x v="14"/>
      <x v="545"/>
    </i>
    <i r="1">
      <x v="97"/>
      <x v="946"/>
      <x v="1"/>
      <x v="10"/>
      <x v="9"/>
      <x v="13"/>
      <x v="4"/>
      <x v="177"/>
      <x v="8"/>
      <x v="143"/>
      <x v="30"/>
      <x v="31"/>
      <x v="166"/>
      <x v="173"/>
      <x/>
      <x v="10"/>
      <x/>
      <x v="14"/>
      <x v="488"/>
    </i>
    <i r="1">
      <x v="98"/>
      <x v="947"/>
      <x v="1"/>
      <x v="8"/>
      <x v="9"/>
      <x v="13"/>
      <x v="4"/>
      <x v="146"/>
      <x v="3"/>
      <x v="315"/>
      <x v="30"/>
      <x v="31"/>
      <x v="166"/>
      <x v="173"/>
      <x/>
      <x v="7"/>
      <x/>
      <x v="14"/>
      <x v="478"/>
    </i>
    <i r="1">
      <x v="99"/>
      <x v="948"/>
      <x v="1"/>
      <x v="5"/>
      <x v="9"/>
      <x v="13"/>
      <x v="4"/>
      <x v="235"/>
      <x v="8"/>
      <x v="313"/>
      <x v="30"/>
      <x v="31"/>
      <x v="166"/>
      <x v="173"/>
      <x/>
      <x v="4"/>
      <x/>
      <x v="14"/>
      <x v="546"/>
    </i>
    <i r="1">
      <x v="100"/>
      <x v="949"/>
      <x v="1"/>
      <x v="2"/>
      <x v="9"/>
      <x v="13"/>
      <x v="4"/>
      <x v="374"/>
      <x v="40"/>
      <x v="316"/>
      <x v="30"/>
      <x v="31"/>
      <x v="167"/>
      <x v="174"/>
      <x/>
      <x v="1"/>
      <x/>
      <x v="14"/>
      <x v="547"/>
    </i>
    <i r="1">
      <x v="101"/>
      <x v="950"/>
      <x v="3"/>
      <x v="9"/>
      <x v="9"/>
      <x v="13"/>
      <x v="4"/>
      <x v="375"/>
      <x v="31"/>
      <x v="317"/>
      <x v="30"/>
      <x v="31"/>
      <x v="167"/>
      <x v="174"/>
      <x/>
      <x v="9"/>
      <x/>
      <x v="14"/>
      <x v="548"/>
    </i>
    <i r="1">
      <x v="102"/>
      <x v="951"/>
      <x v="4"/>
      <x/>
      <x v="9"/>
      <x v="13"/>
      <x v="4"/>
      <x v="374"/>
      <x v="47"/>
      <x v="317"/>
      <x v="30"/>
      <x v="31"/>
      <x v="167"/>
      <x v="174"/>
      <x/>
      <x v="8"/>
      <x/>
      <x v="14"/>
      <x v="549"/>
    </i>
    <i r="1">
      <x v="103"/>
      <x v="952"/>
      <x v="4"/>
      <x v="7"/>
      <x v="9"/>
      <x v="13"/>
      <x v="4"/>
      <x v="374"/>
      <x v="45"/>
      <x v="318"/>
      <x v="30"/>
      <x v="31"/>
      <x v="167"/>
      <x v="174"/>
      <x/>
      <x v="6"/>
      <x/>
      <x v="14"/>
      <x v="550"/>
    </i>
    <i r="1">
      <x v="104"/>
      <x v="953"/>
      <x v="3"/>
      <x/>
      <x v="9"/>
      <x v="13"/>
      <x v="4"/>
      <x v="376"/>
      <x v="40"/>
      <x v="319"/>
      <x v="30"/>
      <x v="31"/>
      <x v="167"/>
      <x v="174"/>
      <x/>
      <x v="8"/>
      <x/>
      <x v="14"/>
      <x v="551"/>
    </i>
    <i r="1">
      <x v="105"/>
      <x v="954"/>
      <x v="4"/>
      <x v="5"/>
      <x v="9"/>
      <x v="13"/>
      <x v="4"/>
      <x v="377"/>
      <x v="98"/>
      <x v="320"/>
      <x v="32"/>
      <x v="33"/>
      <x v="168"/>
      <x v="175"/>
      <x/>
      <x v="4"/>
      <x/>
      <x v="17"/>
      <x v="552"/>
    </i>
    <i r="1">
      <x v="106"/>
      <x v="955"/>
      <x v="4"/>
      <x/>
      <x v="9"/>
      <x v="13"/>
      <x v="4"/>
      <x v="378"/>
      <x v="210"/>
      <x v="321"/>
      <x v="31"/>
      <x v="32"/>
      <x v="168"/>
      <x v="175"/>
      <x/>
      <x v="8"/>
      <x/>
      <x v="13"/>
      <x v="553"/>
    </i>
    <i r="1">
      <x v="107"/>
      <x v="956"/>
      <x v="1"/>
      <x v="1"/>
      <x v="9"/>
      <x v="13"/>
      <x v="4"/>
      <x v="379"/>
      <x v="38"/>
      <x v="322"/>
      <x v="31"/>
      <x v="32"/>
      <x v="169"/>
      <x v="176"/>
      <x/>
      <x/>
      <x/>
      <x v="13"/>
      <x v="554"/>
    </i>
    <i r="1">
      <x v="108"/>
      <x v="957"/>
      <x v="1"/>
      <x/>
      <x v="9"/>
      <x v="13"/>
      <x v="4"/>
      <x v="225"/>
      <x v="63"/>
      <x v="323"/>
      <x v="31"/>
      <x v="32"/>
      <x v="169"/>
      <x v="176"/>
      <x/>
      <x v="8"/>
      <x/>
      <x v="13"/>
      <x v="555"/>
    </i>
    <i r="1">
      <x v="109"/>
      <x v="958"/>
      <x v="1"/>
      <x v="5"/>
      <x v="9"/>
      <x v="13"/>
      <x v="4"/>
      <x v="225"/>
      <x v="63"/>
      <x v="323"/>
      <x v="31"/>
      <x v="32"/>
      <x v="169"/>
      <x v="176"/>
      <x/>
      <x v="4"/>
      <x/>
      <x v="13"/>
      <x v="554"/>
    </i>
    <i r="1">
      <x v="110"/>
      <x v="959"/>
      <x v="3"/>
      <x v="2"/>
      <x v="9"/>
      <x v="13"/>
      <x v="4"/>
      <x v="380"/>
      <x v="35"/>
      <x v="324"/>
      <x v="31"/>
      <x v="32"/>
      <x v="169"/>
      <x v="176"/>
      <x/>
      <x v="1"/>
      <x/>
      <x v="13"/>
      <x v="556"/>
    </i>
    <i r="1">
      <x v="111"/>
      <x v="960"/>
      <x v="3"/>
      <x v="7"/>
      <x v="9"/>
      <x v="13"/>
      <x v="4"/>
      <x v="381"/>
      <x v="191"/>
      <x v="325"/>
      <x v="31"/>
      <x v="32"/>
      <x v="169"/>
      <x v="176"/>
      <x/>
      <x v="6"/>
      <x/>
      <x v="13"/>
      <x v="557"/>
    </i>
    <i r="1">
      <x v="112"/>
      <x v="961"/>
      <x v="4"/>
      <x v="4"/>
      <x v="9"/>
      <x v="13"/>
      <x v="4"/>
      <x v="382"/>
      <x v="42"/>
      <x v="324"/>
      <x v="31"/>
      <x v="32"/>
      <x v="169"/>
      <x v="176"/>
      <x/>
      <x v="3"/>
      <x/>
      <x v="13"/>
      <x v="558"/>
    </i>
    <i r="1">
      <x v="113"/>
      <x v="962"/>
      <x v="3"/>
      <x v="3"/>
      <x v="9"/>
      <x v="13"/>
      <x v="4"/>
      <x v="383"/>
      <x v="35"/>
      <x v="325"/>
      <x v="31"/>
      <x v="32"/>
      <x v="169"/>
      <x v="176"/>
      <x/>
      <x v="2"/>
      <x/>
      <x v="13"/>
      <x v="557"/>
    </i>
    <i r="1">
      <x v="114"/>
      <x v="963"/>
      <x v="4"/>
      <x v="10"/>
      <x v="9"/>
      <x v="13"/>
      <x v="4"/>
      <x v="186"/>
      <x v="35"/>
      <x v="326"/>
      <x v="31"/>
      <x v="32"/>
      <x v="169"/>
      <x v="176"/>
      <x/>
      <x v="10"/>
      <x/>
      <x v="13"/>
      <x v="559"/>
    </i>
    <i r="1">
      <x v="115"/>
      <x v="964"/>
      <x v="4"/>
      <x v="9"/>
      <x v="9"/>
      <x v="13"/>
      <x v="4"/>
      <x v="383"/>
      <x v="35"/>
      <x v="325"/>
      <x v="31"/>
      <x v="32"/>
      <x v="169"/>
      <x v="176"/>
      <x/>
      <x v="9"/>
      <x/>
      <x v="13"/>
      <x v="557"/>
    </i>
    <i r="1">
      <x v="116"/>
      <x v="965"/>
      <x v="1"/>
      <x v="7"/>
      <x v="29"/>
      <x v="13"/>
      <x v="4"/>
      <x v="384"/>
      <x v="93"/>
      <x v="327"/>
      <x v="32"/>
      <x v="33"/>
      <x v="170"/>
      <x v="177"/>
      <x/>
      <x v="6"/>
      <x/>
      <x v="17"/>
      <x v="557"/>
    </i>
    <i r="1">
      <x v="117"/>
      <x v="966"/>
      <x v="1"/>
      <x v="2"/>
      <x v="9"/>
      <x v="13"/>
      <x v="4"/>
      <x v="385"/>
      <x v="158"/>
      <x v="327"/>
      <x v="32"/>
      <x v="33"/>
      <x v="170"/>
      <x v="177"/>
      <x/>
      <x v="1"/>
      <x/>
      <x v="17"/>
      <x v="560"/>
    </i>
    <i r="1">
      <x v="118"/>
      <x v="967"/>
      <x v="1"/>
      <x/>
      <x v="29"/>
      <x v="13"/>
      <x v="4"/>
      <x v="386"/>
      <x v="202"/>
      <x v="328"/>
      <x v="32"/>
      <x v="33"/>
      <x v="170"/>
      <x v="177"/>
      <x/>
      <x v="8"/>
      <x/>
      <x v="17"/>
      <x v="561"/>
    </i>
    <i r="1">
      <x v="119"/>
      <x v="968"/>
      <x v="1"/>
      <x v="4"/>
      <x v="29"/>
      <x v="13"/>
      <x v="4"/>
      <x v="386"/>
      <x v="140"/>
      <x v="327"/>
      <x v="32"/>
      <x v="33"/>
      <x v="170"/>
      <x v="177"/>
      <x/>
      <x v="3"/>
      <x/>
      <x v="17"/>
      <x v="561"/>
    </i>
    <i r="1">
      <x v="120"/>
      <x v="969"/>
      <x v="1"/>
      <x v="1"/>
      <x v="29"/>
      <x v="13"/>
      <x v="4"/>
      <x v="387"/>
      <x v="131"/>
      <x v="328"/>
      <x v="32"/>
      <x v="33"/>
      <x v="170"/>
      <x v="177"/>
      <x/>
      <x/>
      <x/>
      <x v="17"/>
      <x v="561"/>
    </i>
    <i r="1">
      <x v="121"/>
      <x v="970"/>
      <x v="3"/>
      <x v="5"/>
      <x v="9"/>
      <x v="13"/>
      <x v="4"/>
      <x v="388"/>
      <x v="215"/>
      <x v="329"/>
      <x v="34"/>
      <x v="35"/>
      <x v="171"/>
      <x v="178"/>
      <x/>
      <x v="4"/>
      <x/>
      <x v="5"/>
      <x v="562"/>
    </i>
    <i r="1">
      <x v="122"/>
      <x v="971"/>
      <x v="3"/>
      <x v="2"/>
      <x v="9"/>
      <x v="13"/>
      <x v="4"/>
      <x v="389"/>
      <x v="106"/>
      <x v="327"/>
      <x v="35"/>
      <x v="36"/>
      <x v="171"/>
      <x v="178"/>
      <x/>
      <x v="1"/>
      <x/>
      <x v="6"/>
      <x v="563"/>
    </i>
    <i r="1">
      <x v="123"/>
      <x v="972"/>
      <x v="1"/>
      <x v="1"/>
      <x v="9"/>
      <x v="13"/>
      <x v="4"/>
      <x v="390"/>
      <x v="216"/>
      <x v="330"/>
      <x v="34"/>
      <x v="35"/>
      <x v="171"/>
      <x v="178"/>
      <x/>
      <x/>
      <x/>
      <x v="5"/>
      <x v="564"/>
    </i>
    <i r="1">
      <x v="124"/>
      <x v="973"/>
      <x v="1"/>
      <x v="9"/>
      <x v="9"/>
      <x v="13"/>
      <x v="4"/>
      <x v="391"/>
      <x v="94"/>
      <x v="331"/>
      <x v="35"/>
      <x v="36"/>
      <x v="171"/>
      <x v="178"/>
      <x/>
      <x v="9"/>
      <x/>
      <x v="6"/>
      <x v="565"/>
    </i>
    <i r="1">
      <x v="125"/>
      <x v="974"/>
      <x v="1"/>
      <x v="8"/>
      <x v="9"/>
      <x v="13"/>
      <x v="4"/>
      <x v="392"/>
      <x v="217"/>
      <x v="332"/>
      <x v="34"/>
      <x v="35"/>
      <x v="171"/>
      <x v="178"/>
      <x/>
      <x v="7"/>
      <x/>
      <x v="5"/>
      <x v="566"/>
    </i>
    <i r="1">
      <x v="126"/>
      <x v="975"/>
      <x v="1"/>
      <x v="7"/>
      <x v="9"/>
      <x v="13"/>
      <x v="4"/>
      <x v="391"/>
      <x v="94"/>
      <x v="331"/>
      <x v="35"/>
      <x v="36"/>
      <x v="171"/>
      <x v="178"/>
      <x/>
      <x v="6"/>
      <x/>
      <x v="6"/>
      <x v="567"/>
    </i>
    <i r="1">
      <x v="127"/>
      <x v="976"/>
      <x v="1"/>
      <x v="4"/>
      <x v="9"/>
      <x v="13"/>
      <x v="4"/>
      <x v="390"/>
      <x v="216"/>
      <x v="330"/>
      <x v="34"/>
      <x v="35"/>
      <x v="171"/>
      <x v="178"/>
      <x/>
      <x v="3"/>
      <x/>
      <x v="5"/>
      <x v="560"/>
    </i>
    <i r="1">
      <x v="128"/>
      <x v="977"/>
      <x v="1"/>
      <x/>
      <x v="9"/>
      <x v="13"/>
      <x v="4"/>
      <x v="389"/>
      <x v="218"/>
      <x v="331"/>
      <x v="35"/>
      <x v="36"/>
      <x v="171"/>
      <x v="178"/>
      <x/>
      <x v="8"/>
      <x/>
      <x v="6"/>
      <x v="567"/>
    </i>
    <i r="1">
      <x v="129"/>
      <x v="978"/>
      <x v="1"/>
      <x v="3"/>
      <x v="9"/>
      <x v="13"/>
      <x v="4"/>
      <x v="393"/>
      <x v="219"/>
      <x v="331"/>
      <x v="35"/>
      <x v="36"/>
      <x v="171"/>
      <x v="178"/>
      <x/>
      <x v="2"/>
      <x/>
      <x v="6"/>
      <x v="568"/>
    </i>
    <i r="1">
      <x v="130"/>
      <x v="979"/>
      <x v="1"/>
      <x v="10"/>
      <x v="9"/>
      <x v="13"/>
      <x v="4"/>
      <x v="394"/>
      <x v="126"/>
      <x v="332"/>
      <x v="34"/>
      <x v="35"/>
      <x v="171"/>
      <x v="178"/>
      <x/>
      <x v="10"/>
      <x/>
      <x v="5"/>
      <x v="569"/>
    </i>
    <i r="1">
      <x v="131"/>
      <x v="980"/>
      <x v="4"/>
      <x/>
      <x v="9"/>
      <x v="13"/>
      <x v="4"/>
      <x v="395"/>
      <x v="101"/>
      <x v="333"/>
      <x v="33"/>
      <x v="34"/>
      <x v="172"/>
      <x v="179"/>
      <x/>
      <x v="8"/>
      <x/>
      <x v="3"/>
      <x v="570"/>
    </i>
    <i r="1">
      <x v="132"/>
      <x v="981"/>
      <x v="4"/>
      <x v="1"/>
      <x v="9"/>
      <x v="13"/>
      <x v="4"/>
      <x v="396"/>
      <x v="93"/>
      <x v="334"/>
      <x v="33"/>
      <x v="34"/>
      <x v="172"/>
      <x v="179"/>
      <x/>
      <x/>
      <x/>
      <x v="3"/>
      <x v="571"/>
    </i>
    <i r="1">
      <x v="133"/>
      <x v="982"/>
      <x v="1"/>
      <x v="5"/>
      <x v="9"/>
      <x v="13"/>
      <x v="4"/>
      <x v="397"/>
      <x v="93"/>
      <x v="335"/>
      <x v="33"/>
      <x v="34"/>
      <x v="173"/>
      <x v="180"/>
      <x/>
      <x v="4"/>
      <x/>
      <x v="3"/>
      <x v="572"/>
    </i>
    <i r="1">
      <x v="134"/>
      <x v="983"/>
      <x v="3"/>
      <x v="8"/>
      <x v="9"/>
      <x v="13"/>
      <x v="4"/>
      <x v="398"/>
      <x v="35"/>
      <x v="335"/>
      <x v="33"/>
      <x v="34"/>
      <x v="173"/>
      <x v="180"/>
      <x/>
      <x v="7"/>
      <x/>
      <x v="3"/>
      <x v="573"/>
    </i>
    <i r="1">
      <x v="135"/>
      <x v="984"/>
      <x v="3"/>
      <x v="7"/>
      <x v="9"/>
      <x v="13"/>
      <x v="4"/>
      <x v="399"/>
      <x v="207"/>
      <x v="336"/>
      <x v="33"/>
      <x v="34"/>
      <x v="173"/>
      <x v="180"/>
      <x/>
      <x v="6"/>
      <x/>
      <x v="3"/>
      <x v="573"/>
    </i>
    <i r="1">
      <x v="136"/>
      <x v="985"/>
      <x v="3"/>
      <x v="7"/>
      <x v="9"/>
      <x v="13"/>
      <x v="4"/>
      <x v="400"/>
      <x v="220"/>
      <x v="337"/>
      <x v="33"/>
      <x v="34"/>
      <x v="174"/>
      <x v="181"/>
      <x/>
      <x v="6"/>
      <x/>
      <x v="3"/>
      <x v="574"/>
    </i>
    <i r="1">
      <x v="137"/>
      <x v="986"/>
      <x v="1"/>
      <x/>
      <x v="9"/>
      <x v="13"/>
      <x v="4"/>
      <x v="400"/>
      <x v="220"/>
      <x v="337"/>
      <x v="33"/>
      <x v="34"/>
      <x v="174"/>
      <x v="181"/>
      <x/>
      <x v="8"/>
      <x/>
      <x v="3"/>
      <x v="575"/>
    </i>
    <i r="1">
      <x v="138"/>
      <x v="987"/>
      <x v="1"/>
      <x v="11"/>
      <x v="9"/>
      <x v="13"/>
      <x v="4"/>
      <x v="398"/>
      <x v="139"/>
      <x v="338"/>
      <x v="33"/>
      <x v="34"/>
      <x v="174"/>
      <x v="181"/>
      <x/>
      <x v="11"/>
      <x/>
      <x v="3"/>
      <x v="575"/>
    </i>
    <i r="1">
      <x v="139"/>
      <x v="988"/>
      <x v="4"/>
      <x v="1"/>
      <x v="9"/>
      <x v="13"/>
      <x v="4"/>
      <x v="398"/>
      <x v="139"/>
      <x v="338"/>
      <x v="33"/>
      <x v="34"/>
      <x v="174"/>
      <x v="181"/>
      <x/>
      <x/>
      <x/>
      <x v="3"/>
      <x v="576"/>
    </i>
    <i r="1">
      <x v="140"/>
      <x v="989"/>
      <x v="3"/>
      <x v="6"/>
      <x v="9"/>
      <x v="13"/>
      <x v="4"/>
      <x v="401"/>
      <x v="139"/>
      <x v="339"/>
      <x v="33"/>
      <x v="34"/>
      <x v="174"/>
      <x v="181"/>
      <x/>
      <x v="5"/>
      <x/>
      <x v="3"/>
      <x v="574"/>
    </i>
    <i r="1">
      <x v="141"/>
      <x v="990"/>
      <x v="3"/>
      <x v="9"/>
      <x v="9"/>
      <x v="13"/>
      <x v="4"/>
      <x v="402"/>
      <x v="137"/>
      <x v="338"/>
      <x v="33"/>
      <x v="34"/>
      <x v="174"/>
      <x v="181"/>
      <x/>
      <x v="9"/>
      <x/>
      <x v="3"/>
      <x v="575"/>
    </i>
    <i r="1">
      <x v="142"/>
      <x v="991"/>
      <x v="1"/>
      <x v="5"/>
      <x v="25"/>
      <x v="13"/>
      <x v="4"/>
      <x v="403"/>
      <x v="221"/>
      <x v="340"/>
      <x v="36"/>
      <x v="37"/>
      <x v="175"/>
      <x v="182"/>
      <x/>
      <x v="4"/>
      <x/>
      <x v="9"/>
      <x v="577"/>
    </i>
    <i r="1">
      <x v="143"/>
      <x v="992"/>
      <x v="1"/>
      <x/>
      <x v="25"/>
      <x v="13"/>
      <x v="4"/>
      <x v="404"/>
      <x v="222"/>
      <x v="340"/>
      <x v="36"/>
      <x v="37"/>
      <x v="175"/>
      <x v="182"/>
      <x/>
      <x v="8"/>
      <x/>
      <x v="9"/>
      <x v="577"/>
    </i>
    <i r="1">
      <x v="144"/>
      <x v="993"/>
      <x v="1"/>
      <x v="10"/>
      <x v="25"/>
      <x v="13"/>
      <x v="4"/>
      <x v="404"/>
      <x v="222"/>
      <x v="340"/>
      <x v="36"/>
      <x v="37"/>
      <x v="175"/>
      <x v="182"/>
      <x/>
      <x v="10"/>
      <x/>
      <x v="9"/>
      <x v="577"/>
    </i>
    <i r="1">
      <x v="145"/>
      <x v="994"/>
      <x v="3"/>
      <x v="7"/>
      <x v="25"/>
      <x v="13"/>
      <x v="4"/>
      <x v="405"/>
      <x v="221"/>
      <x v="341"/>
      <x v="36"/>
      <x v="37"/>
      <x v="176"/>
      <x v="183"/>
      <x/>
      <x v="6"/>
      <x/>
      <x v="9"/>
      <x v="578"/>
    </i>
    <i r="1">
      <x v="146"/>
      <x v="995"/>
      <x v="4"/>
      <x v="5"/>
      <x v="25"/>
      <x v="13"/>
      <x v="4"/>
      <x v="404"/>
      <x v="223"/>
      <x v="342"/>
      <x v="36"/>
      <x v="37"/>
      <x v="176"/>
      <x v="183"/>
      <x/>
      <x v="4"/>
      <x/>
      <x v="9"/>
      <x v="579"/>
    </i>
    <i r="1">
      <x v="147"/>
      <x v="996"/>
      <x v="3"/>
      <x v="2"/>
      <x v="9"/>
      <x v="1"/>
      <x v="9"/>
      <x v="406"/>
      <x v="56"/>
      <x v="343"/>
      <x v="35"/>
      <x v="36"/>
      <x v="177"/>
      <x v="184"/>
      <x/>
      <x v="1"/>
      <x/>
      <x v="6"/>
      <x v="580"/>
    </i>
    <i r="1">
      <x v="148"/>
      <x v="997"/>
      <x v="3"/>
      <x v="5"/>
      <x v="9"/>
      <x v="1"/>
      <x v="9"/>
      <x v="407"/>
      <x v="3"/>
      <x v="344"/>
      <x v="34"/>
      <x v="35"/>
      <x v="177"/>
      <x v="184"/>
      <x/>
      <x v="4"/>
      <x/>
      <x v="5"/>
      <x v="581"/>
    </i>
    <i r="1">
      <x v="149"/>
      <x v="998"/>
      <x v="4"/>
      <x v="8"/>
      <x v="9"/>
      <x v="1"/>
      <x v="9"/>
      <x v="342"/>
      <x v="5"/>
      <x v="345"/>
      <x v="34"/>
      <x v="35"/>
      <x v="178"/>
      <x v="185"/>
      <x/>
      <x v="7"/>
      <x/>
      <x v="5"/>
      <x v="582"/>
    </i>
    <i r="1">
      <x v="150"/>
      <x v="999"/>
      <x v="4"/>
      <x v="9"/>
      <x v="9"/>
      <x v="1"/>
      <x v="9"/>
      <x v="408"/>
      <x v="3"/>
      <x v="345"/>
      <x v="34"/>
      <x v="35"/>
      <x v="178"/>
      <x v="185"/>
      <x/>
      <x v="9"/>
      <x/>
      <x v="5"/>
      <x v="583"/>
    </i>
    <i r="1">
      <x v="151"/>
      <x v="1000"/>
      <x v="4"/>
      <x/>
      <x v="9"/>
      <x v="1"/>
      <x v="9"/>
      <x v="409"/>
      <x v="224"/>
      <x v="346"/>
      <x v="33"/>
      <x v="34"/>
      <x v="179"/>
      <x v="186"/>
      <x/>
      <x v="8"/>
      <x/>
      <x v="3"/>
      <x v="584"/>
    </i>
    <i r="1">
      <x v="152"/>
      <x v="1001"/>
      <x v="4"/>
      <x v="11"/>
      <x v="9"/>
      <x v="1"/>
      <x v="9"/>
      <x v="410"/>
      <x v="225"/>
      <x v="347"/>
      <x v="33"/>
      <x v="34"/>
      <x v="179"/>
      <x v="186"/>
      <x/>
      <x v="11"/>
      <x/>
      <x v="3"/>
      <x v="585"/>
    </i>
    <i r="1">
      <x v="153"/>
      <x v="1002"/>
      <x v="4"/>
      <x v="4"/>
      <x v="9"/>
      <x v="1"/>
      <x v="9"/>
      <x v="411"/>
      <x v="30"/>
      <x v="348"/>
      <x v="34"/>
      <x v="35"/>
      <x v="179"/>
      <x v="186"/>
      <x/>
      <x v="3"/>
      <x/>
      <x v="5"/>
      <x v="586"/>
    </i>
    <i r="1">
      <x v="154"/>
      <x v="1003"/>
      <x v="4"/>
      <x v="2"/>
      <x v="9"/>
      <x v="1"/>
      <x v="9"/>
      <x v="412"/>
      <x v="24"/>
      <x v="349"/>
      <x v="34"/>
      <x v="35"/>
      <x v="179"/>
      <x v="186"/>
      <x/>
      <x v="1"/>
      <x/>
      <x v="5"/>
      <x v="587"/>
    </i>
    <i r="1">
      <x v="155"/>
      <x v="1004"/>
      <x v="4"/>
      <x v="9"/>
      <x v="9"/>
      <x v="1"/>
      <x v="9"/>
      <x v="413"/>
      <x v="25"/>
      <x v="349"/>
      <x v="34"/>
      <x v="35"/>
      <x v="179"/>
      <x v="186"/>
      <x/>
      <x v="9"/>
      <x/>
      <x v="5"/>
      <x v="588"/>
    </i>
    <i r="1">
      <x v="156"/>
      <x v="1005"/>
      <x v="4"/>
      <x v="5"/>
      <x v="9"/>
      <x v="1"/>
      <x v="9"/>
      <x v="412"/>
      <x v="226"/>
      <x v="350"/>
      <x v="34"/>
      <x v="35"/>
      <x v="179"/>
      <x v="186"/>
      <x/>
      <x v="4"/>
      <x/>
      <x v="5"/>
      <x v="589"/>
    </i>
    <i r="1">
      <x v="157"/>
      <x v="1006"/>
      <x v="3"/>
      <x v="7"/>
      <x v="9"/>
      <x v="1"/>
      <x v="9"/>
      <x v="414"/>
      <x v="51"/>
      <x v="351"/>
      <x v="34"/>
      <x v="35"/>
      <x v="180"/>
      <x v="187"/>
      <x/>
      <x v="6"/>
      <x/>
      <x v="5"/>
      <x v="590"/>
    </i>
    <i r="1">
      <x v="158"/>
      <x v="1007"/>
      <x v="3"/>
      <x v="11"/>
      <x v="9"/>
      <x v="1"/>
      <x v="9"/>
      <x v="415"/>
      <x v="24"/>
      <x v="352"/>
      <x v="34"/>
      <x v="35"/>
      <x v="180"/>
      <x v="187"/>
      <x/>
      <x v="11"/>
      <x/>
      <x v="5"/>
      <x v="591"/>
    </i>
    <i r="1">
      <x v="159"/>
      <x v="1008"/>
      <x v="3"/>
      <x v="4"/>
      <x v="9"/>
      <x v="1"/>
      <x v="9"/>
      <x v="416"/>
      <x v="226"/>
      <x v="353"/>
      <x v="34"/>
      <x v="35"/>
      <x v="180"/>
      <x v="187"/>
      <x/>
      <x v="3"/>
      <x/>
      <x v="5"/>
      <x v="592"/>
    </i>
    <i r="1">
      <x v="160"/>
      <x v="1009"/>
      <x v="3"/>
      <x v="9"/>
      <x v="9"/>
      <x v="1"/>
      <x v="9"/>
      <x v="417"/>
      <x v="24"/>
      <x v="354"/>
      <x v="34"/>
      <x v="35"/>
      <x v="180"/>
      <x v="187"/>
      <x/>
      <x v="9"/>
      <x/>
      <x v="5"/>
      <x v="593"/>
    </i>
    <i r="1">
      <x v="161"/>
      <x v="1010"/>
      <x v="3"/>
      <x v="2"/>
      <x v="9"/>
      <x v="7"/>
      <x v="9"/>
      <x v="12"/>
      <x v="14"/>
      <x v="94"/>
      <x v="35"/>
      <x v="36"/>
      <x v="181"/>
      <x v="188"/>
      <x/>
      <x v="1"/>
      <x/>
      <x v="6"/>
      <x v="575"/>
    </i>
    <i r="1">
      <x v="162"/>
      <x v="1011"/>
      <x v="3"/>
      <x v="7"/>
      <x v="9"/>
      <x v="7"/>
      <x v="9"/>
      <x v="2"/>
      <x v="177"/>
      <x v="355"/>
      <x v="35"/>
      <x v="36"/>
      <x v="181"/>
      <x v="188"/>
      <x/>
      <x v="6"/>
      <x/>
      <x v="6"/>
      <x v="594"/>
    </i>
    <i r="1">
      <x v="163"/>
      <x v="1012"/>
      <x v="3"/>
      <x v="8"/>
      <x v="9"/>
      <x v="1"/>
      <x v="9"/>
      <x v="418"/>
      <x v="196"/>
      <x v="356"/>
      <x v="34"/>
      <x v="35"/>
      <x v="181"/>
      <x v="188"/>
      <x/>
      <x v="7"/>
      <x/>
      <x v="5"/>
      <x v="595"/>
    </i>
    <i r="1">
      <x v="164"/>
      <x v="1013"/>
      <x v="3"/>
      <x v="5"/>
      <x v="9"/>
      <x v="1"/>
      <x v="9"/>
      <x v="419"/>
      <x v="24"/>
      <x v="356"/>
      <x v="34"/>
      <x v="35"/>
      <x v="181"/>
      <x v="188"/>
      <x/>
      <x v="4"/>
      <x/>
      <x v="5"/>
      <x v="596"/>
    </i>
    <i r="1">
      <x v="165"/>
      <x v="1014"/>
      <x v="3"/>
      <x v="10"/>
      <x v="9"/>
      <x v="8"/>
      <x v="9"/>
      <x v="420"/>
      <x v="224"/>
      <x v="357"/>
      <x v="33"/>
      <x v="34"/>
      <x v="182"/>
      <x v="189"/>
      <x/>
      <x v="10"/>
      <x/>
      <x v="3"/>
      <x v="103"/>
    </i>
    <i r="1">
      <x v="166"/>
      <x v="1015"/>
      <x v="3"/>
      <x v="9"/>
      <x v="9"/>
      <x v="8"/>
      <x v="9"/>
      <x v="421"/>
      <x v="225"/>
      <x v="358"/>
      <x v="33"/>
      <x v="34"/>
      <x v="182"/>
      <x v="189"/>
      <x/>
      <x v="9"/>
      <x/>
      <x v="3"/>
      <x v="597"/>
    </i>
    <i r="1">
      <x v="167"/>
      <x v="1016"/>
      <x v="3"/>
      <x v="11"/>
      <x v="9"/>
      <x v="1"/>
      <x v="9"/>
      <x v="81"/>
      <x v="56"/>
      <x v="85"/>
      <x v="36"/>
      <x v="38"/>
      <x v="183"/>
      <x v="190"/>
      <x/>
      <x v="11"/>
      <x/>
      <x v="19"/>
      <x v="598"/>
    </i>
    <i r="1">
      <x v="168"/>
      <x v="1017"/>
      <x v="4"/>
      <x v="10"/>
      <x v="9"/>
      <x v="1"/>
      <x v="9"/>
      <x v="81"/>
      <x v="56"/>
      <x v="85"/>
      <x v="36"/>
      <x v="38"/>
      <x v="183"/>
      <x v="190"/>
      <x/>
      <x v="10"/>
      <x/>
      <x v="19"/>
      <x v="599"/>
    </i>
    <i r="1">
      <x v="169"/>
      <x v="1018"/>
      <x v="4"/>
      <x/>
      <x v="9"/>
      <x v="1"/>
      <x v="9"/>
      <x v="16"/>
      <x v="15"/>
      <x v="359"/>
      <x v="37"/>
      <x v="39"/>
      <x v="183"/>
      <x v="190"/>
      <x/>
      <x v="8"/>
      <x/>
      <x v="20"/>
      <x v="600"/>
    </i>
    <i r="1">
      <x v="170"/>
      <x v="1019"/>
      <x v="4"/>
      <x v="2"/>
      <x v="9"/>
      <x v="1"/>
      <x v="9"/>
      <x v="422"/>
      <x v="62"/>
      <x v="44"/>
      <x v="38"/>
      <x v="37"/>
      <x v="183"/>
      <x v="190"/>
      <x/>
      <x v="1"/>
      <x/>
      <x v="21"/>
      <x v="601"/>
    </i>
    <i r="1">
      <x v="171"/>
      <x v="1020"/>
      <x v="3"/>
      <x v="8"/>
      <x v="9"/>
      <x v="1"/>
      <x v="9"/>
      <x v="32"/>
      <x v="39"/>
      <x v="235"/>
      <x v="38"/>
      <x v="37"/>
      <x v="183"/>
      <x v="190"/>
      <x/>
      <x v="7"/>
      <x/>
      <x v="21"/>
      <x v="602"/>
    </i>
    <i r="1">
      <x v="172"/>
      <x v="1021"/>
      <x v="3"/>
      <x v="7"/>
      <x v="9"/>
      <x v="1"/>
      <x v="9"/>
      <x v="14"/>
      <x v="15"/>
      <x v="90"/>
      <x v="37"/>
      <x v="39"/>
      <x v="183"/>
      <x v="190"/>
      <x/>
      <x v="6"/>
      <x/>
      <x v="20"/>
      <x v="603"/>
    </i>
    <i r="1">
      <x v="173"/>
      <x v="1022"/>
      <x v="1"/>
      <x v="8"/>
      <x v="9"/>
      <x v="1"/>
      <x v="9"/>
      <x v="32"/>
      <x v="54"/>
      <x v="73"/>
      <x v="38"/>
      <x v="37"/>
      <x v="184"/>
      <x v="191"/>
      <x/>
      <x v="7"/>
      <x/>
      <x v="21"/>
      <x v="604"/>
    </i>
    <i r="1">
      <x v="174"/>
      <x v="1023"/>
      <x v="3"/>
      <x v="1"/>
      <x v="9"/>
      <x v="1"/>
      <x v="9"/>
      <x v="12"/>
      <x v="35"/>
      <x v="268"/>
      <x v="36"/>
      <x v="38"/>
      <x v="184"/>
      <x v="191"/>
      <x/>
      <x/>
      <x/>
      <x v="19"/>
      <x v="605"/>
    </i>
    <i r="1">
      <x v="175"/>
      <x v="1024"/>
      <x v="4"/>
      <x v="7"/>
      <x v="9"/>
      <x v="1"/>
      <x v="9"/>
      <x v="49"/>
      <x v="17"/>
      <x v="360"/>
      <x v="37"/>
      <x v="39"/>
      <x v="184"/>
      <x v="191"/>
      <x/>
      <x v="6"/>
      <x/>
      <x v="20"/>
      <x v="606"/>
    </i>
    <i r="1">
      <x v="176"/>
      <x v="1025"/>
      <x v="4"/>
      <x v="5"/>
      <x v="30"/>
      <x v="1"/>
      <x v="9"/>
      <x v="423"/>
      <x v="196"/>
      <x v="361"/>
      <x v="34"/>
      <x v="35"/>
      <x v="185"/>
      <x v="192"/>
      <x/>
      <x v="4"/>
      <x/>
      <x v="5"/>
      <x v="607"/>
    </i>
    <i r="1">
      <x v="177"/>
      <x v="1026"/>
      <x v="1"/>
      <x v="12"/>
      <x v="30"/>
      <x v="1"/>
      <x v="9"/>
      <x v="424"/>
      <x v="197"/>
      <x v="362"/>
      <x v="34"/>
      <x v="35"/>
      <x v="186"/>
      <x v="192"/>
      <x/>
      <x v="12"/>
      <x/>
      <x v="5"/>
      <x v="608"/>
    </i>
    <i r="1">
      <x v="178"/>
      <x v="1027"/>
      <x v="3"/>
      <x v="1"/>
      <x v="30"/>
      <x v="1"/>
      <x v="9"/>
      <x v="425"/>
      <x v="24"/>
      <x v="346"/>
      <x v="34"/>
      <x v="35"/>
      <x v="185"/>
      <x v="192"/>
      <x/>
      <x/>
      <x/>
      <x v="5"/>
      <x v="608"/>
    </i>
    <i r="1">
      <x v="179"/>
      <x v="1028"/>
      <x v="4"/>
      <x v="7"/>
      <x v="30"/>
      <x v="1"/>
      <x v="9"/>
      <x v="425"/>
      <x v="196"/>
      <x v="362"/>
      <x v="34"/>
      <x v="35"/>
      <x v="185"/>
      <x v="192"/>
      <x/>
      <x v="6"/>
      <x/>
      <x v="5"/>
      <x v="609"/>
    </i>
    <i r="1">
      <x v="180"/>
      <x v="1029"/>
      <x v="4"/>
      <x v="6"/>
      <x v="30"/>
      <x v="1"/>
      <x v="9"/>
      <x v="426"/>
      <x v="28"/>
      <x v="363"/>
      <x v="35"/>
      <x v="36"/>
      <x v="185"/>
      <x v="192"/>
      <x/>
      <x v="5"/>
      <x/>
      <x v="6"/>
      <x v="610"/>
    </i>
    <i r="1">
      <x v="181"/>
      <x v="1030"/>
      <x v="1"/>
      <x v="12"/>
      <x v="30"/>
      <x v="1"/>
      <x v="9"/>
      <x v="427"/>
      <x v="7"/>
      <x v="364"/>
      <x v="35"/>
      <x v="36"/>
      <x v="186"/>
      <x v="192"/>
      <x/>
      <x v="12"/>
      <x/>
      <x v="6"/>
      <x v="611"/>
    </i>
    <i r="1">
      <x v="182"/>
      <x v="1031"/>
      <x v="4"/>
      <x v="2"/>
      <x v="30"/>
      <x v="1"/>
      <x v="9"/>
      <x v="428"/>
      <x v="21"/>
      <x v="365"/>
      <x v="35"/>
      <x v="36"/>
      <x v="185"/>
      <x v="192"/>
      <x/>
      <x v="1"/>
      <x/>
      <x v="6"/>
      <x v="612"/>
    </i>
    <i r="1">
      <x v="183"/>
      <x v="1032"/>
      <x v="1"/>
      <x v="9"/>
      <x v="30"/>
      <x v="1"/>
      <x v="9"/>
      <x v="427"/>
      <x v="176"/>
      <x v="365"/>
      <x v="35"/>
      <x v="36"/>
      <x v="185"/>
      <x v="192"/>
      <x/>
      <x v="9"/>
      <x/>
      <x v="6"/>
      <x v="612"/>
    </i>
    <i r="1">
      <x v="184"/>
      <x v="1033"/>
      <x v="1"/>
      <x v="12"/>
      <x v="30"/>
      <x v="7"/>
      <x v="9"/>
      <x v="62"/>
      <x v="13"/>
      <x v="66"/>
      <x v="35"/>
      <x v="36"/>
      <x v="183"/>
      <x v="193"/>
      <x/>
      <x v="12"/>
      <x/>
      <x v="6"/>
      <x v="613"/>
    </i>
    <i r="1">
      <x v="185"/>
      <x v="1034"/>
      <x v="1"/>
      <x v="5"/>
      <x v="30"/>
      <x v="7"/>
      <x v="9"/>
      <x v="80"/>
      <x v="25"/>
      <x v="75"/>
      <x v="35"/>
      <x v="36"/>
      <x v="187"/>
      <x v="193"/>
      <x/>
      <x v="4"/>
      <x/>
      <x v="6"/>
      <x v="614"/>
    </i>
    <i r="1">
      <x v="186"/>
      <x v="1035"/>
      <x v="1"/>
      <x v="1"/>
      <x v="30"/>
      <x v="7"/>
      <x v="9"/>
      <x v="71"/>
      <x v="12"/>
      <x v="86"/>
      <x v="35"/>
      <x v="36"/>
      <x v="187"/>
      <x v="193"/>
      <x/>
      <x/>
      <x/>
      <x v="6"/>
      <x v="615"/>
    </i>
    <i r="1">
      <x v="187"/>
      <x v="1036"/>
      <x v="1"/>
      <x v="9"/>
      <x v="30"/>
      <x v="7"/>
      <x v="9"/>
      <x v="345"/>
      <x v="14"/>
      <x v="68"/>
      <x v="35"/>
      <x v="36"/>
      <x v="187"/>
      <x v="193"/>
      <x/>
      <x v="9"/>
      <x/>
      <x v="6"/>
      <x v="616"/>
    </i>
    <i r="1">
      <x v="188"/>
      <x v="1037"/>
      <x v="3"/>
      <x v="11"/>
      <x v="30"/>
      <x v="7"/>
      <x v="9"/>
      <x v="429"/>
      <x v="21"/>
      <x v="262"/>
      <x v="35"/>
      <x v="36"/>
      <x v="188"/>
      <x v="194"/>
      <x/>
      <x v="11"/>
      <x/>
      <x v="6"/>
      <x v="584"/>
    </i>
    <i r="1">
      <x v="189"/>
      <x v="1038"/>
      <x v="3"/>
      <x v="6"/>
      <x v="30"/>
      <x v="7"/>
      <x v="9"/>
      <x v="75"/>
      <x v="25"/>
      <x v="262"/>
      <x v="35"/>
      <x v="36"/>
      <x v="188"/>
      <x v="194"/>
      <x/>
      <x v="5"/>
      <x/>
      <x v="6"/>
      <x v="617"/>
    </i>
    <i r="1">
      <x v="190"/>
      <x v="1039"/>
      <x v="3"/>
      <x v="8"/>
      <x v="30"/>
      <x v="7"/>
      <x v="9"/>
      <x v="82"/>
      <x v="25"/>
      <x v="76"/>
      <x v="35"/>
      <x v="36"/>
      <x v="188"/>
      <x v="194"/>
      <x/>
      <x v="7"/>
      <x/>
      <x v="6"/>
      <x v="618"/>
    </i>
    <i r="1">
      <x v="191"/>
      <x v="1040"/>
      <x v="3"/>
      <x v="1"/>
      <x v="30"/>
      <x v="7"/>
      <x v="9"/>
      <x v="64"/>
      <x v="5"/>
      <x v="360"/>
      <x v="35"/>
      <x v="36"/>
      <x v="188"/>
      <x v="194"/>
      <x/>
      <x/>
      <x/>
      <x v="6"/>
      <x v="619"/>
    </i>
    <i r="1">
      <x v="192"/>
      <x v="1041"/>
      <x v="4"/>
      <x v="2"/>
      <x v="9"/>
      <x v="7"/>
      <x v="9"/>
      <x v="429"/>
      <x v="13"/>
      <x v="69"/>
      <x v="35"/>
      <x v="36"/>
      <x v="189"/>
      <x v="195"/>
      <x/>
      <x v="1"/>
      <x/>
      <x v="6"/>
      <x v="620"/>
    </i>
    <i r="1">
      <x v="193"/>
      <x v="1042"/>
      <x v="4"/>
      <x v="5"/>
      <x v="9"/>
      <x v="7"/>
      <x v="9"/>
      <x v="82"/>
      <x v="24"/>
      <x v="360"/>
      <x v="35"/>
      <x v="36"/>
      <x v="189"/>
      <x v="195"/>
      <x/>
      <x v="4"/>
      <x/>
      <x v="6"/>
      <x v="621"/>
    </i>
    <i r="1">
      <x v="194"/>
      <x v="1043"/>
      <x v="4"/>
      <x v="4"/>
      <x v="9"/>
      <x v="7"/>
      <x v="9"/>
      <x v="430"/>
      <x v="195"/>
      <x v="270"/>
      <x v="35"/>
      <x v="36"/>
      <x v="190"/>
      <x v="196"/>
      <x/>
      <x v="3"/>
      <x/>
      <x v="6"/>
      <x v="622"/>
    </i>
    <i r="1">
      <x v="195"/>
      <x v="1044"/>
      <x v="1"/>
      <x v="10"/>
      <x v="9"/>
      <x v="6"/>
      <x v="9"/>
      <x v="64"/>
      <x v="7"/>
      <x v="242"/>
      <x v="36"/>
      <x v="38"/>
      <x v="190"/>
      <x v="196"/>
      <x/>
      <x v="10"/>
      <x/>
      <x v="19"/>
      <x v="623"/>
    </i>
    <i r="1">
      <x v="196"/>
      <x v="1045"/>
      <x v="4"/>
      <x v="9"/>
      <x v="9"/>
      <x v="7"/>
      <x v="9"/>
      <x v="343"/>
      <x v="187"/>
      <x v="270"/>
      <x v="35"/>
      <x v="36"/>
      <x v="190"/>
      <x v="196"/>
      <x/>
      <x v="9"/>
      <x/>
      <x v="6"/>
      <x v="624"/>
    </i>
    <i r="1">
      <x v="197"/>
      <x v="1046"/>
      <x v="3"/>
      <x v="10"/>
      <x v="30"/>
      <x v="18"/>
      <x v="9"/>
      <x v="282"/>
      <x v="196"/>
      <x v="355"/>
      <x v="35"/>
      <x v="36"/>
      <x v="191"/>
      <x v="197"/>
      <x/>
      <x v="10"/>
      <x/>
      <x v="6"/>
      <x v="625"/>
    </i>
    <i r="1">
      <x v="198"/>
      <x v="1047"/>
      <x v="4"/>
      <x v="12"/>
      <x v="30"/>
      <x v="18"/>
      <x v="9"/>
      <x v="283"/>
      <x v="227"/>
      <x v="58"/>
      <x v="35"/>
      <x v="36"/>
      <x v="187"/>
      <x v="197"/>
      <x/>
      <x v="12"/>
      <x/>
      <x v="6"/>
      <x v="626"/>
    </i>
    <i r="1">
      <x v="199"/>
      <x v="1048"/>
      <x v="4"/>
      <x v="5"/>
      <x v="30"/>
      <x v="18"/>
      <x v="9"/>
      <x v="431"/>
      <x v="24"/>
      <x v="94"/>
      <x v="35"/>
      <x v="36"/>
      <x v="191"/>
      <x v="197"/>
      <x/>
      <x v="4"/>
      <x/>
      <x v="6"/>
      <x v="627"/>
    </i>
    <i r="1">
      <x v="200"/>
      <x v="1049"/>
      <x v="3"/>
      <x v="7"/>
      <x v="30"/>
      <x v="18"/>
      <x v="9"/>
      <x v="68"/>
      <x v="24"/>
      <x v="58"/>
      <x v="35"/>
      <x v="36"/>
      <x v="191"/>
      <x v="197"/>
      <x/>
      <x v="6"/>
      <x/>
      <x v="6"/>
      <x v="628"/>
    </i>
    <i r="1">
      <x v="201"/>
      <x v="1050"/>
      <x v="3"/>
      <x v="9"/>
      <x v="9"/>
      <x v="7"/>
      <x v="9"/>
      <x v="10"/>
      <x v="12"/>
      <x v="355"/>
      <x v="36"/>
      <x v="38"/>
      <x v="191"/>
      <x v="197"/>
      <x/>
      <x v="9"/>
      <x/>
      <x v="19"/>
      <x v="629"/>
    </i>
    <i r="1">
      <x v="202"/>
      <x v="1051"/>
      <x v="4"/>
      <x v="12"/>
      <x v="9"/>
      <x v="7"/>
      <x v="9"/>
      <x v="44"/>
      <x v="12"/>
      <x v="94"/>
      <x v="36"/>
      <x v="38"/>
      <x v="187"/>
      <x v="197"/>
      <x/>
      <x v="12"/>
      <x/>
      <x v="19"/>
      <x v="620"/>
    </i>
    <i r="1">
      <x v="203"/>
      <x v="1052"/>
      <x v="1"/>
      <x v="2"/>
      <x v="30"/>
      <x v="18"/>
      <x v="10"/>
      <x v="432"/>
      <x v="55"/>
      <x v="15"/>
      <x v="36"/>
      <x v="38"/>
      <x v="192"/>
      <x v="198"/>
      <x/>
      <x v="1"/>
      <x/>
      <x v="19"/>
      <x v="630"/>
    </i>
    <i r="1">
      <x v="204"/>
      <x v="1053"/>
      <x v="4"/>
      <x v="3"/>
      <x v="30"/>
      <x v="18"/>
      <x v="10"/>
      <x v="433"/>
      <x v="57"/>
      <x v="31"/>
      <x v="36"/>
      <x v="38"/>
      <x v="192"/>
      <x v="198"/>
      <x/>
      <x v="2"/>
      <x/>
      <x v="19"/>
      <x v="631"/>
    </i>
    <i r="1">
      <x v="205"/>
      <x v="1054"/>
      <x v="3"/>
      <x v="12"/>
      <x v="30"/>
      <x v="18"/>
      <x v="10"/>
      <x v="336"/>
      <x v="57"/>
      <x v="21"/>
      <x v="36"/>
      <x v="38"/>
      <x v="188"/>
      <x v="198"/>
      <x/>
      <x v="12"/>
      <x/>
      <x v="19"/>
      <x v="632"/>
    </i>
    <i r="1">
      <x v="206"/>
      <x v="1055"/>
      <x v="3"/>
      <x v="1"/>
      <x v="30"/>
      <x v="18"/>
      <x v="10"/>
      <x v="281"/>
      <x v="50"/>
      <x v="15"/>
      <x v="36"/>
      <x v="38"/>
      <x v="192"/>
      <x v="198"/>
      <x/>
      <x/>
      <x/>
      <x v="19"/>
      <x v="633"/>
    </i>
    <i r="1">
      <x v="207"/>
      <x v="1056"/>
      <x v="1"/>
      <x v="12"/>
      <x v="30"/>
      <x v="7"/>
      <x v="10"/>
      <x v="281"/>
      <x v="39"/>
      <x v="10"/>
      <x v="37"/>
      <x v="39"/>
      <x v="193"/>
      <x v="199"/>
      <x/>
      <x v="12"/>
      <x/>
      <x v="20"/>
      <x v="634"/>
    </i>
    <i r="1">
      <x v="208"/>
      <x v="1057"/>
      <x v="3"/>
      <x v="1"/>
      <x v="30"/>
      <x v="7"/>
      <x v="10"/>
      <x v="299"/>
      <x v="32"/>
      <x v="9"/>
      <x v="37"/>
      <x v="39"/>
      <x v="194"/>
      <x v="199"/>
      <x/>
      <x/>
      <x/>
      <x v="20"/>
      <x v="635"/>
    </i>
    <i r="1">
      <x v="209"/>
      <x v="1058"/>
      <x v="4"/>
      <x v="3"/>
      <x v="30"/>
      <x v="7"/>
      <x v="10"/>
      <x v="332"/>
      <x v="181"/>
      <x v="10"/>
      <x v="37"/>
      <x v="39"/>
      <x v="194"/>
      <x v="199"/>
      <x/>
      <x v="2"/>
      <x/>
      <x v="20"/>
      <x v="634"/>
    </i>
    <i r="1">
      <x v="210"/>
      <x v="1059"/>
      <x v="3"/>
      <x v="4"/>
      <x v="30"/>
      <x v="7"/>
      <x v="10"/>
      <x v="76"/>
      <x v="34"/>
      <x v="10"/>
      <x v="37"/>
      <x v="39"/>
      <x v="194"/>
      <x v="199"/>
      <x/>
      <x v="3"/>
      <x/>
      <x v="20"/>
      <x v="636"/>
    </i>
    <i r="1">
      <x v="211"/>
      <x v="1060"/>
      <x v="4"/>
      <x/>
      <x v="9"/>
      <x v="11"/>
      <x v="11"/>
      <x v="30"/>
      <x v="214"/>
      <x v="54"/>
      <x v="36"/>
      <x v="38"/>
      <x v="194"/>
      <x v="199"/>
      <x/>
      <x v="8"/>
      <x/>
      <x v="19"/>
      <x v="637"/>
    </i>
    <i r="1">
      <x v="212"/>
      <x v="1061"/>
      <x v="4"/>
      <x v="7"/>
      <x v="9"/>
      <x v="11"/>
      <x v="11"/>
      <x v="27"/>
      <x v="185"/>
      <x v="232"/>
      <x v="36"/>
      <x v="38"/>
      <x v="194"/>
      <x v="199"/>
      <x/>
      <x v="6"/>
      <x/>
      <x v="19"/>
      <x v="638"/>
    </i>
    <i r="1">
      <x v="213"/>
      <x v="1062"/>
      <x v="4"/>
      <x v="2"/>
      <x v="9"/>
      <x v="18"/>
      <x v="11"/>
      <x v="422"/>
      <x v="10"/>
      <x v="21"/>
      <x v="36"/>
      <x v="38"/>
      <x v="194"/>
      <x v="199"/>
      <x/>
      <x v="1"/>
      <x/>
      <x v="19"/>
      <x v="639"/>
    </i>
    <i r="1">
      <x v="214"/>
      <x v="1063"/>
      <x v="4"/>
      <x v="1"/>
      <x v="9"/>
      <x v="18"/>
      <x v="11"/>
      <x v="434"/>
      <x v="3"/>
      <x v="6"/>
      <x v="36"/>
      <x v="38"/>
      <x v="194"/>
      <x v="199"/>
      <x/>
      <x/>
      <x/>
      <x v="19"/>
      <x v="640"/>
    </i>
    <i r="1">
      <x v="215"/>
      <x v="1064"/>
      <x v="3"/>
      <x v="1"/>
      <x v="9"/>
      <x v="18"/>
      <x v="11"/>
      <x v="30"/>
      <x v="3"/>
      <x v="1"/>
      <x v="36"/>
      <x v="38"/>
      <x v="195"/>
      <x v="200"/>
      <x/>
      <x/>
      <x/>
      <x v="19"/>
      <x v="641"/>
    </i>
    <i r="1">
      <x v="216"/>
      <x v="1065"/>
      <x v="3"/>
      <x v="4"/>
      <x v="9"/>
      <x v="18"/>
      <x v="11"/>
      <x v="34"/>
      <x v="173"/>
      <x v="3"/>
      <x v="36"/>
      <x v="38"/>
      <x v="195"/>
      <x v="200"/>
      <x/>
      <x v="3"/>
      <x/>
      <x v="19"/>
      <x v="642"/>
    </i>
    <i r="1">
      <x v="217"/>
      <x v="1066"/>
      <x v="4"/>
      <x v="8"/>
      <x v="9"/>
      <x v="18"/>
      <x v="11"/>
      <x v="27"/>
      <x v="12"/>
      <x v="3"/>
      <x v="36"/>
      <x v="38"/>
      <x v="195"/>
      <x v="200"/>
      <x/>
      <x v="7"/>
      <x/>
      <x v="19"/>
      <x v="643"/>
    </i>
    <i r="1">
      <x v="218"/>
      <x v="1067"/>
      <x v="3"/>
      <x v="1"/>
      <x v="9"/>
      <x v="18"/>
      <x v="10"/>
      <x v="36"/>
      <x v="3"/>
      <x v="19"/>
      <x v="37"/>
      <x v="39"/>
      <x v="196"/>
      <x v="201"/>
      <x/>
      <x/>
      <x/>
      <x v="20"/>
      <x v="560"/>
    </i>
    <i r="1">
      <x v="219"/>
      <x v="1068"/>
      <x v="3"/>
      <x v="9"/>
      <x v="9"/>
      <x v="18"/>
      <x v="10"/>
      <x v="301"/>
      <x v="56"/>
      <x v="19"/>
      <x v="37"/>
      <x v="39"/>
      <x v="196"/>
      <x v="201"/>
      <x/>
      <x v="9"/>
      <x/>
      <x v="20"/>
      <x v="644"/>
    </i>
    <i r="1">
      <x v="220"/>
      <x v="1069"/>
      <x v="1"/>
      <x v="12"/>
      <x v="30"/>
      <x v="18"/>
      <x v="10"/>
      <x v="56"/>
      <x v="32"/>
      <x v="39"/>
      <x v="38"/>
      <x v="37"/>
      <x v="190"/>
      <x v="202"/>
      <x/>
      <x v="12"/>
      <x/>
      <x v="21"/>
      <x v="645"/>
    </i>
    <i r="1">
      <x v="221"/>
      <x v="1070"/>
      <x v="1"/>
      <x v="1"/>
      <x v="30"/>
      <x v="18"/>
      <x v="10"/>
      <x v="435"/>
      <x v="32"/>
      <x v="40"/>
      <x v="38"/>
      <x v="37"/>
      <x v="197"/>
      <x v="202"/>
      <x/>
      <x/>
      <x/>
      <x v="21"/>
      <x v="646"/>
    </i>
    <i r="1">
      <x v="222"/>
      <x v="1071"/>
      <x v="3"/>
      <x v="5"/>
      <x v="30"/>
      <x v="18"/>
      <x v="10"/>
      <x v="56"/>
      <x v="32"/>
      <x v="39"/>
      <x v="38"/>
      <x v="37"/>
      <x v="197"/>
      <x v="202"/>
      <x/>
      <x v="4"/>
      <x/>
      <x v="21"/>
      <x v="552"/>
    </i>
    <i r="1">
      <x v="223"/>
      <x v="1072"/>
      <x v="3"/>
      <x/>
      <x v="30"/>
      <x v="18"/>
      <x v="10"/>
      <x v="210"/>
      <x v="180"/>
      <x v="41"/>
      <x v="38"/>
      <x v="37"/>
      <x v="197"/>
      <x v="202"/>
      <x/>
      <x v="8"/>
      <x/>
      <x v="21"/>
      <x v="647"/>
    </i>
    <i r="1">
      <x v="224"/>
      <x v="1073"/>
      <x v="3"/>
      <x v="4"/>
      <x v="9"/>
      <x v="12"/>
      <x v="10"/>
      <x v="265"/>
      <x v="37"/>
      <x v="36"/>
      <x v="37"/>
      <x v="39"/>
      <x v="197"/>
      <x v="202"/>
      <x/>
      <x v="3"/>
      <x/>
      <x v="20"/>
      <x v="648"/>
    </i>
    <i r="1">
      <x v="225"/>
      <x v="1074"/>
      <x v="4"/>
      <x v="2"/>
      <x v="9"/>
      <x v="12"/>
      <x v="10"/>
      <x v="266"/>
      <x v="23"/>
      <x v="222"/>
      <x v="37"/>
      <x v="39"/>
      <x v="198"/>
      <x v="203"/>
      <x/>
      <x v="1"/>
      <x/>
      <x v="20"/>
      <x v="649"/>
    </i>
    <i r="1">
      <x v="226"/>
      <x v="1075"/>
      <x v="4"/>
      <x v="12"/>
      <x v="9"/>
      <x v="12"/>
      <x v="10"/>
      <x v="315"/>
      <x v="33"/>
      <x v="219"/>
      <x v="37"/>
      <x v="39"/>
      <x v="199"/>
      <x v="203"/>
      <x/>
      <x v="12"/>
      <x/>
      <x v="20"/>
      <x v="650"/>
    </i>
    <i r="1">
      <x v="227"/>
      <x v="1076"/>
      <x v="4"/>
      <x v="7"/>
      <x v="9"/>
      <x v="12"/>
      <x v="10"/>
      <x v="436"/>
      <x v="31"/>
      <x v="366"/>
      <x v="37"/>
      <x v="39"/>
      <x v="198"/>
      <x v="203"/>
      <x/>
      <x v="6"/>
      <x/>
      <x v="20"/>
      <x v="651"/>
    </i>
    <i r="1">
      <x v="228"/>
      <x v="1077"/>
      <x v="4"/>
      <x v="3"/>
      <x v="9"/>
      <x v="12"/>
      <x v="10"/>
      <x v="272"/>
      <x v="40"/>
      <x v="222"/>
      <x v="37"/>
      <x v="39"/>
      <x v="198"/>
      <x v="203"/>
      <x/>
      <x v="2"/>
      <x/>
      <x v="20"/>
      <x v="652"/>
    </i>
    <i r="1">
      <x v="229"/>
      <x v="1078"/>
      <x v="4"/>
      <x v="12"/>
      <x v="9"/>
      <x v="12"/>
      <x v="10"/>
      <x v="98"/>
      <x v="53"/>
      <x v="307"/>
      <x v="38"/>
      <x v="37"/>
      <x v="199"/>
      <x v="203"/>
      <x/>
      <x v="12"/>
      <x/>
      <x v="21"/>
      <x v="653"/>
    </i>
    <i r="1">
      <x v="230"/>
      <x v="1079"/>
      <x v="4"/>
      <x v="1"/>
      <x v="9"/>
      <x v="12"/>
      <x v="10"/>
      <x v="197"/>
      <x v="183"/>
      <x v="256"/>
      <x v="38"/>
      <x v="37"/>
      <x v="198"/>
      <x v="203"/>
      <x/>
      <x/>
      <x/>
      <x v="21"/>
      <x v="654"/>
    </i>
    <i r="1">
      <x v="231"/>
      <x v="1080"/>
      <x v="4"/>
      <x v="4"/>
      <x v="9"/>
      <x v="12"/>
      <x v="10"/>
      <x v="312"/>
      <x v="53"/>
      <x v="178"/>
      <x v="38"/>
      <x v="37"/>
      <x v="198"/>
      <x v="203"/>
      <x/>
      <x v="3"/>
      <x/>
      <x v="21"/>
      <x v="655"/>
    </i>
    <i r="1">
      <x v="232"/>
      <x v="1081"/>
      <x v="4"/>
      <x v="9"/>
      <x v="9"/>
      <x v="12"/>
      <x v="10"/>
      <x v="437"/>
      <x v="228"/>
      <x v="254"/>
      <x v="38"/>
      <x v="37"/>
      <x v="198"/>
      <x v="203"/>
      <x/>
      <x v="9"/>
      <x/>
      <x v="21"/>
      <x v="655"/>
    </i>
    <i r="1">
      <x v="233"/>
      <x v="1082"/>
      <x v="4"/>
      <x v="10"/>
      <x v="9"/>
      <x v="12"/>
      <x v="10"/>
      <x v="272"/>
      <x v="31"/>
      <x v="181"/>
      <x v="37"/>
      <x v="39"/>
      <x v="198"/>
      <x v="203"/>
      <x/>
      <x v="10"/>
      <x/>
      <x v="20"/>
      <x v="565"/>
    </i>
    <i r="1">
      <x v="234"/>
      <x v="1083"/>
      <x v="1"/>
      <x v="1"/>
      <x v="9"/>
      <x v="7"/>
      <x v="10"/>
      <x v="66"/>
      <x v="53"/>
      <x v="39"/>
      <x v="37"/>
      <x v="39"/>
      <x v="200"/>
      <x v="204"/>
      <x/>
      <x/>
      <x/>
      <x v="20"/>
      <x v="656"/>
    </i>
    <i r="1">
      <x v="235"/>
      <x v="1084"/>
      <x v="1"/>
      <x v="2"/>
      <x v="9"/>
      <x v="7"/>
      <x v="10"/>
      <x v="263"/>
      <x v="53"/>
      <x v="63"/>
      <x v="37"/>
      <x v="39"/>
      <x v="200"/>
      <x v="204"/>
      <x/>
      <x v="1"/>
      <x/>
      <x v="20"/>
      <x v="605"/>
    </i>
    <i r="1">
      <x v="236"/>
      <x v="1085"/>
      <x v="3"/>
      <x v="2"/>
      <x v="29"/>
      <x v="7"/>
      <x v="10"/>
      <x v="438"/>
      <x v="71"/>
      <x v="367"/>
      <x v="38"/>
      <x v="37"/>
      <x v="201"/>
      <x v="205"/>
      <x/>
      <x v="1"/>
      <x/>
      <x v="21"/>
      <x v="657"/>
    </i>
    <i r="1">
      <x v="237"/>
      <x v="1086"/>
      <x v="3"/>
      <x v="8"/>
      <x v="29"/>
      <x v="7"/>
      <x v="10"/>
      <x v="120"/>
      <x v="84"/>
      <x v="25"/>
      <x v="38"/>
      <x v="37"/>
      <x v="201"/>
      <x v="205"/>
      <x/>
      <x v="7"/>
      <x/>
      <x v="21"/>
      <x v="658"/>
    </i>
    <i r="1">
      <x v="238"/>
      <x v="1087"/>
      <x v="3"/>
      <x v="1"/>
      <x v="29"/>
      <x v="7"/>
      <x v="10"/>
      <x v="99"/>
      <x v="229"/>
      <x v="367"/>
      <x v="38"/>
      <x v="37"/>
      <x v="201"/>
      <x v="205"/>
      <x/>
      <x/>
      <x/>
      <x v="21"/>
      <x v="659"/>
    </i>
  </rowItem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3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4" firstHeaderRow="1" firstDataRow="1" firstDataCol="3"/>
  <pivotFields count="3"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23">
    <i>
      <x/>
      <x/>
      <x/>
    </i>
    <i>
      <x v="1"/>
      <x v="1"/>
      <x v="1"/>
    </i>
    <i r="1">
      <x v="2"/>
      <x v="2"/>
    </i>
    <i>
      <x v="2"/>
      <x v="3"/>
      <x v="3"/>
    </i>
    <i r="1">
      <x v="2"/>
      <x v="2"/>
    </i>
    <i>
      <x v="3"/>
      <x v="4"/>
      <x v="4"/>
    </i>
    <i r="1">
      <x v="2"/>
      <x v="2"/>
    </i>
    <i>
      <x v="4"/>
      <x v="5"/>
      <x v="5"/>
    </i>
    <i r="1">
      <x v="6"/>
      <x v="2"/>
    </i>
    <i>
      <x v="5"/>
      <x v="1"/>
      <x v="1"/>
    </i>
    <i r="1">
      <x v="2"/>
      <x v="2"/>
    </i>
    <i>
      <x v="6"/>
      <x v="7"/>
      <x v="6"/>
    </i>
    <i r="1">
      <x v="8"/>
      <x v="2"/>
    </i>
    <i>
      <x v="7"/>
      <x v="9"/>
      <x v="7"/>
    </i>
    <i r="1">
      <x v="2"/>
      <x v="2"/>
    </i>
    <i>
      <x v="8"/>
      <x v="10"/>
      <x v="8"/>
    </i>
    <i r="1">
      <x v="2"/>
      <x v="2"/>
    </i>
    <i>
      <x v="9"/>
      <x v="11"/>
      <x v="9"/>
    </i>
    <i>
      <x v="10"/>
      <x v="12"/>
      <x v="9"/>
    </i>
    <i r="1">
      <x v="13"/>
      <x v="2"/>
    </i>
    <i>
      <x v="11"/>
      <x v="14"/>
      <x v="5"/>
    </i>
    <i>
      <x v="12"/>
      <x v="15"/>
      <x v="10"/>
    </i>
    <i r="1">
      <x v="16"/>
      <x v="2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16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1480</v>
      </c>
      <c r="C1" s="1" t="s">
        <v>1481</v>
      </c>
      <c r="D1" s="4" t="s">
        <v>1482</v>
      </c>
    </row>
    <row r="2" spans="1:4" x14ac:dyDescent="0.25">
      <c r="A2" s="12" t="s">
        <v>3262</v>
      </c>
      <c r="B2" s="12" t="s">
        <v>3262</v>
      </c>
      <c r="C2" s="12" t="s">
        <v>3263</v>
      </c>
      <c r="D2" s="19">
        <f ca="1">NOW()</f>
        <v>45881.4566037037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8460-4A63-4A25-8EAD-353959EA8C02}">
  <dimension ref="A1:N242"/>
  <sheetViews>
    <sheetView zoomScale="53" zoomScaleNormal="53" workbookViewId="0">
      <selection activeCell="L47" sqref="L47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7.425781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5">
        <v>2299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2285</v>
      </c>
      <c r="C4" t="s">
        <v>8</v>
      </c>
      <c r="D4" t="s">
        <v>2286</v>
      </c>
      <c r="E4" t="s">
        <v>140</v>
      </c>
      <c r="F4" t="s">
        <v>393</v>
      </c>
      <c r="G4" t="s">
        <v>397</v>
      </c>
      <c r="H4" t="s">
        <v>182</v>
      </c>
      <c r="I4" t="s">
        <v>311</v>
      </c>
      <c r="J4" t="s">
        <v>177</v>
      </c>
      <c r="K4" t="s">
        <v>2642</v>
      </c>
      <c r="L4" t="s">
        <v>2643</v>
      </c>
      <c r="M4" t="s">
        <v>2644</v>
      </c>
      <c r="N4" t="s">
        <v>2645</v>
      </c>
    </row>
    <row r="5" spans="1:14" x14ac:dyDescent="0.25">
      <c r="A5" t="s">
        <v>233</v>
      </c>
      <c r="B5" t="s">
        <v>2287</v>
      </c>
      <c r="C5" t="s">
        <v>4</v>
      </c>
      <c r="D5" t="s">
        <v>2288</v>
      </c>
      <c r="E5" t="s">
        <v>140</v>
      </c>
      <c r="F5" t="s">
        <v>393</v>
      </c>
      <c r="G5" t="s">
        <v>397</v>
      </c>
      <c r="H5" t="s">
        <v>2289</v>
      </c>
      <c r="I5" t="s">
        <v>347</v>
      </c>
      <c r="J5" t="s">
        <v>154</v>
      </c>
      <c r="K5" t="s">
        <v>2642</v>
      </c>
      <c r="L5" t="s">
        <v>2643</v>
      </c>
      <c r="M5" t="s">
        <v>2644</v>
      </c>
      <c r="N5" t="s">
        <v>2645</v>
      </c>
    </row>
    <row r="6" spans="1:14" x14ac:dyDescent="0.25">
      <c r="A6" t="s">
        <v>389</v>
      </c>
      <c r="B6" t="s">
        <v>2290</v>
      </c>
      <c r="C6" t="s">
        <v>4</v>
      </c>
      <c r="D6" t="s">
        <v>15</v>
      </c>
      <c r="E6" t="s">
        <v>140</v>
      </c>
      <c r="F6" t="s">
        <v>393</v>
      </c>
      <c r="G6" t="s">
        <v>397</v>
      </c>
      <c r="H6" t="s">
        <v>216</v>
      </c>
      <c r="I6" t="s">
        <v>311</v>
      </c>
      <c r="J6" t="s">
        <v>219</v>
      </c>
      <c r="K6" t="s">
        <v>2642</v>
      </c>
      <c r="L6" t="s">
        <v>2643</v>
      </c>
      <c r="M6" t="s">
        <v>2644</v>
      </c>
      <c r="N6" t="s">
        <v>2645</v>
      </c>
    </row>
    <row r="7" spans="1:14" x14ac:dyDescent="0.25">
      <c r="A7" t="s">
        <v>125</v>
      </c>
      <c r="B7" t="s">
        <v>2291</v>
      </c>
      <c r="C7" t="s">
        <v>8</v>
      </c>
      <c r="D7" t="s">
        <v>13</v>
      </c>
      <c r="E7" t="s">
        <v>140</v>
      </c>
      <c r="F7" t="s">
        <v>393</v>
      </c>
      <c r="G7" t="s">
        <v>397</v>
      </c>
      <c r="H7" t="s">
        <v>216</v>
      </c>
      <c r="I7" t="s">
        <v>372</v>
      </c>
      <c r="J7" t="s">
        <v>1277</v>
      </c>
      <c r="K7" t="s">
        <v>2642</v>
      </c>
      <c r="L7" t="s">
        <v>2643</v>
      </c>
      <c r="M7" t="s">
        <v>2644</v>
      </c>
      <c r="N7" t="s">
        <v>2645</v>
      </c>
    </row>
    <row r="8" spans="1:14" x14ac:dyDescent="0.25">
      <c r="A8" t="s">
        <v>148</v>
      </c>
      <c r="B8" t="s">
        <v>2292</v>
      </c>
      <c r="C8" t="s">
        <v>6</v>
      </c>
      <c r="D8" t="s">
        <v>11</v>
      </c>
      <c r="E8" t="s">
        <v>140</v>
      </c>
      <c r="F8" t="s">
        <v>393</v>
      </c>
      <c r="G8" t="s">
        <v>397</v>
      </c>
      <c r="H8" t="s">
        <v>1250</v>
      </c>
      <c r="I8" t="s">
        <v>2293</v>
      </c>
      <c r="J8" t="s">
        <v>2294</v>
      </c>
      <c r="K8" t="s">
        <v>2642</v>
      </c>
      <c r="L8" t="s">
        <v>2643</v>
      </c>
      <c r="M8" t="s">
        <v>2644</v>
      </c>
      <c r="N8" t="s">
        <v>2645</v>
      </c>
    </row>
    <row r="9" spans="1:14" x14ac:dyDescent="0.25">
      <c r="A9" t="s">
        <v>392</v>
      </c>
      <c r="B9" t="s">
        <v>2295</v>
      </c>
      <c r="C9" t="s">
        <v>6</v>
      </c>
      <c r="D9" t="s">
        <v>16</v>
      </c>
      <c r="E9" t="s">
        <v>140</v>
      </c>
      <c r="F9" t="s">
        <v>393</v>
      </c>
      <c r="G9" t="s">
        <v>397</v>
      </c>
      <c r="H9" t="s">
        <v>2296</v>
      </c>
      <c r="I9" t="s">
        <v>290</v>
      </c>
      <c r="J9" t="s">
        <v>198</v>
      </c>
      <c r="K9" t="s">
        <v>2642</v>
      </c>
      <c r="L9" t="s">
        <v>2643</v>
      </c>
      <c r="M9" t="s">
        <v>2644</v>
      </c>
      <c r="N9" t="s">
        <v>2645</v>
      </c>
    </row>
    <row r="10" spans="1:14" x14ac:dyDescent="0.25">
      <c r="A10" t="s">
        <v>386</v>
      </c>
      <c r="B10" t="s">
        <v>2297</v>
      </c>
      <c r="C10" t="s">
        <v>6</v>
      </c>
      <c r="D10" t="s">
        <v>14</v>
      </c>
      <c r="E10" t="s">
        <v>140</v>
      </c>
      <c r="F10" t="s">
        <v>393</v>
      </c>
      <c r="G10" t="s">
        <v>397</v>
      </c>
      <c r="H10" t="s">
        <v>213</v>
      </c>
      <c r="I10" t="s">
        <v>2298</v>
      </c>
      <c r="J10" t="s">
        <v>198</v>
      </c>
      <c r="K10" t="s">
        <v>2642</v>
      </c>
      <c r="L10" t="s">
        <v>2643</v>
      </c>
      <c r="M10" t="s">
        <v>2644</v>
      </c>
      <c r="N10" t="s">
        <v>2645</v>
      </c>
    </row>
    <row r="11" spans="1:14" x14ac:dyDescent="0.25">
      <c r="A11" t="s">
        <v>228</v>
      </c>
      <c r="B11" t="s">
        <v>2309</v>
      </c>
      <c r="C11" t="s">
        <v>8</v>
      </c>
      <c r="D11" t="s">
        <v>9</v>
      </c>
      <c r="E11" t="s">
        <v>140</v>
      </c>
      <c r="F11" t="s">
        <v>393</v>
      </c>
      <c r="G11" t="s">
        <v>397</v>
      </c>
      <c r="H11" t="s">
        <v>1257</v>
      </c>
      <c r="I11" t="s">
        <v>288</v>
      </c>
      <c r="J11" t="s">
        <v>2310</v>
      </c>
      <c r="K11" t="s">
        <v>2642</v>
      </c>
      <c r="L11" t="s">
        <v>2643</v>
      </c>
      <c r="M11" t="s">
        <v>2646</v>
      </c>
      <c r="N11" t="s">
        <v>2647</v>
      </c>
    </row>
    <row r="12" spans="1:14" x14ac:dyDescent="0.25">
      <c r="A12" t="s">
        <v>391</v>
      </c>
      <c r="B12" t="s">
        <v>2312</v>
      </c>
      <c r="C12" t="s">
        <v>8</v>
      </c>
      <c r="D12" t="s">
        <v>14</v>
      </c>
      <c r="E12" t="s">
        <v>140</v>
      </c>
      <c r="F12" t="s">
        <v>393</v>
      </c>
      <c r="G12" t="s">
        <v>397</v>
      </c>
      <c r="H12" t="s">
        <v>260</v>
      </c>
      <c r="I12" t="s">
        <v>369</v>
      </c>
      <c r="J12" t="s">
        <v>1121</v>
      </c>
      <c r="K12" t="s">
        <v>2642</v>
      </c>
      <c r="L12" t="s">
        <v>2643</v>
      </c>
      <c r="M12" t="s">
        <v>2646</v>
      </c>
      <c r="N12" t="s">
        <v>2647</v>
      </c>
    </row>
    <row r="13" spans="1:14" x14ac:dyDescent="0.25">
      <c r="A13" t="s">
        <v>388</v>
      </c>
      <c r="B13" t="s">
        <v>2314</v>
      </c>
      <c r="C13" t="s">
        <v>4</v>
      </c>
      <c r="D13" t="s">
        <v>15</v>
      </c>
      <c r="E13" t="s">
        <v>140</v>
      </c>
      <c r="F13" t="s">
        <v>393</v>
      </c>
      <c r="G13" t="s">
        <v>397</v>
      </c>
      <c r="H13" t="s">
        <v>2315</v>
      </c>
      <c r="I13" t="s">
        <v>271</v>
      </c>
      <c r="J13" t="s">
        <v>224</v>
      </c>
      <c r="K13" t="s">
        <v>2642</v>
      </c>
      <c r="L13" t="s">
        <v>2643</v>
      </c>
      <c r="M13" t="s">
        <v>2646</v>
      </c>
      <c r="N13" t="s">
        <v>2647</v>
      </c>
    </row>
    <row r="14" spans="1:14" x14ac:dyDescent="0.25">
      <c r="A14" t="s">
        <v>387</v>
      </c>
      <c r="B14" t="s">
        <v>2316</v>
      </c>
      <c r="C14" t="s">
        <v>4</v>
      </c>
      <c r="D14" t="s">
        <v>2288</v>
      </c>
      <c r="E14" t="s">
        <v>140</v>
      </c>
      <c r="F14" t="s">
        <v>393</v>
      </c>
      <c r="G14" t="s">
        <v>397</v>
      </c>
      <c r="H14" t="s">
        <v>2317</v>
      </c>
      <c r="I14" t="s">
        <v>268</v>
      </c>
      <c r="J14" t="s">
        <v>1190</v>
      </c>
      <c r="K14" t="s">
        <v>2642</v>
      </c>
      <c r="L14" t="s">
        <v>2643</v>
      </c>
      <c r="M14" t="s">
        <v>2646</v>
      </c>
      <c r="N14" t="s">
        <v>2647</v>
      </c>
    </row>
    <row r="15" spans="1:14" x14ac:dyDescent="0.25">
      <c r="A15" t="s">
        <v>390</v>
      </c>
      <c r="B15" t="s">
        <v>2318</v>
      </c>
      <c r="C15" t="s">
        <v>6</v>
      </c>
      <c r="D15" t="s">
        <v>11</v>
      </c>
      <c r="E15" t="s">
        <v>140</v>
      </c>
      <c r="F15" t="s">
        <v>393</v>
      </c>
      <c r="G15" t="s">
        <v>397</v>
      </c>
      <c r="H15" t="s">
        <v>392</v>
      </c>
      <c r="I15" t="s">
        <v>271</v>
      </c>
      <c r="J15" t="s">
        <v>29</v>
      </c>
      <c r="K15" t="s">
        <v>2642</v>
      </c>
      <c r="L15" t="s">
        <v>2643</v>
      </c>
      <c r="M15" t="s">
        <v>2646</v>
      </c>
      <c r="N15" t="s">
        <v>2647</v>
      </c>
    </row>
    <row r="16" spans="1:14" x14ac:dyDescent="0.25">
      <c r="A16" t="s">
        <v>661</v>
      </c>
      <c r="B16" t="s">
        <v>2319</v>
      </c>
      <c r="C16" t="s">
        <v>5</v>
      </c>
      <c r="D16" t="s">
        <v>12</v>
      </c>
      <c r="E16" t="s">
        <v>140</v>
      </c>
      <c r="F16" t="s">
        <v>393</v>
      </c>
      <c r="G16" t="s">
        <v>397</v>
      </c>
      <c r="H16" t="s">
        <v>2315</v>
      </c>
      <c r="I16" t="s">
        <v>303</v>
      </c>
      <c r="J16" t="s">
        <v>99</v>
      </c>
      <c r="K16" t="s">
        <v>2642</v>
      </c>
      <c r="L16" t="s">
        <v>2643</v>
      </c>
      <c r="M16" t="s">
        <v>2646</v>
      </c>
      <c r="N16" t="s">
        <v>2647</v>
      </c>
    </row>
    <row r="17" spans="1:14" x14ac:dyDescent="0.25">
      <c r="A17" t="s">
        <v>727</v>
      </c>
      <c r="B17" t="s">
        <v>2324</v>
      </c>
      <c r="C17" t="s">
        <v>4</v>
      </c>
      <c r="D17" t="s">
        <v>15</v>
      </c>
      <c r="E17" t="s">
        <v>140</v>
      </c>
      <c r="F17" t="s">
        <v>393</v>
      </c>
      <c r="G17" t="s">
        <v>397</v>
      </c>
      <c r="H17" t="s">
        <v>226</v>
      </c>
      <c r="I17" t="s">
        <v>1040</v>
      </c>
      <c r="J17" t="s">
        <v>157</v>
      </c>
      <c r="K17" t="s">
        <v>2642</v>
      </c>
      <c r="L17" t="s">
        <v>2643</v>
      </c>
      <c r="M17" t="s">
        <v>2648</v>
      </c>
      <c r="N17" t="s">
        <v>2649</v>
      </c>
    </row>
    <row r="18" spans="1:14" x14ac:dyDescent="0.25">
      <c r="A18" t="s">
        <v>754</v>
      </c>
      <c r="B18" t="s">
        <v>2325</v>
      </c>
      <c r="C18" t="s">
        <v>4</v>
      </c>
      <c r="D18" t="s">
        <v>13</v>
      </c>
      <c r="E18" t="s">
        <v>140</v>
      </c>
      <c r="F18" t="s">
        <v>393</v>
      </c>
      <c r="G18" t="s">
        <v>397</v>
      </c>
      <c r="H18" t="s">
        <v>2326</v>
      </c>
      <c r="I18" t="s">
        <v>2327</v>
      </c>
      <c r="J18" t="s">
        <v>162</v>
      </c>
      <c r="K18" t="s">
        <v>2650</v>
      </c>
      <c r="L18" t="s">
        <v>2651</v>
      </c>
      <c r="M18" t="s">
        <v>2648</v>
      </c>
      <c r="N18" t="s">
        <v>2649</v>
      </c>
    </row>
    <row r="19" spans="1:14" x14ac:dyDescent="0.25">
      <c r="A19" t="s">
        <v>743</v>
      </c>
      <c r="B19" t="s">
        <v>2328</v>
      </c>
      <c r="C19" t="s">
        <v>4</v>
      </c>
      <c r="D19" t="s">
        <v>2286</v>
      </c>
      <c r="E19" t="s">
        <v>140</v>
      </c>
      <c r="F19" t="s">
        <v>393</v>
      </c>
      <c r="G19" t="s">
        <v>397</v>
      </c>
      <c r="H19" t="s">
        <v>226</v>
      </c>
      <c r="I19" t="s">
        <v>360</v>
      </c>
      <c r="J19" t="s">
        <v>2329</v>
      </c>
      <c r="K19" t="s">
        <v>2642</v>
      </c>
      <c r="L19" t="s">
        <v>2643</v>
      </c>
      <c r="M19" t="s">
        <v>2648</v>
      </c>
      <c r="N19" t="s">
        <v>2649</v>
      </c>
    </row>
    <row r="20" spans="1:14" x14ac:dyDescent="0.25">
      <c r="A20" t="s">
        <v>699</v>
      </c>
      <c r="B20" t="s">
        <v>2330</v>
      </c>
      <c r="C20" t="s">
        <v>4</v>
      </c>
      <c r="D20" t="s">
        <v>11</v>
      </c>
      <c r="E20" t="s">
        <v>140</v>
      </c>
      <c r="F20" t="s">
        <v>393</v>
      </c>
      <c r="G20" t="s">
        <v>397</v>
      </c>
      <c r="H20" t="s">
        <v>2326</v>
      </c>
      <c r="I20" t="s">
        <v>233</v>
      </c>
      <c r="J20" t="s">
        <v>234</v>
      </c>
      <c r="K20" t="s">
        <v>2650</v>
      </c>
      <c r="L20" t="s">
        <v>2651</v>
      </c>
      <c r="M20" t="s">
        <v>2648</v>
      </c>
      <c r="N20" t="s">
        <v>2649</v>
      </c>
    </row>
    <row r="21" spans="1:14" x14ac:dyDescent="0.25">
      <c r="A21" t="s">
        <v>739</v>
      </c>
      <c r="B21" t="s">
        <v>2331</v>
      </c>
      <c r="C21" t="s">
        <v>4</v>
      </c>
      <c r="D21" t="s">
        <v>10</v>
      </c>
      <c r="E21" t="s">
        <v>140</v>
      </c>
      <c r="F21" t="s">
        <v>393</v>
      </c>
      <c r="G21" t="s">
        <v>397</v>
      </c>
      <c r="H21" t="s">
        <v>2332</v>
      </c>
      <c r="I21" t="s">
        <v>2333</v>
      </c>
      <c r="J21" t="s">
        <v>2334</v>
      </c>
      <c r="K21" t="s">
        <v>2642</v>
      </c>
      <c r="L21" t="s">
        <v>2643</v>
      </c>
      <c r="M21" t="s">
        <v>2648</v>
      </c>
      <c r="N21" t="s">
        <v>2649</v>
      </c>
    </row>
    <row r="22" spans="1:14" x14ac:dyDescent="0.25">
      <c r="A22" t="s">
        <v>737</v>
      </c>
      <c r="B22" t="s">
        <v>2335</v>
      </c>
      <c r="C22" t="s">
        <v>4</v>
      </c>
      <c r="D22" t="s">
        <v>9</v>
      </c>
      <c r="E22" t="s">
        <v>140</v>
      </c>
      <c r="F22" t="s">
        <v>393</v>
      </c>
      <c r="G22" t="s">
        <v>397</v>
      </c>
      <c r="H22" t="s">
        <v>2336</v>
      </c>
      <c r="I22" t="s">
        <v>233</v>
      </c>
      <c r="J22" t="s">
        <v>2334</v>
      </c>
      <c r="K22" t="s">
        <v>2650</v>
      </c>
      <c r="L22" t="s">
        <v>2651</v>
      </c>
      <c r="M22" t="s">
        <v>2648</v>
      </c>
      <c r="N22" t="s">
        <v>2649</v>
      </c>
    </row>
    <row r="23" spans="1:14" x14ac:dyDescent="0.25">
      <c r="A23" t="s">
        <v>668</v>
      </c>
      <c r="B23" t="s">
        <v>2337</v>
      </c>
      <c r="C23" t="s">
        <v>4</v>
      </c>
      <c r="D23" t="s">
        <v>11</v>
      </c>
      <c r="E23" t="s">
        <v>140</v>
      </c>
      <c r="F23" t="s">
        <v>393</v>
      </c>
      <c r="G23" t="s">
        <v>397</v>
      </c>
      <c r="H23" t="s">
        <v>2338</v>
      </c>
      <c r="I23" t="s">
        <v>308</v>
      </c>
      <c r="J23" t="s">
        <v>198</v>
      </c>
      <c r="K23" t="s">
        <v>2650</v>
      </c>
      <c r="L23" t="s">
        <v>2651</v>
      </c>
      <c r="M23" t="s">
        <v>2648</v>
      </c>
      <c r="N23" t="s">
        <v>2649</v>
      </c>
    </row>
    <row r="24" spans="1:14" x14ac:dyDescent="0.25">
      <c r="A24" t="s">
        <v>751</v>
      </c>
      <c r="B24" t="s">
        <v>2339</v>
      </c>
      <c r="C24" t="s">
        <v>4</v>
      </c>
      <c r="D24" t="s">
        <v>9</v>
      </c>
      <c r="E24" t="s">
        <v>140</v>
      </c>
      <c r="F24" t="s">
        <v>393</v>
      </c>
      <c r="G24" t="s">
        <v>397</v>
      </c>
      <c r="H24" t="s">
        <v>2340</v>
      </c>
      <c r="I24" t="s">
        <v>233</v>
      </c>
      <c r="J24" t="s">
        <v>240</v>
      </c>
      <c r="K24" t="s">
        <v>2650</v>
      </c>
      <c r="L24" t="s">
        <v>2651</v>
      </c>
      <c r="M24" t="s">
        <v>2648</v>
      </c>
      <c r="N24" t="s">
        <v>2649</v>
      </c>
    </row>
    <row r="25" spans="1:14" x14ac:dyDescent="0.25">
      <c r="A25" t="s">
        <v>649</v>
      </c>
      <c r="B25" t="s">
        <v>2341</v>
      </c>
      <c r="C25" t="s">
        <v>4</v>
      </c>
      <c r="D25" t="s">
        <v>14</v>
      </c>
      <c r="E25" t="s">
        <v>140</v>
      </c>
      <c r="F25" t="s">
        <v>393</v>
      </c>
      <c r="G25" t="s">
        <v>397</v>
      </c>
      <c r="H25" t="s">
        <v>168</v>
      </c>
      <c r="I25" t="s">
        <v>233</v>
      </c>
      <c r="J25" t="s">
        <v>171</v>
      </c>
      <c r="K25" t="s">
        <v>2650</v>
      </c>
      <c r="L25" t="s">
        <v>2651</v>
      </c>
      <c r="M25" t="s">
        <v>2648</v>
      </c>
      <c r="N25" t="s">
        <v>2649</v>
      </c>
    </row>
    <row r="26" spans="1:14" x14ac:dyDescent="0.25">
      <c r="A26" t="s">
        <v>666</v>
      </c>
      <c r="B26" t="s">
        <v>2349</v>
      </c>
      <c r="C26" t="s">
        <v>4</v>
      </c>
      <c r="D26" t="s">
        <v>9</v>
      </c>
      <c r="E26" t="s">
        <v>140</v>
      </c>
      <c r="F26" t="s">
        <v>393</v>
      </c>
      <c r="G26" t="s">
        <v>397</v>
      </c>
      <c r="H26" t="s">
        <v>153</v>
      </c>
      <c r="I26" t="s">
        <v>233</v>
      </c>
      <c r="J26" t="s">
        <v>224</v>
      </c>
      <c r="K26" t="s">
        <v>2650</v>
      </c>
      <c r="L26" t="s">
        <v>2651</v>
      </c>
      <c r="M26" t="s">
        <v>2652</v>
      </c>
      <c r="N26" t="s">
        <v>2653</v>
      </c>
    </row>
    <row r="27" spans="1:14" x14ac:dyDescent="0.25">
      <c r="A27" t="s">
        <v>806</v>
      </c>
      <c r="B27" t="s">
        <v>2351</v>
      </c>
      <c r="C27" t="s">
        <v>8</v>
      </c>
      <c r="D27" t="s">
        <v>11</v>
      </c>
      <c r="E27" t="s">
        <v>140</v>
      </c>
      <c r="F27" t="s">
        <v>393</v>
      </c>
      <c r="G27" t="s">
        <v>397</v>
      </c>
      <c r="H27" t="s">
        <v>153</v>
      </c>
      <c r="I27" t="s">
        <v>233</v>
      </c>
      <c r="J27" t="s">
        <v>224</v>
      </c>
      <c r="K27" t="s">
        <v>2650</v>
      </c>
      <c r="L27" t="s">
        <v>2651</v>
      </c>
      <c r="M27" t="s">
        <v>2652</v>
      </c>
      <c r="N27" t="s">
        <v>2653</v>
      </c>
    </row>
    <row r="28" spans="1:14" x14ac:dyDescent="0.25">
      <c r="A28" t="s">
        <v>810</v>
      </c>
      <c r="B28" t="s">
        <v>2353</v>
      </c>
      <c r="C28" t="s">
        <v>6</v>
      </c>
      <c r="D28" t="s">
        <v>14</v>
      </c>
      <c r="E28" t="s">
        <v>140</v>
      </c>
      <c r="F28" t="s">
        <v>393</v>
      </c>
      <c r="G28" t="s">
        <v>397</v>
      </c>
      <c r="H28" t="s">
        <v>2354</v>
      </c>
      <c r="I28" t="s">
        <v>269</v>
      </c>
      <c r="J28" t="s">
        <v>1193</v>
      </c>
      <c r="K28" t="s">
        <v>2650</v>
      </c>
      <c r="L28" t="s">
        <v>2651</v>
      </c>
      <c r="M28" t="s">
        <v>2652</v>
      </c>
      <c r="N28" t="s">
        <v>2653</v>
      </c>
    </row>
    <row r="29" spans="1:14" x14ac:dyDescent="0.25">
      <c r="A29" t="s">
        <v>816</v>
      </c>
      <c r="B29" t="s">
        <v>2356</v>
      </c>
      <c r="C29" t="s">
        <v>8</v>
      </c>
      <c r="D29" t="s">
        <v>15</v>
      </c>
      <c r="E29" t="s">
        <v>140</v>
      </c>
      <c r="F29" t="s">
        <v>393</v>
      </c>
      <c r="G29" t="s">
        <v>397</v>
      </c>
      <c r="H29" t="s">
        <v>2289</v>
      </c>
      <c r="I29" t="s">
        <v>312</v>
      </c>
      <c r="J29" t="s">
        <v>224</v>
      </c>
      <c r="K29" t="s">
        <v>2650</v>
      </c>
      <c r="L29" t="s">
        <v>2651</v>
      </c>
      <c r="M29" t="s">
        <v>2652</v>
      </c>
      <c r="N29" t="s">
        <v>2653</v>
      </c>
    </row>
    <row r="30" spans="1:14" x14ac:dyDescent="0.25">
      <c r="A30" t="s">
        <v>820</v>
      </c>
      <c r="B30" t="s">
        <v>2358</v>
      </c>
      <c r="C30" t="s">
        <v>5</v>
      </c>
      <c r="D30" t="s">
        <v>13</v>
      </c>
      <c r="E30" t="s">
        <v>140</v>
      </c>
      <c r="F30" t="s">
        <v>393</v>
      </c>
      <c r="G30" t="s">
        <v>397</v>
      </c>
      <c r="H30" t="s">
        <v>2289</v>
      </c>
      <c r="I30" t="s">
        <v>312</v>
      </c>
      <c r="J30" t="s">
        <v>224</v>
      </c>
      <c r="K30" t="s">
        <v>2650</v>
      </c>
      <c r="L30" t="s">
        <v>2651</v>
      </c>
      <c r="M30" t="s">
        <v>2652</v>
      </c>
      <c r="N30" t="s">
        <v>2653</v>
      </c>
    </row>
    <row r="31" spans="1:14" x14ac:dyDescent="0.25">
      <c r="A31" t="s">
        <v>734</v>
      </c>
      <c r="B31" t="s">
        <v>2360</v>
      </c>
      <c r="C31" t="s">
        <v>5</v>
      </c>
      <c r="D31" t="s">
        <v>10</v>
      </c>
      <c r="E31" t="s">
        <v>140</v>
      </c>
      <c r="F31" t="s">
        <v>393</v>
      </c>
      <c r="G31" t="s">
        <v>397</v>
      </c>
      <c r="H31" t="s">
        <v>2354</v>
      </c>
      <c r="I31" t="s">
        <v>144</v>
      </c>
      <c r="J31" t="s">
        <v>1183</v>
      </c>
      <c r="K31" t="s">
        <v>2650</v>
      </c>
      <c r="L31" t="s">
        <v>2651</v>
      </c>
      <c r="M31" t="s">
        <v>2652</v>
      </c>
      <c r="N31" t="s">
        <v>2653</v>
      </c>
    </row>
    <row r="32" spans="1:14" x14ac:dyDescent="0.25">
      <c r="A32" t="s">
        <v>688</v>
      </c>
      <c r="B32" t="s">
        <v>2362</v>
      </c>
      <c r="C32" t="s">
        <v>8</v>
      </c>
      <c r="D32" t="s">
        <v>11</v>
      </c>
      <c r="E32" t="s">
        <v>140</v>
      </c>
      <c r="F32" t="s">
        <v>393</v>
      </c>
      <c r="G32" t="s">
        <v>397</v>
      </c>
      <c r="H32" t="s">
        <v>2363</v>
      </c>
      <c r="I32" t="s">
        <v>316</v>
      </c>
      <c r="J32" t="s">
        <v>147</v>
      </c>
      <c r="K32" t="s">
        <v>2654</v>
      </c>
      <c r="L32" t="s">
        <v>2655</v>
      </c>
      <c r="M32" t="s">
        <v>2656</v>
      </c>
      <c r="N32" t="s">
        <v>2657</v>
      </c>
    </row>
    <row r="33" spans="1:14" x14ac:dyDescent="0.25">
      <c r="A33" t="s">
        <v>692</v>
      </c>
      <c r="B33" t="s">
        <v>2365</v>
      </c>
      <c r="C33" t="s">
        <v>8</v>
      </c>
      <c r="D33" t="s">
        <v>13</v>
      </c>
      <c r="E33" t="s">
        <v>140</v>
      </c>
      <c r="F33" t="s">
        <v>393</v>
      </c>
      <c r="G33" t="s">
        <v>397</v>
      </c>
      <c r="H33" t="s">
        <v>386</v>
      </c>
      <c r="I33" t="s">
        <v>1040</v>
      </c>
      <c r="J33" t="s">
        <v>197</v>
      </c>
      <c r="K33" t="s">
        <v>2650</v>
      </c>
      <c r="L33" t="s">
        <v>2651</v>
      </c>
      <c r="M33" t="s">
        <v>2656</v>
      </c>
      <c r="N33" t="s">
        <v>2657</v>
      </c>
    </row>
    <row r="34" spans="1:14" x14ac:dyDescent="0.25">
      <c r="A34" t="s">
        <v>740</v>
      </c>
      <c r="B34" t="s">
        <v>2366</v>
      </c>
      <c r="C34" t="s">
        <v>8</v>
      </c>
      <c r="D34" t="s">
        <v>16</v>
      </c>
      <c r="E34" t="s">
        <v>140</v>
      </c>
      <c r="F34" t="s">
        <v>393</v>
      </c>
      <c r="G34" t="s">
        <v>397</v>
      </c>
      <c r="H34" t="s">
        <v>2367</v>
      </c>
      <c r="I34" t="s">
        <v>316</v>
      </c>
      <c r="J34" t="s">
        <v>185</v>
      </c>
      <c r="K34" t="s">
        <v>2654</v>
      </c>
      <c r="L34" t="s">
        <v>2655</v>
      </c>
      <c r="M34" t="s">
        <v>2656</v>
      </c>
      <c r="N34" t="s">
        <v>2657</v>
      </c>
    </row>
    <row r="35" spans="1:14" x14ac:dyDescent="0.25">
      <c r="A35" t="s">
        <v>651</v>
      </c>
      <c r="B35" t="s">
        <v>2368</v>
      </c>
      <c r="C35" t="s">
        <v>8</v>
      </c>
      <c r="D35" t="s">
        <v>15</v>
      </c>
      <c r="E35" t="s">
        <v>140</v>
      </c>
      <c r="F35" t="s">
        <v>393</v>
      </c>
      <c r="G35" t="s">
        <v>397</v>
      </c>
      <c r="H35" t="s">
        <v>2369</v>
      </c>
      <c r="I35" t="s">
        <v>885</v>
      </c>
      <c r="J35" t="s">
        <v>219</v>
      </c>
      <c r="K35" t="s">
        <v>2654</v>
      </c>
      <c r="L35" t="s">
        <v>2655</v>
      </c>
      <c r="M35" t="s">
        <v>2656</v>
      </c>
      <c r="N35" t="s">
        <v>2657</v>
      </c>
    </row>
    <row r="36" spans="1:14" x14ac:dyDescent="0.25">
      <c r="A36" t="s">
        <v>753</v>
      </c>
      <c r="B36" t="s">
        <v>2371</v>
      </c>
      <c r="C36" t="s">
        <v>8</v>
      </c>
      <c r="D36" t="s">
        <v>10</v>
      </c>
      <c r="E36" t="s">
        <v>140</v>
      </c>
      <c r="F36" t="s">
        <v>393</v>
      </c>
      <c r="G36" t="s">
        <v>397</v>
      </c>
      <c r="H36" t="s">
        <v>2340</v>
      </c>
      <c r="I36" t="s">
        <v>370</v>
      </c>
      <c r="J36" t="s">
        <v>2294</v>
      </c>
      <c r="K36" t="s">
        <v>2650</v>
      </c>
      <c r="L36" t="s">
        <v>2651</v>
      </c>
      <c r="M36" t="s">
        <v>2656</v>
      </c>
      <c r="N36" t="s">
        <v>2657</v>
      </c>
    </row>
    <row r="37" spans="1:14" x14ac:dyDescent="0.25">
      <c r="A37" t="s">
        <v>665</v>
      </c>
      <c r="B37" t="s">
        <v>2372</v>
      </c>
      <c r="C37" t="s">
        <v>8</v>
      </c>
      <c r="D37" t="s">
        <v>14</v>
      </c>
      <c r="E37" t="s">
        <v>140</v>
      </c>
      <c r="F37" t="s">
        <v>393</v>
      </c>
      <c r="G37" t="s">
        <v>397</v>
      </c>
      <c r="H37" t="s">
        <v>2373</v>
      </c>
      <c r="I37" t="s">
        <v>296</v>
      </c>
      <c r="J37" t="s">
        <v>1594</v>
      </c>
      <c r="K37" t="s">
        <v>2650</v>
      </c>
      <c r="L37" t="s">
        <v>2651</v>
      </c>
      <c r="M37" t="s">
        <v>2656</v>
      </c>
      <c r="N37" t="s">
        <v>2657</v>
      </c>
    </row>
    <row r="38" spans="1:14" x14ac:dyDescent="0.25">
      <c r="A38" t="s">
        <v>808</v>
      </c>
      <c r="B38" t="s">
        <v>2374</v>
      </c>
      <c r="C38" t="s">
        <v>8</v>
      </c>
      <c r="D38" t="s">
        <v>12</v>
      </c>
      <c r="E38" t="s">
        <v>140</v>
      </c>
      <c r="F38" t="s">
        <v>393</v>
      </c>
      <c r="G38" t="s">
        <v>397</v>
      </c>
      <c r="H38" t="s">
        <v>227</v>
      </c>
      <c r="I38" t="s">
        <v>73</v>
      </c>
      <c r="J38" t="s">
        <v>240</v>
      </c>
      <c r="K38" t="s">
        <v>2650</v>
      </c>
      <c r="L38" t="s">
        <v>2651</v>
      </c>
      <c r="M38" t="s">
        <v>2656</v>
      </c>
      <c r="N38" t="s">
        <v>2657</v>
      </c>
    </row>
    <row r="39" spans="1:14" x14ac:dyDescent="0.25">
      <c r="A39" t="s">
        <v>755</v>
      </c>
      <c r="B39" t="s">
        <v>2376</v>
      </c>
      <c r="C39" t="s">
        <v>8</v>
      </c>
      <c r="D39" t="s">
        <v>2288</v>
      </c>
      <c r="E39" t="s">
        <v>140</v>
      </c>
      <c r="F39" t="s">
        <v>393</v>
      </c>
      <c r="G39" t="s">
        <v>397</v>
      </c>
      <c r="H39" t="s">
        <v>2377</v>
      </c>
      <c r="I39" t="s">
        <v>290</v>
      </c>
      <c r="J39" t="s">
        <v>1277</v>
      </c>
      <c r="K39" t="s">
        <v>2654</v>
      </c>
      <c r="L39" t="s">
        <v>2655</v>
      </c>
      <c r="M39" t="s">
        <v>2656</v>
      </c>
      <c r="N39" t="s">
        <v>2657</v>
      </c>
    </row>
    <row r="40" spans="1:14" x14ac:dyDescent="0.25">
      <c r="A40" t="s">
        <v>730</v>
      </c>
      <c r="B40" t="s">
        <v>2378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182</v>
      </c>
      <c r="I40" t="s">
        <v>2298</v>
      </c>
      <c r="J40" t="s">
        <v>1240</v>
      </c>
      <c r="K40" t="s">
        <v>2654</v>
      </c>
      <c r="L40" t="s">
        <v>2655</v>
      </c>
      <c r="M40" t="s">
        <v>2658</v>
      </c>
      <c r="N40" t="s">
        <v>2659</v>
      </c>
    </row>
    <row r="41" spans="1:14" x14ac:dyDescent="0.25">
      <c r="A41" t="s">
        <v>673</v>
      </c>
      <c r="B41" t="s">
        <v>2379</v>
      </c>
      <c r="C41" t="s">
        <v>8</v>
      </c>
      <c r="D41" t="s">
        <v>13</v>
      </c>
      <c r="E41" t="s">
        <v>140</v>
      </c>
      <c r="F41" t="s">
        <v>393</v>
      </c>
      <c r="G41" t="s">
        <v>397</v>
      </c>
      <c r="H41" t="s">
        <v>2380</v>
      </c>
      <c r="I41" t="s">
        <v>1782</v>
      </c>
      <c r="J41" t="s">
        <v>172</v>
      </c>
      <c r="K41" t="s">
        <v>2654</v>
      </c>
      <c r="L41" t="s">
        <v>2655</v>
      </c>
      <c r="M41" t="s">
        <v>2658</v>
      </c>
      <c r="N41" t="s">
        <v>2659</v>
      </c>
    </row>
    <row r="42" spans="1:14" x14ac:dyDescent="0.25">
      <c r="A42" t="s">
        <v>721</v>
      </c>
      <c r="B42" t="s">
        <v>2382</v>
      </c>
      <c r="C42" t="s">
        <v>8</v>
      </c>
      <c r="D42" t="s">
        <v>15</v>
      </c>
      <c r="E42" t="s">
        <v>140</v>
      </c>
      <c r="F42" t="s">
        <v>393</v>
      </c>
      <c r="G42" t="s">
        <v>397</v>
      </c>
      <c r="H42" t="s">
        <v>153</v>
      </c>
      <c r="I42" t="s">
        <v>372</v>
      </c>
      <c r="J42" t="s">
        <v>258</v>
      </c>
      <c r="K42" t="s">
        <v>2654</v>
      </c>
      <c r="L42" t="s">
        <v>2655</v>
      </c>
      <c r="M42" t="s">
        <v>2658</v>
      </c>
      <c r="N42" t="s">
        <v>2659</v>
      </c>
    </row>
    <row r="43" spans="1:14" x14ac:dyDescent="0.25">
      <c r="A43" t="s">
        <v>698</v>
      </c>
      <c r="B43" t="s">
        <v>2383</v>
      </c>
      <c r="C43" t="s">
        <v>4</v>
      </c>
      <c r="D43" t="s">
        <v>16</v>
      </c>
      <c r="E43" t="s">
        <v>140</v>
      </c>
      <c r="F43" t="s">
        <v>393</v>
      </c>
      <c r="G43" t="s">
        <v>397</v>
      </c>
      <c r="H43" t="s">
        <v>227</v>
      </c>
      <c r="I43" t="s">
        <v>233</v>
      </c>
      <c r="J43" t="s">
        <v>177</v>
      </c>
      <c r="K43" t="s">
        <v>2654</v>
      </c>
      <c r="L43" t="s">
        <v>2655</v>
      </c>
      <c r="M43" t="s">
        <v>2658</v>
      </c>
      <c r="N43" t="s">
        <v>2659</v>
      </c>
    </row>
    <row r="44" spans="1:14" x14ac:dyDescent="0.25">
      <c r="A44" t="s">
        <v>724</v>
      </c>
      <c r="B44" t="s">
        <v>2385</v>
      </c>
      <c r="C44" t="s">
        <v>4</v>
      </c>
      <c r="D44" t="s">
        <v>15</v>
      </c>
      <c r="E44" t="s">
        <v>140</v>
      </c>
      <c r="F44" t="s">
        <v>393</v>
      </c>
      <c r="G44" t="s">
        <v>397</v>
      </c>
      <c r="H44" t="s">
        <v>1243</v>
      </c>
      <c r="I44" t="s">
        <v>347</v>
      </c>
      <c r="J44" t="s">
        <v>147</v>
      </c>
      <c r="K44" t="s">
        <v>2654</v>
      </c>
      <c r="L44" t="s">
        <v>2655</v>
      </c>
      <c r="M44" t="s">
        <v>2660</v>
      </c>
      <c r="N44" t="s">
        <v>2661</v>
      </c>
    </row>
    <row r="45" spans="1:14" x14ac:dyDescent="0.25">
      <c r="A45" t="s">
        <v>700</v>
      </c>
      <c r="B45" t="s">
        <v>2387</v>
      </c>
      <c r="C45" t="s">
        <v>4</v>
      </c>
      <c r="D45" t="s">
        <v>11</v>
      </c>
      <c r="E45" t="s">
        <v>140</v>
      </c>
      <c r="F45" t="s">
        <v>393</v>
      </c>
      <c r="G45" t="s">
        <v>397</v>
      </c>
      <c r="H45" t="s">
        <v>159</v>
      </c>
      <c r="I45" t="s">
        <v>324</v>
      </c>
      <c r="J45" t="s">
        <v>147</v>
      </c>
      <c r="K45" t="s">
        <v>2654</v>
      </c>
      <c r="L45" t="s">
        <v>2655</v>
      </c>
      <c r="M45" t="s">
        <v>2660</v>
      </c>
      <c r="N45" t="s">
        <v>2661</v>
      </c>
    </row>
    <row r="46" spans="1:14" x14ac:dyDescent="0.25">
      <c r="A46" t="s">
        <v>749</v>
      </c>
      <c r="B46" t="s">
        <v>2392</v>
      </c>
      <c r="C46" t="s">
        <v>4</v>
      </c>
      <c r="D46" t="s">
        <v>14</v>
      </c>
      <c r="E46" t="s">
        <v>140</v>
      </c>
      <c r="F46" t="s">
        <v>393</v>
      </c>
      <c r="G46" t="s">
        <v>397</v>
      </c>
      <c r="H46" t="s">
        <v>215</v>
      </c>
      <c r="I46" t="s">
        <v>300</v>
      </c>
      <c r="J46" t="s">
        <v>253</v>
      </c>
      <c r="K46" t="s">
        <v>2654</v>
      </c>
      <c r="L46" t="s">
        <v>2655</v>
      </c>
      <c r="M46" t="s">
        <v>2662</v>
      </c>
      <c r="N46" t="s">
        <v>2663</v>
      </c>
    </row>
    <row r="47" spans="1:14" x14ac:dyDescent="0.25">
      <c r="A47" t="s">
        <v>796</v>
      </c>
      <c r="B47" t="s">
        <v>2393</v>
      </c>
      <c r="C47" t="s">
        <v>4</v>
      </c>
      <c r="D47" t="s">
        <v>1676</v>
      </c>
      <c r="E47" t="s">
        <v>140</v>
      </c>
      <c r="F47" t="s">
        <v>393</v>
      </c>
      <c r="G47" t="s">
        <v>397</v>
      </c>
      <c r="H47" t="s">
        <v>183</v>
      </c>
      <c r="I47" t="s">
        <v>2394</v>
      </c>
      <c r="J47" t="s">
        <v>198</v>
      </c>
      <c r="K47" t="s">
        <v>2654</v>
      </c>
      <c r="L47" t="s">
        <v>2655</v>
      </c>
      <c r="M47" t="s">
        <v>2662</v>
      </c>
      <c r="N47" t="s">
        <v>2663</v>
      </c>
    </row>
    <row r="48" spans="1:14" x14ac:dyDescent="0.25">
      <c r="A48" t="s">
        <v>674</v>
      </c>
      <c r="B48" t="s">
        <v>2395</v>
      </c>
      <c r="C48" t="s">
        <v>4</v>
      </c>
      <c r="D48" t="s">
        <v>2286</v>
      </c>
      <c r="E48" t="s">
        <v>140</v>
      </c>
      <c r="F48" t="s">
        <v>393</v>
      </c>
      <c r="G48" t="s">
        <v>397</v>
      </c>
      <c r="H48" t="s">
        <v>215</v>
      </c>
      <c r="I48" t="s">
        <v>385</v>
      </c>
      <c r="J48" t="s">
        <v>2396</v>
      </c>
      <c r="K48" t="s">
        <v>2654</v>
      </c>
      <c r="L48" t="s">
        <v>2655</v>
      </c>
      <c r="M48" t="s">
        <v>2662</v>
      </c>
      <c r="N48" t="s">
        <v>2663</v>
      </c>
    </row>
    <row r="49" spans="1:14" x14ac:dyDescent="0.25">
      <c r="A49" t="s">
        <v>827</v>
      </c>
      <c r="B49" t="s">
        <v>2397</v>
      </c>
      <c r="C49" t="s">
        <v>4</v>
      </c>
      <c r="D49" t="s">
        <v>15</v>
      </c>
      <c r="E49" t="s">
        <v>140</v>
      </c>
      <c r="F49" t="s">
        <v>393</v>
      </c>
      <c r="G49" t="s">
        <v>397</v>
      </c>
      <c r="H49" t="s">
        <v>215</v>
      </c>
      <c r="I49" t="s">
        <v>385</v>
      </c>
      <c r="J49" t="s">
        <v>2396</v>
      </c>
      <c r="K49" t="s">
        <v>2654</v>
      </c>
      <c r="L49" t="s">
        <v>2655</v>
      </c>
      <c r="M49" t="s">
        <v>2662</v>
      </c>
      <c r="N49" t="s">
        <v>2663</v>
      </c>
    </row>
    <row r="50" spans="1:14" x14ac:dyDescent="0.25">
      <c r="A50" t="s">
        <v>676</v>
      </c>
      <c r="B50" t="s">
        <v>2401</v>
      </c>
      <c r="C50" t="s">
        <v>6</v>
      </c>
      <c r="D50" t="s">
        <v>15</v>
      </c>
      <c r="E50" t="s">
        <v>140</v>
      </c>
      <c r="F50" t="s">
        <v>393</v>
      </c>
      <c r="G50" t="s">
        <v>397</v>
      </c>
      <c r="H50" t="s">
        <v>386</v>
      </c>
      <c r="I50" t="s">
        <v>324</v>
      </c>
      <c r="J50" t="s">
        <v>166</v>
      </c>
      <c r="K50" t="s">
        <v>2654</v>
      </c>
      <c r="L50" t="s">
        <v>2655</v>
      </c>
      <c r="M50" t="s">
        <v>2664</v>
      </c>
      <c r="N50" t="s">
        <v>2665</v>
      </c>
    </row>
    <row r="51" spans="1:14" x14ac:dyDescent="0.25">
      <c r="A51" t="s">
        <v>790</v>
      </c>
      <c r="B51" t="s">
        <v>2402</v>
      </c>
      <c r="C51" t="s">
        <v>6</v>
      </c>
      <c r="D51" t="s">
        <v>16</v>
      </c>
      <c r="E51" t="s">
        <v>140</v>
      </c>
      <c r="F51" t="s">
        <v>393</v>
      </c>
      <c r="G51" t="s">
        <v>397</v>
      </c>
      <c r="H51" t="s">
        <v>1243</v>
      </c>
      <c r="I51" t="s">
        <v>2403</v>
      </c>
      <c r="J51" t="s">
        <v>2404</v>
      </c>
      <c r="K51" t="s">
        <v>2650</v>
      </c>
      <c r="L51" t="s">
        <v>2651</v>
      </c>
      <c r="M51" t="s">
        <v>2664</v>
      </c>
      <c r="N51" t="s">
        <v>2665</v>
      </c>
    </row>
    <row r="52" spans="1:14" x14ac:dyDescent="0.25">
      <c r="A52" t="s">
        <v>795</v>
      </c>
      <c r="B52" t="s">
        <v>2405</v>
      </c>
      <c r="C52" t="s">
        <v>6</v>
      </c>
      <c r="D52" t="s">
        <v>13</v>
      </c>
      <c r="E52" t="s">
        <v>140</v>
      </c>
      <c r="F52" t="s">
        <v>393</v>
      </c>
      <c r="G52" t="s">
        <v>397</v>
      </c>
      <c r="H52" t="s">
        <v>172</v>
      </c>
      <c r="I52" t="s">
        <v>302</v>
      </c>
      <c r="J52" t="s">
        <v>1245</v>
      </c>
      <c r="K52" t="s">
        <v>2642</v>
      </c>
      <c r="L52" t="s">
        <v>2643</v>
      </c>
      <c r="M52" t="s">
        <v>2664</v>
      </c>
      <c r="N52" t="s">
        <v>2665</v>
      </c>
    </row>
    <row r="53" spans="1:14" x14ac:dyDescent="0.25">
      <c r="A53" t="s">
        <v>669</v>
      </c>
      <c r="B53" t="s">
        <v>2406</v>
      </c>
      <c r="C53" t="s">
        <v>6</v>
      </c>
      <c r="D53" t="s">
        <v>2286</v>
      </c>
      <c r="E53" t="s">
        <v>140</v>
      </c>
      <c r="F53" t="s">
        <v>393</v>
      </c>
      <c r="G53" t="s">
        <v>397</v>
      </c>
      <c r="H53" t="s">
        <v>177</v>
      </c>
      <c r="I53" t="s">
        <v>1540</v>
      </c>
      <c r="J53" t="s">
        <v>2407</v>
      </c>
      <c r="K53" t="s">
        <v>2642</v>
      </c>
      <c r="L53" t="s">
        <v>2643</v>
      </c>
      <c r="M53" t="s">
        <v>2664</v>
      </c>
      <c r="N53" t="s">
        <v>2665</v>
      </c>
    </row>
    <row r="54" spans="1:14" x14ac:dyDescent="0.25">
      <c r="A54" t="s">
        <v>792</v>
      </c>
      <c r="B54" t="s">
        <v>2408</v>
      </c>
      <c r="C54" t="s">
        <v>6</v>
      </c>
      <c r="D54" t="s">
        <v>11</v>
      </c>
      <c r="E54" t="s">
        <v>140</v>
      </c>
      <c r="F54" t="s">
        <v>393</v>
      </c>
      <c r="G54" t="s">
        <v>397</v>
      </c>
      <c r="H54" t="s">
        <v>2354</v>
      </c>
      <c r="I54" t="s">
        <v>2409</v>
      </c>
      <c r="J54" t="s">
        <v>2410</v>
      </c>
      <c r="K54" t="s">
        <v>2654</v>
      </c>
      <c r="L54" t="s">
        <v>2655</v>
      </c>
      <c r="M54" t="s">
        <v>2664</v>
      </c>
      <c r="N54" t="s">
        <v>2665</v>
      </c>
    </row>
    <row r="55" spans="1:14" x14ac:dyDescent="0.25">
      <c r="A55" t="s">
        <v>771</v>
      </c>
      <c r="B55" t="s">
        <v>2411</v>
      </c>
      <c r="C55" t="s">
        <v>6</v>
      </c>
      <c r="D55" t="s">
        <v>14</v>
      </c>
      <c r="E55" t="s">
        <v>140</v>
      </c>
      <c r="F55" t="s">
        <v>393</v>
      </c>
      <c r="G55" t="s">
        <v>397</v>
      </c>
      <c r="H55" t="s">
        <v>2412</v>
      </c>
      <c r="I55" t="s">
        <v>1621</v>
      </c>
      <c r="J55" t="s">
        <v>192</v>
      </c>
      <c r="K55" t="s">
        <v>2650</v>
      </c>
      <c r="L55" t="s">
        <v>2651</v>
      </c>
      <c r="M55" t="s">
        <v>2664</v>
      </c>
      <c r="N55" t="s">
        <v>2665</v>
      </c>
    </row>
    <row r="56" spans="1:14" x14ac:dyDescent="0.25">
      <c r="A56" t="s">
        <v>712</v>
      </c>
      <c r="B56" t="s">
        <v>2417</v>
      </c>
      <c r="C56" t="s">
        <v>8</v>
      </c>
      <c r="D56" t="s">
        <v>1676</v>
      </c>
      <c r="E56" t="s">
        <v>140</v>
      </c>
      <c r="F56" t="s">
        <v>393</v>
      </c>
      <c r="G56" t="s">
        <v>397</v>
      </c>
      <c r="H56" t="s">
        <v>207</v>
      </c>
      <c r="I56" t="s">
        <v>914</v>
      </c>
      <c r="J56" t="s">
        <v>162</v>
      </c>
      <c r="K56" t="s">
        <v>2642</v>
      </c>
      <c r="L56" t="s">
        <v>2643</v>
      </c>
      <c r="M56" t="s">
        <v>2666</v>
      </c>
      <c r="N56" t="s">
        <v>2667</v>
      </c>
    </row>
    <row r="57" spans="1:14" x14ac:dyDescent="0.25">
      <c r="A57" t="s">
        <v>747</v>
      </c>
      <c r="B57" t="s">
        <v>2419</v>
      </c>
      <c r="C57" t="s">
        <v>5</v>
      </c>
      <c r="D57" t="s">
        <v>2286</v>
      </c>
      <c r="E57" t="s">
        <v>140</v>
      </c>
      <c r="F57" t="s">
        <v>393</v>
      </c>
      <c r="G57" t="s">
        <v>397</v>
      </c>
      <c r="H57" t="s">
        <v>207</v>
      </c>
      <c r="I57" t="s">
        <v>364</v>
      </c>
      <c r="J57" t="s">
        <v>160</v>
      </c>
      <c r="K57" t="s">
        <v>2642</v>
      </c>
      <c r="L57" t="s">
        <v>2643</v>
      </c>
      <c r="M57" t="s">
        <v>2666</v>
      </c>
      <c r="N57" t="s">
        <v>2667</v>
      </c>
    </row>
    <row r="58" spans="1:14" x14ac:dyDescent="0.25">
      <c r="A58" t="s">
        <v>748</v>
      </c>
      <c r="B58" t="s">
        <v>2421</v>
      </c>
      <c r="C58" t="s">
        <v>8</v>
      </c>
      <c r="D58" t="s">
        <v>10</v>
      </c>
      <c r="E58" t="s">
        <v>140</v>
      </c>
      <c r="F58" t="s">
        <v>393</v>
      </c>
      <c r="G58" t="s">
        <v>397</v>
      </c>
      <c r="H58" t="s">
        <v>207</v>
      </c>
      <c r="I58" t="s">
        <v>287</v>
      </c>
      <c r="J58" t="s">
        <v>147</v>
      </c>
      <c r="K58" t="s">
        <v>2650</v>
      </c>
      <c r="L58" t="s">
        <v>2651</v>
      </c>
      <c r="M58" t="s">
        <v>2668</v>
      </c>
      <c r="N58" t="s">
        <v>2658</v>
      </c>
    </row>
    <row r="59" spans="1:14" x14ac:dyDescent="0.25">
      <c r="A59" t="s">
        <v>805</v>
      </c>
      <c r="B59" t="s">
        <v>2422</v>
      </c>
      <c r="C59" t="s">
        <v>8</v>
      </c>
      <c r="D59" t="s">
        <v>2286</v>
      </c>
      <c r="E59" t="s">
        <v>140</v>
      </c>
      <c r="F59" t="s">
        <v>393</v>
      </c>
      <c r="G59" t="s">
        <v>397</v>
      </c>
      <c r="H59" t="s">
        <v>2423</v>
      </c>
      <c r="I59" t="s">
        <v>1654</v>
      </c>
      <c r="J59" t="s">
        <v>160</v>
      </c>
      <c r="K59" t="s">
        <v>2654</v>
      </c>
      <c r="L59" t="s">
        <v>2655</v>
      </c>
      <c r="M59" t="s">
        <v>2668</v>
      </c>
      <c r="N59" t="s">
        <v>2658</v>
      </c>
    </row>
    <row r="60" spans="1:14" x14ac:dyDescent="0.25">
      <c r="A60" t="s">
        <v>811</v>
      </c>
      <c r="B60" t="s">
        <v>2424</v>
      </c>
      <c r="C60" t="s">
        <v>8</v>
      </c>
      <c r="D60" t="s">
        <v>15</v>
      </c>
      <c r="E60" t="s">
        <v>140</v>
      </c>
      <c r="F60" t="s">
        <v>393</v>
      </c>
      <c r="G60" t="s">
        <v>397</v>
      </c>
      <c r="H60" t="s">
        <v>243</v>
      </c>
      <c r="I60" t="s">
        <v>1654</v>
      </c>
      <c r="J60" t="s">
        <v>207</v>
      </c>
      <c r="K60" t="s">
        <v>2654</v>
      </c>
      <c r="L60" t="s">
        <v>2655</v>
      </c>
      <c r="M60" t="s">
        <v>2668</v>
      </c>
      <c r="N60" t="s">
        <v>2658</v>
      </c>
    </row>
    <row r="61" spans="1:14" x14ac:dyDescent="0.25">
      <c r="A61" t="s">
        <v>683</v>
      </c>
      <c r="B61" t="s">
        <v>2425</v>
      </c>
      <c r="C61" t="s">
        <v>8</v>
      </c>
      <c r="D61" t="s">
        <v>1676</v>
      </c>
      <c r="E61" t="s">
        <v>140</v>
      </c>
      <c r="F61" t="s">
        <v>393</v>
      </c>
      <c r="G61" t="s">
        <v>397</v>
      </c>
      <c r="H61" t="s">
        <v>210</v>
      </c>
      <c r="I61" t="s">
        <v>374</v>
      </c>
      <c r="J61" t="s">
        <v>76</v>
      </c>
      <c r="K61" t="s">
        <v>2650</v>
      </c>
      <c r="L61" t="s">
        <v>2651</v>
      </c>
      <c r="M61" t="s">
        <v>2668</v>
      </c>
      <c r="N61" t="s">
        <v>2658</v>
      </c>
    </row>
    <row r="62" spans="1:14" x14ac:dyDescent="0.25">
      <c r="A62" t="s">
        <v>679</v>
      </c>
      <c r="B62" t="s">
        <v>2426</v>
      </c>
      <c r="C62" t="s">
        <v>8</v>
      </c>
      <c r="D62" t="s">
        <v>17</v>
      </c>
      <c r="E62" t="s">
        <v>140</v>
      </c>
      <c r="F62" t="s">
        <v>393</v>
      </c>
      <c r="G62" t="s">
        <v>397</v>
      </c>
      <c r="H62" t="s">
        <v>2427</v>
      </c>
      <c r="I62" t="s">
        <v>2428</v>
      </c>
      <c r="J62" t="s">
        <v>176</v>
      </c>
      <c r="K62" t="s">
        <v>2654</v>
      </c>
      <c r="L62" t="s">
        <v>2655</v>
      </c>
      <c r="M62" t="s">
        <v>2668</v>
      </c>
      <c r="N62" t="s">
        <v>2658</v>
      </c>
    </row>
    <row r="63" spans="1:14" x14ac:dyDescent="0.25">
      <c r="A63" t="s">
        <v>399</v>
      </c>
      <c r="B63" t="s">
        <v>2429</v>
      </c>
      <c r="C63" t="s">
        <v>8</v>
      </c>
      <c r="D63" t="s">
        <v>1676</v>
      </c>
      <c r="E63" t="s">
        <v>140</v>
      </c>
      <c r="F63" t="s">
        <v>393</v>
      </c>
      <c r="G63" t="s">
        <v>397</v>
      </c>
      <c r="H63" t="s">
        <v>2430</v>
      </c>
      <c r="I63" t="s">
        <v>2431</v>
      </c>
      <c r="J63" t="s">
        <v>2432</v>
      </c>
      <c r="K63" t="s">
        <v>2654</v>
      </c>
      <c r="L63" t="s">
        <v>2655</v>
      </c>
      <c r="M63" t="s">
        <v>2668</v>
      </c>
      <c r="N63" t="s">
        <v>2658</v>
      </c>
    </row>
    <row r="64" spans="1:14" x14ac:dyDescent="0.25">
      <c r="A64" t="s">
        <v>804</v>
      </c>
      <c r="B64" t="s">
        <v>2441</v>
      </c>
      <c r="C64" t="s">
        <v>8</v>
      </c>
      <c r="D64" t="s">
        <v>13</v>
      </c>
      <c r="E64" t="s">
        <v>140</v>
      </c>
      <c r="F64" t="s">
        <v>393</v>
      </c>
      <c r="G64" t="s">
        <v>397</v>
      </c>
      <c r="H64" t="s">
        <v>2442</v>
      </c>
      <c r="I64" t="s">
        <v>342</v>
      </c>
      <c r="J64" t="s">
        <v>257</v>
      </c>
      <c r="K64" t="s">
        <v>2669</v>
      </c>
      <c r="L64" t="s">
        <v>2670</v>
      </c>
      <c r="M64" t="s">
        <v>2671</v>
      </c>
      <c r="N64" t="s">
        <v>2672</v>
      </c>
    </row>
    <row r="65" spans="1:14" x14ac:dyDescent="0.25">
      <c r="A65" t="s">
        <v>814</v>
      </c>
      <c r="B65" t="s">
        <v>2443</v>
      </c>
      <c r="C65" t="s">
        <v>5</v>
      </c>
      <c r="D65" t="s">
        <v>9</v>
      </c>
      <c r="E65" t="s">
        <v>140</v>
      </c>
      <c r="F65" t="s">
        <v>393</v>
      </c>
      <c r="G65" t="s">
        <v>397</v>
      </c>
      <c r="H65" t="s">
        <v>2442</v>
      </c>
      <c r="I65" t="s">
        <v>342</v>
      </c>
      <c r="J65" t="s">
        <v>257</v>
      </c>
      <c r="K65" t="s">
        <v>2669</v>
      </c>
      <c r="L65" t="s">
        <v>2670</v>
      </c>
      <c r="M65" t="s">
        <v>2671</v>
      </c>
      <c r="N65" t="s">
        <v>2672</v>
      </c>
    </row>
    <row r="66" spans="1:14" x14ac:dyDescent="0.25">
      <c r="A66" t="s">
        <v>398</v>
      </c>
      <c r="B66" t="s">
        <v>2444</v>
      </c>
      <c r="C66" t="s">
        <v>5</v>
      </c>
      <c r="D66" t="s">
        <v>11</v>
      </c>
      <c r="E66" t="s">
        <v>140</v>
      </c>
      <c r="F66" t="s">
        <v>393</v>
      </c>
      <c r="G66" t="s">
        <v>397</v>
      </c>
      <c r="H66" t="s">
        <v>2445</v>
      </c>
      <c r="I66" t="s">
        <v>290</v>
      </c>
      <c r="J66" t="s">
        <v>173</v>
      </c>
      <c r="K66" t="s">
        <v>2673</v>
      </c>
      <c r="L66" t="s">
        <v>2674</v>
      </c>
      <c r="M66" t="s">
        <v>2671</v>
      </c>
      <c r="N66" t="s">
        <v>2672</v>
      </c>
    </row>
    <row r="67" spans="1:14" x14ac:dyDescent="0.25">
      <c r="A67" t="s">
        <v>397</v>
      </c>
      <c r="B67" t="s">
        <v>2446</v>
      </c>
      <c r="C67" t="s">
        <v>8</v>
      </c>
      <c r="D67" t="s">
        <v>16</v>
      </c>
      <c r="E67" t="s">
        <v>140</v>
      </c>
      <c r="F67" t="s">
        <v>393</v>
      </c>
      <c r="G67" t="s">
        <v>397</v>
      </c>
      <c r="H67" t="s">
        <v>2289</v>
      </c>
      <c r="I67" t="s">
        <v>2447</v>
      </c>
      <c r="J67" t="s">
        <v>1121</v>
      </c>
      <c r="K67" t="s">
        <v>2673</v>
      </c>
      <c r="L67" t="s">
        <v>2674</v>
      </c>
      <c r="M67" t="s">
        <v>2671</v>
      </c>
      <c r="N67" t="s">
        <v>2672</v>
      </c>
    </row>
    <row r="68" spans="1:14" x14ac:dyDescent="0.25">
      <c r="A68" t="s">
        <v>787</v>
      </c>
      <c r="B68" t="s">
        <v>2449</v>
      </c>
      <c r="C68" t="s">
        <v>5</v>
      </c>
      <c r="D68" t="s">
        <v>14</v>
      </c>
      <c r="E68" t="s">
        <v>140</v>
      </c>
      <c r="F68" t="s">
        <v>393</v>
      </c>
      <c r="G68" t="s">
        <v>397</v>
      </c>
      <c r="H68" t="s">
        <v>1153</v>
      </c>
      <c r="I68" t="s">
        <v>351</v>
      </c>
      <c r="J68" t="s">
        <v>37</v>
      </c>
      <c r="K68" t="s">
        <v>2669</v>
      </c>
      <c r="L68" t="s">
        <v>2670</v>
      </c>
      <c r="M68" t="s">
        <v>2675</v>
      </c>
      <c r="N68" t="s">
        <v>2676</v>
      </c>
    </row>
    <row r="69" spans="1:14" x14ac:dyDescent="0.25">
      <c r="A69" t="s">
        <v>782</v>
      </c>
      <c r="B69" t="s">
        <v>2450</v>
      </c>
      <c r="C69" t="s">
        <v>8</v>
      </c>
      <c r="D69" t="s">
        <v>2286</v>
      </c>
      <c r="E69" t="s">
        <v>140</v>
      </c>
      <c r="F69" t="s">
        <v>393</v>
      </c>
      <c r="G69" t="s">
        <v>397</v>
      </c>
      <c r="H69" t="s">
        <v>195</v>
      </c>
      <c r="I69" t="s">
        <v>351</v>
      </c>
      <c r="J69" t="s">
        <v>22</v>
      </c>
      <c r="K69" t="s">
        <v>2669</v>
      </c>
      <c r="L69" t="s">
        <v>2670</v>
      </c>
      <c r="M69" t="s">
        <v>2675</v>
      </c>
      <c r="N69" t="s">
        <v>2676</v>
      </c>
    </row>
    <row r="70" spans="1:14" x14ac:dyDescent="0.25">
      <c r="A70" t="s">
        <v>776</v>
      </c>
      <c r="B70" t="s">
        <v>2452</v>
      </c>
      <c r="C70" t="s">
        <v>8</v>
      </c>
      <c r="D70" t="s">
        <v>15</v>
      </c>
      <c r="E70" t="s">
        <v>140</v>
      </c>
      <c r="F70" t="s">
        <v>393</v>
      </c>
      <c r="G70" t="s">
        <v>397</v>
      </c>
      <c r="H70" t="s">
        <v>157</v>
      </c>
      <c r="I70" t="s">
        <v>2453</v>
      </c>
      <c r="J70" t="s">
        <v>108</v>
      </c>
      <c r="K70" t="s">
        <v>2673</v>
      </c>
      <c r="L70" t="s">
        <v>2674</v>
      </c>
      <c r="M70" t="s">
        <v>2675</v>
      </c>
      <c r="N70" t="s">
        <v>2676</v>
      </c>
    </row>
    <row r="71" spans="1:14" x14ac:dyDescent="0.25">
      <c r="A71" t="s">
        <v>775</v>
      </c>
      <c r="B71" t="s">
        <v>2455</v>
      </c>
      <c r="C71" t="s">
        <v>5</v>
      </c>
      <c r="D71" t="s">
        <v>10</v>
      </c>
      <c r="E71" t="s">
        <v>140</v>
      </c>
      <c r="F71" t="s">
        <v>393</v>
      </c>
      <c r="G71" t="s">
        <v>397</v>
      </c>
      <c r="H71" t="s">
        <v>172</v>
      </c>
      <c r="I71" t="s">
        <v>365</v>
      </c>
      <c r="J71" t="s">
        <v>108</v>
      </c>
      <c r="K71" t="s">
        <v>2673</v>
      </c>
      <c r="L71" t="s">
        <v>2674</v>
      </c>
      <c r="M71" t="s">
        <v>2675</v>
      </c>
      <c r="N71" t="s">
        <v>2676</v>
      </c>
    </row>
    <row r="72" spans="1:14" x14ac:dyDescent="0.25">
      <c r="A72" t="s">
        <v>774</v>
      </c>
      <c r="B72" t="s">
        <v>2456</v>
      </c>
      <c r="C72" t="s">
        <v>5</v>
      </c>
      <c r="D72" t="s">
        <v>2286</v>
      </c>
      <c r="E72" t="s">
        <v>140</v>
      </c>
      <c r="F72" t="s">
        <v>393</v>
      </c>
      <c r="G72" t="s">
        <v>397</v>
      </c>
      <c r="H72" t="s">
        <v>106</v>
      </c>
      <c r="I72" t="s">
        <v>1253</v>
      </c>
      <c r="J72" t="s">
        <v>2457</v>
      </c>
      <c r="K72" t="s">
        <v>2669</v>
      </c>
      <c r="L72" t="s">
        <v>2670</v>
      </c>
      <c r="M72" t="s">
        <v>2677</v>
      </c>
      <c r="N72" t="s">
        <v>2678</v>
      </c>
    </row>
    <row r="73" spans="1:14" x14ac:dyDescent="0.25">
      <c r="A73" t="s">
        <v>803</v>
      </c>
      <c r="B73" t="s">
        <v>2458</v>
      </c>
      <c r="C73" t="s">
        <v>5</v>
      </c>
      <c r="D73" t="s">
        <v>15</v>
      </c>
      <c r="E73" t="s">
        <v>140</v>
      </c>
      <c r="F73" t="s">
        <v>393</v>
      </c>
      <c r="G73" t="s">
        <v>397</v>
      </c>
      <c r="H73" t="s">
        <v>1245</v>
      </c>
      <c r="I73" t="s">
        <v>1619</v>
      </c>
      <c r="J73" t="s">
        <v>98</v>
      </c>
      <c r="K73" t="s">
        <v>2673</v>
      </c>
      <c r="L73" t="s">
        <v>2674</v>
      </c>
      <c r="M73" t="s">
        <v>2677</v>
      </c>
      <c r="N73" t="s">
        <v>2678</v>
      </c>
    </row>
    <row r="74" spans="1:14" x14ac:dyDescent="0.25">
      <c r="A74" t="s">
        <v>815</v>
      </c>
      <c r="B74" t="s">
        <v>2459</v>
      </c>
      <c r="C74" t="s">
        <v>5</v>
      </c>
      <c r="D74" t="s">
        <v>1676</v>
      </c>
      <c r="E74" t="s">
        <v>140</v>
      </c>
      <c r="F74" t="s">
        <v>393</v>
      </c>
      <c r="G74" t="s">
        <v>397</v>
      </c>
      <c r="H74" t="s">
        <v>1154</v>
      </c>
      <c r="I74" t="s">
        <v>345</v>
      </c>
      <c r="J74" t="s">
        <v>33</v>
      </c>
      <c r="K74" t="s">
        <v>2669</v>
      </c>
      <c r="L74" t="s">
        <v>2670</v>
      </c>
      <c r="M74" t="s">
        <v>2677</v>
      </c>
      <c r="N74" t="s">
        <v>2678</v>
      </c>
    </row>
    <row r="75" spans="1:14" x14ac:dyDescent="0.25">
      <c r="A75" t="s">
        <v>777</v>
      </c>
      <c r="B75" t="s">
        <v>2460</v>
      </c>
      <c r="C75" t="s">
        <v>5</v>
      </c>
      <c r="D75" t="s">
        <v>10</v>
      </c>
      <c r="E75" t="s">
        <v>140</v>
      </c>
      <c r="F75" t="s">
        <v>393</v>
      </c>
      <c r="G75" t="s">
        <v>397</v>
      </c>
      <c r="H75" t="s">
        <v>173</v>
      </c>
      <c r="I75" t="s">
        <v>276</v>
      </c>
      <c r="J75" t="s">
        <v>98</v>
      </c>
      <c r="K75" t="s">
        <v>2673</v>
      </c>
      <c r="L75" t="s">
        <v>2674</v>
      </c>
      <c r="M75" t="s">
        <v>2677</v>
      </c>
      <c r="N75" t="s">
        <v>2678</v>
      </c>
    </row>
    <row r="76" spans="1:14" x14ac:dyDescent="0.25">
      <c r="A76" t="s">
        <v>716</v>
      </c>
      <c r="B76" t="s">
        <v>2461</v>
      </c>
      <c r="C76" t="s">
        <v>5</v>
      </c>
      <c r="D76" t="s">
        <v>16</v>
      </c>
      <c r="E76" t="s">
        <v>140</v>
      </c>
      <c r="F76" t="s">
        <v>393</v>
      </c>
      <c r="G76" t="s">
        <v>397</v>
      </c>
      <c r="H76" t="s">
        <v>1245</v>
      </c>
      <c r="I76" t="s">
        <v>318</v>
      </c>
      <c r="J76" t="s">
        <v>125</v>
      </c>
      <c r="K76" t="s">
        <v>2673</v>
      </c>
      <c r="L76" t="s">
        <v>2674</v>
      </c>
      <c r="M76" t="s">
        <v>2677</v>
      </c>
      <c r="N76" t="s">
        <v>2678</v>
      </c>
    </row>
    <row r="77" spans="1:14" x14ac:dyDescent="0.25">
      <c r="A77" t="s">
        <v>793</v>
      </c>
      <c r="B77" t="s">
        <v>2463</v>
      </c>
      <c r="C77" t="s">
        <v>8</v>
      </c>
      <c r="D77" t="s">
        <v>2286</v>
      </c>
      <c r="E77" t="s">
        <v>140</v>
      </c>
      <c r="F77" t="s">
        <v>393</v>
      </c>
      <c r="G77" t="s">
        <v>397</v>
      </c>
      <c r="H77" t="s">
        <v>65</v>
      </c>
      <c r="I77" t="s">
        <v>382</v>
      </c>
      <c r="J77" t="s">
        <v>1126</v>
      </c>
      <c r="K77" t="s">
        <v>2669</v>
      </c>
      <c r="L77" t="s">
        <v>2670</v>
      </c>
      <c r="M77" t="s">
        <v>2679</v>
      </c>
      <c r="N77" t="s">
        <v>2680</v>
      </c>
    </row>
    <row r="78" spans="1:14" x14ac:dyDescent="0.25">
      <c r="A78" t="s">
        <v>642</v>
      </c>
      <c r="B78" t="s">
        <v>2464</v>
      </c>
      <c r="C78" t="s">
        <v>8</v>
      </c>
      <c r="D78" t="s">
        <v>15</v>
      </c>
      <c r="E78" t="s">
        <v>140</v>
      </c>
      <c r="F78" t="s">
        <v>393</v>
      </c>
      <c r="G78" t="s">
        <v>397</v>
      </c>
      <c r="H78" t="s">
        <v>108</v>
      </c>
      <c r="I78" t="s">
        <v>285</v>
      </c>
      <c r="J78" t="s">
        <v>103</v>
      </c>
      <c r="K78" t="s">
        <v>2669</v>
      </c>
      <c r="L78" t="s">
        <v>2670</v>
      </c>
      <c r="M78" t="s">
        <v>2679</v>
      </c>
      <c r="N78" t="s">
        <v>2680</v>
      </c>
    </row>
    <row r="79" spans="1:14" x14ac:dyDescent="0.25">
      <c r="A79" t="s">
        <v>794</v>
      </c>
      <c r="B79" t="s">
        <v>2466</v>
      </c>
      <c r="C79" t="s">
        <v>8</v>
      </c>
      <c r="D79" t="s">
        <v>11</v>
      </c>
      <c r="E79" t="s">
        <v>140</v>
      </c>
      <c r="F79" t="s">
        <v>393</v>
      </c>
      <c r="G79" t="s">
        <v>397</v>
      </c>
      <c r="H79" t="s">
        <v>197</v>
      </c>
      <c r="I79" t="s">
        <v>272</v>
      </c>
      <c r="J79" t="s">
        <v>1646</v>
      </c>
      <c r="K79" t="s">
        <v>2673</v>
      </c>
      <c r="L79" t="s">
        <v>2674</v>
      </c>
      <c r="M79" t="s">
        <v>2679</v>
      </c>
      <c r="N79" t="s">
        <v>2680</v>
      </c>
    </row>
    <row r="80" spans="1:14" x14ac:dyDescent="0.25">
      <c r="A80" t="s">
        <v>393</v>
      </c>
      <c r="B80" t="s">
        <v>2468</v>
      </c>
      <c r="C80" t="s">
        <v>8</v>
      </c>
      <c r="D80" t="s">
        <v>16</v>
      </c>
      <c r="E80" t="s">
        <v>140</v>
      </c>
      <c r="F80" t="s">
        <v>393</v>
      </c>
      <c r="G80" t="s">
        <v>397</v>
      </c>
      <c r="H80" t="s">
        <v>1268</v>
      </c>
      <c r="I80" t="s">
        <v>375</v>
      </c>
      <c r="J80" t="s">
        <v>1143</v>
      </c>
      <c r="K80" t="s">
        <v>2673</v>
      </c>
      <c r="L80" t="s">
        <v>2674</v>
      </c>
      <c r="M80" t="s">
        <v>2679</v>
      </c>
      <c r="N80" t="s">
        <v>2680</v>
      </c>
    </row>
    <row r="81" spans="1:14" x14ac:dyDescent="0.25">
      <c r="A81" t="s">
        <v>395</v>
      </c>
      <c r="B81" t="s">
        <v>2469</v>
      </c>
      <c r="C81" t="s">
        <v>8</v>
      </c>
      <c r="D81" t="s">
        <v>13</v>
      </c>
      <c r="E81" t="s">
        <v>140</v>
      </c>
      <c r="F81" t="s">
        <v>393</v>
      </c>
      <c r="G81" t="s">
        <v>397</v>
      </c>
      <c r="H81" t="s">
        <v>205</v>
      </c>
      <c r="I81" t="s">
        <v>304</v>
      </c>
      <c r="J81" t="s">
        <v>1646</v>
      </c>
      <c r="K81" t="s">
        <v>2673</v>
      </c>
      <c r="L81" t="s">
        <v>2674</v>
      </c>
      <c r="M81" t="s">
        <v>2679</v>
      </c>
      <c r="N81" t="s">
        <v>2680</v>
      </c>
    </row>
    <row r="82" spans="1:14" x14ac:dyDescent="0.25">
      <c r="A82" t="s">
        <v>396</v>
      </c>
      <c r="B82" t="s">
        <v>2471</v>
      </c>
      <c r="C82" t="s">
        <v>8</v>
      </c>
      <c r="D82" t="s">
        <v>10</v>
      </c>
      <c r="E82" t="s">
        <v>140</v>
      </c>
      <c r="F82" t="s">
        <v>393</v>
      </c>
      <c r="G82" t="s">
        <v>397</v>
      </c>
      <c r="H82" t="s">
        <v>1227</v>
      </c>
      <c r="I82" t="s">
        <v>1567</v>
      </c>
      <c r="J82" t="s">
        <v>1119</v>
      </c>
      <c r="K82" t="s">
        <v>2669</v>
      </c>
      <c r="L82" t="s">
        <v>2670</v>
      </c>
      <c r="M82" t="s">
        <v>2679</v>
      </c>
      <c r="N82" t="s">
        <v>2680</v>
      </c>
    </row>
    <row r="83" spans="1:14" x14ac:dyDescent="0.25">
      <c r="A83" t="s">
        <v>394</v>
      </c>
      <c r="B83" t="s">
        <v>2473</v>
      </c>
      <c r="C83" t="s">
        <v>8</v>
      </c>
      <c r="D83" t="s">
        <v>12</v>
      </c>
      <c r="E83" t="s">
        <v>140</v>
      </c>
      <c r="F83" t="s">
        <v>393</v>
      </c>
      <c r="G83" t="s">
        <v>397</v>
      </c>
      <c r="H83" t="s">
        <v>151</v>
      </c>
      <c r="I83" t="s">
        <v>2474</v>
      </c>
      <c r="J83" t="s">
        <v>63</v>
      </c>
      <c r="K83" t="s">
        <v>2669</v>
      </c>
      <c r="L83" t="s">
        <v>2670</v>
      </c>
      <c r="M83" t="s">
        <v>2679</v>
      </c>
      <c r="N83" t="s">
        <v>2680</v>
      </c>
    </row>
    <row r="84" spans="1:14" x14ac:dyDescent="0.25">
      <c r="A84" t="s">
        <v>643</v>
      </c>
      <c r="B84" t="s">
        <v>2476</v>
      </c>
      <c r="C84" t="s">
        <v>8</v>
      </c>
      <c r="D84" t="s">
        <v>1676</v>
      </c>
      <c r="E84" t="s">
        <v>140</v>
      </c>
      <c r="F84" t="s">
        <v>393</v>
      </c>
      <c r="G84" t="s">
        <v>397</v>
      </c>
      <c r="H84" t="s">
        <v>242</v>
      </c>
      <c r="I84" t="s">
        <v>342</v>
      </c>
      <c r="J84" t="s">
        <v>123</v>
      </c>
      <c r="K84" t="s">
        <v>2681</v>
      </c>
      <c r="L84" t="s">
        <v>2682</v>
      </c>
      <c r="M84" t="s">
        <v>2683</v>
      </c>
      <c r="N84" t="s">
        <v>2684</v>
      </c>
    </row>
    <row r="85" spans="1:14" x14ac:dyDescent="0.25">
      <c r="A85" t="s">
        <v>696</v>
      </c>
      <c r="B85" t="s">
        <v>2477</v>
      </c>
      <c r="C85" t="s">
        <v>8</v>
      </c>
      <c r="D85" t="s">
        <v>14</v>
      </c>
      <c r="E85" t="s">
        <v>140</v>
      </c>
      <c r="F85" t="s">
        <v>393</v>
      </c>
      <c r="G85" t="s">
        <v>397</v>
      </c>
      <c r="H85" t="s">
        <v>209</v>
      </c>
      <c r="I85" t="s">
        <v>1619</v>
      </c>
      <c r="J85" t="s">
        <v>1163</v>
      </c>
      <c r="K85" t="s">
        <v>2681</v>
      </c>
      <c r="L85" t="s">
        <v>2682</v>
      </c>
      <c r="M85" t="s">
        <v>2683</v>
      </c>
      <c r="N85" t="s">
        <v>2684</v>
      </c>
    </row>
    <row r="86" spans="1:14" x14ac:dyDescent="0.25">
      <c r="A86" t="s">
        <v>750</v>
      </c>
      <c r="B86" t="s">
        <v>2478</v>
      </c>
      <c r="C86" t="s">
        <v>5</v>
      </c>
      <c r="D86" t="s">
        <v>2286</v>
      </c>
      <c r="E86" t="s">
        <v>140</v>
      </c>
      <c r="F86" t="s">
        <v>393</v>
      </c>
      <c r="G86" t="s">
        <v>397</v>
      </c>
      <c r="H86" t="s">
        <v>180</v>
      </c>
      <c r="I86" t="s">
        <v>342</v>
      </c>
      <c r="J86" t="s">
        <v>195</v>
      </c>
      <c r="K86" t="s">
        <v>2681</v>
      </c>
      <c r="L86" t="s">
        <v>2682</v>
      </c>
      <c r="M86" t="s">
        <v>2683</v>
      </c>
      <c r="N86" t="s">
        <v>2684</v>
      </c>
    </row>
    <row r="87" spans="1:14" x14ac:dyDescent="0.25">
      <c r="A87" t="s">
        <v>653</v>
      </c>
      <c r="B87" t="s">
        <v>2479</v>
      </c>
      <c r="C87" t="s">
        <v>5</v>
      </c>
      <c r="D87" t="s">
        <v>12</v>
      </c>
      <c r="E87" t="s">
        <v>140</v>
      </c>
      <c r="F87" t="s">
        <v>393</v>
      </c>
      <c r="G87" t="s">
        <v>397</v>
      </c>
      <c r="H87" t="s">
        <v>199</v>
      </c>
      <c r="I87" t="s">
        <v>1654</v>
      </c>
      <c r="J87" t="s">
        <v>195</v>
      </c>
      <c r="K87" t="s">
        <v>2681</v>
      </c>
      <c r="L87" t="s">
        <v>2682</v>
      </c>
      <c r="M87" t="s">
        <v>2683</v>
      </c>
      <c r="N87" t="s">
        <v>2684</v>
      </c>
    </row>
    <row r="88" spans="1:14" x14ac:dyDescent="0.25">
      <c r="A88" t="s">
        <v>742</v>
      </c>
      <c r="B88" t="s">
        <v>2484</v>
      </c>
      <c r="C88" t="s">
        <v>6</v>
      </c>
      <c r="D88" t="s">
        <v>2288</v>
      </c>
      <c r="E88" t="s">
        <v>140</v>
      </c>
      <c r="F88" t="s">
        <v>393</v>
      </c>
      <c r="G88" t="s">
        <v>397</v>
      </c>
      <c r="H88" t="s">
        <v>259</v>
      </c>
      <c r="I88" t="s">
        <v>342</v>
      </c>
      <c r="J88" t="s">
        <v>224</v>
      </c>
      <c r="K88" t="s">
        <v>2681</v>
      </c>
      <c r="L88" t="s">
        <v>2682</v>
      </c>
      <c r="M88" t="s">
        <v>2685</v>
      </c>
      <c r="N88" t="s">
        <v>2686</v>
      </c>
    </row>
    <row r="89" spans="1:14" x14ac:dyDescent="0.25">
      <c r="A89" t="s">
        <v>825</v>
      </c>
      <c r="B89" t="s">
        <v>2486</v>
      </c>
      <c r="C89" t="s">
        <v>8</v>
      </c>
      <c r="D89" t="s">
        <v>2286</v>
      </c>
      <c r="E89" t="s">
        <v>140</v>
      </c>
      <c r="F89" t="s">
        <v>393</v>
      </c>
      <c r="G89" t="s">
        <v>397</v>
      </c>
      <c r="H89" t="s">
        <v>210</v>
      </c>
      <c r="I89" t="s">
        <v>342</v>
      </c>
      <c r="J89" t="s">
        <v>155</v>
      </c>
      <c r="K89" t="s">
        <v>2681</v>
      </c>
      <c r="L89" t="s">
        <v>2682</v>
      </c>
      <c r="M89" t="s">
        <v>2685</v>
      </c>
      <c r="N89" t="s">
        <v>2686</v>
      </c>
    </row>
    <row r="90" spans="1:14" x14ac:dyDescent="0.25">
      <c r="A90" t="s">
        <v>726</v>
      </c>
      <c r="B90" t="s">
        <v>2488</v>
      </c>
      <c r="C90" t="s">
        <v>6</v>
      </c>
      <c r="D90" t="s">
        <v>11</v>
      </c>
      <c r="E90" t="s">
        <v>140</v>
      </c>
      <c r="F90" t="s">
        <v>393</v>
      </c>
      <c r="G90" t="s">
        <v>397</v>
      </c>
      <c r="H90" t="s">
        <v>392</v>
      </c>
      <c r="I90" t="s">
        <v>286</v>
      </c>
      <c r="J90" t="s">
        <v>2407</v>
      </c>
      <c r="K90" t="s">
        <v>2681</v>
      </c>
      <c r="L90" t="s">
        <v>2682</v>
      </c>
      <c r="M90" t="s">
        <v>2685</v>
      </c>
      <c r="N90" t="s">
        <v>2686</v>
      </c>
    </row>
    <row r="91" spans="1:14" x14ac:dyDescent="0.25">
      <c r="A91" t="s">
        <v>645</v>
      </c>
      <c r="B91" t="s">
        <v>2489</v>
      </c>
      <c r="C91" t="s">
        <v>8</v>
      </c>
      <c r="D91" t="s">
        <v>12</v>
      </c>
      <c r="E91" t="s">
        <v>140</v>
      </c>
      <c r="F91" t="s">
        <v>393</v>
      </c>
      <c r="G91" t="s">
        <v>397</v>
      </c>
      <c r="H91" t="s">
        <v>2490</v>
      </c>
      <c r="I91" t="s">
        <v>313</v>
      </c>
      <c r="J91" t="s">
        <v>1183</v>
      </c>
      <c r="K91" t="s">
        <v>2681</v>
      </c>
      <c r="L91" t="s">
        <v>2682</v>
      </c>
      <c r="M91" t="s">
        <v>2685</v>
      </c>
      <c r="N91" t="s">
        <v>2686</v>
      </c>
    </row>
    <row r="92" spans="1:14" x14ac:dyDescent="0.25">
      <c r="A92" t="s">
        <v>800</v>
      </c>
      <c r="B92" t="s">
        <v>2492</v>
      </c>
      <c r="C92" t="s">
        <v>5</v>
      </c>
      <c r="D92" t="s">
        <v>14</v>
      </c>
      <c r="E92" t="s">
        <v>140</v>
      </c>
      <c r="F92" t="s">
        <v>393</v>
      </c>
      <c r="G92" t="s">
        <v>397</v>
      </c>
      <c r="H92" t="s">
        <v>2493</v>
      </c>
      <c r="I92" t="s">
        <v>318</v>
      </c>
      <c r="J92" t="s">
        <v>1300</v>
      </c>
      <c r="K92" t="s">
        <v>2681</v>
      </c>
      <c r="L92" t="s">
        <v>2682</v>
      </c>
      <c r="M92" t="s">
        <v>2685</v>
      </c>
      <c r="N92" t="s">
        <v>2686</v>
      </c>
    </row>
    <row r="93" spans="1:14" x14ac:dyDescent="0.25">
      <c r="A93" t="s">
        <v>773</v>
      </c>
      <c r="B93" t="s">
        <v>2495</v>
      </c>
      <c r="C93" t="s">
        <v>5</v>
      </c>
      <c r="D93" t="s">
        <v>2286</v>
      </c>
      <c r="E93" t="s">
        <v>140</v>
      </c>
      <c r="F93" t="s">
        <v>393</v>
      </c>
      <c r="G93" t="s">
        <v>397</v>
      </c>
      <c r="H93" t="s">
        <v>2315</v>
      </c>
      <c r="I93" t="s">
        <v>295</v>
      </c>
      <c r="J93" t="s">
        <v>155</v>
      </c>
      <c r="K93" t="s">
        <v>2687</v>
      </c>
      <c r="L93" t="s">
        <v>2688</v>
      </c>
      <c r="M93" t="s">
        <v>2689</v>
      </c>
      <c r="N93" t="s">
        <v>2690</v>
      </c>
    </row>
    <row r="94" spans="1:14" x14ac:dyDescent="0.25">
      <c r="A94" t="s">
        <v>784</v>
      </c>
      <c r="B94" t="s">
        <v>2496</v>
      </c>
      <c r="C94" t="s">
        <v>8</v>
      </c>
      <c r="D94" t="s">
        <v>1676</v>
      </c>
      <c r="E94" t="s">
        <v>140</v>
      </c>
      <c r="F94" t="s">
        <v>393</v>
      </c>
      <c r="G94" t="s">
        <v>397</v>
      </c>
      <c r="H94" t="s">
        <v>235</v>
      </c>
      <c r="I94" t="s">
        <v>342</v>
      </c>
      <c r="J94" t="s">
        <v>250</v>
      </c>
      <c r="K94" t="s">
        <v>2681</v>
      </c>
      <c r="L94" t="s">
        <v>2682</v>
      </c>
      <c r="M94" t="s">
        <v>2689</v>
      </c>
      <c r="N94" t="s">
        <v>2690</v>
      </c>
    </row>
    <row r="95" spans="1:14" x14ac:dyDescent="0.25">
      <c r="A95" t="s">
        <v>789</v>
      </c>
      <c r="B95" t="s">
        <v>2497</v>
      </c>
      <c r="C95" t="s">
        <v>5</v>
      </c>
      <c r="D95" t="s">
        <v>15</v>
      </c>
      <c r="E95" t="s">
        <v>140</v>
      </c>
      <c r="F95" t="s">
        <v>393</v>
      </c>
      <c r="G95" t="s">
        <v>397</v>
      </c>
      <c r="H95" t="s">
        <v>2315</v>
      </c>
      <c r="I95" t="s">
        <v>295</v>
      </c>
      <c r="J95" t="s">
        <v>155</v>
      </c>
      <c r="K95" t="s">
        <v>2687</v>
      </c>
      <c r="L95" t="s">
        <v>2688</v>
      </c>
      <c r="M95" t="s">
        <v>2689</v>
      </c>
      <c r="N95" t="s">
        <v>2690</v>
      </c>
    </row>
    <row r="96" spans="1:14" x14ac:dyDescent="0.25">
      <c r="A96" t="s">
        <v>646</v>
      </c>
      <c r="B96" t="s">
        <v>2498</v>
      </c>
      <c r="C96" t="s">
        <v>8</v>
      </c>
      <c r="D96" t="s">
        <v>17</v>
      </c>
      <c r="E96" t="s">
        <v>140</v>
      </c>
      <c r="F96" t="s">
        <v>393</v>
      </c>
      <c r="G96" t="s">
        <v>397</v>
      </c>
      <c r="H96" t="s">
        <v>236</v>
      </c>
      <c r="I96" t="s">
        <v>295</v>
      </c>
      <c r="J96" t="s">
        <v>224</v>
      </c>
      <c r="K96" t="s">
        <v>2687</v>
      </c>
      <c r="L96" t="s">
        <v>2688</v>
      </c>
      <c r="M96" t="s">
        <v>2689</v>
      </c>
      <c r="N96" t="s">
        <v>2690</v>
      </c>
    </row>
    <row r="97" spans="1:14" x14ac:dyDescent="0.25">
      <c r="A97" t="s">
        <v>682</v>
      </c>
      <c r="B97" t="s">
        <v>2505</v>
      </c>
      <c r="C97" t="s">
        <v>8</v>
      </c>
      <c r="D97" t="s">
        <v>13</v>
      </c>
      <c r="E97" t="s">
        <v>140</v>
      </c>
      <c r="F97" t="s">
        <v>393</v>
      </c>
      <c r="G97" t="s">
        <v>397</v>
      </c>
      <c r="H97" t="s">
        <v>2412</v>
      </c>
      <c r="I97" t="s">
        <v>346</v>
      </c>
      <c r="J97" t="s">
        <v>224</v>
      </c>
      <c r="K97" t="s">
        <v>2687</v>
      </c>
      <c r="L97" t="s">
        <v>2688</v>
      </c>
      <c r="M97" t="s">
        <v>2689</v>
      </c>
      <c r="N97" t="s">
        <v>2690</v>
      </c>
    </row>
    <row r="98" spans="1:14" x14ac:dyDescent="0.25">
      <c r="A98" t="s">
        <v>671</v>
      </c>
      <c r="B98" t="s">
        <v>2499</v>
      </c>
      <c r="C98" t="s">
        <v>5</v>
      </c>
      <c r="D98" t="s">
        <v>16</v>
      </c>
      <c r="E98" t="s">
        <v>140</v>
      </c>
      <c r="F98" t="s">
        <v>393</v>
      </c>
      <c r="G98" t="s">
        <v>397</v>
      </c>
      <c r="H98" t="s">
        <v>259</v>
      </c>
      <c r="I98" t="s">
        <v>342</v>
      </c>
      <c r="J98" t="s">
        <v>224</v>
      </c>
      <c r="K98" t="s">
        <v>2687</v>
      </c>
      <c r="L98" t="s">
        <v>2688</v>
      </c>
      <c r="M98" t="s">
        <v>2689</v>
      </c>
      <c r="N98" t="s">
        <v>2690</v>
      </c>
    </row>
    <row r="99" spans="1:14" x14ac:dyDescent="0.25">
      <c r="A99" t="s">
        <v>746</v>
      </c>
      <c r="B99" t="s">
        <v>2506</v>
      </c>
      <c r="C99" t="s">
        <v>6</v>
      </c>
      <c r="D99" t="s">
        <v>9</v>
      </c>
      <c r="E99" t="s">
        <v>140</v>
      </c>
      <c r="F99" t="s">
        <v>393</v>
      </c>
      <c r="G99" t="s">
        <v>397</v>
      </c>
      <c r="H99" t="s">
        <v>1252</v>
      </c>
      <c r="I99" t="s">
        <v>1559</v>
      </c>
      <c r="J99" t="s">
        <v>2507</v>
      </c>
      <c r="K99" t="s">
        <v>2669</v>
      </c>
      <c r="L99" t="s">
        <v>2670</v>
      </c>
      <c r="M99" t="s">
        <v>2691</v>
      </c>
      <c r="N99" t="s">
        <v>2692</v>
      </c>
    </row>
    <row r="100" spans="1:14" x14ac:dyDescent="0.25">
      <c r="A100" t="s">
        <v>813</v>
      </c>
      <c r="B100" t="s">
        <v>2508</v>
      </c>
      <c r="C100" t="s">
        <v>6</v>
      </c>
      <c r="D100" t="s">
        <v>15</v>
      </c>
      <c r="E100" t="s">
        <v>140</v>
      </c>
      <c r="F100" t="s">
        <v>393</v>
      </c>
      <c r="G100" t="s">
        <v>397</v>
      </c>
      <c r="H100" t="s">
        <v>171</v>
      </c>
      <c r="I100" t="s">
        <v>344</v>
      </c>
      <c r="J100" t="s">
        <v>1630</v>
      </c>
      <c r="K100" t="s">
        <v>2669</v>
      </c>
      <c r="L100" t="s">
        <v>2670</v>
      </c>
      <c r="M100" t="s">
        <v>2691</v>
      </c>
      <c r="N100" t="s">
        <v>2692</v>
      </c>
    </row>
    <row r="101" spans="1:14" x14ac:dyDescent="0.25">
      <c r="A101" t="s">
        <v>659</v>
      </c>
      <c r="B101" t="s">
        <v>2509</v>
      </c>
      <c r="C101" t="s">
        <v>6</v>
      </c>
      <c r="D101" t="s">
        <v>2286</v>
      </c>
      <c r="E101" t="s">
        <v>140</v>
      </c>
      <c r="F101" t="s">
        <v>393</v>
      </c>
      <c r="G101" t="s">
        <v>397</v>
      </c>
      <c r="H101" t="s">
        <v>205</v>
      </c>
      <c r="I101" t="s">
        <v>344</v>
      </c>
      <c r="J101" t="s">
        <v>29</v>
      </c>
      <c r="K101" t="s">
        <v>2669</v>
      </c>
      <c r="L101" t="s">
        <v>2670</v>
      </c>
      <c r="M101" t="s">
        <v>2691</v>
      </c>
      <c r="N101" t="s">
        <v>2692</v>
      </c>
    </row>
    <row r="102" spans="1:14" x14ac:dyDescent="0.25">
      <c r="A102" t="s">
        <v>695</v>
      </c>
      <c r="B102" t="s">
        <v>2510</v>
      </c>
      <c r="C102" t="s">
        <v>6</v>
      </c>
      <c r="D102" t="s">
        <v>16</v>
      </c>
      <c r="E102" t="s">
        <v>140</v>
      </c>
      <c r="F102" t="s">
        <v>393</v>
      </c>
      <c r="G102" t="s">
        <v>397</v>
      </c>
      <c r="H102" t="s">
        <v>171</v>
      </c>
      <c r="I102" t="s">
        <v>267</v>
      </c>
      <c r="J102" t="s">
        <v>170</v>
      </c>
      <c r="K102" t="s">
        <v>2669</v>
      </c>
      <c r="L102" t="s">
        <v>2670</v>
      </c>
      <c r="M102" t="s">
        <v>2691</v>
      </c>
      <c r="N102" t="s">
        <v>2692</v>
      </c>
    </row>
    <row r="103" spans="1:14" x14ac:dyDescent="0.25">
      <c r="A103" t="s">
        <v>672</v>
      </c>
      <c r="B103" t="s">
        <v>2511</v>
      </c>
      <c r="C103" t="s">
        <v>6</v>
      </c>
      <c r="D103" t="s">
        <v>13</v>
      </c>
      <c r="E103" t="s">
        <v>140</v>
      </c>
      <c r="F103" t="s">
        <v>393</v>
      </c>
      <c r="G103" t="s">
        <v>397</v>
      </c>
      <c r="H103" t="s">
        <v>173</v>
      </c>
      <c r="I103" t="s">
        <v>344</v>
      </c>
      <c r="J103" t="s">
        <v>2507</v>
      </c>
      <c r="K103" t="s">
        <v>2669</v>
      </c>
      <c r="L103" t="s">
        <v>2670</v>
      </c>
      <c r="M103" t="s">
        <v>2691</v>
      </c>
      <c r="N103" t="s">
        <v>2692</v>
      </c>
    </row>
    <row r="104" spans="1:14" x14ac:dyDescent="0.25">
      <c r="A104" t="s">
        <v>799</v>
      </c>
      <c r="B104" t="s">
        <v>2514</v>
      </c>
      <c r="C104" t="s">
        <v>6</v>
      </c>
      <c r="D104" t="s">
        <v>11</v>
      </c>
      <c r="E104" t="s">
        <v>140</v>
      </c>
      <c r="F104" t="s">
        <v>393</v>
      </c>
      <c r="G104" t="s">
        <v>397</v>
      </c>
      <c r="H104" t="s">
        <v>2515</v>
      </c>
      <c r="I104" t="s">
        <v>1115</v>
      </c>
      <c r="J104" t="s">
        <v>2516</v>
      </c>
      <c r="K104" t="s">
        <v>2669</v>
      </c>
      <c r="L104" t="s">
        <v>2670</v>
      </c>
      <c r="M104" t="s">
        <v>2693</v>
      </c>
      <c r="N104" t="s">
        <v>2694</v>
      </c>
    </row>
    <row r="105" spans="1:14" x14ac:dyDescent="0.25">
      <c r="A105" t="s">
        <v>715</v>
      </c>
      <c r="B105" t="s">
        <v>2518</v>
      </c>
      <c r="C105" t="s">
        <v>8</v>
      </c>
      <c r="D105" t="s">
        <v>1676</v>
      </c>
      <c r="E105" t="s">
        <v>140</v>
      </c>
      <c r="F105" t="s">
        <v>393</v>
      </c>
      <c r="G105" t="s">
        <v>397</v>
      </c>
      <c r="H105" t="s">
        <v>2519</v>
      </c>
      <c r="I105" t="s">
        <v>304</v>
      </c>
      <c r="J105" t="s">
        <v>2520</v>
      </c>
      <c r="K105" t="s">
        <v>2669</v>
      </c>
      <c r="L105" t="s">
        <v>2670</v>
      </c>
      <c r="M105" t="s">
        <v>2693</v>
      </c>
      <c r="N105" t="s">
        <v>2694</v>
      </c>
    </row>
    <row r="106" spans="1:14" x14ac:dyDescent="0.25">
      <c r="A106" t="s">
        <v>725</v>
      </c>
      <c r="B106" t="s">
        <v>2522</v>
      </c>
      <c r="C106" t="s">
        <v>5</v>
      </c>
      <c r="D106" t="s">
        <v>15</v>
      </c>
      <c r="E106" t="s">
        <v>140</v>
      </c>
      <c r="F106" t="s">
        <v>393</v>
      </c>
      <c r="G106" t="s">
        <v>397</v>
      </c>
      <c r="H106" t="s">
        <v>2515</v>
      </c>
      <c r="I106" t="s">
        <v>383</v>
      </c>
      <c r="J106" t="s">
        <v>2520</v>
      </c>
      <c r="K106" t="s">
        <v>2669</v>
      </c>
      <c r="L106" t="s">
        <v>2670</v>
      </c>
      <c r="M106" t="s">
        <v>2693</v>
      </c>
      <c r="N106" t="s">
        <v>2694</v>
      </c>
    </row>
    <row r="107" spans="1:14" x14ac:dyDescent="0.25">
      <c r="A107" t="s">
        <v>819</v>
      </c>
      <c r="B107" t="s">
        <v>2524</v>
      </c>
      <c r="C107" t="s">
        <v>5</v>
      </c>
      <c r="D107" t="s">
        <v>14</v>
      </c>
      <c r="E107" t="s">
        <v>140</v>
      </c>
      <c r="F107" t="s">
        <v>393</v>
      </c>
      <c r="G107" t="s">
        <v>397</v>
      </c>
      <c r="H107" t="s">
        <v>2515</v>
      </c>
      <c r="I107" t="s">
        <v>1138</v>
      </c>
      <c r="J107" t="s">
        <v>2525</v>
      </c>
      <c r="K107" t="s">
        <v>2669</v>
      </c>
      <c r="L107" t="s">
        <v>2670</v>
      </c>
      <c r="M107" t="s">
        <v>2693</v>
      </c>
      <c r="N107" t="s">
        <v>2694</v>
      </c>
    </row>
    <row r="108" spans="1:14" x14ac:dyDescent="0.25">
      <c r="A108" t="s">
        <v>670</v>
      </c>
      <c r="B108" t="s">
        <v>2527</v>
      </c>
      <c r="C108" t="s">
        <v>8</v>
      </c>
      <c r="D108" t="s">
        <v>15</v>
      </c>
      <c r="E108" t="s">
        <v>140</v>
      </c>
      <c r="F108" t="s">
        <v>393</v>
      </c>
      <c r="G108" t="s">
        <v>397</v>
      </c>
      <c r="H108" t="s">
        <v>2528</v>
      </c>
      <c r="I108" t="s">
        <v>1115</v>
      </c>
      <c r="J108" t="s">
        <v>2529</v>
      </c>
      <c r="K108" t="s">
        <v>2669</v>
      </c>
      <c r="L108" t="s">
        <v>2670</v>
      </c>
      <c r="M108" t="s">
        <v>2693</v>
      </c>
      <c r="N108" t="s">
        <v>2694</v>
      </c>
    </row>
    <row r="109" spans="1:14" x14ac:dyDescent="0.25">
      <c r="A109" t="s">
        <v>693</v>
      </c>
      <c r="B109" t="s">
        <v>2531</v>
      </c>
      <c r="C109" t="s">
        <v>5</v>
      </c>
      <c r="D109" t="s">
        <v>13</v>
      </c>
      <c r="E109" t="s">
        <v>140</v>
      </c>
      <c r="F109" t="s">
        <v>393</v>
      </c>
      <c r="G109" t="s">
        <v>397</v>
      </c>
      <c r="H109" t="s">
        <v>2532</v>
      </c>
      <c r="I109" t="s">
        <v>329</v>
      </c>
      <c r="J109" t="s">
        <v>2533</v>
      </c>
      <c r="K109" t="s">
        <v>2681</v>
      </c>
      <c r="L109" t="s">
        <v>2682</v>
      </c>
      <c r="M109" t="s">
        <v>2695</v>
      </c>
      <c r="N109" t="s">
        <v>2685</v>
      </c>
    </row>
    <row r="110" spans="1:14" x14ac:dyDescent="0.25">
      <c r="A110" t="s">
        <v>817</v>
      </c>
      <c r="B110" t="s">
        <v>2535</v>
      </c>
      <c r="C110" t="s">
        <v>5</v>
      </c>
      <c r="D110" t="s">
        <v>15</v>
      </c>
      <c r="E110" t="s">
        <v>140</v>
      </c>
      <c r="F110" t="s">
        <v>393</v>
      </c>
      <c r="G110" t="s">
        <v>397</v>
      </c>
      <c r="H110" t="s">
        <v>2536</v>
      </c>
      <c r="I110" t="s">
        <v>2428</v>
      </c>
      <c r="J110" t="s">
        <v>159</v>
      </c>
      <c r="K110" t="s">
        <v>2673</v>
      </c>
      <c r="L110" t="s">
        <v>2674</v>
      </c>
      <c r="M110" t="s">
        <v>2695</v>
      </c>
      <c r="N110" t="s">
        <v>2685</v>
      </c>
    </row>
    <row r="111" spans="1:14" x14ac:dyDescent="0.25">
      <c r="A111" t="s">
        <v>807</v>
      </c>
      <c r="B111" t="s">
        <v>2538</v>
      </c>
      <c r="C111" t="s">
        <v>6</v>
      </c>
      <c r="D111" t="s">
        <v>9</v>
      </c>
      <c r="E111" t="s">
        <v>140</v>
      </c>
      <c r="F111" t="s">
        <v>393</v>
      </c>
      <c r="G111" t="s">
        <v>397</v>
      </c>
      <c r="H111" t="s">
        <v>2539</v>
      </c>
      <c r="I111" t="s">
        <v>268</v>
      </c>
      <c r="J111" t="s">
        <v>168</v>
      </c>
      <c r="K111" t="s">
        <v>2673</v>
      </c>
      <c r="L111" t="s">
        <v>2674</v>
      </c>
      <c r="M111" t="s">
        <v>2696</v>
      </c>
      <c r="N111" t="s">
        <v>2697</v>
      </c>
    </row>
    <row r="112" spans="1:14" x14ac:dyDescent="0.25">
      <c r="A112" t="s">
        <v>769</v>
      </c>
      <c r="B112" t="s">
        <v>2540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225</v>
      </c>
      <c r="I112" t="s">
        <v>276</v>
      </c>
      <c r="J112" t="s">
        <v>2541</v>
      </c>
      <c r="K112" t="s">
        <v>2673</v>
      </c>
      <c r="L112" t="s">
        <v>2674</v>
      </c>
      <c r="M112" t="s">
        <v>2696</v>
      </c>
      <c r="N112" t="s">
        <v>2697</v>
      </c>
    </row>
    <row r="113" spans="1:14" x14ac:dyDescent="0.25">
      <c r="A113" t="s">
        <v>731</v>
      </c>
      <c r="B113" t="s">
        <v>2542</v>
      </c>
      <c r="C113" t="s">
        <v>6</v>
      </c>
      <c r="D113" t="s">
        <v>13</v>
      </c>
      <c r="E113" t="s">
        <v>140</v>
      </c>
      <c r="F113" t="s">
        <v>393</v>
      </c>
      <c r="G113" t="s">
        <v>397</v>
      </c>
      <c r="H113" t="s">
        <v>225</v>
      </c>
      <c r="I113" t="s">
        <v>276</v>
      </c>
      <c r="J113" t="s">
        <v>2541</v>
      </c>
      <c r="K113" t="s">
        <v>2673</v>
      </c>
      <c r="L113" t="s">
        <v>2674</v>
      </c>
      <c r="M113" t="s">
        <v>2696</v>
      </c>
      <c r="N113" t="s">
        <v>2697</v>
      </c>
    </row>
    <row r="114" spans="1:14" x14ac:dyDescent="0.25">
      <c r="A114" t="s">
        <v>797</v>
      </c>
      <c r="B114" t="s">
        <v>2543</v>
      </c>
      <c r="C114" t="s">
        <v>8</v>
      </c>
      <c r="D114" t="s">
        <v>11</v>
      </c>
      <c r="E114" t="s">
        <v>140</v>
      </c>
      <c r="F114" t="s">
        <v>393</v>
      </c>
      <c r="G114" t="s">
        <v>397</v>
      </c>
      <c r="H114" t="s">
        <v>2544</v>
      </c>
      <c r="I114" t="s">
        <v>342</v>
      </c>
      <c r="J114" t="s">
        <v>2545</v>
      </c>
      <c r="K114" t="s">
        <v>2673</v>
      </c>
      <c r="L114" t="s">
        <v>2674</v>
      </c>
      <c r="M114" t="s">
        <v>2696</v>
      </c>
      <c r="N114" t="s">
        <v>2697</v>
      </c>
    </row>
    <row r="115" spans="1:14" x14ac:dyDescent="0.25">
      <c r="A115" t="s">
        <v>677</v>
      </c>
      <c r="B115" t="s">
        <v>2546</v>
      </c>
      <c r="C115" t="s">
        <v>8</v>
      </c>
      <c r="D115" t="s">
        <v>14</v>
      </c>
      <c r="E115" t="s">
        <v>140</v>
      </c>
      <c r="F115" t="s">
        <v>393</v>
      </c>
      <c r="G115" t="s">
        <v>397</v>
      </c>
      <c r="H115" t="s">
        <v>2547</v>
      </c>
      <c r="I115" t="s">
        <v>1633</v>
      </c>
      <c r="J115" t="s">
        <v>2548</v>
      </c>
      <c r="K115" t="s">
        <v>2673</v>
      </c>
      <c r="L115" t="s">
        <v>2674</v>
      </c>
      <c r="M115" t="s">
        <v>2696</v>
      </c>
      <c r="N115" t="s">
        <v>2697</v>
      </c>
    </row>
    <row r="116" spans="1:14" x14ac:dyDescent="0.25">
      <c r="A116" t="s">
        <v>663</v>
      </c>
      <c r="B116" t="s">
        <v>2549</v>
      </c>
      <c r="C116" t="s">
        <v>5</v>
      </c>
      <c r="D116" t="s">
        <v>10</v>
      </c>
      <c r="E116" t="s">
        <v>140</v>
      </c>
      <c r="F116" t="s">
        <v>393</v>
      </c>
      <c r="G116" t="s">
        <v>397</v>
      </c>
      <c r="H116" t="s">
        <v>2550</v>
      </c>
      <c r="I116" t="s">
        <v>318</v>
      </c>
      <c r="J116" t="s">
        <v>2545</v>
      </c>
      <c r="K116" t="s">
        <v>2673</v>
      </c>
      <c r="L116" t="s">
        <v>2674</v>
      </c>
      <c r="M116" t="s">
        <v>2696</v>
      </c>
      <c r="N116" t="s">
        <v>2697</v>
      </c>
    </row>
    <row r="117" spans="1:14" x14ac:dyDescent="0.25">
      <c r="A117" t="s">
        <v>783</v>
      </c>
      <c r="B117" t="s">
        <v>2551</v>
      </c>
      <c r="C117" t="s">
        <v>8</v>
      </c>
      <c r="D117" t="s">
        <v>17</v>
      </c>
      <c r="E117" t="s">
        <v>140</v>
      </c>
      <c r="F117" t="s">
        <v>393</v>
      </c>
      <c r="G117" t="s">
        <v>397</v>
      </c>
      <c r="H117" t="s">
        <v>2552</v>
      </c>
      <c r="I117" t="s">
        <v>342</v>
      </c>
      <c r="J117" t="s">
        <v>2548</v>
      </c>
      <c r="K117" t="s">
        <v>2673</v>
      </c>
      <c r="L117" t="s">
        <v>2674</v>
      </c>
      <c r="M117" t="s">
        <v>2696</v>
      </c>
      <c r="N117" t="s">
        <v>2697</v>
      </c>
    </row>
    <row r="118" spans="1:14" x14ac:dyDescent="0.25">
      <c r="A118" t="s">
        <v>763</v>
      </c>
      <c r="B118" t="s">
        <v>2553</v>
      </c>
      <c r="C118" t="s">
        <v>5</v>
      </c>
      <c r="D118" t="s">
        <v>2286</v>
      </c>
      <c r="E118" t="s">
        <v>140</v>
      </c>
      <c r="F118" t="s">
        <v>393</v>
      </c>
      <c r="G118" t="s">
        <v>397</v>
      </c>
      <c r="H118" t="s">
        <v>228</v>
      </c>
      <c r="I118" t="s">
        <v>342</v>
      </c>
      <c r="J118" t="s">
        <v>386</v>
      </c>
      <c r="K118" t="s">
        <v>2673</v>
      </c>
      <c r="L118" t="s">
        <v>2674</v>
      </c>
      <c r="M118" t="s">
        <v>2696</v>
      </c>
      <c r="N118" t="s">
        <v>2697</v>
      </c>
    </row>
    <row r="119" spans="1:14" x14ac:dyDescent="0.25">
      <c r="A119" t="s">
        <v>822</v>
      </c>
      <c r="B119" t="s">
        <v>2554</v>
      </c>
      <c r="C119" t="s">
        <v>5</v>
      </c>
      <c r="D119" t="s">
        <v>1676</v>
      </c>
      <c r="E119" t="s">
        <v>140</v>
      </c>
      <c r="F119" t="s">
        <v>393</v>
      </c>
      <c r="G119" t="s">
        <v>397</v>
      </c>
      <c r="H119" t="s">
        <v>2552</v>
      </c>
      <c r="I119" t="s">
        <v>342</v>
      </c>
      <c r="J119" t="s">
        <v>2548</v>
      </c>
      <c r="K119" t="s">
        <v>2673</v>
      </c>
      <c r="L119" t="s">
        <v>2674</v>
      </c>
      <c r="M119" t="s">
        <v>2696</v>
      </c>
      <c r="N119" t="s">
        <v>2697</v>
      </c>
    </row>
    <row r="120" spans="1:14" x14ac:dyDescent="0.25">
      <c r="A120" t="s">
        <v>741</v>
      </c>
      <c r="B120" t="s">
        <v>2555</v>
      </c>
      <c r="C120" t="s">
        <v>6</v>
      </c>
      <c r="D120" t="s">
        <v>14</v>
      </c>
      <c r="E120" t="s">
        <v>141</v>
      </c>
      <c r="F120" t="s">
        <v>393</v>
      </c>
      <c r="G120" t="s">
        <v>397</v>
      </c>
      <c r="H120" t="s">
        <v>2556</v>
      </c>
      <c r="I120" t="s">
        <v>290</v>
      </c>
      <c r="J120" t="s">
        <v>182</v>
      </c>
      <c r="K120" t="s">
        <v>2681</v>
      </c>
      <c r="L120" t="s">
        <v>2682</v>
      </c>
      <c r="M120" t="s">
        <v>2698</v>
      </c>
      <c r="N120" t="s">
        <v>2699</v>
      </c>
    </row>
    <row r="121" spans="1:14" x14ac:dyDescent="0.25">
      <c r="A121" t="s">
        <v>826</v>
      </c>
      <c r="B121" t="s">
        <v>2557</v>
      </c>
      <c r="C121" t="s">
        <v>6</v>
      </c>
      <c r="D121" t="s">
        <v>11</v>
      </c>
      <c r="E121" t="s">
        <v>140</v>
      </c>
      <c r="F121" t="s">
        <v>393</v>
      </c>
      <c r="G121" t="s">
        <v>397</v>
      </c>
      <c r="H121" t="s">
        <v>2558</v>
      </c>
      <c r="I121" t="s">
        <v>311</v>
      </c>
      <c r="J121" t="s">
        <v>182</v>
      </c>
      <c r="K121" t="s">
        <v>2681</v>
      </c>
      <c r="L121" t="s">
        <v>2682</v>
      </c>
      <c r="M121" t="s">
        <v>2698</v>
      </c>
      <c r="N121" t="s">
        <v>2699</v>
      </c>
    </row>
    <row r="122" spans="1:14" x14ac:dyDescent="0.25">
      <c r="A122" t="s">
        <v>802</v>
      </c>
      <c r="B122" t="s">
        <v>2572</v>
      </c>
      <c r="C122" t="s">
        <v>6</v>
      </c>
      <c r="D122" t="s">
        <v>15</v>
      </c>
      <c r="E122" t="s">
        <v>141</v>
      </c>
      <c r="F122" t="s">
        <v>393</v>
      </c>
      <c r="G122" t="s">
        <v>397</v>
      </c>
      <c r="H122" t="s">
        <v>2559</v>
      </c>
      <c r="I122" t="s">
        <v>2333</v>
      </c>
      <c r="J122" t="s">
        <v>2560</v>
      </c>
      <c r="K122" t="s">
        <v>2681</v>
      </c>
      <c r="L122" t="s">
        <v>2682</v>
      </c>
      <c r="M122" t="s">
        <v>2698</v>
      </c>
      <c r="N122" t="s">
        <v>2699</v>
      </c>
    </row>
    <row r="123" spans="1:14" x14ac:dyDescent="0.25">
      <c r="A123" t="s">
        <v>745</v>
      </c>
      <c r="B123" t="s">
        <v>2561</v>
      </c>
      <c r="C123" t="s">
        <v>6</v>
      </c>
      <c r="D123" t="s">
        <v>10</v>
      </c>
      <c r="E123" t="s">
        <v>141</v>
      </c>
      <c r="F123" t="s">
        <v>393</v>
      </c>
      <c r="G123" t="s">
        <v>397</v>
      </c>
      <c r="H123" t="s">
        <v>2559</v>
      </c>
      <c r="I123" t="s">
        <v>347</v>
      </c>
      <c r="J123" t="s">
        <v>182</v>
      </c>
      <c r="K123" t="s">
        <v>2681</v>
      </c>
      <c r="L123" t="s">
        <v>2682</v>
      </c>
      <c r="M123" t="s">
        <v>2698</v>
      </c>
      <c r="N123" t="s">
        <v>2699</v>
      </c>
    </row>
    <row r="124" spans="1:14" x14ac:dyDescent="0.25">
      <c r="A124" t="s">
        <v>786</v>
      </c>
      <c r="B124" t="s">
        <v>2562</v>
      </c>
      <c r="C124" t="s">
        <v>6</v>
      </c>
      <c r="D124" t="s">
        <v>9</v>
      </c>
      <c r="E124" t="s">
        <v>141</v>
      </c>
      <c r="F124" t="s">
        <v>393</v>
      </c>
      <c r="G124" t="s">
        <v>397</v>
      </c>
      <c r="H124" t="s">
        <v>2563</v>
      </c>
      <c r="I124" t="s">
        <v>284</v>
      </c>
      <c r="J124" t="s">
        <v>2560</v>
      </c>
      <c r="K124" t="s">
        <v>2681</v>
      </c>
      <c r="L124" t="s">
        <v>2682</v>
      </c>
      <c r="M124" t="s">
        <v>2698</v>
      </c>
      <c r="N124" t="s">
        <v>2699</v>
      </c>
    </row>
    <row r="125" spans="1:14" x14ac:dyDescent="0.25">
      <c r="A125" t="s">
        <v>823</v>
      </c>
      <c r="B125" t="s">
        <v>2573</v>
      </c>
      <c r="C125" t="s">
        <v>8</v>
      </c>
      <c r="D125" t="s">
        <v>13</v>
      </c>
      <c r="E125" t="s">
        <v>140</v>
      </c>
      <c r="F125" t="s">
        <v>393</v>
      </c>
      <c r="G125" t="s">
        <v>397</v>
      </c>
      <c r="H125" t="s">
        <v>2574</v>
      </c>
      <c r="I125" t="s">
        <v>895</v>
      </c>
      <c r="J125" t="s">
        <v>2575</v>
      </c>
      <c r="K125" t="s">
        <v>2700</v>
      </c>
      <c r="L125" t="s">
        <v>2701</v>
      </c>
      <c r="M125" t="s">
        <v>2702</v>
      </c>
      <c r="N125" t="s">
        <v>2703</v>
      </c>
    </row>
    <row r="126" spans="1:14" x14ac:dyDescent="0.25">
      <c r="A126" t="s">
        <v>818</v>
      </c>
      <c r="B126" t="s">
        <v>2577</v>
      </c>
      <c r="C126" t="s">
        <v>8</v>
      </c>
      <c r="D126" t="s">
        <v>11</v>
      </c>
      <c r="E126" t="s">
        <v>140</v>
      </c>
      <c r="F126" t="s">
        <v>393</v>
      </c>
      <c r="G126" t="s">
        <v>397</v>
      </c>
      <c r="H126" t="s">
        <v>2578</v>
      </c>
      <c r="I126" t="s">
        <v>222</v>
      </c>
      <c r="J126" t="s">
        <v>182</v>
      </c>
      <c r="K126" t="s">
        <v>2704</v>
      </c>
      <c r="L126" t="s">
        <v>2705</v>
      </c>
      <c r="M126" t="s">
        <v>2702</v>
      </c>
      <c r="N126" t="s">
        <v>2703</v>
      </c>
    </row>
    <row r="127" spans="1:14" x14ac:dyDescent="0.25">
      <c r="A127" t="s">
        <v>735</v>
      </c>
      <c r="B127" t="s">
        <v>2580</v>
      </c>
      <c r="C127" t="s">
        <v>6</v>
      </c>
      <c r="D127" t="s">
        <v>9</v>
      </c>
      <c r="E127" t="s">
        <v>140</v>
      </c>
      <c r="F127" t="s">
        <v>393</v>
      </c>
      <c r="G127" t="s">
        <v>397</v>
      </c>
      <c r="H127" t="s">
        <v>2581</v>
      </c>
      <c r="I127" t="s">
        <v>2582</v>
      </c>
      <c r="J127" t="s">
        <v>2354</v>
      </c>
      <c r="K127" t="s">
        <v>2700</v>
      </c>
      <c r="L127" t="s">
        <v>2701</v>
      </c>
      <c r="M127" t="s">
        <v>2702</v>
      </c>
      <c r="N127" t="s">
        <v>2703</v>
      </c>
    </row>
    <row r="128" spans="1:14" x14ac:dyDescent="0.25">
      <c r="A128" t="s">
        <v>714</v>
      </c>
      <c r="B128" t="s">
        <v>2584</v>
      </c>
      <c r="C128" t="s">
        <v>6</v>
      </c>
      <c r="D128" t="s">
        <v>1676</v>
      </c>
      <c r="E128" t="s">
        <v>140</v>
      </c>
      <c r="F128" t="s">
        <v>393</v>
      </c>
      <c r="G128" t="s">
        <v>397</v>
      </c>
      <c r="H128" t="s">
        <v>2585</v>
      </c>
      <c r="I128" t="s">
        <v>116</v>
      </c>
      <c r="J128" t="s">
        <v>2380</v>
      </c>
      <c r="K128" t="s">
        <v>2704</v>
      </c>
      <c r="L128" t="s">
        <v>2705</v>
      </c>
      <c r="M128" t="s">
        <v>2702</v>
      </c>
      <c r="N128" t="s">
        <v>2703</v>
      </c>
    </row>
    <row r="129" spans="1:14" x14ac:dyDescent="0.25">
      <c r="A129" t="s">
        <v>689</v>
      </c>
      <c r="B129" t="s">
        <v>2587</v>
      </c>
      <c r="C129" t="s">
        <v>6</v>
      </c>
      <c r="D129" t="s">
        <v>16</v>
      </c>
      <c r="E129" t="s">
        <v>140</v>
      </c>
      <c r="F129" t="s">
        <v>393</v>
      </c>
      <c r="G129" t="s">
        <v>397</v>
      </c>
      <c r="H129" t="s">
        <v>2588</v>
      </c>
      <c r="I129" t="s">
        <v>938</v>
      </c>
      <c r="J129" t="s">
        <v>248</v>
      </c>
      <c r="K129" t="s">
        <v>2700</v>
      </c>
      <c r="L129" t="s">
        <v>2701</v>
      </c>
      <c r="M129" t="s">
        <v>2702</v>
      </c>
      <c r="N129" t="s">
        <v>2703</v>
      </c>
    </row>
    <row r="130" spans="1:14" x14ac:dyDescent="0.25">
      <c r="A130" t="s">
        <v>680</v>
      </c>
      <c r="B130" t="s">
        <v>2590</v>
      </c>
      <c r="C130" t="s">
        <v>6</v>
      </c>
      <c r="D130" t="s">
        <v>14</v>
      </c>
      <c r="E130" t="s">
        <v>140</v>
      </c>
      <c r="F130" t="s">
        <v>393</v>
      </c>
      <c r="G130" t="s">
        <v>397</v>
      </c>
      <c r="H130" t="s">
        <v>2585</v>
      </c>
      <c r="I130" t="s">
        <v>116</v>
      </c>
      <c r="J130" t="s">
        <v>2380</v>
      </c>
      <c r="K130" t="s">
        <v>2704</v>
      </c>
      <c r="L130" t="s">
        <v>2705</v>
      </c>
      <c r="M130" t="s">
        <v>2702</v>
      </c>
      <c r="N130" t="s">
        <v>2703</v>
      </c>
    </row>
    <row r="131" spans="1:14" x14ac:dyDescent="0.25">
      <c r="A131" t="s">
        <v>644</v>
      </c>
      <c r="B131" t="s">
        <v>2592</v>
      </c>
      <c r="C131" t="s">
        <v>6</v>
      </c>
      <c r="D131" t="s">
        <v>10</v>
      </c>
      <c r="E131" t="s">
        <v>140</v>
      </c>
      <c r="F131" t="s">
        <v>393</v>
      </c>
      <c r="G131" t="s">
        <v>397</v>
      </c>
      <c r="H131" t="s">
        <v>2581</v>
      </c>
      <c r="I131" t="s">
        <v>2582</v>
      </c>
      <c r="J131" t="s">
        <v>2354</v>
      </c>
      <c r="K131" t="s">
        <v>2700</v>
      </c>
      <c r="L131" t="s">
        <v>2701</v>
      </c>
      <c r="M131" t="s">
        <v>2702</v>
      </c>
      <c r="N131" t="s">
        <v>2703</v>
      </c>
    </row>
    <row r="132" spans="1:14" x14ac:dyDescent="0.25">
      <c r="A132" t="s">
        <v>798</v>
      </c>
      <c r="B132" t="s">
        <v>2593</v>
      </c>
      <c r="C132" t="s">
        <v>6</v>
      </c>
      <c r="D132" t="s">
        <v>15</v>
      </c>
      <c r="E132" t="s">
        <v>140</v>
      </c>
      <c r="F132" t="s">
        <v>393</v>
      </c>
      <c r="G132" t="s">
        <v>397</v>
      </c>
      <c r="H132" t="s">
        <v>2578</v>
      </c>
      <c r="I132" t="s">
        <v>262</v>
      </c>
      <c r="J132" t="s">
        <v>2380</v>
      </c>
      <c r="K132" t="s">
        <v>2704</v>
      </c>
      <c r="L132" t="s">
        <v>2705</v>
      </c>
      <c r="M132" t="s">
        <v>2702</v>
      </c>
      <c r="N132" t="s">
        <v>2703</v>
      </c>
    </row>
    <row r="133" spans="1:14" x14ac:dyDescent="0.25">
      <c r="A133" t="s">
        <v>691</v>
      </c>
      <c r="B133" t="s">
        <v>2594</v>
      </c>
      <c r="C133" t="s">
        <v>6</v>
      </c>
      <c r="D133" t="s">
        <v>17</v>
      </c>
      <c r="E133" t="s">
        <v>140</v>
      </c>
      <c r="F133" t="s">
        <v>393</v>
      </c>
      <c r="G133" t="s">
        <v>397</v>
      </c>
      <c r="H133" t="s">
        <v>2595</v>
      </c>
      <c r="I133" t="s">
        <v>149</v>
      </c>
      <c r="J133" t="s">
        <v>2380</v>
      </c>
      <c r="K133" t="s">
        <v>2704</v>
      </c>
      <c r="L133" t="s">
        <v>2705</v>
      </c>
      <c r="M133" t="s">
        <v>2702</v>
      </c>
      <c r="N133" t="s">
        <v>2703</v>
      </c>
    </row>
    <row r="134" spans="1:14" x14ac:dyDescent="0.25">
      <c r="A134" t="s">
        <v>667</v>
      </c>
      <c r="B134" t="s">
        <v>2597</v>
      </c>
      <c r="C134" t="s">
        <v>6</v>
      </c>
      <c r="D134" t="s">
        <v>2286</v>
      </c>
      <c r="E134" t="s">
        <v>140</v>
      </c>
      <c r="F134" t="s">
        <v>393</v>
      </c>
      <c r="G134" t="s">
        <v>397</v>
      </c>
      <c r="H134" t="s">
        <v>2598</v>
      </c>
      <c r="I134" t="s">
        <v>337</v>
      </c>
      <c r="J134" t="s">
        <v>248</v>
      </c>
      <c r="K134" t="s">
        <v>2700</v>
      </c>
      <c r="L134" t="s">
        <v>2701</v>
      </c>
      <c r="M134" t="s">
        <v>2702</v>
      </c>
      <c r="N134" t="s">
        <v>2703</v>
      </c>
    </row>
    <row r="135" spans="1:14" x14ac:dyDescent="0.25">
      <c r="A135" t="s">
        <v>736</v>
      </c>
      <c r="B135" t="s">
        <v>2600</v>
      </c>
      <c r="C135" t="s">
        <v>5</v>
      </c>
      <c r="D135" t="s">
        <v>15</v>
      </c>
      <c r="E135" t="s">
        <v>140</v>
      </c>
      <c r="F135" t="s">
        <v>393</v>
      </c>
      <c r="G135" t="s">
        <v>397</v>
      </c>
      <c r="H135" t="s">
        <v>2601</v>
      </c>
      <c r="I135" t="s">
        <v>297</v>
      </c>
      <c r="J135" t="s">
        <v>2602</v>
      </c>
      <c r="K135" t="s">
        <v>2687</v>
      </c>
      <c r="L135" t="s">
        <v>2688</v>
      </c>
      <c r="M135" t="s">
        <v>2706</v>
      </c>
      <c r="N135" t="s">
        <v>2691</v>
      </c>
    </row>
    <row r="136" spans="1:14" x14ac:dyDescent="0.25">
      <c r="A136" t="s">
        <v>821</v>
      </c>
      <c r="B136" t="s">
        <v>2603</v>
      </c>
      <c r="C136" t="s">
        <v>5</v>
      </c>
      <c r="D136" t="s">
        <v>9</v>
      </c>
      <c r="E136" t="s">
        <v>140</v>
      </c>
      <c r="F136" t="s">
        <v>393</v>
      </c>
      <c r="G136" t="s">
        <v>397</v>
      </c>
      <c r="H136" t="s">
        <v>2604</v>
      </c>
      <c r="I136" t="s">
        <v>290</v>
      </c>
      <c r="J136" t="s">
        <v>238</v>
      </c>
      <c r="K136" t="s">
        <v>2687</v>
      </c>
      <c r="L136" t="s">
        <v>2688</v>
      </c>
      <c r="M136" t="s">
        <v>2706</v>
      </c>
      <c r="N136" t="s">
        <v>2691</v>
      </c>
    </row>
    <row r="137" spans="1:14" x14ac:dyDescent="0.25">
      <c r="A137" t="s">
        <v>658</v>
      </c>
      <c r="B137" t="s">
        <v>2605</v>
      </c>
      <c r="C137" t="s">
        <v>6</v>
      </c>
      <c r="D137" t="s">
        <v>13</v>
      </c>
      <c r="E137" t="s">
        <v>140</v>
      </c>
      <c r="F137" t="s">
        <v>393</v>
      </c>
      <c r="G137" t="s">
        <v>397</v>
      </c>
      <c r="H137" t="s">
        <v>2606</v>
      </c>
      <c r="I137" t="s">
        <v>290</v>
      </c>
      <c r="J137" t="s">
        <v>2607</v>
      </c>
      <c r="K137" t="s">
        <v>2687</v>
      </c>
      <c r="L137" t="s">
        <v>2688</v>
      </c>
      <c r="M137" t="s">
        <v>2707</v>
      </c>
      <c r="N137" t="s">
        <v>2708</v>
      </c>
    </row>
    <row r="138" spans="1:14" x14ac:dyDescent="0.25">
      <c r="A138" t="s">
        <v>772</v>
      </c>
      <c r="B138" t="s">
        <v>2608</v>
      </c>
      <c r="C138" t="s">
        <v>8</v>
      </c>
      <c r="D138" t="s">
        <v>16</v>
      </c>
      <c r="E138" t="s">
        <v>140</v>
      </c>
      <c r="F138" t="s">
        <v>393</v>
      </c>
      <c r="G138" t="s">
        <v>397</v>
      </c>
      <c r="H138" t="s">
        <v>2516</v>
      </c>
      <c r="I138" t="s">
        <v>342</v>
      </c>
      <c r="J138" t="s">
        <v>2607</v>
      </c>
      <c r="K138" t="s">
        <v>2687</v>
      </c>
      <c r="L138" t="s">
        <v>2688</v>
      </c>
      <c r="M138" t="s">
        <v>2707</v>
      </c>
      <c r="N138" t="s">
        <v>2708</v>
      </c>
    </row>
    <row r="139" spans="1:14" x14ac:dyDescent="0.25">
      <c r="A139" t="s">
        <v>801</v>
      </c>
      <c r="B139" t="s">
        <v>2609</v>
      </c>
      <c r="C139" t="s">
        <v>8</v>
      </c>
      <c r="D139" t="s">
        <v>14</v>
      </c>
      <c r="E139" t="s">
        <v>140</v>
      </c>
      <c r="F139" t="s">
        <v>393</v>
      </c>
      <c r="G139" t="s">
        <v>397</v>
      </c>
      <c r="H139" t="s">
        <v>2610</v>
      </c>
      <c r="I139" t="s">
        <v>2394</v>
      </c>
      <c r="J139" t="s">
        <v>2611</v>
      </c>
      <c r="K139" t="s">
        <v>2687</v>
      </c>
      <c r="L139" t="s">
        <v>2688</v>
      </c>
      <c r="M139" t="s">
        <v>2707</v>
      </c>
      <c r="N139" t="s">
        <v>2708</v>
      </c>
    </row>
    <row r="140" spans="1:14" x14ac:dyDescent="0.25">
      <c r="A140" t="s">
        <v>785</v>
      </c>
      <c r="B140" t="s">
        <v>2615</v>
      </c>
      <c r="C140" t="s">
        <v>8</v>
      </c>
      <c r="D140" t="s">
        <v>14</v>
      </c>
      <c r="E140" t="s">
        <v>140</v>
      </c>
      <c r="F140" t="s">
        <v>393</v>
      </c>
      <c r="G140" t="s">
        <v>397</v>
      </c>
      <c r="H140" t="s">
        <v>2616</v>
      </c>
      <c r="I140" t="s">
        <v>2617</v>
      </c>
      <c r="J140" t="s">
        <v>1208</v>
      </c>
      <c r="K140" t="s">
        <v>2687</v>
      </c>
      <c r="L140" t="s">
        <v>2688</v>
      </c>
      <c r="M140" t="s">
        <v>2709</v>
      </c>
      <c r="N140" t="s">
        <v>2695</v>
      </c>
    </row>
    <row r="141" spans="1:14" x14ac:dyDescent="0.25">
      <c r="A141" t="s">
        <v>824</v>
      </c>
      <c r="B141" t="s">
        <v>2619</v>
      </c>
      <c r="C141" t="s">
        <v>6</v>
      </c>
      <c r="D141" t="s">
        <v>15</v>
      </c>
      <c r="E141" t="s">
        <v>140</v>
      </c>
      <c r="F141" t="s">
        <v>393</v>
      </c>
      <c r="G141" t="s">
        <v>397</v>
      </c>
      <c r="H141" t="s">
        <v>2616</v>
      </c>
      <c r="I141" t="s">
        <v>2617</v>
      </c>
      <c r="J141" t="s">
        <v>1208</v>
      </c>
      <c r="K141" t="s">
        <v>2687</v>
      </c>
      <c r="L141" t="s">
        <v>2688</v>
      </c>
      <c r="M141" t="s">
        <v>2709</v>
      </c>
      <c r="N141" t="s">
        <v>2695</v>
      </c>
    </row>
    <row r="142" spans="1:14" x14ac:dyDescent="0.25">
      <c r="A142" t="s">
        <v>791</v>
      </c>
      <c r="B142" t="s">
        <v>2621</v>
      </c>
      <c r="C142" t="s">
        <v>6</v>
      </c>
      <c r="D142" t="s">
        <v>2288</v>
      </c>
      <c r="E142" t="s">
        <v>140</v>
      </c>
      <c r="F142" t="s">
        <v>393</v>
      </c>
      <c r="G142" t="s">
        <v>397</v>
      </c>
      <c r="H142" t="s">
        <v>2516</v>
      </c>
      <c r="I142" t="s">
        <v>346</v>
      </c>
      <c r="J142" t="s">
        <v>2622</v>
      </c>
      <c r="K142" t="s">
        <v>2687</v>
      </c>
      <c r="L142" t="s">
        <v>2688</v>
      </c>
      <c r="M142" t="s">
        <v>2709</v>
      </c>
      <c r="N142" t="s">
        <v>2695</v>
      </c>
    </row>
    <row r="143" spans="1:14" x14ac:dyDescent="0.25">
      <c r="A143" t="s">
        <v>738</v>
      </c>
      <c r="B143" t="s">
        <v>2623</v>
      </c>
      <c r="C143" t="s">
        <v>5</v>
      </c>
      <c r="D143" t="s">
        <v>9</v>
      </c>
      <c r="E143" t="s">
        <v>140</v>
      </c>
      <c r="F143" t="s">
        <v>393</v>
      </c>
      <c r="G143" t="s">
        <v>397</v>
      </c>
      <c r="H143" t="s">
        <v>2516</v>
      </c>
      <c r="I143" t="s">
        <v>346</v>
      </c>
      <c r="J143" t="s">
        <v>2622</v>
      </c>
      <c r="K143" t="s">
        <v>2687</v>
      </c>
      <c r="L143" t="s">
        <v>2688</v>
      </c>
      <c r="M143" t="s">
        <v>2709</v>
      </c>
      <c r="N143" t="s">
        <v>2695</v>
      </c>
    </row>
    <row r="144" spans="1:14" x14ac:dyDescent="0.25">
      <c r="A144" t="s">
        <v>690</v>
      </c>
      <c r="B144" t="s">
        <v>2625</v>
      </c>
      <c r="C144" t="s">
        <v>8</v>
      </c>
      <c r="D144" t="s">
        <v>12</v>
      </c>
      <c r="E144" t="s">
        <v>140</v>
      </c>
      <c r="F144" t="s">
        <v>393</v>
      </c>
      <c r="G144" t="s">
        <v>397</v>
      </c>
      <c r="H144" t="s">
        <v>2525</v>
      </c>
      <c r="I144" t="s">
        <v>346</v>
      </c>
      <c r="J144" t="s">
        <v>254</v>
      </c>
      <c r="K144" t="s">
        <v>2687</v>
      </c>
      <c r="L144" t="s">
        <v>2688</v>
      </c>
      <c r="M144" t="s">
        <v>2709</v>
      </c>
      <c r="N144" t="s">
        <v>2695</v>
      </c>
    </row>
    <row r="145" spans="1:14" x14ac:dyDescent="0.25">
      <c r="A145" t="s">
        <v>809</v>
      </c>
      <c r="B145" t="s">
        <v>2626</v>
      </c>
      <c r="C145" t="s">
        <v>8</v>
      </c>
      <c r="D145" t="s">
        <v>1676</v>
      </c>
      <c r="E145" t="s">
        <v>140</v>
      </c>
      <c r="F145" t="s">
        <v>393</v>
      </c>
      <c r="G145" t="s">
        <v>397</v>
      </c>
      <c r="H145" t="s">
        <v>2520</v>
      </c>
      <c r="I145" t="s">
        <v>369</v>
      </c>
      <c r="J145" t="s">
        <v>2622</v>
      </c>
      <c r="K145" t="s">
        <v>2687</v>
      </c>
      <c r="L145" t="s">
        <v>2688</v>
      </c>
      <c r="M145" t="s">
        <v>2709</v>
      </c>
      <c r="N145" t="s">
        <v>2695</v>
      </c>
    </row>
    <row r="146" spans="1:14" x14ac:dyDescent="0.25">
      <c r="A146" t="s">
        <v>812</v>
      </c>
      <c r="B146" t="s">
        <v>2627</v>
      </c>
      <c r="C146" t="s">
        <v>6</v>
      </c>
      <c r="D146" t="s">
        <v>13</v>
      </c>
      <c r="E146" t="s">
        <v>142</v>
      </c>
      <c r="F146" t="s">
        <v>393</v>
      </c>
      <c r="G146" t="s">
        <v>397</v>
      </c>
      <c r="H146" t="s">
        <v>2628</v>
      </c>
      <c r="I146" t="s">
        <v>392</v>
      </c>
      <c r="J146" t="s">
        <v>2629</v>
      </c>
      <c r="K146" t="s">
        <v>2710</v>
      </c>
      <c r="L146" t="s">
        <v>2711</v>
      </c>
      <c r="M146" t="s">
        <v>2712</v>
      </c>
      <c r="N146" t="s">
        <v>2706</v>
      </c>
    </row>
    <row r="147" spans="1:14" x14ac:dyDescent="0.25">
      <c r="A147" t="s">
        <v>744</v>
      </c>
      <c r="B147" t="s">
        <v>2631</v>
      </c>
      <c r="C147" t="s">
        <v>6</v>
      </c>
      <c r="D147" t="s">
        <v>15</v>
      </c>
      <c r="E147" t="s">
        <v>142</v>
      </c>
      <c r="F147" t="s">
        <v>393</v>
      </c>
      <c r="G147" t="s">
        <v>397</v>
      </c>
      <c r="H147" t="s">
        <v>754</v>
      </c>
      <c r="I147" t="s">
        <v>2632</v>
      </c>
      <c r="J147" t="s">
        <v>2629</v>
      </c>
      <c r="K147" t="s">
        <v>2710</v>
      </c>
      <c r="L147" t="s">
        <v>2711</v>
      </c>
      <c r="M147" t="s">
        <v>2712</v>
      </c>
      <c r="N147" t="s">
        <v>2706</v>
      </c>
    </row>
    <row r="148" spans="1:14" x14ac:dyDescent="0.25">
      <c r="A148" t="s">
        <v>697</v>
      </c>
      <c r="B148" t="s">
        <v>2633</v>
      </c>
      <c r="C148" t="s">
        <v>6</v>
      </c>
      <c r="D148" t="s">
        <v>2286</v>
      </c>
      <c r="E148" t="s">
        <v>142</v>
      </c>
      <c r="F148" t="s">
        <v>393</v>
      </c>
      <c r="G148" t="s">
        <v>397</v>
      </c>
      <c r="H148" t="s">
        <v>754</v>
      </c>
      <c r="I148" t="s">
        <v>2632</v>
      </c>
      <c r="J148" t="s">
        <v>2629</v>
      </c>
      <c r="K148" t="s">
        <v>2710</v>
      </c>
      <c r="L148" t="s">
        <v>2711</v>
      </c>
      <c r="M148" t="s">
        <v>2712</v>
      </c>
      <c r="N148" t="s">
        <v>2706</v>
      </c>
    </row>
    <row r="149" spans="1:14" x14ac:dyDescent="0.25">
      <c r="A149" t="s">
        <v>694</v>
      </c>
      <c r="B149" t="s">
        <v>2634</v>
      </c>
      <c r="C149" t="s">
        <v>8</v>
      </c>
      <c r="D149" t="s">
        <v>14</v>
      </c>
      <c r="E149" t="s">
        <v>142</v>
      </c>
      <c r="F149" t="s">
        <v>393</v>
      </c>
      <c r="G149" t="s">
        <v>397</v>
      </c>
      <c r="H149" t="s">
        <v>2635</v>
      </c>
      <c r="I149" t="s">
        <v>392</v>
      </c>
      <c r="J149" t="s">
        <v>2636</v>
      </c>
      <c r="K149" t="s">
        <v>2710</v>
      </c>
      <c r="L149" t="s">
        <v>2711</v>
      </c>
      <c r="M149" t="s">
        <v>2713</v>
      </c>
      <c r="N149" t="s">
        <v>2707</v>
      </c>
    </row>
    <row r="150" spans="1:14" x14ac:dyDescent="0.25">
      <c r="A150" t="s">
        <v>762</v>
      </c>
      <c r="B150" t="s">
        <v>2638</v>
      </c>
      <c r="C150" t="s">
        <v>5</v>
      </c>
      <c r="D150" t="s">
        <v>13</v>
      </c>
      <c r="E150" t="s">
        <v>142</v>
      </c>
      <c r="F150" t="s">
        <v>393</v>
      </c>
      <c r="G150" t="s">
        <v>397</v>
      </c>
      <c r="H150" t="s">
        <v>754</v>
      </c>
      <c r="I150" t="s">
        <v>2639</v>
      </c>
      <c r="J150" t="s">
        <v>2640</v>
      </c>
      <c r="K150" t="s">
        <v>2710</v>
      </c>
      <c r="L150" t="s">
        <v>2711</v>
      </c>
      <c r="M150" t="s">
        <v>2713</v>
      </c>
      <c r="N150" t="s">
        <v>2707</v>
      </c>
    </row>
    <row r="151" spans="1:14" x14ac:dyDescent="0.25">
      <c r="A151" t="s">
        <v>788</v>
      </c>
      <c r="B151" t="s">
        <v>3030</v>
      </c>
      <c r="C151" t="s">
        <v>8</v>
      </c>
      <c r="D151" t="s">
        <v>11</v>
      </c>
      <c r="E151" t="s">
        <v>140</v>
      </c>
      <c r="F151" t="s">
        <v>399</v>
      </c>
      <c r="G151" t="s">
        <v>669</v>
      </c>
      <c r="H151" t="s">
        <v>2582</v>
      </c>
      <c r="I151" t="s">
        <v>287</v>
      </c>
      <c r="J151" t="s">
        <v>322</v>
      </c>
      <c r="K151" t="s">
        <v>2704</v>
      </c>
      <c r="L151" t="s">
        <v>2705</v>
      </c>
      <c r="M151" t="s">
        <v>3031</v>
      </c>
      <c r="N151" t="s">
        <v>3032</v>
      </c>
    </row>
    <row r="152" spans="1:14" x14ac:dyDescent="0.25">
      <c r="A152" t="s">
        <v>770</v>
      </c>
      <c r="B152" t="s">
        <v>3033</v>
      </c>
      <c r="C152" t="s">
        <v>8</v>
      </c>
      <c r="D152" t="s">
        <v>13</v>
      </c>
      <c r="E152" t="s">
        <v>140</v>
      </c>
      <c r="F152" t="s">
        <v>399</v>
      </c>
      <c r="G152" t="s">
        <v>669</v>
      </c>
      <c r="H152" t="s">
        <v>2447</v>
      </c>
      <c r="I152" t="s">
        <v>267</v>
      </c>
      <c r="J152" t="s">
        <v>2394</v>
      </c>
      <c r="K152" t="s">
        <v>2700</v>
      </c>
      <c r="L152" t="s">
        <v>2701</v>
      </c>
      <c r="M152" t="s">
        <v>3031</v>
      </c>
      <c r="N152" t="s">
        <v>3032</v>
      </c>
    </row>
    <row r="153" spans="1:14" x14ac:dyDescent="0.25">
      <c r="A153" t="s">
        <v>722</v>
      </c>
      <c r="B153" t="s">
        <v>3041</v>
      </c>
      <c r="C153" t="s">
        <v>5</v>
      </c>
      <c r="D153" t="s">
        <v>16</v>
      </c>
      <c r="E153" t="s">
        <v>140</v>
      </c>
      <c r="F153" t="s">
        <v>399</v>
      </c>
      <c r="G153" t="s">
        <v>669</v>
      </c>
      <c r="H153" t="s">
        <v>329</v>
      </c>
      <c r="I153" t="s">
        <v>364</v>
      </c>
      <c r="J153" t="s">
        <v>270</v>
      </c>
      <c r="K153" t="s">
        <v>2700</v>
      </c>
      <c r="L153" t="s">
        <v>2701</v>
      </c>
      <c r="M153" t="s">
        <v>3034</v>
      </c>
      <c r="N153" t="s">
        <v>3036</v>
      </c>
    </row>
    <row r="154" spans="1:14" x14ac:dyDescent="0.25">
      <c r="A154" t="s">
        <v>664</v>
      </c>
      <c r="B154" t="s">
        <v>3035</v>
      </c>
      <c r="C154" t="s">
        <v>5</v>
      </c>
      <c r="D154" t="s">
        <v>1676</v>
      </c>
      <c r="E154" t="s">
        <v>140</v>
      </c>
      <c r="F154" t="s">
        <v>399</v>
      </c>
      <c r="G154" t="s">
        <v>669</v>
      </c>
      <c r="H154" t="s">
        <v>1802</v>
      </c>
      <c r="I154" t="s">
        <v>267</v>
      </c>
      <c r="J154" t="s">
        <v>270</v>
      </c>
      <c r="K154" t="s">
        <v>2700</v>
      </c>
      <c r="L154" t="s">
        <v>2701</v>
      </c>
      <c r="M154" t="s">
        <v>3034</v>
      </c>
      <c r="N154" t="s">
        <v>3036</v>
      </c>
    </row>
    <row r="155" spans="1:14" x14ac:dyDescent="0.25">
      <c r="A155" t="s">
        <v>656</v>
      </c>
      <c r="B155" t="s">
        <v>3042</v>
      </c>
      <c r="C155" t="s">
        <v>5</v>
      </c>
      <c r="D155" t="s">
        <v>15</v>
      </c>
      <c r="E155" t="s">
        <v>140</v>
      </c>
      <c r="F155" t="s">
        <v>399</v>
      </c>
      <c r="G155" t="s">
        <v>669</v>
      </c>
      <c r="H155" t="s">
        <v>302</v>
      </c>
      <c r="I155" t="s">
        <v>3043</v>
      </c>
      <c r="J155" t="s">
        <v>2474</v>
      </c>
      <c r="K155" t="s">
        <v>2687</v>
      </c>
      <c r="L155" t="s">
        <v>2688</v>
      </c>
      <c r="M155" t="s">
        <v>3044</v>
      </c>
      <c r="N155" t="s">
        <v>3045</v>
      </c>
    </row>
    <row r="156" spans="1:14" x14ac:dyDescent="0.25">
      <c r="A156" t="s">
        <v>855</v>
      </c>
      <c r="B156" t="s">
        <v>3047</v>
      </c>
      <c r="C156" t="s">
        <v>5</v>
      </c>
      <c r="D156" t="s">
        <v>2288</v>
      </c>
      <c r="E156" t="s">
        <v>140</v>
      </c>
      <c r="F156" t="s">
        <v>399</v>
      </c>
      <c r="G156" t="s">
        <v>669</v>
      </c>
      <c r="H156" t="s">
        <v>1766</v>
      </c>
      <c r="I156" t="s">
        <v>3048</v>
      </c>
      <c r="J156" t="s">
        <v>382</v>
      </c>
      <c r="K156" t="s">
        <v>2687</v>
      </c>
      <c r="L156" t="s">
        <v>2688</v>
      </c>
      <c r="M156" t="s">
        <v>3044</v>
      </c>
      <c r="N156" t="s">
        <v>3045</v>
      </c>
    </row>
    <row r="157" spans="1:14" x14ac:dyDescent="0.25">
      <c r="A157" t="s">
        <v>848</v>
      </c>
      <c r="B157" t="s">
        <v>3050</v>
      </c>
      <c r="C157" t="s">
        <v>5</v>
      </c>
      <c r="D157" t="s">
        <v>10</v>
      </c>
      <c r="E157" t="s">
        <v>140</v>
      </c>
      <c r="F157" t="s">
        <v>399</v>
      </c>
      <c r="G157" t="s">
        <v>669</v>
      </c>
      <c r="H157" t="s">
        <v>318</v>
      </c>
      <c r="I157" t="s">
        <v>1050</v>
      </c>
      <c r="J157" t="s">
        <v>1621</v>
      </c>
      <c r="K157" t="s">
        <v>2700</v>
      </c>
      <c r="L157" t="s">
        <v>2701</v>
      </c>
      <c r="M157" t="s">
        <v>3044</v>
      </c>
      <c r="N157" t="s">
        <v>3045</v>
      </c>
    </row>
    <row r="158" spans="1:14" x14ac:dyDescent="0.25">
      <c r="A158" t="s">
        <v>655</v>
      </c>
      <c r="B158" t="s">
        <v>3052</v>
      </c>
      <c r="C158" t="s">
        <v>5</v>
      </c>
      <c r="D158" t="s">
        <v>11</v>
      </c>
      <c r="E158" t="s">
        <v>140</v>
      </c>
      <c r="F158" t="s">
        <v>399</v>
      </c>
      <c r="G158" t="s">
        <v>669</v>
      </c>
      <c r="H158" t="s">
        <v>342</v>
      </c>
      <c r="I158" t="s">
        <v>1012</v>
      </c>
      <c r="J158" t="s">
        <v>353</v>
      </c>
      <c r="K158" t="s">
        <v>2700</v>
      </c>
      <c r="L158" t="s">
        <v>2701</v>
      </c>
      <c r="M158" t="s">
        <v>3044</v>
      </c>
      <c r="N158" t="s">
        <v>3045</v>
      </c>
    </row>
    <row r="159" spans="1:14" x14ac:dyDescent="0.25">
      <c r="A159" t="s">
        <v>733</v>
      </c>
      <c r="B159" t="s">
        <v>3054</v>
      </c>
      <c r="C159" t="s">
        <v>5</v>
      </c>
      <c r="D159" t="s">
        <v>1676</v>
      </c>
      <c r="E159" t="s">
        <v>140</v>
      </c>
      <c r="F159" t="s">
        <v>399</v>
      </c>
      <c r="G159" t="s">
        <v>669</v>
      </c>
      <c r="H159" t="s">
        <v>1585</v>
      </c>
      <c r="I159" t="s">
        <v>1017</v>
      </c>
      <c r="J159" t="s">
        <v>353</v>
      </c>
      <c r="K159" t="s">
        <v>2700</v>
      </c>
      <c r="L159" t="s">
        <v>2701</v>
      </c>
      <c r="M159" t="s">
        <v>3044</v>
      </c>
      <c r="N159" t="s">
        <v>3045</v>
      </c>
    </row>
    <row r="160" spans="1:14" x14ac:dyDescent="0.25">
      <c r="A160" t="s">
        <v>760</v>
      </c>
      <c r="B160" t="s">
        <v>3056</v>
      </c>
      <c r="C160" t="s">
        <v>5</v>
      </c>
      <c r="D160" t="s">
        <v>13</v>
      </c>
      <c r="E160" t="s">
        <v>140</v>
      </c>
      <c r="F160" t="s">
        <v>399</v>
      </c>
      <c r="G160" t="s">
        <v>669</v>
      </c>
      <c r="H160" t="s">
        <v>342</v>
      </c>
      <c r="I160" t="s">
        <v>3057</v>
      </c>
      <c r="J160" t="s">
        <v>1019</v>
      </c>
      <c r="K160" t="s">
        <v>2700</v>
      </c>
      <c r="L160" t="s">
        <v>2701</v>
      </c>
      <c r="M160" t="s">
        <v>3044</v>
      </c>
      <c r="N160" t="s">
        <v>3045</v>
      </c>
    </row>
    <row r="161" spans="1:14" x14ac:dyDescent="0.25">
      <c r="A161" t="s">
        <v>732</v>
      </c>
      <c r="B161" t="s">
        <v>3060</v>
      </c>
      <c r="C161" t="s">
        <v>8</v>
      </c>
      <c r="D161" t="s">
        <v>14</v>
      </c>
      <c r="E161" t="s">
        <v>140</v>
      </c>
      <c r="F161" t="s">
        <v>399</v>
      </c>
      <c r="G161" t="s">
        <v>669</v>
      </c>
      <c r="H161" t="s">
        <v>1115</v>
      </c>
      <c r="I161" t="s">
        <v>1188</v>
      </c>
      <c r="J161" t="s">
        <v>1609</v>
      </c>
      <c r="K161" t="s">
        <v>2700</v>
      </c>
      <c r="L161" t="s">
        <v>2701</v>
      </c>
      <c r="M161" t="s">
        <v>3061</v>
      </c>
      <c r="N161" t="s">
        <v>3059</v>
      </c>
    </row>
    <row r="162" spans="1:14" x14ac:dyDescent="0.25">
      <c r="A162" t="s">
        <v>723</v>
      </c>
      <c r="B162" t="s">
        <v>3062</v>
      </c>
      <c r="C162" t="s">
        <v>8</v>
      </c>
      <c r="D162" t="s">
        <v>2288</v>
      </c>
      <c r="E162" t="s">
        <v>140</v>
      </c>
      <c r="F162" t="s">
        <v>399</v>
      </c>
      <c r="G162" t="s">
        <v>669</v>
      </c>
      <c r="H162" t="s">
        <v>1102</v>
      </c>
      <c r="I162" t="s">
        <v>1012</v>
      </c>
      <c r="J162" t="s">
        <v>1029</v>
      </c>
      <c r="K162" t="s">
        <v>2700</v>
      </c>
      <c r="L162" t="s">
        <v>2701</v>
      </c>
      <c r="M162" t="s">
        <v>3061</v>
      </c>
      <c r="N162" t="s">
        <v>3059</v>
      </c>
    </row>
    <row r="163" spans="1:14" x14ac:dyDescent="0.25">
      <c r="A163" t="s">
        <v>717</v>
      </c>
      <c r="B163" t="s">
        <v>3063</v>
      </c>
      <c r="C163" t="s">
        <v>8</v>
      </c>
      <c r="D163" t="s">
        <v>10</v>
      </c>
      <c r="E163" t="s">
        <v>140</v>
      </c>
      <c r="F163" t="s">
        <v>399</v>
      </c>
      <c r="G163" t="s">
        <v>669</v>
      </c>
      <c r="H163" t="s">
        <v>1253</v>
      </c>
      <c r="I163" t="s">
        <v>3057</v>
      </c>
      <c r="J163" t="s">
        <v>378</v>
      </c>
      <c r="K163" t="s">
        <v>2700</v>
      </c>
      <c r="L163" t="s">
        <v>2701</v>
      </c>
      <c r="M163" t="s">
        <v>3061</v>
      </c>
      <c r="N163" t="s">
        <v>3059</v>
      </c>
    </row>
    <row r="164" spans="1:14" x14ac:dyDescent="0.25">
      <c r="A164" t="s">
        <v>759</v>
      </c>
      <c r="B164" t="s">
        <v>3064</v>
      </c>
      <c r="C164" t="s">
        <v>8</v>
      </c>
      <c r="D164" t="s">
        <v>1676</v>
      </c>
      <c r="E164" t="s">
        <v>140</v>
      </c>
      <c r="F164" t="s">
        <v>399</v>
      </c>
      <c r="G164" t="s">
        <v>669</v>
      </c>
      <c r="H164" t="s">
        <v>1199</v>
      </c>
      <c r="I164" t="s">
        <v>1012</v>
      </c>
      <c r="J164" t="s">
        <v>357</v>
      </c>
      <c r="K164" t="s">
        <v>2700</v>
      </c>
      <c r="L164" t="s">
        <v>2701</v>
      </c>
      <c r="M164" t="s">
        <v>3061</v>
      </c>
      <c r="N164" t="s">
        <v>3059</v>
      </c>
    </row>
    <row r="165" spans="1:14" x14ac:dyDescent="0.25">
      <c r="A165" t="s">
        <v>729</v>
      </c>
      <c r="B165" t="s">
        <v>3065</v>
      </c>
      <c r="C165" t="s">
        <v>8</v>
      </c>
      <c r="D165" t="s">
        <v>11</v>
      </c>
      <c r="E165" t="s">
        <v>140</v>
      </c>
      <c r="F165" t="s">
        <v>787</v>
      </c>
      <c r="G165" t="s">
        <v>669</v>
      </c>
      <c r="H165" t="s">
        <v>339</v>
      </c>
      <c r="I165" t="s">
        <v>381</v>
      </c>
      <c r="J165" t="s">
        <v>1077</v>
      </c>
      <c r="K165" t="s">
        <v>2704</v>
      </c>
      <c r="L165" t="s">
        <v>2705</v>
      </c>
      <c r="M165" t="s">
        <v>3066</v>
      </c>
      <c r="N165" t="s">
        <v>3067</v>
      </c>
    </row>
    <row r="166" spans="1:14" x14ac:dyDescent="0.25">
      <c r="A166" t="s">
        <v>781</v>
      </c>
      <c r="B166" t="s">
        <v>3068</v>
      </c>
      <c r="C166" t="s">
        <v>8</v>
      </c>
      <c r="D166" t="s">
        <v>14</v>
      </c>
      <c r="E166" t="s">
        <v>140</v>
      </c>
      <c r="F166" t="s">
        <v>787</v>
      </c>
      <c r="G166" t="s">
        <v>669</v>
      </c>
      <c r="H166" t="s">
        <v>149</v>
      </c>
      <c r="I166" t="s">
        <v>305</v>
      </c>
      <c r="J166" t="s">
        <v>990</v>
      </c>
      <c r="K166" t="s">
        <v>2704</v>
      </c>
      <c r="L166" t="s">
        <v>2705</v>
      </c>
      <c r="M166" t="s">
        <v>3066</v>
      </c>
      <c r="N166" t="s">
        <v>3067</v>
      </c>
    </row>
    <row r="167" spans="1:14" x14ac:dyDescent="0.25">
      <c r="A167" t="s">
        <v>720</v>
      </c>
      <c r="B167" t="s">
        <v>3069</v>
      </c>
      <c r="C167" t="s">
        <v>8</v>
      </c>
      <c r="D167" t="s">
        <v>16</v>
      </c>
      <c r="E167" t="s">
        <v>140</v>
      </c>
      <c r="F167" t="s">
        <v>399</v>
      </c>
      <c r="G167" t="s">
        <v>669</v>
      </c>
      <c r="H167" t="s">
        <v>351</v>
      </c>
      <c r="I167" t="s">
        <v>1805</v>
      </c>
      <c r="J167" t="s">
        <v>1094</v>
      </c>
      <c r="K167" t="s">
        <v>2700</v>
      </c>
      <c r="L167" t="s">
        <v>2701</v>
      </c>
      <c r="M167" t="s">
        <v>3066</v>
      </c>
      <c r="N167" t="s">
        <v>3067</v>
      </c>
    </row>
    <row r="168" spans="1:14" x14ac:dyDescent="0.25">
      <c r="A168" t="s">
        <v>768</v>
      </c>
      <c r="B168" t="s">
        <v>3070</v>
      </c>
      <c r="C168" t="s">
        <v>8</v>
      </c>
      <c r="D168" t="s">
        <v>13</v>
      </c>
      <c r="E168" t="s">
        <v>140</v>
      </c>
      <c r="F168" t="s">
        <v>399</v>
      </c>
      <c r="G168" t="s">
        <v>669</v>
      </c>
      <c r="H168" t="s">
        <v>977</v>
      </c>
      <c r="I168" t="s">
        <v>1012</v>
      </c>
      <c r="J168" t="s">
        <v>1094</v>
      </c>
      <c r="K168" t="s">
        <v>2700</v>
      </c>
      <c r="L168" t="s">
        <v>2701</v>
      </c>
      <c r="M168" t="s">
        <v>3066</v>
      </c>
      <c r="N168" t="s">
        <v>3067</v>
      </c>
    </row>
    <row r="169" spans="1:14" x14ac:dyDescent="0.25">
      <c r="A169" t="s">
        <v>752</v>
      </c>
      <c r="B169" t="s">
        <v>3071</v>
      </c>
      <c r="C169" t="s">
        <v>8</v>
      </c>
      <c r="D169" t="s">
        <v>2286</v>
      </c>
      <c r="E169" t="s">
        <v>140</v>
      </c>
      <c r="F169" t="s">
        <v>814</v>
      </c>
      <c r="G169" t="s">
        <v>669</v>
      </c>
      <c r="H169" t="s">
        <v>285</v>
      </c>
      <c r="I169" t="s">
        <v>3043</v>
      </c>
      <c r="J169" t="s">
        <v>911</v>
      </c>
      <c r="K169" t="s">
        <v>2687</v>
      </c>
      <c r="L169" t="s">
        <v>2688</v>
      </c>
      <c r="M169" t="s">
        <v>3072</v>
      </c>
      <c r="N169" t="s">
        <v>3073</v>
      </c>
    </row>
    <row r="170" spans="1:14" x14ac:dyDescent="0.25">
      <c r="A170" t="s">
        <v>847</v>
      </c>
      <c r="B170" t="s">
        <v>3074</v>
      </c>
      <c r="C170" t="s">
        <v>8</v>
      </c>
      <c r="D170" t="s">
        <v>1676</v>
      </c>
      <c r="E170" t="s">
        <v>140</v>
      </c>
      <c r="F170" t="s">
        <v>814</v>
      </c>
      <c r="G170" t="s">
        <v>669</v>
      </c>
      <c r="H170" t="s">
        <v>2474</v>
      </c>
      <c r="I170" t="s">
        <v>3048</v>
      </c>
      <c r="J170" t="s">
        <v>1559</v>
      </c>
      <c r="K170" t="s">
        <v>2687</v>
      </c>
      <c r="L170" t="s">
        <v>2688</v>
      </c>
      <c r="M170" t="s">
        <v>3072</v>
      </c>
      <c r="N170" t="s">
        <v>3073</v>
      </c>
    </row>
    <row r="171" spans="1:14" x14ac:dyDescent="0.25">
      <c r="A171" t="s">
        <v>858</v>
      </c>
      <c r="B171" t="s">
        <v>3083</v>
      </c>
      <c r="C171" t="s">
        <v>8</v>
      </c>
      <c r="D171" t="s">
        <v>2288</v>
      </c>
      <c r="E171" t="s">
        <v>140</v>
      </c>
      <c r="F171" t="s">
        <v>399</v>
      </c>
      <c r="G171" t="s">
        <v>669</v>
      </c>
      <c r="H171" t="s">
        <v>316</v>
      </c>
      <c r="I171" t="s">
        <v>287</v>
      </c>
      <c r="J171" t="s">
        <v>291</v>
      </c>
      <c r="K171" t="s">
        <v>2710</v>
      </c>
      <c r="L171" t="s">
        <v>3084</v>
      </c>
      <c r="M171" t="s">
        <v>3085</v>
      </c>
      <c r="N171" t="s">
        <v>3034</v>
      </c>
    </row>
    <row r="172" spans="1:14" x14ac:dyDescent="0.25">
      <c r="A172" t="s">
        <v>839</v>
      </c>
      <c r="B172" t="s">
        <v>3087</v>
      </c>
      <c r="C172" t="s">
        <v>5</v>
      </c>
      <c r="D172" t="s">
        <v>2286</v>
      </c>
      <c r="E172" t="s">
        <v>140</v>
      </c>
      <c r="F172" t="s">
        <v>399</v>
      </c>
      <c r="G172" t="s">
        <v>669</v>
      </c>
      <c r="H172" t="s">
        <v>316</v>
      </c>
      <c r="I172" t="s">
        <v>287</v>
      </c>
      <c r="J172" t="s">
        <v>291</v>
      </c>
      <c r="K172" t="s">
        <v>2710</v>
      </c>
      <c r="L172" t="s">
        <v>3084</v>
      </c>
      <c r="M172" t="s">
        <v>3085</v>
      </c>
      <c r="N172" t="s">
        <v>3034</v>
      </c>
    </row>
    <row r="173" spans="1:14" x14ac:dyDescent="0.25">
      <c r="A173" t="s">
        <v>765</v>
      </c>
      <c r="B173" t="s">
        <v>3089</v>
      </c>
      <c r="C173" t="s">
        <v>5</v>
      </c>
      <c r="D173" t="s">
        <v>15</v>
      </c>
      <c r="E173" t="s">
        <v>140</v>
      </c>
      <c r="F173" t="s">
        <v>399</v>
      </c>
      <c r="G173" t="s">
        <v>669</v>
      </c>
      <c r="H173" t="s">
        <v>222</v>
      </c>
      <c r="I173" t="s">
        <v>967</v>
      </c>
      <c r="J173" t="s">
        <v>233</v>
      </c>
      <c r="K173" t="s">
        <v>3090</v>
      </c>
      <c r="L173" t="s">
        <v>3091</v>
      </c>
      <c r="M173" t="s">
        <v>3085</v>
      </c>
      <c r="N173" t="s">
        <v>3034</v>
      </c>
    </row>
    <row r="174" spans="1:14" x14ac:dyDescent="0.25">
      <c r="A174" t="s">
        <v>850</v>
      </c>
      <c r="B174" t="s">
        <v>3093</v>
      </c>
      <c r="C174" t="s">
        <v>5</v>
      </c>
      <c r="D174" t="s">
        <v>11</v>
      </c>
      <c r="E174" t="s">
        <v>140</v>
      </c>
      <c r="F174" t="s">
        <v>399</v>
      </c>
      <c r="G174" t="s">
        <v>669</v>
      </c>
      <c r="H174" t="s">
        <v>349</v>
      </c>
      <c r="I174" t="s">
        <v>355</v>
      </c>
      <c r="J174" t="s">
        <v>316</v>
      </c>
      <c r="K174" t="s">
        <v>3094</v>
      </c>
      <c r="L174" t="s">
        <v>2711</v>
      </c>
      <c r="M174" t="s">
        <v>3085</v>
      </c>
      <c r="N174" t="s">
        <v>3034</v>
      </c>
    </row>
    <row r="175" spans="1:14" x14ac:dyDescent="0.25">
      <c r="A175" t="s">
        <v>836</v>
      </c>
      <c r="B175" t="s">
        <v>3096</v>
      </c>
      <c r="C175" t="s">
        <v>8</v>
      </c>
      <c r="D175" t="s">
        <v>16</v>
      </c>
      <c r="E175" t="s">
        <v>140</v>
      </c>
      <c r="F175" t="s">
        <v>399</v>
      </c>
      <c r="G175" t="s">
        <v>669</v>
      </c>
      <c r="H175" t="s">
        <v>389</v>
      </c>
      <c r="I175" t="s">
        <v>1109</v>
      </c>
      <c r="J175" t="s">
        <v>127</v>
      </c>
      <c r="K175" t="s">
        <v>3094</v>
      </c>
      <c r="L175" t="s">
        <v>2711</v>
      </c>
      <c r="M175" t="s">
        <v>3085</v>
      </c>
      <c r="N175" t="s">
        <v>3034</v>
      </c>
    </row>
    <row r="176" spans="1:14" x14ac:dyDescent="0.25">
      <c r="A176" t="s">
        <v>842</v>
      </c>
      <c r="B176" t="s">
        <v>3098</v>
      </c>
      <c r="C176" t="s">
        <v>8</v>
      </c>
      <c r="D176" t="s">
        <v>14</v>
      </c>
      <c r="E176" t="s">
        <v>140</v>
      </c>
      <c r="F176" t="s">
        <v>399</v>
      </c>
      <c r="G176" t="s">
        <v>669</v>
      </c>
      <c r="H176" t="s">
        <v>126</v>
      </c>
      <c r="I176" t="s">
        <v>967</v>
      </c>
      <c r="J176" t="s">
        <v>336</v>
      </c>
      <c r="K176" t="s">
        <v>3090</v>
      </c>
      <c r="L176" t="s">
        <v>3091</v>
      </c>
      <c r="M176" t="s">
        <v>3085</v>
      </c>
      <c r="N176" t="s">
        <v>3034</v>
      </c>
    </row>
    <row r="177" spans="1:14" x14ac:dyDescent="0.25">
      <c r="A177" t="s">
        <v>849</v>
      </c>
      <c r="B177" t="s">
        <v>3100</v>
      </c>
      <c r="C177" t="s">
        <v>6</v>
      </c>
      <c r="D177" t="s">
        <v>16</v>
      </c>
      <c r="E177" t="s">
        <v>140</v>
      </c>
      <c r="F177" t="s">
        <v>399</v>
      </c>
      <c r="G177" t="s">
        <v>669</v>
      </c>
      <c r="H177" t="s">
        <v>389</v>
      </c>
      <c r="I177" t="s">
        <v>1217</v>
      </c>
      <c r="J177" t="s">
        <v>315</v>
      </c>
      <c r="K177" t="s">
        <v>3094</v>
      </c>
      <c r="L177" t="s">
        <v>2711</v>
      </c>
      <c r="M177" t="s">
        <v>3101</v>
      </c>
      <c r="N177" t="s">
        <v>3102</v>
      </c>
    </row>
    <row r="178" spans="1:14" x14ac:dyDescent="0.25">
      <c r="A178" t="s">
        <v>860</v>
      </c>
      <c r="B178" t="s">
        <v>3104</v>
      </c>
      <c r="C178" t="s">
        <v>8</v>
      </c>
      <c r="D178" t="s">
        <v>9</v>
      </c>
      <c r="E178" t="s">
        <v>140</v>
      </c>
      <c r="F178" t="s">
        <v>399</v>
      </c>
      <c r="G178" t="s">
        <v>669</v>
      </c>
      <c r="H178" t="s">
        <v>339</v>
      </c>
      <c r="I178" t="s">
        <v>342</v>
      </c>
      <c r="J178" t="s">
        <v>311</v>
      </c>
      <c r="K178" t="s">
        <v>2710</v>
      </c>
      <c r="L178" t="s">
        <v>3084</v>
      </c>
      <c r="M178" t="s">
        <v>3101</v>
      </c>
      <c r="N178" t="s">
        <v>3102</v>
      </c>
    </row>
    <row r="179" spans="1:14" x14ac:dyDescent="0.25">
      <c r="A179" t="s">
        <v>702</v>
      </c>
      <c r="B179" t="s">
        <v>3106</v>
      </c>
      <c r="C179" t="s">
        <v>5</v>
      </c>
      <c r="D179" t="s">
        <v>14</v>
      </c>
      <c r="E179" t="s">
        <v>140</v>
      </c>
      <c r="F179" t="s">
        <v>399</v>
      </c>
      <c r="G179" t="s">
        <v>669</v>
      </c>
      <c r="H179" t="s">
        <v>264</v>
      </c>
      <c r="I179" t="s">
        <v>351</v>
      </c>
      <c r="J179" t="s">
        <v>308</v>
      </c>
      <c r="K179" t="s">
        <v>3090</v>
      </c>
      <c r="L179" t="s">
        <v>3091</v>
      </c>
      <c r="M179" t="s">
        <v>3101</v>
      </c>
      <c r="N179" t="s">
        <v>3102</v>
      </c>
    </row>
    <row r="180" spans="1:14" x14ac:dyDescent="0.25">
      <c r="A180" t="s">
        <v>652</v>
      </c>
      <c r="B180" t="s">
        <v>3108</v>
      </c>
      <c r="C180" t="s">
        <v>5</v>
      </c>
      <c r="D180" t="s">
        <v>13</v>
      </c>
      <c r="E180" t="s">
        <v>139</v>
      </c>
      <c r="F180" t="s">
        <v>399</v>
      </c>
      <c r="G180" t="s">
        <v>669</v>
      </c>
      <c r="H180" t="s">
        <v>384</v>
      </c>
      <c r="I180" t="s">
        <v>1805</v>
      </c>
      <c r="J180" t="s">
        <v>1540</v>
      </c>
      <c r="K180" t="s">
        <v>2700</v>
      </c>
      <c r="L180" t="s">
        <v>2701</v>
      </c>
      <c r="M180" t="s">
        <v>3109</v>
      </c>
      <c r="N180" t="s">
        <v>3044</v>
      </c>
    </row>
    <row r="181" spans="1:14" x14ac:dyDescent="0.25">
      <c r="A181" t="s">
        <v>761</v>
      </c>
      <c r="B181" t="s">
        <v>3110</v>
      </c>
      <c r="C181" t="s">
        <v>6</v>
      </c>
      <c r="D181" t="s">
        <v>3111</v>
      </c>
      <c r="E181" t="s">
        <v>139</v>
      </c>
      <c r="F181" t="s">
        <v>399</v>
      </c>
      <c r="G181" t="s">
        <v>669</v>
      </c>
      <c r="H181" t="s">
        <v>287</v>
      </c>
      <c r="I181" t="s">
        <v>1807</v>
      </c>
      <c r="J181" t="s">
        <v>305</v>
      </c>
      <c r="K181" t="s">
        <v>2700</v>
      </c>
      <c r="L181" t="s">
        <v>2701</v>
      </c>
      <c r="M181" t="s">
        <v>3112</v>
      </c>
      <c r="N181" t="s">
        <v>3044</v>
      </c>
    </row>
    <row r="182" spans="1:14" x14ac:dyDescent="0.25">
      <c r="A182" t="s">
        <v>713</v>
      </c>
      <c r="B182" t="s">
        <v>3113</v>
      </c>
      <c r="C182" t="s">
        <v>8</v>
      </c>
      <c r="D182" t="s">
        <v>9</v>
      </c>
      <c r="E182" t="s">
        <v>139</v>
      </c>
      <c r="F182" t="s">
        <v>399</v>
      </c>
      <c r="G182" t="s">
        <v>669</v>
      </c>
      <c r="H182" t="s">
        <v>274</v>
      </c>
      <c r="I182" t="s">
        <v>1012</v>
      </c>
      <c r="J182" t="s">
        <v>2474</v>
      </c>
      <c r="K182" t="s">
        <v>2700</v>
      </c>
      <c r="L182" t="s">
        <v>2701</v>
      </c>
      <c r="M182" t="s">
        <v>3109</v>
      </c>
      <c r="N182" t="s">
        <v>3044</v>
      </c>
    </row>
    <row r="183" spans="1:14" x14ac:dyDescent="0.25">
      <c r="A183" t="s">
        <v>657</v>
      </c>
      <c r="B183" t="s">
        <v>3114</v>
      </c>
      <c r="C183" t="s">
        <v>5</v>
      </c>
      <c r="D183" t="s">
        <v>14</v>
      </c>
      <c r="E183" t="s">
        <v>139</v>
      </c>
      <c r="F183" t="s">
        <v>399</v>
      </c>
      <c r="G183" t="s">
        <v>669</v>
      </c>
      <c r="H183" t="s">
        <v>274</v>
      </c>
      <c r="I183" t="s">
        <v>1805</v>
      </c>
      <c r="J183" t="s">
        <v>305</v>
      </c>
      <c r="K183" t="s">
        <v>2700</v>
      </c>
      <c r="L183" t="s">
        <v>2701</v>
      </c>
      <c r="M183" t="s">
        <v>3109</v>
      </c>
      <c r="N183" t="s">
        <v>3044</v>
      </c>
    </row>
    <row r="184" spans="1:14" x14ac:dyDescent="0.25">
      <c r="A184" t="s">
        <v>678</v>
      </c>
      <c r="B184" t="s">
        <v>3115</v>
      </c>
      <c r="C184" t="s">
        <v>5</v>
      </c>
      <c r="D184" t="s">
        <v>12</v>
      </c>
      <c r="E184" t="s">
        <v>139</v>
      </c>
      <c r="F184" t="s">
        <v>399</v>
      </c>
      <c r="G184" t="s">
        <v>669</v>
      </c>
      <c r="H184" t="s">
        <v>271</v>
      </c>
      <c r="I184" t="s">
        <v>1026</v>
      </c>
      <c r="J184" t="s">
        <v>3116</v>
      </c>
      <c r="K184" t="s">
        <v>2704</v>
      </c>
      <c r="L184" t="s">
        <v>2705</v>
      </c>
      <c r="M184" t="s">
        <v>3109</v>
      </c>
      <c r="N184" t="s">
        <v>3044</v>
      </c>
    </row>
    <row r="185" spans="1:14" x14ac:dyDescent="0.25">
      <c r="A185" t="s">
        <v>764</v>
      </c>
      <c r="B185" t="s">
        <v>3117</v>
      </c>
      <c r="C185" t="s">
        <v>6</v>
      </c>
      <c r="D185" t="s">
        <v>3111</v>
      </c>
      <c r="E185" t="s">
        <v>139</v>
      </c>
      <c r="F185" t="s">
        <v>399</v>
      </c>
      <c r="G185" t="s">
        <v>669</v>
      </c>
      <c r="H185" t="s">
        <v>295</v>
      </c>
      <c r="I185" t="s">
        <v>908</v>
      </c>
      <c r="J185" t="s">
        <v>1654</v>
      </c>
      <c r="K185" t="s">
        <v>2704</v>
      </c>
      <c r="L185" t="s">
        <v>2705</v>
      </c>
      <c r="M185" t="s">
        <v>3112</v>
      </c>
      <c r="N185" t="s">
        <v>3044</v>
      </c>
    </row>
    <row r="186" spans="1:14" x14ac:dyDescent="0.25">
      <c r="A186" t="s">
        <v>856</v>
      </c>
      <c r="B186" t="s">
        <v>3118</v>
      </c>
      <c r="C186" t="s">
        <v>5</v>
      </c>
      <c r="D186" t="s">
        <v>11</v>
      </c>
      <c r="E186" t="s">
        <v>139</v>
      </c>
      <c r="F186" t="s">
        <v>399</v>
      </c>
      <c r="G186" t="s">
        <v>669</v>
      </c>
      <c r="H186" t="s">
        <v>380</v>
      </c>
      <c r="I186" t="s">
        <v>352</v>
      </c>
      <c r="J186" t="s">
        <v>1657</v>
      </c>
      <c r="K186" t="s">
        <v>2704</v>
      </c>
      <c r="L186" t="s">
        <v>2705</v>
      </c>
      <c r="M186" t="s">
        <v>3109</v>
      </c>
      <c r="N186" t="s">
        <v>3044</v>
      </c>
    </row>
    <row r="187" spans="1:14" x14ac:dyDescent="0.25">
      <c r="A187" t="s">
        <v>834</v>
      </c>
      <c r="B187" t="s">
        <v>3119</v>
      </c>
      <c r="C187" t="s">
        <v>6</v>
      </c>
      <c r="D187" t="s">
        <v>1676</v>
      </c>
      <c r="E187" t="s">
        <v>139</v>
      </c>
      <c r="F187" t="s">
        <v>399</v>
      </c>
      <c r="G187" t="s">
        <v>669</v>
      </c>
      <c r="H187" t="s">
        <v>295</v>
      </c>
      <c r="I187" t="s">
        <v>298</v>
      </c>
      <c r="J187" t="s">
        <v>1657</v>
      </c>
      <c r="K187" t="s">
        <v>2704</v>
      </c>
      <c r="L187" t="s">
        <v>2705</v>
      </c>
      <c r="M187" t="s">
        <v>3109</v>
      </c>
      <c r="N187" t="s">
        <v>3044</v>
      </c>
    </row>
    <row r="188" spans="1:14" x14ac:dyDescent="0.25">
      <c r="A188" t="s">
        <v>838</v>
      </c>
      <c r="B188" t="s">
        <v>3128</v>
      </c>
      <c r="C188" t="s">
        <v>6</v>
      </c>
      <c r="D188" t="s">
        <v>3111</v>
      </c>
      <c r="E188" t="s">
        <v>139</v>
      </c>
      <c r="F188" t="s">
        <v>787</v>
      </c>
      <c r="G188" t="s">
        <v>669</v>
      </c>
      <c r="H188" t="s">
        <v>30</v>
      </c>
      <c r="I188" t="s">
        <v>943</v>
      </c>
      <c r="J188" t="s">
        <v>993</v>
      </c>
      <c r="K188" t="s">
        <v>2704</v>
      </c>
      <c r="L188" t="s">
        <v>2705</v>
      </c>
      <c r="M188" t="s">
        <v>3085</v>
      </c>
      <c r="N188" t="s">
        <v>3072</v>
      </c>
    </row>
    <row r="189" spans="1:14" x14ac:dyDescent="0.25">
      <c r="A189" t="s">
        <v>863</v>
      </c>
      <c r="B189" t="s">
        <v>3130</v>
      </c>
      <c r="C189" t="s">
        <v>6</v>
      </c>
      <c r="D189" t="s">
        <v>13</v>
      </c>
      <c r="E189" t="s">
        <v>139</v>
      </c>
      <c r="F189" t="s">
        <v>787</v>
      </c>
      <c r="G189" t="s">
        <v>669</v>
      </c>
      <c r="H189" t="s">
        <v>128</v>
      </c>
      <c r="I189" t="s">
        <v>1017</v>
      </c>
      <c r="J189" t="s">
        <v>1015</v>
      </c>
      <c r="K189" t="s">
        <v>2704</v>
      </c>
      <c r="L189" t="s">
        <v>2705</v>
      </c>
      <c r="M189" t="s">
        <v>2688</v>
      </c>
      <c r="N189" t="s">
        <v>3072</v>
      </c>
    </row>
    <row r="190" spans="1:14" x14ac:dyDescent="0.25">
      <c r="A190" t="s">
        <v>843</v>
      </c>
      <c r="B190" t="s">
        <v>3132</v>
      </c>
      <c r="C190" t="s">
        <v>6</v>
      </c>
      <c r="D190" t="s">
        <v>9</v>
      </c>
      <c r="E190" t="s">
        <v>139</v>
      </c>
      <c r="F190" t="s">
        <v>787</v>
      </c>
      <c r="G190" t="s">
        <v>669</v>
      </c>
      <c r="H190" t="s">
        <v>367</v>
      </c>
      <c r="I190" t="s">
        <v>340</v>
      </c>
      <c r="J190" t="s">
        <v>1045</v>
      </c>
      <c r="K190" t="s">
        <v>2704</v>
      </c>
      <c r="L190" t="s">
        <v>2705</v>
      </c>
      <c r="M190" t="s">
        <v>2688</v>
      </c>
      <c r="N190" t="s">
        <v>3072</v>
      </c>
    </row>
    <row r="191" spans="1:14" x14ac:dyDescent="0.25">
      <c r="A191" t="s">
        <v>830</v>
      </c>
      <c r="B191" t="s">
        <v>3134</v>
      </c>
      <c r="C191" t="s">
        <v>6</v>
      </c>
      <c r="D191" t="s">
        <v>1676</v>
      </c>
      <c r="E191" t="s">
        <v>139</v>
      </c>
      <c r="F191" t="s">
        <v>787</v>
      </c>
      <c r="G191" t="s">
        <v>669</v>
      </c>
      <c r="H191" t="s">
        <v>127</v>
      </c>
      <c r="I191" t="s">
        <v>381</v>
      </c>
      <c r="J191" t="s">
        <v>320</v>
      </c>
      <c r="K191" t="s">
        <v>2704</v>
      </c>
      <c r="L191" t="s">
        <v>2705</v>
      </c>
      <c r="M191" t="s">
        <v>2688</v>
      </c>
      <c r="N191" t="s">
        <v>3072</v>
      </c>
    </row>
    <row r="192" spans="1:14" x14ac:dyDescent="0.25">
      <c r="A192" t="s">
        <v>853</v>
      </c>
      <c r="B192" t="s">
        <v>3136</v>
      </c>
      <c r="C192" t="s">
        <v>8</v>
      </c>
      <c r="D192" t="s">
        <v>2288</v>
      </c>
      <c r="E192" t="s">
        <v>139</v>
      </c>
      <c r="F192" t="s">
        <v>787</v>
      </c>
      <c r="G192" t="s">
        <v>669</v>
      </c>
      <c r="H192" t="s">
        <v>2327</v>
      </c>
      <c r="I192" t="s">
        <v>352</v>
      </c>
      <c r="J192" t="s">
        <v>269</v>
      </c>
      <c r="K192" t="s">
        <v>2704</v>
      </c>
      <c r="L192" t="s">
        <v>2705</v>
      </c>
      <c r="M192" t="s">
        <v>2700</v>
      </c>
      <c r="N192" t="s">
        <v>3112</v>
      </c>
    </row>
    <row r="193" spans="1:14" x14ac:dyDescent="0.25">
      <c r="A193" t="s">
        <v>832</v>
      </c>
      <c r="B193" t="s">
        <v>3137</v>
      </c>
      <c r="C193" t="s">
        <v>8</v>
      </c>
      <c r="D193" t="s">
        <v>12</v>
      </c>
      <c r="E193" t="s">
        <v>139</v>
      </c>
      <c r="F193" t="s">
        <v>787</v>
      </c>
      <c r="G193" t="s">
        <v>669</v>
      </c>
      <c r="H193" t="s">
        <v>249</v>
      </c>
      <c r="I193" t="s">
        <v>1017</v>
      </c>
      <c r="J193" t="s">
        <v>269</v>
      </c>
      <c r="K193" t="s">
        <v>2704</v>
      </c>
      <c r="L193" t="s">
        <v>2705</v>
      </c>
      <c r="M193" t="s">
        <v>2700</v>
      </c>
      <c r="N193" t="s">
        <v>3112</v>
      </c>
    </row>
    <row r="194" spans="1:14" x14ac:dyDescent="0.25">
      <c r="A194" t="s">
        <v>685</v>
      </c>
      <c r="B194" t="s">
        <v>3139</v>
      </c>
      <c r="C194" t="s">
        <v>8</v>
      </c>
      <c r="D194" t="s">
        <v>16</v>
      </c>
      <c r="E194" t="s">
        <v>139</v>
      </c>
      <c r="F194" t="s">
        <v>787</v>
      </c>
      <c r="G194" t="s">
        <v>669</v>
      </c>
      <c r="H194" t="s">
        <v>233</v>
      </c>
      <c r="I194" t="s">
        <v>1017</v>
      </c>
      <c r="J194" t="s">
        <v>275</v>
      </c>
      <c r="K194" t="s">
        <v>2704</v>
      </c>
      <c r="L194" t="s">
        <v>2705</v>
      </c>
      <c r="M194" t="s">
        <v>2700</v>
      </c>
      <c r="N194" t="s">
        <v>3112</v>
      </c>
    </row>
    <row r="195" spans="1:14" x14ac:dyDescent="0.25">
      <c r="A195" t="s">
        <v>648</v>
      </c>
      <c r="B195" t="s">
        <v>3141</v>
      </c>
      <c r="C195" t="s">
        <v>8</v>
      </c>
      <c r="D195" t="s">
        <v>9</v>
      </c>
      <c r="E195" t="s">
        <v>139</v>
      </c>
      <c r="F195" t="s">
        <v>787</v>
      </c>
      <c r="G195" t="s">
        <v>669</v>
      </c>
      <c r="H195" t="s">
        <v>277</v>
      </c>
      <c r="I195" t="s">
        <v>364</v>
      </c>
      <c r="J195" t="s">
        <v>308</v>
      </c>
      <c r="K195" t="s">
        <v>2704</v>
      </c>
      <c r="L195" t="s">
        <v>2705</v>
      </c>
      <c r="M195" t="s">
        <v>2700</v>
      </c>
      <c r="N195" t="s">
        <v>3112</v>
      </c>
    </row>
    <row r="196" spans="1:14" x14ac:dyDescent="0.25">
      <c r="A196" t="s">
        <v>757</v>
      </c>
      <c r="B196" t="s">
        <v>3144</v>
      </c>
      <c r="C196" t="s">
        <v>5</v>
      </c>
      <c r="D196" t="s">
        <v>11</v>
      </c>
      <c r="E196" t="s">
        <v>140</v>
      </c>
      <c r="F196" t="s">
        <v>787</v>
      </c>
      <c r="G196" t="s">
        <v>669</v>
      </c>
      <c r="H196" t="s">
        <v>2327</v>
      </c>
      <c r="I196" t="s">
        <v>943</v>
      </c>
      <c r="J196" t="s">
        <v>998</v>
      </c>
      <c r="K196" t="s">
        <v>2704</v>
      </c>
      <c r="L196" t="s">
        <v>2705</v>
      </c>
      <c r="M196" t="s">
        <v>3145</v>
      </c>
      <c r="N196" t="s">
        <v>3146</v>
      </c>
    </row>
    <row r="197" spans="1:14" x14ac:dyDescent="0.25">
      <c r="A197" t="s">
        <v>687</v>
      </c>
      <c r="B197" t="s">
        <v>3148</v>
      </c>
      <c r="C197" t="s">
        <v>5</v>
      </c>
      <c r="D197" t="s">
        <v>13</v>
      </c>
      <c r="E197" t="s">
        <v>140</v>
      </c>
      <c r="F197" t="s">
        <v>787</v>
      </c>
      <c r="G197" t="s">
        <v>669</v>
      </c>
      <c r="H197" t="s">
        <v>233</v>
      </c>
      <c r="I197" t="s">
        <v>1012</v>
      </c>
      <c r="J197" t="s">
        <v>308</v>
      </c>
      <c r="K197" t="s">
        <v>2704</v>
      </c>
      <c r="L197" t="s">
        <v>2705</v>
      </c>
      <c r="M197" t="s">
        <v>3145</v>
      </c>
      <c r="N197" t="s">
        <v>3146</v>
      </c>
    </row>
    <row r="198" spans="1:14" x14ac:dyDescent="0.25">
      <c r="A198" t="s">
        <v>864</v>
      </c>
      <c r="B198" t="s">
        <v>3150</v>
      </c>
      <c r="C198" t="s">
        <v>5</v>
      </c>
      <c r="D198" t="s">
        <v>10</v>
      </c>
      <c r="E198" t="s">
        <v>140</v>
      </c>
      <c r="F198" t="s">
        <v>787</v>
      </c>
      <c r="G198" t="s">
        <v>669</v>
      </c>
      <c r="H198" t="s">
        <v>18</v>
      </c>
      <c r="I198" t="s">
        <v>1801</v>
      </c>
      <c r="J198" t="s">
        <v>327</v>
      </c>
      <c r="K198" t="s">
        <v>2704</v>
      </c>
      <c r="L198" t="s">
        <v>2705</v>
      </c>
      <c r="M198" t="s">
        <v>3151</v>
      </c>
      <c r="N198" t="s">
        <v>3085</v>
      </c>
    </row>
    <row r="199" spans="1:14" x14ac:dyDescent="0.25">
      <c r="A199" t="s">
        <v>681</v>
      </c>
      <c r="B199" t="s">
        <v>3153</v>
      </c>
      <c r="C199" t="s">
        <v>6</v>
      </c>
      <c r="D199" t="s">
        <v>2286</v>
      </c>
      <c r="E199" t="s">
        <v>140</v>
      </c>
      <c r="F199" t="s">
        <v>397</v>
      </c>
      <c r="G199" t="s">
        <v>669</v>
      </c>
      <c r="H199" t="s">
        <v>277</v>
      </c>
      <c r="I199" t="s">
        <v>908</v>
      </c>
      <c r="J199" t="s">
        <v>360</v>
      </c>
      <c r="K199" t="s">
        <v>2710</v>
      </c>
      <c r="L199" t="s">
        <v>3084</v>
      </c>
      <c r="M199" t="s">
        <v>3151</v>
      </c>
      <c r="N199" t="s">
        <v>3085</v>
      </c>
    </row>
    <row r="200" spans="1:14" x14ac:dyDescent="0.25">
      <c r="A200" t="s">
        <v>841</v>
      </c>
      <c r="B200" t="s">
        <v>3155</v>
      </c>
      <c r="C200" t="s">
        <v>5</v>
      </c>
      <c r="D200" t="s">
        <v>1676</v>
      </c>
      <c r="E200" t="s">
        <v>140</v>
      </c>
      <c r="F200" t="s">
        <v>787</v>
      </c>
      <c r="G200" t="s">
        <v>669</v>
      </c>
      <c r="H200" t="s">
        <v>1810</v>
      </c>
      <c r="I200" t="s">
        <v>1590</v>
      </c>
      <c r="J200" t="s">
        <v>327</v>
      </c>
      <c r="K200" t="s">
        <v>2704</v>
      </c>
      <c r="L200" t="s">
        <v>2705</v>
      </c>
      <c r="M200" t="s">
        <v>3151</v>
      </c>
      <c r="N200" t="s">
        <v>3085</v>
      </c>
    </row>
    <row r="201" spans="1:14" x14ac:dyDescent="0.25">
      <c r="A201" t="s">
        <v>650</v>
      </c>
      <c r="B201" t="s">
        <v>3157</v>
      </c>
      <c r="C201" t="s">
        <v>8</v>
      </c>
      <c r="D201" t="s">
        <v>2286</v>
      </c>
      <c r="E201" t="s">
        <v>139</v>
      </c>
      <c r="F201" t="s">
        <v>776</v>
      </c>
      <c r="G201" t="s">
        <v>669</v>
      </c>
      <c r="H201" t="s">
        <v>895</v>
      </c>
      <c r="I201" t="s">
        <v>1805</v>
      </c>
      <c r="J201" t="s">
        <v>990</v>
      </c>
      <c r="K201" t="s">
        <v>2704</v>
      </c>
      <c r="L201" t="s">
        <v>2705</v>
      </c>
      <c r="M201" t="s">
        <v>3158</v>
      </c>
      <c r="N201" t="s">
        <v>3159</v>
      </c>
    </row>
    <row r="202" spans="1:14" x14ac:dyDescent="0.25">
      <c r="A202" t="s">
        <v>758</v>
      </c>
      <c r="B202" t="s">
        <v>3160</v>
      </c>
      <c r="C202" t="s">
        <v>5</v>
      </c>
      <c r="D202" t="s">
        <v>3111</v>
      </c>
      <c r="E202" t="s">
        <v>139</v>
      </c>
      <c r="F202" t="s">
        <v>776</v>
      </c>
      <c r="G202" t="s">
        <v>669</v>
      </c>
      <c r="H202" t="s">
        <v>955</v>
      </c>
      <c r="I202" t="s">
        <v>3161</v>
      </c>
      <c r="J202" t="s">
        <v>938</v>
      </c>
      <c r="K202" t="s">
        <v>2704</v>
      </c>
      <c r="L202" t="s">
        <v>2705</v>
      </c>
      <c r="M202" t="s">
        <v>2688</v>
      </c>
      <c r="N202" t="s">
        <v>3159</v>
      </c>
    </row>
    <row r="203" spans="1:14" x14ac:dyDescent="0.25">
      <c r="A203" t="s">
        <v>767</v>
      </c>
      <c r="B203" t="s">
        <v>3162</v>
      </c>
      <c r="C203" t="s">
        <v>5</v>
      </c>
      <c r="D203" t="s">
        <v>13</v>
      </c>
      <c r="E203" t="s">
        <v>139</v>
      </c>
      <c r="F203" t="s">
        <v>776</v>
      </c>
      <c r="G203" t="s">
        <v>669</v>
      </c>
      <c r="H203" t="s">
        <v>77</v>
      </c>
      <c r="I203" t="s">
        <v>1012</v>
      </c>
      <c r="J203" t="s">
        <v>1077</v>
      </c>
      <c r="K203" t="s">
        <v>2704</v>
      </c>
      <c r="L203" t="s">
        <v>2705</v>
      </c>
      <c r="M203" t="s">
        <v>3158</v>
      </c>
      <c r="N203" t="s">
        <v>3159</v>
      </c>
    </row>
    <row r="204" spans="1:14" x14ac:dyDescent="0.25">
      <c r="A204" t="s">
        <v>862</v>
      </c>
      <c r="B204" t="s">
        <v>3163</v>
      </c>
      <c r="C204" t="s">
        <v>8</v>
      </c>
      <c r="D204" t="s">
        <v>14</v>
      </c>
      <c r="E204" t="s">
        <v>139</v>
      </c>
      <c r="F204" t="s">
        <v>776</v>
      </c>
      <c r="G204" t="s">
        <v>669</v>
      </c>
      <c r="H204" t="s">
        <v>952</v>
      </c>
      <c r="I204" t="s">
        <v>1012</v>
      </c>
      <c r="J204" t="s">
        <v>938</v>
      </c>
      <c r="K204" t="s">
        <v>2704</v>
      </c>
      <c r="L204" t="s">
        <v>2705</v>
      </c>
      <c r="M204" t="s">
        <v>3158</v>
      </c>
      <c r="N204" t="s">
        <v>3159</v>
      </c>
    </row>
    <row r="205" spans="1:14" x14ac:dyDescent="0.25">
      <c r="A205" t="s">
        <v>778</v>
      </c>
      <c r="B205" t="s">
        <v>3164</v>
      </c>
      <c r="C205" t="s">
        <v>8</v>
      </c>
      <c r="D205" t="s">
        <v>1676</v>
      </c>
      <c r="E205" t="s">
        <v>140</v>
      </c>
      <c r="F205" t="s">
        <v>787</v>
      </c>
      <c r="G205" t="s">
        <v>669</v>
      </c>
      <c r="H205" t="s">
        <v>898</v>
      </c>
      <c r="I205" t="s">
        <v>340</v>
      </c>
      <c r="J205" t="s">
        <v>990</v>
      </c>
      <c r="K205" t="s">
        <v>2710</v>
      </c>
      <c r="L205" t="s">
        <v>3084</v>
      </c>
      <c r="M205" t="s">
        <v>3158</v>
      </c>
      <c r="N205" t="s">
        <v>3159</v>
      </c>
    </row>
    <row r="206" spans="1:14" x14ac:dyDescent="0.25">
      <c r="A206" t="s">
        <v>828</v>
      </c>
      <c r="B206" t="s">
        <v>3165</v>
      </c>
      <c r="C206" t="s">
        <v>5</v>
      </c>
      <c r="D206" t="s">
        <v>3111</v>
      </c>
      <c r="E206" t="s">
        <v>140</v>
      </c>
      <c r="F206" t="s">
        <v>787</v>
      </c>
      <c r="G206" t="s">
        <v>669</v>
      </c>
      <c r="H206" t="s">
        <v>71</v>
      </c>
      <c r="I206" t="s">
        <v>340</v>
      </c>
      <c r="J206" t="s">
        <v>1077</v>
      </c>
      <c r="K206" t="s">
        <v>2710</v>
      </c>
      <c r="L206" t="s">
        <v>3084</v>
      </c>
      <c r="M206" t="s">
        <v>2688</v>
      </c>
      <c r="N206" t="s">
        <v>3159</v>
      </c>
    </row>
    <row r="207" spans="1:14" x14ac:dyDescent="0.25">
      <c r="A207" t="s">
        <v>837</v>
      </c>
      <c r="B207" t="s">
        <v>3171</v>
      </c>
      <c r="C207" t="s">
        <v>6</v>
      </c>
      <c r="D207" t="s">
        <v>11</v>
      </c>
      <c r="E207" t="s">
        <v>139</v>
      </c>
      <c r="F207" t="s">
        <v>776</v>
      </c>
      <c r="G207" t="s">
        <v>748</v>
      </c>
      <c r="H207" t="s">
        <v>105</v>
      </c>
      <c r="I207" t="s">
        <v>302</v>
      </c>
      <c r="J207" t="s">
        <v>56</v>
      </c>
      <c r="K207" t="s">
        <v>2710</v>
      </c>
      <c r="L207" t="s">
        <v>3084</v>
      </c>
      <c r="M207" t="s">
        <v>3172</v>
      </c>
      <c r="N207" t="s">
        <v>3109</v>
      </c>
    </row>
    <row r="208" spans="1:14" x14ac:dyDescent="0.25">
      <c r="A208" t="s">
        <v>851</v>
      </c>
      <c r="B208" t="s">
        <v>3174</v>
      </c>
      <c r="C208" t="s">
        <v>5</v>
      </c>
      <c r="D208" t="s">
        <v>17</v>
      </c>
      <c r="E208" t="s">
        <v>139</v>
      </c>
      <c r="F208" t="s">
        <v>776</v>
      </c>
      <c r="G208" t="s">
        <v>748</v>
      </c>
      <c r="H208" t="s">
        <v>3182</v>
      </c>
      <c r="I208" t="s">
        <v>377</v>
      </c>
      <c r="J208" t="s">
        <v>1021</v>
      </c>
      <c r="K208" t="s">
        <v>2710</v>
      </c>
      <c r="L208" t="s">
        <v>3084</v>
      </c>
      <c r="M208" t="s">
        <v>3172</v>
      </c>
      <c r="N208" t="s">
        <v>3109</v>
      </c>
    </row>
    <row r="209" spans="1:14" x14ac:dyDescent="0.25">
      <c r="A209" t="s">
        <v>684</v>
      </c>
      <c r="B209" t="s">
        <v>3176</v>
      </c>
      <c r="C209" t="s">
        <v>8</v>
      </c>
      <c r="D209" t="s">
        <v>3111</v>
      </c>
      <c r="E209" t="s">
        <v>139</v>
      </c>
      <c r="F209" t="s">
        <v>776</v>
      </c>
      <c r="G209" t="s">
        <v>748</v>
      </c>
      <c r="H209" t="s">
        <v>51</v>
      </c>
      <c r="I209" t="s">
        <v>377</v>
      </c>
      <c r="J209" t="s">
        <v>111</v>
      </c>
      <c r="K209" t="s">
        <v>2710</v>
      </c>
      <c r="L209" t="s">
        <v>3084</v>
      </c>
      <c r="M209" t="s">
        <v>2700</v>
      </c>
      <c r="N209" t="s">
        <v>3109</v>
      </c>
    </row>
    <row r="210" spans="1:14" x14ac:dyDescent="0.25">
      <c r="A210" t="s">
        <v>701</v>
      </c>
      <c r="B210" t="s">
        <v>3178</v>
      </c>
      <c r="C210" t="s">
        <v>8</v>
      </c>
      <c r="D210" t="s">
        <v>9</v>
      </c>
      <c r="E210" t="s">
        <v>139</v>
      </c>
      <c r="F210" t="s">
        <v>776</v>
      </c>
      <c r="G210" t="s">
        <v>748</v>
      </c>
      <c r="H210" t="s">
        <v>70</v>
      </c>
      <c r="I210" t="s">
        <v>1166</v>
      </c>
      <c r="J210" t="s">
        <v>56</v>
      </c>
      <c r="K210" t="s">
        <v>2710</v>
      </c>
      <c r="L210" t="s">
        <v>3084</v>
      </c>
      <c r="M210" t="s">
        <v>3172</v>
      </c>
      <c r="N210" t="s">
        <v>3109</v>
      </c>
    </row>
    <row r="211" spans="1:14" x14ac:dyDescent="0.25">
      <c r="A211" t="s">
        <v>718</v>
      </c>
      <c r="B211" t="s">
        <v>3183</v>
      </c>
      <c r="C211" t="s">
        <v>6</v>
      </c>
      <c r="D211" t="s">
        <v>3111</v>
      </c>
      <c r="E211" t="s">
        <v>139</v>
      </c>
      <c r="F211" t="s">
        <v>787</v>
      </c>
      <c r="G211" t="s">
        <v>748</v>
      </c>
      <c r="H211" t="s">
        <v>70</v>
      </c>
      <c r="I211" t="s">
        <v>1109</v>
      </c>
      <c r="J211" t="s">
        <v>898</v>
      </c>
      <c r="K211" t="s">
        <v>3090</v>
      </c>
      <c r="L211" t="s">
        <v>3091</v>
      </c>
      <c r="M211" t="s">
        <v>3184</v>
      </c>
      <c r="N211" t="s">
        <v>3180</v>
      </c>
    </row>
    <row r="212" spans="1:14" x14ac:dyDescent="0.25">
      <c r="A212" t="s">
        <v>766</v>
      </c>
      <c r="B212" t="s">
        <v>3185</v>
      </c>
      <c r="C212" t="s">
        <v>8</v>
      </c>
      <c r="D212" t="s">
        <v>9</v>
      </c>
      <c r="E212" t="s">
        <v>139</v>
      </c>
      <c r="F212" t="s">
        <v>787</v>
      </c>
      <c r="G212" t="s">
        <v>748</v>
      </c>
      <c r="H212" t="s">
        <v>102</v>
      </c>
      <c r="I212" t="s">
        <v>375</v>
      </c>
      <c r="J212" t="s">
        <v>101</v>
      </c>
      <c r="K212" t="s">
        <v>3090</v>
      </c>
      <c r="L212" t="s">
        <v>3091</v>
      </c>
      <c r="M212" t="s">
        <v>3186</v>
      </c>
      <c r="N212" t="s">
        <v>3180</v>
      </c>
    </row>
    <row r="213" spans="1:14" x14ac:dyDescent="0.25">
      <c r="A213" t="s">
        <v>675</v>
      </c>
      <c r="B213" t="s">
        <v>3187</v>
      </c>
      <c r="C213" t="s">
        <v>5</v>
      </c>
      <c r="D213" t="s">
        <v>17</v>
      </c>
      <c r="E213" t="s">
        <v>139</v>
      </c>
      <c r="F213" t="s">
        <v>787</v>
      </c>
      <c r="G213" t="s">
        <v>748</v>
      </c>
      <c r="H213" t="s">
        <v>40</v>
      </c>
      <c r="I213" t="s">
        <v>1523</v>
      </c>
      <c r="J213" t="s">
        <v>898</v>
      </c>
      <c r="K213" t="s">
        <v>3090</v>
      </c>
      <c r="L213" t="s">
        <v>3091</v>
      </c>
      <c r="M213" t="s">
        <v>3186</v>
      </c>
      <c r="N213" t="s">
        <v>3180</v>
      </c>
    </row>
    <row r="214" spans="1:14" x14ac:dyDescent="0.25">
      <c r="A214" t="s">
        <v>756</v>
      </c>
      <c r="B214" t="s">
        <v>3188</v>
      </c>
      <c r="C214" t="s">
        <v>8</v>
      </c>
      <c r="D214" t="s">
        <v>10</v>
      </c>
      <c r="E214" t="s">
        <v>139</v>
      </c>
      <c r="F214" t="s">
        <v>787</v>
      </c>
      <c r="G214" t="s">
        <v>748</v>
      </c>
      <c r="H214" t="s">
        <v>134</v>
      </c>
      <c r="I214" t="s">
        <v>1096</v>
      </c>
      <c r="J214" t="s">
        <v>898</v>
      </c>
      <c r="K214" t="s">
        <v>3090</v>
      </c>
      <c r="L214" t="s">
        <v>3091</v>
      </c>
      <c r="M214" t="s">
        <v>3186</v>
      </c>
      <c r="N214" t="s">
        <v>3180</v>
      </c>
    </row>
    <row r="215" spans="1:14" x14ac:dyDescent="0.25">
      <c r="A215" t="s">
        <v>647</v>
      </c>
      <c r="B215" t="s">
        <v>3189</v>
      </c>
      <c r="C215" t="s">
        <v>5</v>
      </c>
      <c r="D215" t="s">
        <v>15</v>
      </c>
      <c r="E215" t="s">
        <v>140</v>
      </c>
      <c r="F215" t="s">
        <v>782</v>
      </c>
      <c r="G215" t="s">
        <v>712</v>
      </c>
      <c r="H215" t="s">
        <v>968</v>
      </c>
      <c r="I215" t="s">
        <v>2474</v>
      </c>
      <c r="J215" t="s">
        <v>71</v>
      </c>
      <c r="K215" t="s">
        <v>2710</v>
      </c>
      <c r="L215" t="s">
        <v>3084</v>
      </c>
      <c r="M215" t="s">
        <v>3186</v>
      </c>
      <c r="N215" t="s">
        <v>3180</v>
      </c>
    </row>
    <row r="216" spans="1:14" x14ac:dyDescent="0.25">
      <c r="A216" t="s">
        <v>706</v>
      </c>
      <c r="B216" t="s">
        <v>3190</v>
      </c>
      <c r="C216" t="s">
        <v>5</v>
      </c>
      <c r="D216" t="s">
        <v>14</v>
      </c>
      <c r="E216" t="s">
        <v>140</v>
      </c>
      <c r="F216" t="s">
        <v>782</v>
      </c>
      <c r="G216" t="s">
        <v>712</v>
      </c>
      <c r="H216" t="s">
        <v>88</v>
      </c>
      <c r="I216" t="s">
        <v>1567</v>
      </c>
      <c r="J216" t="s">
        <v>68</v>
      </c>
      <c r="K216" t="s">
        <v>2710</v>
      </c>
      <c r="L216" t="s">
        <v>3084</v>
      </c>
      <c r="M216" t="s">
        <v>3186</v>
      </c>
      <c r="N216" t="s">
        <v>3180</v>
      </c>
    </row>
    <row r="217" spans="1:14" x14ac:dyDescent="0.25">
      <c r="A217" t="s">
        <v>835</v>
      </c>
      <c r="B217" t="s">
        <v>3191</v>
      </c>
      <c r="C217" t="s">
        <v>5</v>
      </c>
      <c r="D217" t="s">
        <v>11</v>
      </c>
      <c r="E217" t="s">
        <v>140</v>
      </c>
      <c r="F217" t="s">
        <v>776</v>
      </c>
      <c r="G217" t="s">
        <v>712</v>
      </c>
      <c r="H217" t="s">
        <v>349</v>
      </c>
      <c r="I217" t="s">
        <v>914</v>
      </c>
      <c r="J217" t="s">
        <v>111</v>
      </c>
      <c r="K217" t="s">
        <v>2710</v>
      </c>
      <c r="L217" t="s">
        <v>3084</v>
      </c>
      <c r="M217" t="s">
        <v>3186</v>
      </c>
      <c r="N217" t="s">
        <v>3180</v>
      </c>
    </row>
    <row r="218" spans="1:14" x14ac:dyDescent="0.25">
      <c r="A218" t="s">
        <v>709</v>
      </c>
      <c r="B218" t="s">
        <v>3192</v>
      </c>
      <c r="C218" t="s">
        <v>5</v>
      </c>
      <c r="D218" t="s">
        <v>9</v>
      </c>
      <c r="E218" t="s">
        <v>140</v>
      </c>
      <c r="F218" t="s">
        <v>776</v>
      </c>
      <c r="G218" t="s">
        <v>712</v>
      </c>
      <c r="H218" t="s">
        <v>1534</v>
      </c>
      <c r="I218" t="s">
        <v>267</v>
      </c>
      <c r="J218" t="s">
        <v>116</v>
      </c>
      <c r="K218" t="s">
        <v>2710</v>
      </c>
      <c r="L218" t="s">
        <v>3084</v>
      </c>
      <c r="M218" t="s">
        <v>3186</v>
      </c>
      <c r="N218" t="s">
        <v>3180</v>
      </c>
    </row>
    <row r="219" spans="1:14" x14ac:dyDescent="0.25">
      <c r="A219" t="s">
        <v>854</v>
      </c>
      <c r="B219" t="s">
        <v>3193</v>
      </c>
      <c r="C219" t="s">
        <v>8</v>
      </c>
      <c r="D219" t="s">
        <v>9</v>
      </c>
      <c r="E219" t="s">
        <v>140</v>
      </c>
      <c r="F219" t="s">
        <v>776</v>
      </c>
      <c r="G219" t="s">
        <v>712</v>
      </c>
      <c r="H219" t="s">
        <v>968</v>
      </c>
      <c r="I219" t="s">
        <v>267</v>
      </c>
      <c r="J219" t="s">
        <v>961</v>
      </c>
      <c r="K219" t="s">
        <v>2710</v>
      </c>
      <c r="L219" t="s">
        <v>3084</v>
      </c>
      <c r="M219" t="s">
        <v>3194</v>
      </c>
      <c r="N219" t="s">
        <v>3195</v>
      </c>
    </row>
    <row r="220" spans="1:14" x14ac:dyDescent="0.25">
      <c r="A220" t="s">
        <v>840</v>
      </c>
      <c r="B220" t="s">
        <v>3196</v>
      </c>
      <c r="C220" t="s">
        <v>8</v>
      </c>
      <c r="D220" t="s">
        <v>10</v>
      </c>
      <c r="E220" t="s">
        <v>140</v>
      </c>
      <c r="F220" t="s">
        <v>776</v>
      </c>
      <c r="G220" t="s">
        <v>712</v>
      </c>
      <c r="H220" t="s">
        <v>39</v>
      </c>
      <c r="I220" t="s">
        <v>376</v>
      </c>
      <c r="J220" t="s">
        <v>193</v>
      </c>
      <c r="K220" t="s">
        <v>2710</v>
      </c>
      <c r="L220" t="s">
        <v>3084</v>
      </c>
      <c r="M220" t="s">
        <v>3194</v>
      </c>
      <c r="N220" t="s">
        <v>3195</v>
      </c>
    </row>
    <row r="221" spans="1:14" x14ac:dyDescent="0.25">
      <c r="A221" t="s">
        <v>703</v>
      </c>
      <c r="B221" t="s">
        <v>3197</v>
      </c>
      <c r="C221" t="s">
        <v>5</v>
      </c>
      <c r="D221" t="s">
        <v>16</v>
      </c>
      <c r="E221" t="s">
        <v>140</v>
      </c>
      <c r="F221" t="s">
        <v>776</v>
      </c>
      <c r="G221" t="s">
        <v>712</v>
      </c>
      <c r="H221" t="s">
        <v>88</v>
      </c>
      <c r="I221" t="s">
        <v>340</v>
      </c>
      <c r="J221" t="s">
        <v>193</v>
      </c>
      <c r="K221" t="s">
        <v>2710</v>
      </c>
      <c r="L221" t="s">
        <v>3084</v>
      </c>
      <c r="M221" t="s">
        <v>3194</v>
      </c>
      <c r="N221" t="s">
        <v>3195</v>
      </c>
    </row>
    <row r="222" spans="1:14" x14ac:dyDescent="0.25">
      <c r="A222" t="s">
        <v>662</v>
      </c>
      <c r="B222" t="s">
        <v>3215</v>
      </c>
      <c r="C222" t="s">
        <v>8</v>
      </c>
      <c r="D222" t="s">
        <v>9</v>
      </c>
      <c r="E222" t="s">
        <v>140</v>
      </c>
      <c r="F222" t="s">
        <v>776</v>
      </c>
      <c r="G222" t="s">
        <v>748</v>
      </c>
      <c r="H222" t="s">
        <v>58</v>
      </c>
      <c r="I222" t="s">
        <v>267</v>
      </c>
      <c r="J222" t="s">
        <v>186</v>
      </c>
      <c r="K222" t="s">
        <v>3090</v>
      </c>
      <c r="L222" t="s">
        <v>3091</v>
      </c>
      <c r="M222" t="s">
        <v>3216</v>
      </c>
      <c r="N222" t="s">
        <v>3181</v>
      </c>
    </row>
    <row r="223" spans="1:14" x14ac:dyDescent="0.25">
      <c r="A223" t="s">
        <v>708</v>
      </c>
      <c r="B223" t="s">
        <v>3217</v>
      </c>
      <c r="C223" t="s">
        <v>8</v>
      </c>
      <c r="D223" t="s">
        <v>1676</v>
      </c>
      <c r="E223" t="s">
        <v>140</v>
      </c>
      <c r="F223" t="s">
        <v>776</v>
      </c>
      <c r="G223" t="s">
        <v>748</v>
      </c>
      <c r="H223" t="s">
        <v>133</v>
      </c>
      <c r="I223" t="s">
        <v>287</v>
      </c>
      <c r="J223" t="s">
        <v>186</v>
      </c>
      <c r="K223" t="s">
        <v>3090</v>
      </c>
      <c r="L223" t="s">
        <v>3091</v>
      </c>
      <c r="M223" t="s">
        <v>3216</v>
      </c>
      <c r="N223" t="s">
        <v>3181</v>
      </c>
    </row>
    <row r="224" spans="1:14" x14ac:dyDescent="0.25">
      <c r="A224" t="s">
        <v>719</v>
      </c>
      <c r="B224" t="s">
        <v>3219</v>
      </c>
      <c r="C224" t="s">
        <v>6</v>
      </c>
      <c r="D224" t="s">
        <v>3111</v>
      </c>
      <c r="E224" t="s">
        <v>139</v>
      </c>
      <c r="F224" t="s">
        <v>776</v>
      </c>
      <c r="G224" t="s">
        <v>748</v>
      </c>
      <c r="H224" t="s">
        <v>92</v>
      </c>
      <c r="I224" t="s">
        <v>375</v>
      </c>
      <c r="J224" t="s">
        <v>87</v>
      </c>
      <c r="K224" t="s">
        <v>3094</v>
      </c>
      <c r="L224" t="s">
        <v>2711</v>
      </c>
      <c r="M224" t="s">
        <v>3151</v>
      </c>
      <c r="N224" t="s">
        <v>2688</v>
      </c>
    </row>
    <row r="225" spans="1:14" x14ac:dyDescent="0.25">
      <c r="A225" t="s">
        <v>705</v>
      </c>
      <c r="B225" t="s">
        <v>3221</v>
      </c>
      <c r="C225" t="s">
        <v>6</v>
      </c>
      <c r="D225" t="s">
        <v>9</v>
      </c>
      <c r="E225" t="s">
        <v>139</v>
      </c>
      <c r="F225" t="s">
        <v>776</v>
      </c>
      <c r="G225" t="s">
        <v>748</v>
      </c>
      <c r="H225" t="s">
        <v>3222</v>
      </c>
      <c r="I225" t="s">
        <v>375</v>
      </c>
      <c r="J225" t="s">
        <v>900</v>
      </c>
      <c r="K225" t="s">
        <v>3094</v>
      </c>
      <c r="L225" t="s">
        <v>2711</v>
      </c>
      <c r="M225" t="s">
        <v>3223</v>
      </c>
      <c r="N225" t="s">
        <v>2688</v>
      </c>
    </row>
    <row r="226" spans="1:14" x14ac:dyDescent="0.25">
      <c r="A226" t="s">
        <v>780</v>
      </c>
      <c r="B226" t="s">
        <v>3225</v>
      </c>
      <c r="C226" t="s">
        <v>8</v>
      </c>
      <c r="D226" t="s">
        <v>13</v>
      </c>
      <c r="E226" t="s">
        <v>139</v>
      </c>
      <c r="F226" t="s">
        <v>776</v>
      </c>
      <c r="G226" t="s">
        <v>748</v>
      </c>
      <c r="H226" t="s">
        <v>92</v>
      </c>
      <c r="I226" t="s">
        <v>375</v>
      </c>
      <c r="J226" t="s">
        <v>87</v>
      </c>
      <c r="K226" t="s">
        <v>3094</v>
      </c>
      <c r="L226" t="s">
        <v>2711</v>
      </c>
      <c r="M226" t="s">
        <v>3223</v>
      </c>
      <c r="N226" t="s">
        <v>2688</v>
      </c>
    </row>
    <row r="227" spans="1:14" x14ac:dyDescent="0.25">
      <c r="A227" t="s">
        <v>859</v>
      </c>
      <c r="B227" t="s">
        <v>3226</v>
      </c>
      <c r="C227" t="s">
        <v>8</v>
      </c>
      <c r="D227" t="s">
        <v>15</v>
      </c>
      <c r="E227" t="s">
        <v>139</v>
      </c>
      <c r="F227" t="s">
        <v>776</v>
      </c>
      <c r="G227" t="s">
        <v>748</v>
      </c>
      <c r="H227" t="s">
        <v>19</v>
      </c>
      <c r="I227" t="s">
        <v>1517</v>
      </c>
      <c r="J227" t="s">
        <v>1460</v>
      </c>
      <c r="K227" t="s">
        <v>3094</v>
      </c>
      <c r="L227" t="s">
        <v>2711</v>
      </c>
      <c r="M227" t="s">
        <v>3223</v>
      </c>
      <c r="N227" t="s">
        <v>2688</v>
      </c>
    </row>
    <row r="228" spans="1:14" x14ac:dyDescent="0.25">
      <c r="A228" t="s">
        <v>831</v>
      </c>
      <c r="B228" t="s">
        <v>3228</v>
      </c>
      <c r="C228" t="s">
        <v>8</v>
      </c>
      <c r="D228" t="s">
        <v>10</v>
      </c>
      <c r="E228" t="s">
        <v>140</v>
      </c>
      <c r="F228" t="s">
        <v>775</v>
      </c>
      <c r="G228" t="s">
        <v>748</v>
      </c>
      <c r="H228" t="s">
        <v>82</v>
      </c>
      <c r="I228" t="s">
        <v>278</v>
      </c>
      <c r="J228" t="s">
        <v>58</v>
      </c>
      <c r="K228" t="s">
        <v>3090</v>
      </c>
      <c r="L228" t="s">
        <v>3091</v>
      </c>
      <c r="M228" t="s">
        <v>3223</v>
      </c>
      <c r="N228" t="s">
        <v>2688</v>
      </c>
    </row>
    <row r="229" spans="1:14" x14ac:dyDescent="0.25">
      <c r="A229" t="s">
        <v>861</v>
      </c>
      <c r="B229" t="s">
        <v>3229</v>
      </c>
      <c r="C229" t="s">
        <v>5</v>
      </c>
      <c r="D229" t="s">
        <v>11</v>
      </c>
      <c r="E229" t="s">
        <v>140</v>
      </c>
      <c r="F229" t="s">
        <v>775</v>
      </c>
      <c r="G229" t="s">
        <v>748</v>
      </c>
      <c r="H229" t="s">
        <v>21</v>
      </c>
      <c r="I229" t="s">
        <v>281</v>
      </c>
      <c r="J229" t="s">
        <v>40</v>
      </c>
      <c r="K229" t="s">
        <v>3090</v>
      </c>
      <c r="L229" t="s">
        <v>3091</v>
      </c>
      <c r="M229" t="s">
        <v>3230</v>
      </c>
      <c r="N229" t="s">
        <v>2700</v>
      </c>
    </row>
    <row r="230" spans="1:14" x14ac:dyDescent="0.25">
      <c r="A230" t="s">
        <v>833</v>
      </c>
      <c r="B230" t="s">
        <v>3231</v>
      </c>
      <c r="C230" t="s">
        <v>5</v>
      </c>
      <c r="D230" t="s">
        <v>3111</v>
      </c>
      <c r="E230" t="s">
        <v>140</v>
      </c>
      <c r="F230" t="s">
        <v>775</v>
      </c>
      <c r="G230" t="s">
        <v>748</v>
      </c>
      <c r="H230" t="s">
        <v>62</v>
      </c>
      <c r="I230" t="s">
        <v>1094</v>
      </c>
      <c r="J230" t="s">
        <v>89</v>
      </c>
      <c r="K230" t="s">
        <v>3090</v>
      </c>
      <c r="L230" t="s">
        <v>3091</v>
      </c>
      <c r="M230" t="s">
        <v>3232</v>
      </c>
      <c r="N230" t="s">
        <v>2700</v>
      </c>
    </row>
    <row r="231" spans="1:14" x14ac:dyDescent="0.25">
      <c r="A231" t="s">
        <v>845</v>
      </c>
      <c r="B231" t="s">
        <v>3233</v>
      </c>
      <c r="C231" t="s">
        <v>5</v>
      </c>
      <c r="D231" t="s">
        <v>14</v>
      </c>
      <c r="E231" t="s">
        <v>140</v>
      </c>
      <c r="F231" t="s">
        <v>775</v>
      </c>
      <c r="G231" t="s">
        <v>748</v>
      </c>
      <c r="H231" t="s">
        <v>1126</v>
      </c>
      <c r="I231" t="s">
        <v>304</v>
      </c>
      <c r="J231" t="s">
        <v>3182</v>
      </c>
      <c r="K231" t="s">
        <v>3090</v>
      </c>
      <c r="L231" t="s">
        <v>3091</v>
      </c>
      <c r="M231" t="s">
        <v>3230</v>
      </c>
      <c r="N231" t="s">
        <v>2700</v>
      </c>
    </row>
    <row r="232" spans="1:14" x14ac:dyDescent="0.25">
      <c r="A232" t="s">
        <v>857</v>
      </c>
      <c r="B232" t="s">
        <v>3251</v>
      </c>
      <c r="C232" t="s">
        <v>5</v>
      </c>
      <c r="D232" t="s">
        <v>17</v>
      </c>
      <c r="E232" t="s">
        <v>140</v>
      </c>
      <c r="F232" t="s">
        <v>775</v>
      </c>
      <c r="G232" t="s">
        <v>748</v>
      </c>
      <c r="H232" t="s">
        <v>22</v>
      </c>
      <c r="I232" t="s">
        <v>1115</v>
      </c>
      <c r="J232" t="s">
        <v>40</v>
      </c>
      <c r="K232" t="s">
        <v>3090</v>
      </c>
      <c r="L232" t="s">
        <v>3091</v>
      </c>
      <c r="M232" t="s">
        <v>3230</v>
      </c>
      <c r="N232" t="s">
        <v>2700</v>
      </c>
    </row>
    <row r="233" spans="1:14" x14ac:dyDescent="0.25">
      <c r="A233" t="s">
        <v>846</v>
      </c>
      <c r="B233" t="s">
        <v>3252</v>
      </c>
      <c r="C233" t="s">
        <v>5</v>
      </c>
      <c r="D233" t="s">
        <v>3111</v>
      </c>
      <c r="E233" t="s">
        <v>140</v>
      </c>
      <c r="F233" t="s">
        <v>775</v>
      </c>
      <c r="G233" t="s">
        <v>748</v>
      </c>
      <c r="H233" t="s">
        <v>1091</v>
      </c>
      <c r="I233" t="s">
        <v>353</v>
      </c>
      <c r="J233" t="s">
        <v>2457</v>
      </c>
      <c r="K233" t="s">
        <v>3094</v>
      </c>
      <c r="L233" t="s">
        <v>2711</v>
      </c>
      <c r="M233" t="s">
        <v>3232</v>
      </c>
      <c r="N233" t="s">
        <v>2700</v>
      </c>
    </row>
    <row r="234" spans="1:14" x14ac:dyDescent="0.25">
      <c r="A234" t="s">
        <v>704</v>
      </c>
      <c r="B234" t="s">
        <v>3234</v>
      </c>
      <c r="C234" t="s">
        <v>5</v>
      </c>
      <c r="D234" t="s">
        <v>9</v>
      </c>
      <c r="E234" t="s">
        <v>140</v>
      </c>
      <c r="F234" t="s">
        <v>775</v>
      </c>
      <c r="G234" t="s">
        <v>748</v>
      </c>
      <c r="H234" t="s">
        <v>136</v>
      </c>
      <c r="I234" t="s">
        <v>1554</v>
      </c>
      <c r="J234" t="s">
        <v>1536</v>
      </c>
      <c r="K234" t="s">
        <v>3094</v>
      </c>
      <c r="L234" t="s">
        <v>2711</v>
      </c>
      <c r="M234" t="s">
        <v>3230</v>
      </c>
      <c r="N234" t="s">
        <v>2700</v>
      </c>
    </row>
    <row r="235" spans="1:14" x14ac:dyDescent="0.25">
      <c r="A235" t="s">
        <v>710</v>
      </c>
      <c r="B235" t="s">
        <v>3235</v>
      </c>
      <c r="C235" t="s">
        <v>5</v>
      </c>
      <c r="D235" t="s">
        <v>10</v>
      </c>
      <c r="E235" t="s">
        <v>140</v>
      </c>
      <c r="F235" t="s">
        <v>775</v>
      </c>
      <c r="G235" t="s">
        <v>748</v>
      </c>
      <c r="H235" t="s">
        <v>1203</v>
      </c>
      <c r="I235" t="s">
        <v>353</v>
      </c>
      <c r="J235" t="s">
        <v>33</v>
      </c>
      <c r="K235" t="s">
        <v>3094</v>
      </c>
      <c r="L235" t="s">
        <v>2711</v>
      </c>
      <c r="M235" t="s">
        <v>3230</v>
      </c>
      <c r="N235" t="s">
        <v>2700</v>
      </c>
    </row>
    <row r="236" spans="1:14" x14ac:dyDescent="0.25">
      <c r="A236" t="s">
        <v>844</v>
      </c>
      <c r="B236" t="s">
        <v>3253</v>
      </c>
      <c r="C236" t="s">
        <v>5</v>
      </c>
      <c r="D236" t="s">
        <v>1676</v>
      </c>
      <c r="E236" t="s">
        <v>140</v>
      </c>
      <c r="F236" t="s">
        <v>775</v>
      </c>
      <c r="G236" t="s">
        <v>748</v>
      </c>
      <c r="H236" t="s">
        <v>3254</v>
      </c>
      <c r="I236" t="s">
        <v>3255</v>
      </c>
      <c r="J236" t="s">
        <v>263</v>
      </c>
      <c r="K236" t="s">
        <v>3094</v>
      </c>
      <c r="L236" t="s">
        <v>2711</v>
      </c>
      <c r="M236" t="s">
        <v>3230</v>
      </c>
      <c r="N236" t="s">
        <v>2700</v>
      </c>
    </row>
    <row r="237" spans="1:14" x14ac:dyDescent="0.25">
      <c r="A237" t="s">
        <v>711</v>
      </c>
      <c r="B237" t="s">
        <v>3256</v>
      </c>
      <c r="C237" t="s">
        <v>5</v>
      </c>
      <c r="D237" t="s">
        <v>2286</v>
      </c>
      <c r="E237" t="s">
        <v>140</v>
      </c>
      <c r="F237" t="s">
        <v>775</v>
      </c>
      <c r="G237" t="s">
        <v>748</v>
      </c>
      <c r="H237" t="s">
        <v>22</v>
      </c>
      <c r="I237" t="s">
        <v>304</v>
      </c>
      <c r="J237" t="s">
        <v>79</v>
      </c>
      <c r="K237" t="s">
        <v>3090</v>
      </c>
      <c r="L237" t="s">
        <v>3091</v>
      </c>
      <c r="M237" t="s">
        <v>3230</v>
      </c>
      <c r="N237" t="s">
        <v>2700</v>
      </c>
    </row>
    <row r="238" spans="1:14" x14ac:dyDescent="0.25">
      <c r="A238" t="s">
        <v>654</v>
      </c>
      <c r="B238" t="s">
        <v>3257</v>
      </c>
      <c r="C238" t="s">
        <v>6</v>
      </c>
      <c r="D238" t="s">
        <v>9</v>
      </c>
      <c r="E238" t="s">
        <v>140</v>
      </c>
      <c r="F238" t="s">
        <v>787</v>
      </c>
      <c r="G238" t="s">
        <v>748</v>
      </c>
      <c r="H238" t="s">
        <v>61</v>
      </c>
      <c r="I238" t="s">
        <v>353</v>
      </c>
      <c r="J238" t="s">
        <v>87</v>
      </c>
      <c r="K238" t="s">
        <v>3090</v>
      </c>
      <c r="L238" t="s">
        <v>3091</v>
      </c>
      <c r="M238" t="s">
        <v>3258</v>
      </c>
      <c r="N238" t="s">
        <v>3232</v>
      </c>
    </row>
    <row r="239" spans="1:14" x14ac:dyDescent="0.25">
      <c r="A239" t="s">
        <v>707</v>
      </c>
      <c r="B239" t="s">
        <v>3260</v>
      </c>
      <c r="C239" t="s">
        <v>6</v>
      </c>
      <c r="D239" t="s">
        <v>11</v>
      </c>
      <c r="E239" t="s">
        <v>140</v>
      </c>
      <c r="F239" t="s">
        <v>787</v>
      </c>
      <c r="G239" t="s">
        <v>748</v>
      </c>
      <c r="H239" t="s">
        <v>45</v>
      </c>
      <c r="I239" t="s">
        <v>353</v>
      </c>
      <c r="J239" t="s">
        <v>971</v>
      </c>
      <c r="K239" t="s">
        <v>3090</v>
      </c>
      <c r="L239" t="s">
        <v>3091</v>
      </c>
      <c r="M239" t="s">
        <v>3258</v>
      </c>
      <c r="N239" t="s">
        <v>3232</v>
      </c>
    </row>
    <row r="240" spans="1:14" x14ac:dyDescent="0.25">
      <c r="A240" t="s">
        <v>686</v>
      </c>
      <c r="B240" t="s">
        <v>3264</v>
      </c>
      <c r="C240" t="s">
        <v>8</v>
      </c>
      <c r="D240" t="s">
        <v>11</v>
      </c>
      <c r="E240" t="s">
        <v>141</v>
      </c>
      <c r="F240" t="s">
        <v>787</v>
      </c>
      <c r="G240" t="s">
        <v>748</v>
      </c>
      <c r="H240" t="s">
        <v>1598</v>
      </c>
      <c r="I240" t="s">
        <v>295</v>
      </c>
      <c r="J240" t="s">
        <v>1755</v>
      </c>
      <c r="K240" t="s">
        <v>3094</v>
      </c>
      <c r="L240" t="s">
        <v>2711</v>
      </c>
      <c r="M240" t="s">
        <v>3265</v>
      </c>
      <c r="N240" t="s">
        <v>3261</v>
      </c>
    </row>
    <row r="241" spans="1:14" x14ac:dyDescent="0.25">
      <c r="A241" t="s">
        <v>829</v>
      </c>
      <c r="B241" t="s">
        <v>3266</v>
      </c>
      <c r="C241" t="s">
        <v>8</v>
      </c>
      <c r="D241" t="s">
        <v>16</v>
      </c>
      <c r="E241" t="s">
        <v>141</v>
      </c>
      <c r="F241" t="s">
        <v>787</v>
      </c>
      <c r="G241" t="s">
        <v>748</v>
      </c>
      <c r="H241" t="s">
        <v>221</v>
      </c>
      <c r="I241" t="s">
        <v>338</v>
      </c>
      <c r="J241" t="s">
        <v>261</v>
      </c>
      <c r="K241" t="s">
        <v>3094</v>
      </c>
      <c r="L241" t="s">
        <v>2711</v>
      </c>
      <c r="M241" t="s">
        <v>3265</v>
      </c>
      <c r="N241" t="s">
        <v>3261</v>
      </c>
    </row>
    <row r="242" spans="1:14" x14ac:dyDescent="0.25">
      <c r="A242" t="s">
        <v>779</v>
      </c>
      <c r="B242" t="s">
        <v>3267</v>
      </c>
      <c r="C242" t="s">
        <v>8</v>
      </c>
      <c r="D242" t="s">
        <v>9</v>
      </c>
      <c r="E242" t="s">
        <v>141</v>
      </c>
      <c r="F242" t="s">
        <v>787</v>
      </c>
      <c r="G242" t="s">
        <v>748</v>
      </c>
      <c r="H242" t="s">
        <v>65</v>
      </c>
      <c r="I242" t="s">
        <v>3268</v>
      </c>
      <c r="J242" t="s">
        <v>1755</v>
      </c>
      <c r="K242" t="s">
        <v>3094</v>
      </c>
      <c r="L242" t="s">
        <v>2711</v>
      </c>
      <c r="M242" t="s">
        <v>3265</v>
      </c>
      <c r="N242" t="s">
        <v>3261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83DD-74AB-46BE-9AA4-652A7354EE4E}">
  <dimension ref="A1:AA393"/>
  <sheetViews>
    <sheetView topLeftCell="E1" workbookViewId="0">
      <selection activeCell="T12" sqref="T1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IF('FY2025'!A4&lt;&gt;"", VALUE('FY2025'!A4), "")</f>
        <v>1</v>
      </c>
      <c r="B2" s="5" t="str">
        <f>IF('FY2025'!A4&lt;&gt;"",_xlfn.VALUETOTEXT('FY2025'!B4),"")</f>
        <v>25-1909-0910-24SCBS-PS-HZ-001</v>
      </c>
      <c r="C2" s="5" t="str">
        <f>_xlfn.VALUETOTEXT('FY2025'!C4)</f>
        <v>HZ</v>
      </c>
      <c r="D2" s="5" t="str">
        <f>IF('FY2025'!A4&lt;&gt;"",_xlfn.VALUETOTEXT('FY2025'!D4),"")</f>
        <v>Standard Chartered Saadiq Berhad</v>
      </c>
      <c r="E2" s="6">
        <f>IF('FY2025'!A4&lt;&gt;"",VALUE('FY2025'!E4),"")</f>
        <v>500000</v>
      </c>
      <c r="F2" s="6">
        <f>IF('FY2025'!A4&lt;&gt;"",VALUE('FY2025'!F4),"")</f>
        <v>77</v>
      </c>
      <c r="G2" s="6">
        <f>IF('FY2025'!A4&lt;&gt;"",VALUE('FY2025'!G4),"")</f>
        <v>64</v>
      </c>
      <c r="H2" s="6">
        <f>IF('FY2025'!A4&lt;&gt;"",VALUE('FY2025'!H4),"")</f>
        <v>6.9</v>
      </c>
      <c r="I2" s="6">
        <f>IF('FY2025'!A4&lt;&gt;"",VALUE('FY2025'!I4),"")</f>
        <v>1.55</v>
      </c>
      <c r="J2" s="6">
        <f>IF('FY2025'!A4&lt;&gt;"",VALUE('FY2025'!J4),"")</f>
        <v>5.35</v>
      </c>
      <c r="K2" s="7" t="e">
        <f>IF('FY2025'!A4&lt;&gt;"",DATEVALUE(MID('FY2025'!K4, FIND(",", 'FY2025'!K4) + 2, FIND(" ", 'FY2025'!K4) - FIND(",", 'FY2025'!K4) - 1) &amp; " " &amp; MID('FY2025'!K4, FIND(" ", 'FY2025'!K4) + 1, FIND(",", 'FY2025'!K4, FIND(" ", 'FY2025'!K4)) - FIND(" ", 'FY2025'!K4) - 1) &amp; ", " &amp; MID('FY2025'!K4, FIND(",", 'FY2025'!K4, FIND(",",'FY2025'!K4) + 1) + 2, LEN('FY2025'!K4))),"")</f>
        <v>#VALUE!</v>
      </c>
      <c r="L2" s="7" t="e">
        <f>IF('FY2025'!A4&lt;&gt;"",DATEVALUE(MID('FY2025'!L4, FIND(",", 'FY2025'!L4) + 2, FIND(" ", 'FY2025'!L4) - FIND(",", 'FY2025'!L4) - 1) &amp; " " &amp; MID('FY2025'!L4, FIND(" ", 'FY2025'!L4) + 1, FIND(",", 'FY2025'!L4, FIND(" ", 'FY2025'!L4)) - FIND(" ", 'FY2025'!L4) - 1) &amp; ", " &amp; MID('FY2025'!L4, FIND(",", 'FY2025'!L4, FIND(",",'FY2025'!L4) + 1) + 2, LEN('FY2025'!L4))),"")</f>
        <v>#VALUE!</v>
      </c>
      <c r="M2" s="7" t="e">
        <f>IF('FY2025'!A4&lt;&gt;"",DATEVALUE(MID('FY2025'!M4, FIND(",", 'FY2025'!M4) + 2, FIND(" ", 'FY2025'!M4) - FIND(",", 'FY2025'!M4) - 1) &amp; " " &amp; MID('FY2025'!M4, FIND(" ", 'FY2025'!M4) + 1, FIND(",", 'FY2025'!M4, FIND(" ", 'FY2025'!M4)) - FIND(" ", 'FY2025'!M4) - 1) &amp; ", " &amp; MID('FY2025'!M4, FIND(",", 'FY2025'!M4, FIND(",",'FY2025'!M4) + 1) + 2, LEN('FY2025'!M4))),"")</f>
        <v>#VALUE!</v>
      </c>
      <c r="N2" s="7" t="e">
        <f>IF('FY2025'!A4&lt;&gt;"",DATEVALUE(MID('FY2025'!N4, FIND(",", 'FY2025'!N4) + 2, FIND(" ", 'FY2025'!N4) - FIND(",", 'FY2025'!N4) - 1) &amp; " " &amp; MID('FY2025'!N4, FIND(" ", 'FY2025'!N4) + 1, FIND(",", 'FY2025'!N4, FIND(" ", 'FY2025'!N4)) - FIND(" ", 'FY2025'!N4) - 1) &amp; ", " &amp; MID('FY2025'!N4, FIND(",", 'FY2025'!N4, FIND(",",'FY2025'!N4) + 1) + 2, LEN('FY2025'!N4))),"")</f>
        <v>#VALUE!</v>
      </c>
      <c r="O2" s="5" t="e">
        <f>IF(AND(K2&lt;&gt;"", L2&lt;&gt;""), DATEDIF(K2, L2, "M") + 1, "")</f>
        <v>#VALUE!</v>
      </c>
      <c r="P2" s="10" t="e">
        <f>IF('FY2025'!$A4&lt;&gt;"",IF(AND(MONTH($K2) &lt;= 1, MONTH($L2) &gt;= 1), IF($O2 &lt;&gt; "", $E2/$O2, ""), ""),"")</f>
        <v>#VALUE!</v>
      </c>
      <c r="Q2" s="10" t="e">
        <f>IF('FY2025'!$A4&lt;&gt;"",IF(AND(MONTH($K2) &lt;= 2, MONTH($L2) &gt;= 2), IF($O2 &lt;&gt; "", $E2/$O2, ""), ""),"")</f>
        <v>#VALUE!</v>
      </c>
      <c r="R2" s="10" t="e">
        <f>IF('FY2025'!$A4&lt;&gt;"",IF(AND(MONTH($K2) &lt;= 3, MONTH($L2) &gt;= 3), IF($O2 &lt;&gt; "", $E2/$O2, ""), ""),"")</f>
        <v>#VALUE!</v>
      </c>
      <c r="S2" s="10" t="e">
        <f>IF('FY2025'!$A4&lt;&gt;"",IF(AND(MONTH($K2) &lt;= 4, MONTH($L2) &gt;= 4), IF($O2 &lt;&gt; "", $E2/$O2, ""), ""),"")</f>
        <v>#VALUE!</v>
      </c>
      <c r="T2" s="10" t="e">
        <f>IF('FY2025'!$A4&lt;&gt;"",IF(AND(MONTH($K2) &lt;= 5, MONTH($L2) &gt;= 5), IF($O2 &lt;&gt; "", $E2/$O2, ""), ""),"")</f>
        <v>#VALUE!</v>
      </c>
      <c r="U2" s="10" t="e">
        <f>IF('FY2025'!$A4&lt;&gt;"",IF(AND(MONTH($K2) &lt;= 6, MONTH($L2) &gt;= 6), IF($O2 &lt;&gt; "", $E2/$O2, ""), ""),"")</f>
        <v>#VALUE!</v>
      </c>
      <c r="V2" s="10" t="e">
        <f>IF('FY2025'!$A4&lt;&gt;"",IF(AND(MONTH($K2) &lt;= 7, MONTH($L2) &gt;= 7 ), IF($O2 &lt;&gt; "", $E2/$O2, ""), ""),"")</f>
        <v>#VALUE!</v>
      </c>
      <c r="W2" s="10" t="e">
        <f>IF('FY2025'!$A4&lt;&gt;"",IF(AND(MONTH($K2) &lt;= 8, MONTH($L2) &gt;= 8), IF($O2 &lt;&gt; "", $E2/$O2, ""), ""),"")</f>
        <v>#VALUE!</v>
      </c>
      <c r="X2" s="10" t="e">
        <f>IF('FY2025'!$A4&lt;&gt;"",IF(AND(MONTH($K2) &lt;= 9, MONTH($L2) &gt;= 9), IF($O2 &lt;&gt; "", $E2/$O2, ""), ""),"")</f>
        <v>#VALUE!</v>
      </c>
      <c r="Y2" s="10" t="e">
        <f>IF('FY2025'!$A4&lt;&gt;"",IF(AND(MONTH($K2) &lt;= 10, MONTH($L2) &gt;= 10), IF($O2 &lt;&gt; "", $E2/$O2, ""), ""),"")</f>
        <v>#VALUE!</v>
      </c>
      <c r="Z2" s="10" t="e">
        <f>IF('FY2025'!$A4&lt;&gt;"",IF(AND(MONTH($K2) &lt;= 11, MONTH($L2) &gt;= 11), IF($O2 &lt;&gt; "", $E2/$O2, ""), ""),"")</f>
        <v>#VALUE!</v>
      </c>
      <c r="AA2" s="10" t="e">
        <f>IF('FY2025'!$A4&lt;&gt;"",IF(AND(MONTH($K2) &lt;= 12, MONTH($L2) &gt;= 12), IF($O2 &lt;&gt; "", $E2/$O2, ""), ""),"")</f>
        <v>#VALUE!</v>
      </c>
    </row>
    <row r="3" spans="1:27" x14ac:dyDescent="0.25">
      <c r="A3" s="8">
        <f>IF('FY2025'!A5&lt;&gt;"", VALUE('FY2025'!A5), "")</f>
        <v>2</v>
      </c>
      <c r="B3" s="5" t="str">
        <f>IF('FY2025'!A5&lt;&gt;"",_xlfn.VALUETOTEXT('FY2025'!B5),"")</f>
        <v>25-1909-0910-24ANZB-PS-AS-002</v>
      </c>
      <c r="C3" s="5" t="str">
        <f>_xlfn.VALUETOTEXT('FY2025'!C5)</f>
        <v>AS</v>
      </c>
      <c r="D3" s="5" t="str">
        <f>IF('FY2025'!A5&lt;&gt;"",_xlfn.VALUETOTEXT('FY2025'!D5),"")</f>
        <v>Australia And New Zealand Banking Group Limited</v>
      </c>
      <c r="E3" s="6">
        <f>IF('FY2025'!A5&lt;&gt;"",VALUE('FY2025'!E5),"")</f>
        <v>500000</v>
      </c>
      <c r="F3" s="6">
        <f>IF('FY2025'!A5&lt;&gt;"",VALUE('FY2025'!F5),"")</f>
        <v>77</v>
      </c>
      <c r="G3" s="6">
        <f>IF('FY2025'!A5&lt;&gt;"",VALUE('FY2025'!G5),"")</f>
        <v>64</v>
      </c>
      <c r="H3" s="6">
        <f>IF('FY2025'!A5&lt;&gt;"",VALUE('FY2025'!H5),"")</f>
        <v>6.75</v>
      </c>
      <c r="I3" s="6">
        <f>IF('FY2025'!A5&lt;&gt;"",VALUE('FY2025'!I5),"")</f>
        <v>1.45</v>
      </c>
      <c r="J3" s="6">
        <f>IF('FY2025'!A5&lt;&gt;"",VALUE('FY2025'!J5),"")</f>
        <v>5.3</v>
      </c>
      <c r="K3" s="7" t="e">
        <f>IF('FY2025'!A5&lt;&gt;"",DATEVALUE(MID('FY2025'!K5, FIND(",", 'FY2025'!K5) + 2, FIND(" ", 'FY2025'!K5) - FIND(",", 'FY2025'!K5) - 1) &amp; " " &amp; MID('FY2025'!K5, FIND(" ", 'FY2025'!K5) + 1, FIND(",", 'FY2025'!K5, FIND(" ", 'FY2025'!K5)) - FIND(" ", 'FY2025'!K5) - 1) &amp; ", " &amp; MID('FY2025'!K5, FIND(",", 'FY2025'!K5, FIND(",",'FY2025'!K5) + 1) + 2, LEN('FY2025'!K5))),"")</f>
        <v>#VALUE!</v>
      </c>
      <c r="L3" s="7" t="e">
        <f>IF('FY2025'!A5&lt;&gt;"",DATEVALUE(MID('FY2025'!L5, FIND(",", 'FY2025'!L5) + 2, FIND(" ", 'FY2025'!L5) - FIND(",", 'FY2025'!L5) - 1) &amp; " " &amp; MID('FY2025'!L5, FIND(" ", 'FY2025'!L5) + 1, FIND(",", 'FY2025'!L5, FIND(" ", 'FY2025'!L5)) - FIND(" ", 'FY2025'!L5) - 1) &amp; ", " &amp; MID('FY2025'!L5, FIND(",", 'FY2025'!L5, FIND(",",'FY2025'!L5) + 1) + 2, LEN('FY2025'!L5))),"")</f>
        <v>#VALUE!</v>
      </c>
      <c r="M3" s="7" t="e">
        <f>IF('FY2025'!A5&lt;&gt;"",DATEVALUE(MID('FY2025'!M5, FIND(",", 'FY2025'!M5) + 2, FIND(" ", 'FY2025'!M5) - FIND(",", 'FY2025'!M5) - 1) &amp; " " &amp; MID('FY2025'!M5, FIND(" ", 'FY2025'!M5) + 1, FIND(",", 'FY2025'!M5, FIND(" ", 'FY2025'!M5)) - FIND(" ", 'FY2025'!M5) - 1) &amp; ", " &amp; MID('FY2025'!M5, FIND(",", 'FY2025'!M5, FIND(",",'FY2025'!M5) + 1) + 2, LEN('FY2025'!M5))),"")</f>
        <v>#VALUE!</v>
      </c>
      <c r="N3" s="7" t="e">
        <f>IF('FY2025'!A5&lt;&gt;"",DATEVALUE(MID('FY2025'!N5, FIND(",", 'FY2025'!N5) + 2, FIND(" ", 'FY2025'!N5) - FIND(",", 'FY2025'!N5) - 1) &amp; " " &amp; MID('FY2025'!N5, FIND(" ", 'FY2025'!N5) + 1, FIND(",", 'FY2025'!N5, FIND(" ", 'FY2025'!N5)) - FIND(" ", 'FY2025'!N5) - 1) &amp; ", " &amp; MID('FY2025'!N5, FIND(",", 'FY2025'!N5, FIND(",",'FY2025'!N5) + 1) + 2, LEN('FY2025'!N5))),"")</f>
        <v>#VALUE!</v>
      </c>
      <c r="O3" s="5" t="e">
        <f t="shared" ref="O3:O66" si="0">IF(AND(K3&lt;&gt;"", L3&lt;&gt;""), DATEDIF(K3, L3, "M") + 1, "")</f>
        <v>#VALUE!</v>
      </c>
      <c r="P3" s="10" t="e">
        <f>IF('FY2025'!$A5&lt;&gt;"",IF(AND(MONTH($K3) &lt;= 1, MONTH($L3) &gt;= 1), IF($O3 &lt;&gt; "", $E3/$O3, ""), ""),"")</f>
        <v>#VALUE!</v>
      </c>
      <c r="Q3" s="10" t="e">
        <f>IF('FY2025'!$A5&lt;&gt;"",IF(AND(MONTH($K3) &lt;= 2, MONTH($L3) &gt;= 2), IF($O3 &lt;&gt; "", $E3/$O3, ""), ""),"")</f>
        <v>#VALUE!</v>
      </c>
      <c r="R3" s="10" t="e">
        <f>IF('FY2025'!$A5&lt;&gt;"",IF(AND(MONTH($K3) &lt;= 3, MONTH($L3) &gt;= 3), IF($O3 &lt;&gt; "", $E3/$O3, ""), ""),"")</f>
        <v>#VALUE!</v>
      </c>
      <c r="S3" s="10" t="e">
        <f>IF('FY2025'!$A5&lt;&gt;"",IF(AND(MONTH($K3) &lt;= 4, MONTH($L3) &gt;= 4), IF($O3 &lt;&gt; "", $E3/$O3, ""), ""),"")</f>
        <v>#VALUE!</v>
      </c>
      <c r="T3" s="10" t="e">
        <f>IF('FY2025'!$A5&lt;&gt;"",IF(AND(MONTH($K3) &lt;= 5, MONTH($L3) &gt;= 5), IF($O3 &lt;&gt; "", $E3/$O3, ""), ""),"")</f>
        <v>#VALUE!</v>
      </c>
      <c r="U3" s="10" t="e">
        <f>IF('FY2025'!$A5&lt;&gt;"",IF(AND(MONTH($K3) &lt;= 6, MONTH($L3) &gt;= 6), IF($O3 &lt;&gt; "", $E3/$O3, ""), ""),"")</f>
        <v>#VALUE!</v>
      </c>
      <c r="V3" s="10" t="e">
        <f>IF('FY2025'!$A5&lt;&gt;"",IF(AND(MONTH($K3) &lt;= 7, MONTH($L3) &gt;= 7 ), IF($O3 &lt;&gt; "", $E3/$O3, ""), ""),"")</f>
        <v>#VALUE!</v>
      </c>
      <c r="W3" s="10" t="e">
        <f>IF('FY2025'!$A5&lt;&gt;"",IF(AND(MONTH($K3) &lt;= 8, MONTH($L3) &gt;= 8), IF($O3 &lt;&gt; "", $E3/$O3, ""), ""),"")</f>
        <v>#VALUE!</v>
      </c>
      <c r="X3" s="10" t="e">
        <f>IF('FY2025'!$A5&lt;&gt;"",IF(AND(MONTH($K3) &lt;= 9, MONTH($L3) &gt;= 9), IF($O3 &lt;&gt; "", $E3/$O3, ""), ""),"")</f>
        <v>#VALUE!</v>
      </c>
      <c r="Y3" s="10" t="e">
        <f>IF('FY2025'!$A5&lt;&gt;"",IF(AND(MONTH($K3) &lt;= 10, MONTH($L3) &gt;= 10), IF($O3 &lt;&gt; "", $E3/$O3, ""), ""),"")</f>
        <v>#VALUE!</v>
      </c>
      <c r="Z3" s="10" t="e">
        <f>IF('FY2025'!$A5&lt;&gt;"",IF(AND(MONTH($K3) &lt;= 11, MONTH($L3) &gt;= 11), IF($O3 &lt;&gt; "", $E3/$O3, ""), ""),"")</f>
        <v>#VALUE!</v>
      </c>
      <c r="AA3" s="10" t="e">
        <f>IF('FY2025'!$A5&lt;&gt;"",IF(AND(MONTH($K3) &lt;= 12, MONTH($L3) &gt;= 12), IF($O3 &lt;&gt; "", $E3/$O3, ""), ""),"")</f>
        <v>#VALUE!</v>
      </c>
    </row>
    <row r="4" spans="1:27" x14ac:dyDescent="0.25">
      <c r="A4" s="8">
        <f>IF('FY2025'!A6&lt;&gt;"", VALUE('FY2025'!A6), "")</f>
        <v>3</v>
      </c>
      <c r="B4" s="5" t="str">
        <f>IF('FY2025'!A6&lt;&gt;"",_xlfn.VALUETOTEXT('FY2025'!B6),"")</f>
        <v>25-1909-0910-24SCBB-PS-AS-003</v>
      </c>
      <c r="C4" s="5" t="str">
        <f>_xlfn.VALUETOTEXT('FY2025'!C6)</f>
        <v>AS</v>
      </c>
      <c r="D4" s="5" t="str">
        <f>IF('FY2025'!A6&lt;&gt;"",_xlfn.VALUETOTEXT('FY2025'!D6),"")</f>
        <v>Standard Chartered Bank (M) Bhd</v>
      </c>
      <c r="E4" s="6">
        <f>IF('FY2025'!A6&lt;&gt;"",VALUE('FY2025'!E6),"")</f>
        <v>500000</v>
      </c>
      <c r="F4" s="6">
        <f>IF('FY2025'!A6&lt;&gt;"",VALUE('FY2025'!F6),"")</f>
        <v>77</v>
      </c>
      <c r="G4" s="6">
        <f>IF('FY2025'!A6&lt;&gt;"",VALUE('FY2025'!G6),"")</f>
        <v>64</v>
      </c>
      <c r="H4" s="6">
        <f>IF('FY2025'!A6&lt;&gt;"",VALUE('FY2025'!H6),"")</f>
        <v>6.8</v>
      </c>
      <c r="I4" s="6">
        <f>IF('FY2025'!A6&lt;&gt;"",VALUE('FY2025'!I6),"")</f>
        <v>1.55</v>
      </c>
      <c r="J4" s="6">
        <f>IF('FY2025'!A6&lt;&gt;"",VALUE('FY2025'!J6),"")</f>
        <v>5.25</v>
      </c>
      <c r="K4" s="7" t="e">
        <f>IF('FY2025'!A6&lt;&gt;"",DATEVALUE(MID('FY2025'!K6, FIND(",", 'FY2025'!K6) + 2, FIND(" ", 'FY2025'!K6) - FIND(",", 'FY2025'!K6) - 1) &amp; " " &amp; MID('FY2025'!K6, FIND(" ", 'FY2025'!K6) + 1, FIND(",", 'FY2025'!K6, FIND(" ", 'FY2025'!K6)) - FIND(" ", 'FY2025'!K6) - 1) &amp; ", " &amp; MID('FY2025'!K6, FIND(",", 'FY2025'!K6, FIND(",",'FY2025'!K6) + 1) + 2, LEN('FY2025'!K6))),"")</f>
        <v>#VALUE!</v>
      </c>
      <c r="L4" s="7" t="e">
        <f>IF('FY2025'!A6&lt;&gt;"",DATEVALUE(MID('FY2025'!L6, FIND(",", 'FY2025'!L6) + 2, FIND(" ", 'FY2025'!L6) - FIND(",", 'FY2025'!L6) - 1) &amp; " " &amp; MID('FY2025'!L6, FIND(" ", 'FY2025'!L6) + 1, FIND(",", 'FY2025'!L6, FIND(" ", 'FY2025'!L6)) - FIND(" ", 'FY2025'!L6) - 1) &amp; ", " &amp; MID('FY2025'!L6, FIND(",", 'FY2025'!L6, FIND(",",'FY2025'!L6) + 1) + 2, LEN('FY2025'!L6))),"")</f>
        <v>#VALUE!</v>
      </c>
      <c r="M4" s="7" t="e">
        <f>IF('FY2025'!A6&lt;&gt;"",DATEVALUE(MID('FY2025'!M6, FIND(",", 'FY2025'!M6) + 2, FIND(" ", 'FY2025'!M6) - FIND(",", 'FY2025'!M6) - 1) &amp; " " &amp; MID('FY2025'!M6, FIND(" ", 'FY2025'!M6) + 1, FIND(",", 'FY2025'!M6, FIND(" ", 'FY2025'!M6)) - FIND(" ", 'FY2025'!M6) - 1) &amp; ", " &amp; MID('FY2025'!M6, FIND(",", 'FY2025'!M6, FIND(",",'FY2025'!M6) + 1) + 2, LEN('FY2025'!M6))),"")</f>
        <v>#VALUE!</v>
      </c>
      <c r="N4" s="7" t="e">
        <f>IF('FY2025'!A6&lt;&gt;"",DATEVALUE(MID('FY2025'!N6, FIND(",", 'FY2025'!N6) + 2, FIND(" ", 'FY2025'!N6) - FIND(",", 'FY2025'!N6) - 1) &amp; " " &amp; MID('FY2025'!N6, FIND(" ", 'FY2025'!N6) + 1, FIND(",", 'FY2025'!N6, FIND(" ", 'FY2025'!N6)) - FIND(" ", 'FY2025'!N6) - 1) &amp; ", " &amp; MID('FY2025'!N6, FIND(",", 'FY2025'!N6, FIND(",",'FY2025'!N6) + 1) + 2, LEN('FY2025'!N6))),"")</f>
        <v>#VALUE!</v>
      </c>
      <c r="O4" s="5" t="e">
        <f t="shared" si="0"/>
        <v>#VALUE!</v>
      </c>
      <c r="P4" s="10" t="e">
        <f>IF('FY2025'!$A6&lt;&gt;"",IF(AND(MONTH($K4) &lt;= 1, MONTH($L4) &gt;= 1), IF($O4 &lt;&gt; "", $E4/$O4, ""), ""),"")</f>
        <v>#VALUE!</v>
      </c>
      <c r="Q4" s="10" t="e">
        <f>IF('FY2025'!$A6&lt;&gt;"",IF(AND(MONTH($K4) &lt;= 2, MONTH($L4) &gt;= 2), IF($O4 &lt;&gt; "", $E4/$O4, ""), ""),"")</f>
        <v>#VALUE!</v>
      </c>
      <c r="R4" s="10" t="e">
        <f>IF('FY2025'!$A6&lt;&gt;"",IF(AND(MONTH($K4) &lt;= 3, MONTH($L4) &gt;= 3), IF($O4 &lt;&gt; "", $E4/$O4, ""), ""),"")</f>
        <v>#VALUE!</v>
      </c>
      <c r="S4" s="10" t="e">
        <f>IF('FY2025'!$A6&lt;&gt;"",IF(AND(MONTH($K4) &lt;= 4, MONTH($L4) &gt;= 4), IF($O4 &lt;&gt; "", $E4/$O4, ""), ""),"")</f>
        <v>#VALUE!</v>
      </c>
      <c r="T4" s="10" t="e">
        <f>IF('FY2025'!$A6&lt;&gt;"",IF(AND(MONTH($K4) &lt;= 5, MONTH($L4) &gt;= 5), IF($O4 &lt;&gt; "", $E4/$O4, ""), ""),"")</f>
        <v>#VALUE!</v>
      </c>
      <c r="U4" s="10" t="e">
        <f>IF('FY2025'!$A6&lt;&gt;"",IF(AND(MONTH($K4) &lt;= 6, MONTH($L4) &gt;= 6), IF($O4 &lt;&gt; "", $E4/$O4, ""), ""),"")</f>
        <v>#VALUE!</v>
      </c>
      <c r="V4" s="10" t="e">
        <f>IF('FY2025'!$A6&lt;&gt;"",IF(AND(MONTH($K4) &lt;= 7, MONTH($L4) &gt;= 7 ), IF($O4 &lt;&gt; "", $E4/$O4, ""), ""),"")</f>
        <v>#VALUE!</v>
      </c>
      <c r="W4" s="10" t="e">
        <f>IF('FY2025'!$A6&lt;&gt;"",IF(AND(MONTH($K4) &lt;= 8, MONTH($L4) &gt;= 8), IF($O4 &lt;&gt; "", $E4/$O4, ""), ""),"")</f>
        <v>#VALUE!</v>
      </c>
      <c r="X4" s="10" t="e">
        <f>IF('FY2025'!$A6&lt;&gt;"",IF(AND(MONTH($K4) &lt;= 9, MONTH($L4) &gt;= 9), IF($O4 &lt;&gt; "", $E4/$O4, ""), ""),"")</f>
        <v>#VALUE!</v>
      </c>
      <c r="Y4" s="10" t="e">
        <f>IF('FY2025'!$A6&lt;&gt;"",IF(AND(MONTH($K4) &lt;= 10, MONTH($L4) &gt;= 10), IF($O4 &lt;&gt; "", $E4/$O4, ""), ""),"")</f>
        <v>#VALUE!</v>
      </c>
      <c r="Z4" s="10" t="e">
        <f>IF('FY2025'!$A6&lt;&gt;"",IF(AND(MONTH($K4) &lt;= 11, MONTH($L4) &gt;= 11), IF($O4 &lt;&gt; "", $E4/$O4, ""), ""),"")</f>
        <v>#VALUE!</v>
      </c>
      <c r="AA4" s="10" t="e">
        <f>IF('FY2025'!$A6&lt;&gt;"",IF(AND(MONTH($K4) &lt;= 12, MONTH($L4) &gt;= 12), IF($O4 &lt;&gt; "", $E4/$O4, ""), ""),"")</f>
        <v>#VALUE!</v>
      </c>
    </row>
    <row r="5" spans="1:27" x14ac:dyDescent="0.25">
      <c r="A5" s="8">
        <f>IF('FY2025'!A7&lt;&gt;"", VALUE('FY2025'!A7), "")</f>
        <v>4</v>
      </c>
      <c r="B5" s="5" t="str">
        <f>IF('FY2025'!A7&lt;&gt;"",_xlfn.VALUETOTEXT('FY2025'!B7),"")</f>
        <v>25-1909-0910-24MLIL-PS-HZ-004</v>
      </c>
      <c r="C5" s="5" t="str">
        <f>_xlfn.VALUETOTEXT('FY2025'!C7)</f>
        <v>HZ</v>
      </c>
      <c r="D5" s="5" t="str">
        <f>IF('FY2025'!A7&lt;&gt;"",_xlfn.VALUETOTEXT('FY2025'!D7),"")</f>
        <v>Merrill Lynch International</v>
      </c>
      <c r="E5" s="6">
        <f>IF('FY2025'!A7&lt;&gt;"",VALUE('FY2025'!E7),"")</f>
        <v>500000</v>
      </c>
      <c r="F5" s="6">
        <f>IF('FY2025'!A7&lt;&gt;"",VALUE('FY2025'!F7),"")</f>
        <v>77</v>
      </c>
      <c r="G5" s="6">
        <f>IF('FY2025'!A7&lt;&gt;"",VALUE('FY2025'!G7),"")</f>
        <v>64</v>
      </c>
      <c r="H5" s="6">
        <f>IF('FY2025'!A7&lt;&gt;"",VALUE('FY2025'!H7),"")</f>
        <v>6.8</v>
      </c>
      <c r="I5" s="6">
        <f>IF('FY2025'!A7&lt;&gt;"",VALUE('FY2025'!I7),"")</f>
        <v>1.51</v>
      </c>
      <c r="J5" s="6">
        <f>IF('FY2025'!A7&lt;&gt;"",VALUE('FY2025'!J7),"")</f>
        <v>5.29</v>
      </c>
      <c r="K5" s="7" t="e">
        <f>IF('FY2025'!A7&lt;&gt;"",DATEVALUE(MID('FY2025'!K7, FIND(",", 'FY2025'!K7) + 2, FIND(" ", 'FY2025'!K7) - FIND(",", 'FY2025'!K7) - 1) &amp; " " &amp; MID('FY2025'!K7, FIND(" ", 'FY2025'!K7) + 1, FIND(",", 'FY2025'!K7, FIND(" ", 'FY2025'!K7)) - FIND(" ", 'FY2025'!K7) - 1) &amp; ", " &amp; MID('FY2025'!K7, FIND(",", 'FY2025'!K7, FIND(",",'FY2025'!K7) + 1) + 2, LEN('FY2025'!K7))),"")</f>
        <v>#VALUE!</v>
      </c>
      <c r="L5" s="7" t="e">
        <f>IF('FY2025'!A7&lt;&gt;"",DATEVALUE(MID('FY2025'!L7, FIND(",", 'FY2025'!L7) + 2, FIND(" ", 'FY2025'!L7) - FIND(",", 'FY2025'!L7) - 1) &amp; " " &amp; MID('FY2025'!L7, FIND(" ", 'FY2025'!L7) + 1, FIND(",", 'FY2025'!L7, FIND(" ", 'FY2025'!L7)) - FIND(" ", 'FY2025'!L7) - 1) &amp; ", " &amp; MID('FY2025'!L7, FIND(",", 'FY2025'!L7, FIND(",",'FY2025'!L7) + 1) + 2, LEN('FY2025'!L7))),"")</f>
        <v>#VALUE!</v>
      </c>
      <c r="M5" s="7" t="e">
        <f>IF('FY2025'!A7&lt;&gt;"",DATEVALUE(MID('FY2025'!M7, FIND(",", 'FY2025'!M7) + 2, FIND(" ", 'FY2025'!M7) - FIND(",", 'FY2025'!M7) - 1) &amp; " " &amp; MID('FY2025'!M7, FIND(" ", 'FY2025'!M7) + 1, FIND(",", 'FY2025'!M7, FIND(" ", 'FY2025'!M7)) - FIND(" ", 'FY2025'!M7) - 1) &amp; ", " &amp; MID('FY2025'!M7, FIND(",", 'FY2025'!M7, FIND(",",'FY2025'!M7) + 1) + 2, LEN('FY2025'!M7))),"")</f>
        <v>#VALUE!</v>
      </c>
      <c r="N5" s="7" t="e">
        <f>IF('FY2025'!A7&lt;&gt;"",DATEVALUE(MID('FY2025'!N7, FIND(",", 'FY2025'!N7) + 2, FIND(" ", 'FY2025'!N7) - FIND(",", 'FY2025'!N7) - 1) &amp; " " &amp; MID('FY2025'!N7, FIND(" ", 'FY2025'!N7) + 1, FIND(",", 'FY2025'!N7, FIND(" ", 'FY2025'!N7)) - FIND(" ", 'FY2025'!N7) - 1) &amp; ", " &amp; MID('FY2025'!N7, FIND(",", 'FY2025'!N7, FIND(",",'FY2025'!N7) + 1) + 2, LEN('FY2025'!N7))),"")</f>
        <v>#VALUE!</v>
      </c>
      <c r="O5" s="5" t="e">
        <f t="shared" si="0"/>
        <v>#VALUE!</v>
      </c>
      <c r="P5" s="10" t="e">
        <f>IF('FY2025'!$A7&lt;&gt;"",IF(AND(MONTH($K5) &lt;= 1, MONTH($L5) &gt;= 1), IF($O5 &lt;&gt; "", $E5/$O5, ""), ""),"")</f>
        <v>#VALUE!</v>
      </c>
      <c r="Q5" s="10" t="e">
        <f>IF('FY2025'!$A7&lt;&gt;"",IF(AND(MONTH($K5) &lt;= 2, MONTH($L5) &gt;= 2), IF($O5 &lt;&gt; "", $E5/$O5, ""), ""),"")</f>
        <v>#VALUE!</v>
      </c>
      <c r="R5" s="10" t="e">
        <f>IF('FY2025'!$A7&lt;&gt;"",IF(AND(MONTH($K5) &lt;= 3, MONTH($L5) &gt;= 3), IF($O5 &lt;&gt; "", $E5/$O5, ""), ""),"")</f>
        <v>#VALUE!</v>
      </c>
      <c r="S5" s="10" t="e">
        <f>IF('FY2025'!$A7&lt;&gt;"",IF(AND(MONTH($K5) &lt;= 4, MONTH($L5) &gt;= 4), IF($O5 &lt;&gt; "", $E5/$O5, ""), ""),"")</f>
        <v>#VALUE!</v>
      </c>
      <c r="T5" s="10" t="e">
        <f>IF('FY2025'!$A7&lt;&gt;"",IF(AND(MONTH($K5) &lt;= 5, MONTH($L5) &gt;= 5), IF($O5 &lt;&gt; "", $E5/$O5, ""), ""),"")</f>
        <v>#VALUE!</v>
      </c>
      <c r="U5" s="10" t="e">
        <f>IF('FY2025'!$A7&lt;&gt;"",IF(AND(MONTH($K5) &lt;= 6, MONTH($L5) &gt;= 6), IF($O5 &lt;&gt; "", $E5/$O5, ""), ""),"")</f>
        <v>#VALUE!</v>
      </c>
      <c r="V5" s="10" t="e">
        <f>IF('FY2025'!$A7&lt;&gt;"",IF(AND(MONTH($K5) &lt;= 7, MONTH($L5) &gt;= 7 ), IF($O5 &lt;&gt; "", $E5/$O5, ""), ""),"")</f>
        <v>#VALUE!</v>
      </c>
      <c r="W5" s="10" t="e">
        <f>IF('FY2025'!$A7&lt;&gt;"",IF(AND(MONTH($K5) &lt;= 8, MONTH($L5) &gt;= 8), IF($O5 &lt;&gt; "", $E5/$O5, ""), ""),"")</f>
        <v>#VALUE!</v>
      </c>
      <c r="X5" s="10" t="e">
        <f>IF('FY2025'!$A7&lt;&gt;"",IF(AND(MONTH($K5) &lt;= 9, MONTH($L5) &gt;= 9), IF($O5 &lt;&gt; "", $E5/$O5, ""), ""),"")</f>
        <v>#VALUE!</v>
      </c>
      <c r="Y5" s="10" t="e">
        <f>IF('FY2025'!$A7&lt;&gt;"",IF(AND(MONTH($K5) &lt;= 10, MONTH($L5) &gt;= 10), IF($O5 &lt;&gt; "", $E5/$O5, ""), ""),"")</f>
        <v>#VALUE!</v>
      </c>
      <c r="Z5" s="10" t="e">
        <f>IF('FY2025'!$A7&lt;&gt;"",IF(AND(MONTH($K5) &lt;= 11, MONTH($L5) &gt;= 11), IF($O5 &lt;&gt; "", $E5/$O5, ""), ""),"")</f>
        <v>#VALUE!</v>
      </c>
      <c r="AA5" s="10" t="e">
        <f>IF('FY2025'!$A7&lt;&gt;"",IF(AND(MONTH($K5) &lt;= 12, MONTH($L5) &gt;= 12), IF($O5 &lt;&gt; "", $E5/$O5, ""), ""),"")</f>
        <v>#VALUE!</v>
      </c>
    </row>
    <row r="6" spans="1:27" x14ac:dyDescent="0.25">
      <c r="A6" s="8">
        <f>IF('FY2025'!A8&lt;&gt;"", VALUE('FY2025'!A8), "")</f>
        <v>5</v>
      </c>
      <c r="B6" s="5" t="str">
        <f>IF('FY2025'!A8&lt;&gt;"",_xlfn.VALUETOTEXT('FY2025'!B8),"")</f>
        <v>25-1909-0910-24JPMC-PS-EG-005</v>
      </c>
      <c r="C6" s="5" t="str">
        <f>_xlfn.VALUETOTEXT('FY2025'!C8)</f>
        <v>EG</v>
      </c>
      <c r="D6" s="5" t="str">
        <f>IF('FY2025'!A8&lt;&gt;"",_xlfn.VALUETOTEXT('FY2025'!D8),"")</f>
        <v>JP Morgan Chase Bank NA</v>
      </c>
      <c r="E6" s="6">
        <f>IF('FY2025'!A8&lt;&gt;"",VALUE('FY2025'!E8),"")</f>
        <v>500000</v>
      </c>
      <c r="F6" s="6">
        <f>IF('FY2025'!A8&lt;&gt;"",VALUE('FY2025'!F8),"")</f>
        <v>77</v>
      </c>
      <c r="G6" s="6">
        <f>IF('FY2025'!A8&lt;&gt;"",VALUE('FY2025'!G8),"")</f>
        <v>64</v>
      </c>
      <c r="H6" s="6">
        <f>IF('FY2025'!A8&lt;&gt;"",VALUE('FY2025'!H8),"")</f>
        <v>6.7</v>
      </c>
      <c r="I6" s="6">
        <f>IF('FY2025'!A8&lt;&gt;"",VALUE('FY2025'!I8),"")</f>
        <v>1.47</v>
      </c>
      <c r="J6" s="6">
        <f>IF('FY2025'!A8&lt;&gt;"",VALUE('FY2025'!J8),"")</f>
        <v>5.23</v>
      </c>
      <c r="K6" s="7" t="e">
        <f>IF('FY2025'!A8&lt;&gt;"",DATEVALUE(MID('FY2025'!K8, FIND(",", 'FY2025'!K8) + 2, FIND(" ", 'FY2025'!K8) - FIND(",", 'FY2025'!K8) - 1) &amp; " " &amp; MID('FY2025'!K8, FIND(" ", 'FY2025'!K8) + 1, FIND(",", 'FY2025'!K8, FIND(" ", 'FY2025'!K8)) - FIND(" ", 'FY2025'!K8) - 1) &amp; ", " &amp; MID('FY2025'!K8, FIND(",", 'FY2025'!K8, FIND(",",'FY2025'!K8) + 1) + 2, LEN('FY2025'!K8))),"")</f>
        <v>#VALUE!</v>
      </c>
      <c r="L6" s="7" t="e">
        <f>IF('FY2025'!A8&lt;&gt;"",DATEVALUE(MID('FY2025'!L8, FIND(",", 'FY2025'!L8) + 2, FIND(" ", 'FY2025'!L8) - FIND(",", 'FY2025'!L8) - 1) &amp; " " &amp; MID('FY2025'!L8, FIND(" ", 'FY2025'!L8) + 1, FIND(",", 'FY2025'!L8, FIND(" ", 'FY2025'!L8)) - FIND(" ", 'FY2025'!L8) - 1) &amp; ", " &amp; MID('FY2025'!L8, FIND(",", 'FY2025'!L8, FIND(",",'FY2025'!L8) + 1) + 2, LEN('FY2025'!L8))),"")</f>
        <v>#VALUE!</v>
      </c>
      <c r="M6" s="7" t="e">
        <f>IF('FY2025'!A8&lt;&gt;"",DATEVALUE(MID('FY2025'!M8, FIND(",", 'FY2025'!M8) + 2, FIND(" ", 'FY2025'!M8) - FIND(",", 'FY2025'!M8) - 1) &amp; " " &amp; MID('FY2025'!M8, FIND(" ", 'FY2025'!M8) + 1, FIND(",", 'FY2025'!M8, FIND(" ", 'FY2025'!M8)) - FIND(" ", 'FY2025'!M8) - 1) &amp; ", " &amp; MID('FY2025'!M8, FIND(",", 'FY2025'!M8, FIND(",",'FY2025'!M8) + 1) + 2, LEN('FY2025'!M8))),"")</f>
        <v>#VALUE!</v>
      </c>
      <c r="N6" s="7" t="e">
        <f>IF('FY2025'!A8&lt;&gt;"",DATEVALUE(MID('FY2025'!N8, FIND(",", 'FY2025'!N8) + 2, FIND(" ", 'FY2025'!N8) - FIND(",", 'FY2025'!N8) - 1) &amp; " " &amp; MID('FY2025'!N8, FIND(" ", 'FY2025'!N8) + 1, FIND(",", 'FY2025'!N8, FIND(" ", 'FY2025'!N8)) - FIND(" ", 'FY2025'!N8) - 1) &amp; ", " &amp; MID('FY2025'!N8, FIND(",", 'FY2025'!N8, FIND(",",'FY2025'!N8) + 1) + 2, LEN('FY2025'!N8))),"")</f>
        <v>#VALUE!</v>
      </c>
      <c r="O6" s="5" t="e">
        <f t="shared" si="0"/>
        <v>#VALUE!</v>
      </c>
      <c r="P6" s="10" t="e">
        <f>IF('FY2025'!$A8&lt;&gt;"",IF(AND(MONTH($K6) &lt;= 1, MONTH($L6) &gt;= 1), IF($O6 &lt;&gt; "", $E6/$O6, ""), ""),"")</f>
        <v>#VALUE!</v>
      </c>
      <c r="Q6" s="10" t="e">
        <f>IF('FY2025'!$A8&lt;&gt;"",IF(AND(MONTH($K6) &lt;= 2, MONTH($L6) &gt;= 2), IF($O6 &lt;&gt; "", $E6/$O6, ""), ""),"")</f>
        <v>#VALUE!</v>
      </c>
      <c r="R6" s="10" t="e">
        <f>IF('FY2025'!$A8&lt;&gt;"",IF(AND(MONTH($K6) &lt;= 3, MONTH($L6) &gt;= 3), IF($O6 &lt;&gt; "", $E6/$O6, ""), ""),"")</f>
        <v>#VALUE!</v>
      </c>
      <c r="S6" s="10" t="e">
        <f>IF('FY2025'!$A8&lt;&gt;"",IF(AND(MONTH($K6) &lt;= 4, MONTH($L6) &gt;= 4), IF($O6 &lt;&gt; "", $E6/$O6, ""), ""),"")</f>
        <v>#VALUE!</v>
      </c>
      <c r="T6" s="10" t="e">
        <f>IF('FY2025'!$A8&lt;&gt;"",IF(AND(MONTH($K6) &lt;= 5, MONTH($L6) &gt;= 5), IF($O6 &lt;&gt; "", $E6/$O6, ""), ""),"")</f>
        <v>#VALUE!</v>
      </c>
      <c r="U6" s="10" t="e">
        <f>IF('FY2025'!$A8&lt;&gt;"",IF(AND(MONTH($K6) &lt;= 6, MONTH($L6) &gt;= 6), IF($O6 &lt;&gt; "", $E6/$O6, ""), ""),"")</f>
        <v>#VALUE!</v>
      </c>
      <c r="V6" s="10" t="e">
        <f>IF('FY2025'!$A8&lt;&gt;"",IF(AND(MONTH($K6) &lt;= 7, MONTH($L6) &gt;= 7 ), IF($O6 &lt;&gt; "", $E6/$O6, ""), ""),"")</f>
        <v>#VALUE!</v>
      </c>
      <c r="W6" s="10" t="e">
        <f>IF('FY2025'!$A8&lt;&gt;"",IF(AND(MONTH($K6) &lt;= 8, MONTH($L6) &gt;= 8), IF($O6 &lt;&gt; "", $E6/$O6, ""), ""),"")</f>
        <v>#VALUE!</v>
      </c>
      <c r="X6" s="10" t="e">
        <f>IF('FY2025'!$A8&lt;&gt;"",IF(AND(MONTH($K6) &lt;= 9, MONTH($L6) &gt;= 9), IF($O6 &lt;&gt; "", $E6/$O6, ""), ""),"")</f>
        <v>#VALUE!</v>
      </c>
      <c r="Y6" s="10" t="e">
        <f>IF('FY2025'!$A8&lt;&gt;"",IF(AND(MONTH($K6) &lt;= 10, MONTH($L6) &gt;= 10), IF($O6 &lt;&gt; "", $E6/$O6, ""), ""),"")</f>
        <v>#VALUE!</v>
      </c>
      <c r="Z6" s="10" t="e">
        <f>IF('FY2025'!$A8&lt;&gt;"",IF(AND(MONTH($K6) &lt;= 11, MONTH($L6) &gt;= 11), IF($O6 &lt;&gt; "", $E6/$O6, ""), ""),"")</f>
        <v>#VALUE!</v>
      </c>
      <c r="AA6" s="10" t="e">
        <f>IF('FY2025'!$A8&lt;&gt;"",IF(AND(MONTH($K6) &lt;= 12, MONTH($L6) &gt;= 12), IF($O6 &lt;&gt; "", $E6/$O6, ""), ""),"")</f>
        <v>#VALUE!</v>
      </c>
    </row>
    <row r="7" spans="1:27" x14ac:dyDescent="0.25">
      <c r="A7" s="8">
        <f>IF('FY2025'!A9&lt;&gt;"", VALUE('FY2025'!A9), "")</f>
        <v>6</v>
      </c>
      <c r="B7" s="5" t="str">
        <f>IF('FY2025'!A9&lt;&gt;"",_xlfn.VALUETOTEXT('FY2025'!B9),"")</f>
        <v>25-1909-0910-24TOTS-PS-EG-006</v>
      </c>
      <c r="C7" s="5" t="str">
        <f>_xlfn.VALUETOTEXT('FY2025'!C9)</f>
        <v>EG</v>
      </c>
      <c r="D7" s="5" t="str">
        <f>IF('FY2025'!A9&lt;&gt;"",_xlfn.VALUETOTEXT('FY2025'!D9),"")</f>
        <v>TOTSA TotalEnergies Trading SA</v>
      </c>
      <c r="E7" s="6">
        <f>IF('FY2025'!A9&lt;&gt;"",VALUE('FY2025'!E9),"")</f>
        <v>500000</v>
      </c>
      <c r="F7" s="6">
        <f>IF('FY2025'!A9&lt;&gt;"",VALUE('FY2025'!F9),"")</f>
        <v>77</v>
      </c>
      <c r="G7" s="6">
        <f>IF('FY2025'!A9&lt;&gt;"",VALUE('FY2025'!G9),"")</f>
        <v>64</v>
      </c>
      <c r="H7" s="6">
        <f>IF('FY2025'!A9&lt;&gt;"",VALUE('FY2025'!H9),"")</f>
        <v>6.67</v>
      </c>
      <c r="I7" s="6">
        <f>IF('FY2025'!A9&lt;&gt;"",VALUE('FY2025'!I9),"")</f>
        <v>1.5</v>
      </c>
      <c r="J7" s="6">
        <f>IF('FY2025'!A9&lt;&gt;"",VALUE('FY2025'!J9),"")</f>
        <v>5.17</v>
      </c>
      <c r="K7" s="7" t="e">
        <f>IF('FY2025'!A9&lt;&gt;"",DATEVALUE(MID('FY2025'!K9, FIND(",", 'FY2025'!K9) + 2, FIND(" ", 'FY2025'!K9) - FIND(",", 'FY2025'!K9) - 1) &amp; " " &amp; MID('FY2025'!K9, FIND(" ", 'FY2025'!K9) + 1, FIND(",", 'FY2025'!K9, FIND(" ", 'FY2025'!K9)) - FIND(" ", 'FY2025'!K9) - 1) &amp; ", " &amp; MID('FY2025'!K9, FIND(",", 'FY2025'!K9, FIND(",",'FY2025'!K9) + 1) + 2, LEN('FY2025'!K9))),"")</f>
        <v>#VALUE!</v>
      </c>
      <c r="L7" s="7" t="e">
        <f>IF('FY2025'!A9&lt;&gt;"",DATEVALUE(MID('FY2025'!L9, FIND(",", 'FY2025'!L9) + 2, FIND(" ", 'FY2025'!L9) - FIND(",", 'FY2025'!L9) - 1) &amp; " " &amp; MID('FY2025'!L9, FIND(" ", 'FY2025'!L9) + 1, FIND(",", 'FY2025'!L9, FIND(" ", 'FY2025'!L9)) - FIND(" ", 'FY2025'!L9) - 1) &amp; ", " &amp; MID('FY2025'!L9, FIND(",", 'FY2025'!L9, FIND(",",'FY2025'!L9) + 1) + 2, LEN('FY2025'!L9))),"")</f>
        <v>#VALUE!</v>
      </c>
      <c r="M7" s="7" t="e">
        <f>IF('FY2025'!A9&lt;&gt;"",DATEVALUE(MID('FY2025'!M9, FIND(",", 'FY2025'!M9) + 2, FIND(" ", 'FY2025'!M9) - FIND(",", 'FY2025'!M9) - 1) &amp; " " &amp; MID('FY2025'!M9, FIND(" ", 'FY2025'!M9) + 1, FIND(",", 'FY2025'!M9, FIND(" ", 'FY2025'!M9)) - FIND(" ", 'FY2025'!M9) - 1) &amp; ", " &amp; MID('FY2025'!M9, FIND(",", 'FY2025'!M9, FIND(",",'FY2025'!M9) + 1) + 2, LEN('FY2025'!M9))),"")</f>
        <v>#VALUE!</v>
      </c>
      <c r="N7" s="7" t="e">
        <f>IF('FY2025'!A9&lt;&gt;"",DATEVALUE(MID('FY2025'!N9, FIND(",", 'FY2025'!N9) + 2, FIND(" ", 'FY2025'!N9) - FIND(",", 'FY2025'!N9) - 1) &amp; " " &amp; MID('FY2025'!N9, FIND(" ", 'FY2025'!N9) + 1, FIND(",", 'FY2025'!N9, FIND(" ", 'FY2025'!N9)) - FIND(" ", 'FY2025'!N9) - 1) &amp; ", " &amp; MID('FY2025'!N9, FIND(",", 'FY2025'!N9, FIND(",",'FY2025'!N9) + 1) + 2, LEN('FY2025'!N9))),"")</f>
        <v>#VALUE!</v>
      </c>
      <c r="O7" s="5" t="e">
        <f t="shared" si="0"/>
        <v>#VALUE!</v>
      </c>
      <c r="P7" s="10" t="e">
        <f>IF('FY2025'!$A9&lt;&gt;"",IF(AND(MONTH($K7) &lt;= 1, MONTH($L7) &gt;= 1), IF($O7 &lt;&gt; "", $E7/$O7, ""), ""),"")</f>
        <v>#VALUE!</v>
      </c>
      <c r="Q7" s="10" t="e">
        <f>IF('FY2025'!$A9&lt;&gt;"",IF(AND(MONTH($K7) &lt;= 2, MONTH($L7) &gt;= 2), IF($O7 &lt;&gt; "", $E7/$O7, ""), ""),"")</f>
        <v>#VALUE!</v>
      </c>
      <c r="R7" s="10" t="e">
        <f>IF('FY2025'!$A9&lt;&gt;"",IF(AND(MONTH($K7) &lt;= 3, MONTH($L7) &gt;= 3), IF($O7 &lt;&gt; "", $E7/$O7, ""), ""),"")</f>
        <v>#VALUE!</v>
      </c>
      <c r="S7" s="10" t="e">
        <f>IF('FY2025'!$A9&lt;&gt;"",IF(AND(MONTH($K7) &lt;= 4, MONTH($L7) &gt;= 4), IF($O7 &lt;&gt; "", $E7/$O7, ""), ""),"")</f>
        <v>#VALUE!</v>
      </c>
      <c r="T7" s="10" t="e">
        <f>IF('FY2025'!$A9&lt;&gt;"",IF(AND(MONTH($K7) &lt;= 5, MONTH($L7) &gt;= 5), IF($O7 &lt;&gt; "", $E7/$O7, ""), ""),"")</f>
        <v>#VALUE!</v>
      </c>
      <c r="U7" s="10" t="e">
        <f>IF('FY2025'!$A9&lt;&gt;"",IF(AND(MONTH($K7) &lt;= 6, MONTH($L7) &gt;= 6), IF($O7 &lt;&gt; "", $E7/$O7, ""), ""),"")</f>
        <v>#VALUE!</v>
      </c>
      <c r="V7" s="10" t="e">
        <f>IF('FY2025'!$A9&lt;&gt;"",IF(AND(MONTH($K7) &lt;= 7, MONTH($L7) &gt;= 7 ), IF($O7 &lt;&gt; "", $E7/$O7, ""), ""),"")</f>
        <v>#VALUE!</v>
      </c>
      <c r="W7" s="10" t="e">
        <f>IF('FY2025'!$A9&lt;&gt;"",IF(AND(MONTH($K7) &lt;= 8, MONTH($L7) &gt;= 8), IF($O7 &lt;&gt; "", $E7/$O7, ""), ""),"")</f>
        <v>#VALUE!</v>
      </c>
      <c r="X7" s="10" t="e">
        <f>IF('FY2025'!$A9&lt;&gt;"",IF(AND(MONTH($K7) &lt;= 9, MONTH($L7) &gt;= 9), IF($O7 &lt;&gt; "", $E7/$O7, ""), ""),"")</f>
        <v>#VALUE!</v>
      </c>
      <c r="Y7" s="10" t="e">
        <f>IF('FY2025'!$A9&lt;&gt;"",IF(AND(MONTH($K7) &lt;= 10, MONTH($L7) &gt;= 10), IF($O7 &lt;&gt; "", $E7/$O7, ""), ""),"")</f>
        <v>#VALUE!</v>
      </c>
      <c r="Z7" s="10" t="e">
        <f>IF('FY2025'!$A9&lt;&gt;"",IF(AND(MONTH($K7) &lt;= 11, MONTH($L7) &gt;= 11), IF($O7 &lt;&gt; "", $E7/$O7, ""), ""),"")</f>
        <v>#VALUE!</v>
      </c>
      <c r="AA7" s="10" t="e">
        <f>IF('FY2025'!$A9&lt;&gt;"",IF(AND(MONTH($K7) &lt;= 12, MONTH($L7) &gt;= 12), IF($O7 &lt;&gt; "", $E7/$O7, ""), ""),"")</f>
        <v>#VALUE!</v>
      </c>
    </row>
    <row r="8" spans="1:27" x14ac:dyDescent="0.25">
      <c r="A8" s="8">
        <f>IF('FY2025'!A10&lt;&gt;"", VALUE('FY2025'!A10), "")</f>
        <v>7</v>
      </c>
      <c r="B8" s="5" t="str">
        <f>IF('FY2025'!A10&lt;&gt;"",_xlfn.VALUETOTEXT('FY2025'!B10),"")</f>
        <v>25-1909-0910-24MSCG-PS-EG-007</v>
      </c>
      <c r="C8" s="5" t="str">
        <f>_xlfn.VALUETOTEXT('FY2025'!C10)</f>
        <v>EG</v>
      </c>
      <c r="D8" s="5" t="str">
        <f>IF('FY2025'!A10&lt;&gt;"",_xlfn.VALUETOTEXT('FY2025'!D10),"")</f>
        <v>Morgan Stanley Capital Group (Singapore) Pte</v>
      </c>
      <c r="E8" s="6">
        <f>IF('FY2025'!A10&lt;&gt;"",VALUE('FY2025'!E10),"")</f>
        <v>500000</v>
      </c>
      <c r="F8" s="6">
        <f>IF('FY2025'!A10&lt;&gt;"",VALUE('FY2025'!F10),"")</f>
        <v>77</v>
      </c>
      <c r="G8" s="6">
        <f>IF('FY2025'!A10&lt;&gt;"",VALUE('FY2025'!G10),"")</f>
        <v>64</v>
      </c>
      <c r="H8" s="6">
        <f>IF('FY2025'!A10&lt;&gt;"",VALUE('FY2025'!H10),"")</f>
        <v>6.6</v>
      </c>
      <c r="I8" s="6">
        <f>IF('FY2025'!A10&lt;&gt;"",VALUE('FY2025'!I10),"")</f>
        <v>1.43</v>
      </c>
      <c r="J8" s="6">
        <f>IF('FY2025'!A10&lt;&gt;"",VALUE('FY2025'!J10),"")</f>
        <v>5.17</v>
      </c>
      <c r="K8" s="7" t="e">
        <f>IF('FY2025'!A10&lt;&gt;"",DATEVALUE(MID('FY2025'!K10, FIND(",", 'FY2025'!K10) + 2, FIND(" ", 'FY2025'!K10) - FIND(",", 'FY2025'!K10) - 1) &amp; " " &amp; MID('FY2025'!K10, FIND(" ", 'FY2025'!K10) + 1, FIND(",", 'FY2025'!K10, FIND(" ", 'FY2025'!K10)) - FIND(" ", 'FY2025'!K10) - 1) &amp; ", " &amp; MID('FY2025'!K10, FIND(",", 'FY2025'!K10, FIND(",",'FY2025'!K10) + 1) + 2, LEN('FY2025'!K10))),"")</f>
        <v>#VALUE!</v>
      </c>
      <c r="L8" s="7" t="e">
        <f>IF('FY2025'!A10&lt;&gt;"",DATEVALUE(MID('FY2025'!L10, FIND(",", 'FY2025'!L10) + 2, FIND(" ", 'FY2025'!L10) - FIND(",", 'FY2025'!L10) - 1) &amp; " " &amp; MID('FY2025'!L10, FIND(" ", 'FY2025'!L10) + 1, FIND(",", 'FY2025'!L10, FIND(" ", 'FY2025'!L10)) - FIND(" ", 'FY2025'!L10) - 1) &amp; ", " &amp; MID('FY2025'!L10, FIND(",", 'FY2025'!L10, FIND(",",'FY2025'!L10) + 1) + 2, LEN('FY2025'!L10))),"")</f>
        <v>#VALUE!</v>
      </c>
      <c r="M8" s="7" t="e">
        <f>IF('FY2025'!A10&lt;&gt;"",DATEVALUE(MID('FY2025'!M10, FIND(",", 'FY2025'!M10) + 2, FIND(" ", 'FY2025'!M10) - FIND(",", 'FY2025'!M10) - 1) &amp; " " &amp; MID('FY2025'!M10, FIND(" ", 'FY2025'!M10) + 1, FIND(",", 'FY2025'!M10, FIND(" ", 'FY2025'!M10)) - FIND(" ", 'FY2025'!M10) - 1) &amp; ", " &amp; MID('FY2025'!M10, FIND(",", 'FY2025'!M10, FIND(",",'FY2025'!M10) + 1) + 2, LEN('FY2025'!M10))),"")</f>
        <v>#VALUE!</v>
      </c>
      <c r="N8" s="7" t="e">
        <f>IF('FY2025'!A10&lt;&gt;"",DATEVALUE(MID('FY2025'!N10, FIND(",", 'FY2025'!N10) + 2, FIND(" ", 'FY2025'!N10) - FIND(",", 'FY2025'!N10) - 1) &amp; " " &amp; MID('FY2025'!N10, FIND(" ", 'FY2025'!N10) + 1, FIND(",", 'FY2025'!N10, FIND(" ", 'FY2025'!N10)) - FIND(" ", 'FY2025'!N10) - 1) &amp; ", " &amp; MID('FY2025'!N10, FIND(",", 'FY2025'!N10, FIND(",",'FY2025'!N10) + 1) + 2, LEN('FY2025'!N10))),"")</f>
        <v>#VALUE!</v>
      </c>
      <c r="O8" s="5" t="e">
        <f t="shared" si="0"/>
        <v>#VALUE!</v>
      </c>
      <c r="P8" s="10" t="e">
        <f>IF('FY2025'!$A10&lt;&gt;"",IF(AND(MONTH($K8) &lt;= 1, MONTH($L8) &gt;= 1), IF($O8 &lt;&gt; "", $E8/$O8, ""), ""),"")</f>
        <v>#VALUE!</v>
      </c>
      <c r="Q8" s="10" t="e">
        <f>IF('FY2025'!$A10&lt;&gt;"",IF(AND(MONTH($K8) &lt;= 2, MONTH($L8) &gt;= 2), IF($O8 &lt;&gt; "", $E8/$O8, ""), ""),"")</f>
        <v>#VALUE!</v>
      </c>
      <c r="R8" s="10" t="e">
        <f>IF('FY2025'!$A10&lt;&gt;"",IF(AND(MONTH($K8) &lt;= 3, MONTH($L8) &gt;= 3), IF($O8 &lt;&gt; "", $E8/$O8, ""), ""),"")</f>
        <v>#VALUE!</v>
      </c>
      <c r="S8" s="10" t="e">
        <f>IF('FY2025'!$A10&lt;&gt;"",IF(AND(MONTH($K8) &lt;= 4, MONTH($L8) &gt;= 4), IF($O8 &lt;&gt; "", $E8/$O8, ""), ""),"")</f>
        <v>#VALUE!</v>
      </c>
      <c r="T8" s="10" t="e">
        <f>IF('FY2025'!$A10&lt;&gt;"",IF(AND(MONTH($K8) &lt;= 5, MONTH($L8) &gt;= 5), IF($O8 &lt;&gt; "", $E8/$O8, ""), ""),"")</f>
        <v>#VALUE!</v>
      </c>
      <c r="U8" s="10" t="e">
        <f>IF('FY2025'!$A10&lt;&gt;"",IF(AND(MONTH($K8) &lt;= 6, MONTH($L8) &gt;= 6), IF($O8 &lt;&gt; "", $E8/$O8, ""), ""),"")</f>
        <v>#VALUE!</v>
      </c>
      <c r="V8" s="10" t="e">
        <f>IF('FY2025'!$A10&lt;&gt;"",IF(AND(MONTH($K8) &lt;= 7, MONTH($L8) &gt;= 7 ), IF($O8 &lt;&gt; "", $E8/$O8, ""), ""),"")</f>
        <v>#VALUE!</v>
      </c>
      <c r="W8" s="10" t="e">
        <f>IF('FY2025'!$A10&lt;&gt;"",IF(AND(MONTH($K8) &lt;= 8, MONTH($L8) &gt;= 8), IF($O8 &lt;&gt; "", $E8/$O8, ""), ""),"")</f>
        <v>#VALUE!</v>
      </c>
      <c r="X8" s="10" t="e">
        <f>IF('FY2025'!$A10&lt;&gt;"",IF(AND(MONTH($K8) &lt;= 9, MONTH($L8) &gt;= 9), IF($O8 &lt;&gt; "", $E8/$O8, ""), ""),"")</f>
        <v>#VALUE!</v>
      </c>
      <c r="Y8" s="10" t="e">
        <f>IF('FY2025'!$A10&lt;&gt;"",IF(AND(MONTH($K8) &lt;= 10, MONTH($L8) &gt;= 10), IF($O8 &lt;&gt; "", $E8/$O8, ""), ""),"")</f>
        <v>#VALUE!</v>
      </c>
      <c r="Z8" s="10" t="e">
        <f>IF('FY2025'!$A10&lt;&gt;"",IF(AND(MONTH($K8) &lt;= 11, MONTH($L8) &gt;= 11), IF($O8 &lt;&gt; "", $E8/$O8, ""), ""),"")</f>
        <v>#VALUE!</v>
      </c>
      <c r="AA8" s="10" t="e">
        <f>IF('FY2025'!$A10&lt;&gt;"",IF(AND(MONTH($K8) &lt;= 12, MONTH($L8) &gt;= 12), IF($O8 &lt;&gt; "", $E8/$O8, ""), ""),"")</f>
        <v>#VALUE!</v>
      </c>
    </row>
    <row r="9" spans="1:27" x14ac:dyDescent="0.25">
      <c r="A9" s="8">
        <f>IF('FY2025'!A11&lt;&gt;"", VALUE('FY2025'!A11), "")</f>
        <v>8</v>
      </c>
      <c r="B9" s="5" t="str">
        <f>IF('FY2025'!A11&lt;&gt;"",_xlfn.VALUETOTEXT('FY2025'!B11),"")</f>
        <v>25-2409-1510-24BNPP-PS-HZ-008</v>
      </c>
      <c r="C9" s="5" t="str">
        <f>_xlfn.VALUETOTEXT('FY2025'!C11)</f>
        <v>HZ</v>
      </c>
      <c r="D9" s="5" t="str">
        <f>IF('FY2025'!A11&lt;&gt;"",_xlfn.VALUETOTEXT('FY2025'!D11),"")</f>
        <v>BNP Paribas SA</v>
      </c>
      <c r="E9" s="6">
        <f>IF('FY2025'!A11&lt;&gt;"",VALUE('FY2025'!E11),"")</f>
        <v>500000</v>
      </c>
      <c r="F9" s="6">
        <f>IF('FY2025'!A11&lt;&gt;"",VALUE('FY2025'!F11),"")</f>
        <v>77</v>
      </c>
      <c r="G9" s="6">
        <f>IF('FY2025'!A11&lt;&gt;"",VALUE('FY2025'!G11),"")</f>
        <v>64</v>
      </c>
      <c r="H9" s="6">
        <f>IF('FY2025'!A11&lt;&gt;"",VALUE('FY2025'!H11),"")</f>
        <v>6.44</v>
      </c>
      <c r="I9" s="6">
        <f>IF('FY2025'!A11&lt;&gt;"",VALUE('FY2025'!I11),"")</f>
        <v>1.4</v>
      </c>
      <c r="J9" s="6">
        <f>IF('FY2025'!A11&lt;&gt;"",VALUE('FY2025'!J11),"")</f>
        <v>5.04</v>
      </c>
      <c r="K9" s="7" t="e">
        <f>IF('FY2025'!A11&lt;&gt;"",DATEVALUE(MID('FY2025'!K11, FIND(",", 'FY2025'!K11) + 2, FIND(" ", 'FY2025'!K11) - FIND(",", 'FY2025'!K11) - 1) &amp; " " &amp; MID('FY2025'!K11, FIND(" ", 'FY2025'!K11) + 1, FIND(",", 'FY2025'!K11, FIND(" ", 'FY2025'!K11)) - FIND(" ", 'FY2025'!K11) - 1) &amp; ", " &amp; MID('FY2025'!K11, FIND(",", 'FY2025'!K11, FIND(",",'FY2025'!K11) + 1) + 2, LEN('FY2025'!K11))),"")</f>
        <v>#VALUE!</v>
      </c>
      <c r="L9" s="7" t="e">
        <f>IF('FY2025'!A11&lt;&gt;"",DATEVALUE(MID('FY2025'!L11, FIND(",", 'FY2025'!L11) + 2, FIND(" ", 'FY2025'!L11) - FIND(",", 'FY2025'!L11) - 1) &amp; " " &amp; MID('FY2025'!L11, FIND(" ", 'FY2025'!L11) + 1, FIND(",", 'FY2025'!L11, FIND(" ", 'FY2025'!L11)) - FIND(" ", 'FY2025'!L11) - 1) &amp; ", " &amp; MID('FY2025'!L11, FIND(",", 'FY2025'!L11, FIND(",",'FY2025'!L11) + 1) + 2, LEN('FY2025'!L11))),"")</f>
        <v>#VALUE!</v>
      </c>
      <c r="M9" s="7" t="e">
        <f>IF('FY2025'!A11&lt;&gt;"",DATEVALUE(MID('FY2025'!M11, FIND(",", 'FY2025'!M11) + 2, FIND(" ", 'FY2025'!M11) - FIND(",", 'FY2025'!M11) - 1) &amp; " " &amp; MID('FY2025'!M11, FIND(" ", 'FY2025'!M11) + 1, FIND(",", 'FY2025'!M11, FIND(" ", 'FY2025'!M11)) - FIND(" ", 'FY2025'!M11) - 1) &amp; ", " &amp; MID('FY2025'!M11, FIND(",", 'FY2025'!M11, FIND(",",'FY2025'!M11) + 1) + 2, LEN('FY2025'!M11))),"")</f>
        <v>#VALUE!</v>
      </c>
      <c r="N9" s="7" t="e">
        <f>IF('FY2025'!A11&lt;&gt;"",DATEVALUE(MID('FY2025'!N11, FIND(",", 'FY2025'!N11) + 2, FIND(" ", 'FY2025'!N11) - FIND(",", 'FY2025'!N11) - 1) &amp; " " &amp; MID('FY2025'!N11, FIND(" ", 'FY2025'!N11) + 1, FIND(",", 'FY2025'!N11, FIND(" ", 'FY2025'!N11)) - FIND(" ", 'FY2025'!N11) - 1) &amp; ", " &amp; MID('FY2025'!N11, FIND(",", 'FY2025'!N11, FIND(",",'FY2025'!N11) + 1) + 2, LEN('FY2025'!N11))),"")</f>
        <v>#VALUE!</v>
      </c>
      <c r="O9" s="5" t="e">
        <f t="shared" si="0"/>
        <v>#VALUE!</v>
      </c>
      <c r="P9" s="10" t="e">
        <f>IF('FY2025'!$A11&lt;&gt;"",IF(AND(MONTH($K9) &lt;= 1, MONTH($L9) &gt;= 1), IF($O9 &lt;&gt; "", $E9/$O9, ""), ""),"")</f>
        <v>#VALUE!</v>
      </c>
      <c r="Q9" s="10" t="e">
        <f>IF('FY2025'!$A11&lt;&gt;"",IF(AND(MONTH($K9) &lt;= 2, MONTH($L9) &gt;= 2), IF($O9 &lt;&gt; "", $E9/$O9, ""), ""),"")</f>
        <v>#VALUE!</v>
      </c>
      <c r="R9" s="10" t="e">
        <f>IF('FY2025'!$A11&lt;&gt;"",IF(AND(MONTH($K9) &lt;= 3, MONTH($L9) &gt;= 3), IF($O9 &lt;&gt; "", $E9/$O9, ""), ""),"")</f>
        <v>#VALUE!</v>
      </c>
      <c r="S9" s="10" t="e">
        <f>IF('FY2025'!$A11&lt;&gt;"",IF(AND(MONTH($K9) &lt;= 4, MONTH($L9) &gt;= 4), IF($O9 &lt;&gt; "", $E9/$O9, ""), ""),"")</f>
        <v>#VALUE!</v>
      </c>
      <c r="T9" s="10" t="e">
        <f>IF('FY2025'!$A11&lt;&gt;"",IF(AND(MONTH($K9) &lt;= 5, MONTH($L9) &gt;= 5), IF($O9 &lt;&gt; "", $E9/$O9, ""), ""),"")</f>
        <v>#VALUE!</v>
      </c>
      <c r="U9" s="10" t="e">
        <f>IF('FY2025'!$A11&lt;&gt;"",IF(AND(MONTH($K9) &lt;= 6, MONTH($L9) &gt;= 6), IF($O9 &lt;&gt; "", $E9/$O9, ""), ""),"")</f>
        <v>#VALUE!</v>
      </c>
      <c r="V9" s="10" t="e">
        <f>IF('FY2025'!$A11&lt;&gt;"",IF(AND(MONTH($K9) &lt;= 7, MONTH($L9) &gt;= 7 ), IF($O9 &lt;&gt; "", $E9/$O9, ""), ""),"")</f>
        <v>#VALUE!</v>
      </c>
      <c r="W9" s="10" t="e">
        <f>IF('FY2025'!$A11&lt;&gt;"",IF(AND(MONTH($K9) &lt;= 8, MONTH($L9) &gt;= 8), IF($O9 &lt;&gt; "", $E9/$O9, ""), ""),"")</f>
        <v>#VALUE!</v>
      </c>
      <c r="X9" s="10" t="e">
        <f>IF('FY2025'!$A11&lt;&gt;"",IF(AND(MONTH($K9) &lt;= 9, MONTH($L9) &gt;= 9), IF($O9 &lt;&gt; "", $E9/$O9, ""), ""),"")</f>
        <v>#VALUE!</v>
      </c>
      <c r="Y9" s="10" t="e">
        <f>IF('FY2025'!$A11&lt;&gt;"",IF(AND(MONTH($K9) &lt;= 10, MONTH($L9) &gt;= 10), IF($O9 &lt;&gt; "", $E9/$O9, ""), ""),"")</f>
        <v>#VALUE!</v>
      </c>
      <c r="Z9" s="10" t="e">
        <f>IF('FY2025'!$A11&lt;&gt;"",IF(AND(MONTH($K9) &lt;= 11, MONTH($L9) &gt;= 11), IF($O9 &lt;&gt; "", $E9/$O9, ""), ""),"")</f>
        <v>#VALUE!</v>
      </c>
      <c r="AA9" s="10" t="e">
        <f>IF('FY2025'!$A11&lt;&gt;"",IF(AND(MONTH($K9) &lt;= 12, MONTH($L9) &gt;= 12), IF($O9 &lt;&gt; "", $E9/$O9, ""), ""),"")</f>
        <v>#VALUE!</v>
      </c>
    </row>
    <row r="10" spans="1:27" x14ac:dyDescent="0.25">
      <c r="A10" s="8">
        <f>IF('FY2025'!A12&lt;&gt;"", VALUE('FY2025'!A12), "")</f>
        <v>9</v>
      </c>
      <c r="B10" s="5" t="str">
        <f>IF('FY2025'!A12&lt;&gt;"",_xlfn.VALUETOTEXT('FY2025'!B12),"")</f>
        <v>25-2409-1510-24MSCG-PS-HZ-009</v>
      </c>
      <c r="C10" s="5" t="str">
        <f>_xlfn.VALUETOTEXT('FY2025'!C12)</f>
        <v>HZ</v>
      </c>
      <c r="D10" s="5" t="str">
        <f>IF('FY2025'!A12&lt;&gt;"",_xlfn.VALUETOTEXT('FY2025'!D12),"")</f>
        <v>Morgan Stanley Capital Group (Singapore) Pte</v>
      </c>
      <c r="E10" s="6">
        <f>IF('FY2025'!A12&lt;&gt;"",VALUE('FY2025'!E12),"")</f>
        <v>500000</v>
      </c>
      <c r="F10" s="6">
        <f>IF('FY2025'!A12&lt;&gt;"",VALUE('FY2025'!F12),"")</f>
        <v>77</v>
      </c>
      <c r="G10" s="6">
        <f>IF('FY2025'!A12&lt;&gt;"",VALUE('FY2025'!G12),"")</f>
        <v>64</v>
      </c>
      <c r="H10" s="6">
        <f>IF('FY2025'!A12&lt;&gt;"",VALUE('FY2025'!H12),"")</f>
        <v>6.35</v>
      </c>
      <c r="I10" s="6">
        <f>IF('FY2025'!A12&lt;&gt;"",VALUE('FY2025'!I12),"")</f>
        <v>1.29</v>
      </c>
      <c r="J10" s="6">
        <f>IF('FY2025'!A12&lt;&gt;"",VALUE('FY2025'!J12),"")</f>
        <v>5.0599999999999996</v>
      </c>
      <c r="K10" s="7" t="e">
        <f>IF('FY2025'!A12&lt;&gt;"",DATEVALUE(MID('FY2025'!K12, FIND(",", 'FY2025'!K12) + 2, FIND(" ", 'FY2025'!K12) - FIND(",", 'FY2025'!K12) - 1) &amp; " " &amp; MID('FY2025'!K12, FIND(" ", 'FY2025'!K12) + 1, FIND(",", 'FY2025'!K12, FIND(" ", 'FY2025'!K12)) - FIND(" ", 'FY2025'!K12) - 1) &amp; ", " &amp; MID('FY2025'!K12, FIND(",", 'FY2025'!K12, FIND(",",'FY2025'!K12) + 1) + 2, LEN('FY2025'!K12))),"")</f>
        <v>#VALUE!</v>
      </c>
      <c r="L10" s="7" t="e">
        <f>IF('FY2025'!A12&lt;&gt;"",DATEVALUE(MID('FY2025'!L12, FIND(",", 'FY2025'!L12) + 2, FIND(" ", 'FY2025'!L12) - FIND(",", 'FY2025'!L12) - 1) &amp; " " &amp; MID('FY2025'!L12, FIND(" ", 'FY2025'!L12) + 1, FIND(",", 'FY2025'!L12, FIND(" ", 'FY2025'!L12)) - FIND(" ", 'FY2025'!L12) - 1) &amp; ", " &amp; MID('FY2025'!L12, FIND(",", 'FY2025'!L12, FIND(",",'FY2025'!L12) + 1) + 2, LEN('FY2025'!L12))),"")</f>
        <v>#VALUE!</v>
      </c>
      <c r="M10" s="7" t="e">
        <f>IF('FY2025'!A12&lt;&gt;"",DATEVALUE(MID('FY2025'!M12, FIND(",", 'FY2025'!M12) + 2, FIND(" ", 'FY2025'!M12) - FIND(",", 'FY2025'!M12) - 1) &amp; " " &amp; MID('FY2025'!M12, FIND(" ", 'FY2025'!M12) + 1, FIND(",", 'FY2025'!M12, FIND(" ", 'FY2025'!M12)) - FIND(" ", 'FY2025'!M12) - 1) &amp; ", " &amp; MID('FY2025'!M12, FIND(",", 'FY2025'!M12, FIND(",",'FY2025'!M12) + 1) + 2, LEN('FY2025'!M12))),"")</f>
        <v>#VALUE!</v>
      </c>
      <c r="N10" s="7" t="e">
        <f>IF('FY2025'!A12&lt;&gt;"",DATEVALUE(MID('FY2025'!N12, FIND(",", 'FY2025'!N12) + 2, FIND(" ", 'FY2025'!N12) - FIND(",", 'FY2025'!N12) - 1) &amp; " " &amp; MID('FY2025'!N12, FIND(" ", 'FY2025'!N12) + 1, FIND(",", 'FY2025'!N12, FIND(" ", 'FY2025'!N12)) - FIND(" ", 'FY2025'!N12) - 1) &amp; ", " &amp; MID('FY2025'!N12, FIND(",", 'FY2025'!N12, FIND(",",'FY2025'!N12) + 1) + 2, LEN('FY2025'!N12))),"")</f>
        <v>#VALUE!</v>
      </c>
      <c r="O10" s="5" t="e">
        <f t="shared" si="0"/>
        <v>#VALUE!</v>
      </c>
      <c r="P10" s="10" t="e">
        <f>IF('FY2025'!$A12&lt;&gt;"",IF(AND(MONTH($K10) &lt;= 1, MONTH($L10) &gt;= 1), IF($O10 &lt;&gt; "", $E10/$O10, ""), ""),"")</f>
        <v>#VALUE!</v>
      </c>
      <c r="Q10" s="10" t="e">
        <f>IF('FY2025'!$A12&lt;&gt;"",IF(AND(MONTH($K10) &lt;= 2, MONTH($L10) &gt;= 2), IF($O10 &lt;&gt; "", $E10/$O10, ""), ""),"")</f>
        <v>#VALUE!</v>
      </c>
      <c r="R10" s="10" t="e">
        <f>IF('FY2025'!$A12&lt;&gt;"",IF(AND(MONTH($K10) &lt;= 3, MONTH($L10) &gt;= 3), IF($O10 &lt;&gt; "", $E10/$O10, ""), ""),"")</f>
        <v>#VALUE!</v>
      </c>
      <c r="S10" s="10" t="e">
        <f>IF('FY2025'!$A12&lt;&gt;"",IF(AND(MONTH($K10) &lt;= 4, MONTH($L10) &gt;= 4), IF($O10 &lt;&gt; "", $E10/$O10, ""), ""),"")</f>
        <v>#VALUE!</v>
      </c>
      <c r="T10" s="10" t="e">
        <f>IF('FY2025'!$A12&lt;&gt;"",IF(AND(MONTH($K10) &lt;= 5, MONTH($L10) &gt;= 5), IF($O10 &lt;&gt; "", $E10/$O10, ""), ""),"")</f>
        <v>#VALUE!</v>
      </c>
      <c r="U10" s="10" t="e">
        <f>IF('FY2025'!$A12&lt;&gt;"",IF(AND(MONTH($K10) &lt;= 6, MONTH($L10) &gt;= 6), IF($O10 &lt;&gt; "", $E10/$O10, ""), ""),"")</f>
        <v>#VALUE!</v>
      </c>
      <c r="V10" s="10" t="e">
        <f>IF('FY2025'!$A12&lt;&gt;"",IF(AND(MONTH($K10) &lt;= 7, MONTH($L10) &gt;= 7 ), IF($O10 &lt;&gt; "", $E10/$O10, ""), ""),"")</f>
        <v>#VALUE!</v>
      </c>
      <c r="W10" s="10" t="e">
        <f>IF('FY2025'!$A12&lt;&gt;"",IF(AND(MONTH($K10) &lt;= 8, MONTH($L10) &gt;= 8), IF($O10 &lt;&gt; "", $E10/$O10, ""), ""),"")</f>
        <v>#VALUE!</v>
      </c>
      <c r="X10" s="10" t="e">
        <f>IF('FY2025'!$A12&lt;&gt;"",IF(AND(MONTH($K10) &lt;= 9, MONTH($L10) &gt;= 9), IF($O10 &lt;&gt; "", $E10/$O10, ""), ""),"")</f>
        <v>#VALUE!</v>
      </c>
      <c r="Y10" s="10" t="e">
        <f>IF('FY2025'!$A12&lt;&gt;"",IF(AND(MONTH($K10) &lt;= 10, MONTH($L10) &gt;= 10), IF($O10 &lt;&gt; "", $E10/$O10, ""), ""),"")</f>
        <v>#VALUE!</v>
      </c>
      <c r="Z10" s="10" t="e">
        <f>IF('FY2025'!$A12&lt;&gt;"",IF(AND(MONTH($K10) &lt;= 11, MONTH($L10) &gt;= 11), IF($O10 &lt;&gt; "", $E10/$O10, ""), ""),"")</f>
        <v>#VALUE!</v>
      </c>
      <c r="AA10" s="10" t="e">
        <f>IF('FY2025'!$A12&lt;&gt;"",IF(AND(MONTH($K10) &lt;= 12, MONTH($L10) &gt;= 12), IF($O10 &lt;&gt; "", $E10/$O10, ""), ""),"")</f>
        <v>#VALUE!</v>
      </c>
    </row>
    <row r="11" spans="1:27" x14ac:dyDescent="0.25">
      <c r="A11" s="8">
        <f>IF('FY2025'!A13&lt;&gt;"", VALUE('FY2025'!A13), "")</f>
        <v>10</v>
      </c>
      <c r="B11" s="5" t="str">
        <f>IF('FY2025'!A13&lt;&gt;"",_xlfn.VALUETOTEXT('FY2025'!B13),"")</f>
        <v>25-2409-1510-24SCBB-PS-AS-010</v>
      </c>
      <c r="C11" s="5" t="str">
        <f>_xlfn.VALUETOTEXT('FY2025'!C13)</f>
        <v>AS</v>
      </c>
      <c r="D11" s="5" t="str">
        <f>IF('FY2025'!A13&lt;&gt;"",_xlfn.VALUETOTEXT('FY2025'!D13),"")</f>
        <v>Standard Chartered Bank (M) Bhd</v>
      </c>
      <c r="E11" s="6">
        <f>IF('FY2025'!A13&lt;&gt;"",VALUE('FY2025'!E13),"")</f>
        <v>500000</v>
      </c>
      <c r="F11" s="6">
        <f>IF('FY2025'!A13&lt;&gt;"",VALUE('FY2025'!F13),"")</f>
        <v>77</v>
      </c>
      <c r="G11" s="6">
        <f>IF('FY2025'!A13&lt;&gt;"",VALUE('FY2025'!G13),"")</f>
        <v>64</v>
      </c>
      <c r="H11" s="6">
        <f>IF('FY2025'!A13&lt;&gt;"",VALUE('FY2025'!H13),"")</f>
        <v>6.1</v>
      </c>
      <c r="I11" s="6">
        <f>IF('FY2025'!A13&lt;&gt;"",VALUE('FY2025'!I13),"")</f>
        <v>1.1499999999999999</v>
      </c>
      <c r="J11" s="6">
        <f>IF('FY2025'!A13&lt;&gt;"",VALUE('FY2025'!J13),"")</f>
        <v>4.95</v>
      </c>
      <c r="K11" s="7" t="e">
        <f>IF('FY2025'!A13&lt;&gt;"",DATEVALUE(MID('FY2025'!K13, FIND(",", 'FY2025'!K13) + 2, FIND(" ", 'FY2025'!K13) - FIND(",", 'FY2025'!K13) - 1) &amp; " " &amp; MID('FY2025'!K13, FIND(" ", 'FY2025'!K13) + 1, FIND(",", 'FY2025'!K13, FIND(" ", 'FY2025'!K13)) - FIND(" ", 'FY2025'!K13) - 1) &amp; ", " &amp; MID('FY2025'!K13, FIND(",", 'FY2025'!K13, FIND(",",'FY2025'!K13) + 1) + 2, LEN('FY2025'!K13))),"")</f>
        <v>#VALUE!</v>
      </c>
      <c r="L11" s="7" t="e">
        <f>IF('FY2025'!A13&lt;&gt;"",DATEVALUE(MID('FY2025'!L13, FIND(",", 'FY2025'!L13) + 2, FIND(" ", 'FY2025'!L13) - FIND(",", 'FY2025'!L13) - 1) &amp; " " &amp; MID('FY2025'!L13, FIND(" ", 'FY2025'!L13) + 1, FIND(",", 'FY2025'!L13, FIND(" ", 'FY2025'!L13)) - FIND(" ", 'FY2025'!L13) - 1) &amp; ", " &amp; MID('FY2025'!L13, FIND(",", 'FY2025'!L13, FIND(",",'FY2025'!L13) + 1) + 2, LEN('FY2025'!L13))),"")</f>
        <v>#VALUE!</v>
      </c>
      <c r="M11" s="7" t="e">
        <f>IF('FY2025'!A13&lt;&gt;"",DATEVALUE(MID('FY2025'!M13, FIND(",", 'FY2025'!M13) + 2, FIND(" ", 'FY2025'!M13) - FIND(",", 'FY2025'!M13) - 1) &amp; " " &amp; MID('FY2025'!M13, FIND(" ", 'FY2025'!M13) + 1, FIND(",", 'FY2025'!M13, FIND(" ", 'FY2025'!M13)) - FIND(" ", 'FY2025'!M13) - 1) &amp; ", " &amp; MID('FY2025'!M13, FIND(",", 'FY2025'!M13, FIND(",",'FY2025'!M13) + 1) + 2, LEN('FY2025'!M13))),"")</f>
        <v>#VALUE!</v>
      </c>
      <c r="N11" s="7" t="e">
        <f>IF('FY2025'!A13&lt;&gt;"",DATEVALUE(MID('FY2025'!N13, FIND(",", 'FY2025'!N13) + 2, FIND(" ", 'FY2025'!N13) - FIND(",", 'FY2025'!N13) - 1) &amp; " " &amp; MID('FY2025'!N13, FIND(" ", 'FY2025'!N13) + 1, FIND(",", 'FY2025'!N13, FIND(" ", 'FY2025'!N13)) - FIND(" ", 'FY2025'!N13) - 1) &amp; ", " &amp; MID('FY2025'!N13, FIND(",", 'FY2025'!N13, FIND(",",'FY2025'!N13) + 1) + 2, LEN('FY2025'!N13))),"")</f>
        <v>#VALUE!</v>
      </c>
      <c r="O11" s="5" t="e">
        <f t="shared" si="0"/>
        <v>#VALUE!</v>
      </c>
      <c r="P11" s="10" t="e">
        <f>IF('FY2025'!$A13&lt;&gt;"",IF(AND(MONTH($K11) &lt;= 1, MONTH($L11) &gt;= 1), IF($O11 &lt;&gt; "", $E11/$O11, ""), ""),"")</f>
        <v>#VALUE!</v>
      </c>
      <c r="Q11" s="10" t="e">
        <f>IF('FY2025'!$A13&lt;&gt;"",IF(AND(MONTH($K11) &lt;= 2, MONTH($L11) &gt;= 2), IF($O11 &lt;&gt; "", $E11/$O11, ""), ""),"")</f>
        <v>#VALUE!</v>
      </c>
      <c r="R11" s="10" t="e">
        <f>IF('FY2025'!$A13&lt;&gt;"",IF(AND(MONTH($K11) &lt;= 3, MONTH($L11) &gt;= 3), IF($O11 &lt;&gt; "", $E11/$O11, ""), ""),"")</f>
        <v>#VALUE!</v>
      </c>
      <c r="S11" s="10" t="e">
        <f>IF('FY2025'!$A13&lt;&gt;"",IF(AND(MONTH($K11) &lt;= 4, MONTH($L11) &gt;= 4), IF($O11 &lt;&gt; "", $E11/$O11, ""), ""),"")</f>
        <v>#VALUE!</v>
      </c>
      <c r="T11" s="10" t="e">
        <f>IF('FY2025'!$A13&lt;&gt;"",IF(AND(MONTH($K11) &lt;= 5, MONTH($L11) &gt;= 5), IF($O11 &lt;&gt; "", $E11/$O11, ""), ""),"")</f>
        <v>#VALUE!</v>
      </c>
      <c r="U11" s="10" t="e">
        <f>IF('FY2025'!$A13&lt;&gt;"",IF(AND(MONTH($K11) &lt;= 6, MONTH($L11) &gt;= 6), IF($O11 &lt;&gt; "", $E11/$O11, ""), ""),"")</f>
        <v>#VALUE!</v>
      </c>
      <c r="V11" s="10" t="e">
        <f>IF('FY2025'!$A13&lt;&gt;"",IF(AND(MONTH($K11) &lt;= 7, MONTH($L11) &gt;= 7 ), IF($O11 &lt;&gt; "", $E11/$O11, ""), ""),"")</f>
        <v>#VALUE!</v>
      </c>
      <c r="W11" s="10" t="e">
        <f>IF('FY2025'!$A13&lt;&gt;"",IF(AND(MONTH($K11) &lt;= 8, MONTH($L11) &gt;= 8), IF($O11 &lt;&gt; "", $E11/$O11, ""), ""),"")</f>
        <v>#VALUE!</v>
      </c>
      <c r="X11" s="10" t="e">
        <f>IF('FY2025'!$A13&lt;&gt;"",IF(AND(MONTH($K11) &lt;= 9, MONTH($L11) &gt;= 9), IF($O11 &lt;&gt; "", $E11/$O11, ""), ""),"")</f>
        <v>#VALUE!</v>
      </c>
      <c r="Y11" s="10" t="e">
        <f>IF('FY2025'!$A13&lt;&gt;"",IF(AND(MONTH($K11) &lt;= 10, MONTH($L11) &gt;= 10), IF($O11 &lt;&gt; "", $E11/$O11, ""), ""),"")</f>
        <v>#VALUE!</v>
      </c>
      <c r="Z11" s="10" t="e">
        <f>IF('FY2025'!$A13&lt;&gt;"",IF(AND(MONTH($K11) &lt;= 11, MONTH($L11) &gt;= 11), IF($O11 &lt;&gt; "", $E11/$O11, ""), ""),"")</f>
        <v>#VALUE!</v>
      </c>
      <c r="AA11" s="10" t="e">
        <f>IF('FY2025'!$A13&lt;&gt;"",IF(AND(MONTH($K11) &lt;= 12, MONTH($L11) &gt;= 12), IF($O11 &lt;&gt; "", $E11/$O11, ""), ""),"")</f>
        <v>#VALUE!</v>
      </c>
    </row>
    <row r="12" spans="1:27" x14ac:dyDescent="0.25">
      <c r="A12" s="8">
        <f>IF('FY2025'!A14&lt;&gt;"", VALUE('FY2025'!A14), "")</f>
        <v>11</v>
      </c>
      <c r="B12" s="5" t="str">
        <f>IF('FY2025'!A14&lt;&gt;"",_xlfn.VALUETOTEXT('FY2025'!B14),"")</f>
        <v>25-2409-1510-24ANZB-PS-AS-011</v>
      </c>
      <c r="C12" s="5" t="str">
        <f>_xlfn.VALUETOTEXT('FY2025'!C14)</f>
        <v>AS</v>
      </c>
      <c r="D12" s="5" t="str">
        <f>IF('FY2025'!A14&lt;&gt;"",_xlfn.VALUETOTEXT('FY2025'!D14),"")</f>
        <v>Australia And New Zealand Banking Group Limited</v>
      </c>
      <c r="E12" s="6">
        <f>IF('FY2025'!A14&lt;&gt;"",VALUE('FY2025'!E14),"")</f>
        <v>500000</v>
      </c>
      <c r="F12" s="6">
        <f>IF('FY2025'!A14&lt;&gt;"",VALUE('FY2025'!F14),"")</f>
        <v>77</v>
      </c>
      <c r="G12" s="6">
        <f>IF('FY2025'!A14&lt;&gt;"",VALUE('FY2025'!G14),"")</f>
        <v>64</v>
      </c>
      <c r="H12" s="6">
        <f>IF('FY2025'!A14&lt;&gt;"",VALUE('FY2025'!H14),"")</f>
        <v>6.08</v>
      </c>
      <c r="I12" s="6">
        <f>IF('FY2025'!A14&lt;&gt;"",VALUE('FY2025'!I14),"")</f>
        <v>1.1000000000000001</v>
      </c>
      <c r="J12" s="6">
        <f>IF('FY2025'!A14&lt;&gt;"",VALUE('FY2025'!J14),"")</f>
        <v>4.9800000000000004</v>
      </c>
      <c r="K12" s="7" t="e">
        <f>IF('FY2025'!A14&lt;&gt;"",DATEVALUE(MID('FY2025'!K14, FIND(",", 'FY2025'!K14) + 2, FIND(" ", 'FY2025'!K14) - FIND(",", 'FY2025'!K14) - 1) &amp; " " &amp; MID('FY2025'!K14, FIND(" ", 'FY2025'!K14) + 1, FIND(",", 'FY2025'!K14, FIND(" ", 'FY2025'!K14)) - FIND(" ", 'FY2025'!K14) - 1) &amp; ", " &amp; MID('FY2025'!K14, FIND(",", 'FY2025'!K14, FIND(",",'FY2025'!K14) + 1) + 2, LEN('FY2025'!K14))),"")</f>
        <v>#VALUE!</v>
      </c>
      <c r="L12" s="7" t="e">
        <f>IF('FY2025'!A14&lt;&gt;"",DATEVALUE(MID('FY2025'!L14, FIND(",", 'FY2025'!L14) + 2, FIND(" ", 'FY2025'!L14) - FIND(",", 'FY2025'!L14) - 1) &amp; " " &amp; MID('FY2025'!L14, FIND(" ", 'FY2025'!L14) + 1, FIND(",", 'FY2025'!L14, FIND(" ", 'FY2025'!L14)) - FIND(" ", 'FY2025'!L14) - 1) &amp; ", " &amp; MID('FY2025'!L14, FIND(",", 'FY2025'!L14, FIND(",",'FY2025'!L14) + 1) + 2, LEN('FY2025'!L14))),"")</f>
        <v>#VALUE!</v>
      </c>
      <c r="M12" s="7" t="e">
        <f>IF('FY2025'!A14&lt;&gt;"",DATEVALUE(MID('FY2025'!M14, FIND(",", 'FY2025'!M14) + 2, FIND(" ", 'FY2025'!M14) - FIND(",", 'FY2025'!M14) - 1) &amp; " " &amp; MID('FY2025'!M14, FIND(" ", 'FY2025'!M14) + 1, FIND(",", 'FY2025'!M14, FIND(" ", 'FY2025'!M14)) - FIND(" ", 'FY2025'!M14) - 1) &amp; ", " &amp; MID('FY2025'!M14, FIND(",", 'FY2025'!M14, FIND(",",'FY2025'!M14) + 1) + 2, LEN('FY2025'!M14))),"")</f>
        <v>#VALUE!</v>
      </c>
      <c r="N12" s="7" t="e">
        <f>IF('FY2025'!A14&lt;&gt;"",DATEVALUE(MID('FY2025'!N14, FIND(",", 'FY2025'!N14) + 2, FIND(" ", 'FY2025'!N14) - FIND(",", 'FY2025'!N14) - 1) &amp; " " &amp; MID('FY2025'!N14, FIND(" ", 'FY2025'!N14) + 1, FIND(",", 'FY2025'!N14, FIND(" ", 'FY2025'!N14)) - FIND(" ", 'FY2025'!N14) - 1) &amp; ", " &amp; MID('FY2025'!N14, FIND(",", 'FY2025'!N14, FIND(",",'FY2025'!N14) + 1) + 2, LEN('FY2025'!N14))),"")</f>
        <v>#VALUE!</v>
      </c>
      <c r="O12" s="5" t="e">
        <f t="shared" si="0"/>
        <v>#VALUE!</v>
      </c>
      <c r="P12" s="10" t="e">
        <f>IF('FY2025'!$A14&lt;&gt;"",IF(AND(MONTH($K12) &lt;= 1, MONTH($L12) &gt;= 1), IF($O12 &lt;&gt; "", $E12/$O12, ""), ""),"")</f>
        <v>#VALUE!</v>
      </c>
      <c r="Q12" s="10" t="e">
        <f>IF('FY2025'!$A14&lt;&gt;"",IF(AND(MONTH($K12) &lt;= 2, MONTH($L12) &gt;= 2), IF($O12 &lt;&gt; "", $E12/$O12, ""), ""),"")</f>
        <v>#VALUE!</v>
      </c>
      <c r="R12" s="10" t="e">
        <f>IF('FY2025'!$A14&lt;&gt;"",IF(AND(MONTH($K12) &lt;= 3, MONTH($L12) &gt;= 3), IF($O12 &lt;&gt; "", $E12/$O12, ""), ""),"")</f>
        <v>#VALUE!</v>
      </c>
      <c r="S12" s="10" t="e">
        <f>IF('FY2025'!$A14&lt;&gt;"",IF(AND(MONTH($K12) &lt;= 4, MONTH($L12) &gt;= 4), IF($O12 &lt;&gt; "", $E12/$O12, ""), ""),"")</f>
        <v>#VALUE!</v>
      </c>
      <c r="T12" s="10" t="e">
        <f>IF('FY2025'!$A14&lt;&gt;"",IF(AND(MONTH($K12) &lt;= 5, MONTH($L12) &gt;= 5), IF($O12 &lt;&gt; "", $E12/$O12, ""), ""),"")</f>
        <v>#VALUE!</v>
      </c>
      <c r="U12" s="10" t="e">
        <f>IF('FY2025'!$A14&lt;&gt;"",IF(AND(MONTH($K12) &lt;= 6, MONTH($L12) &gt;= 6), IF($O12 &lt;&gt; "", $E12/$O12, ""), ""),"")</f>
        <v>#VALUE!</v>
      </c>
      <c r="V12" s="10" t="e">
        <f>IF('FY2025'!$A14&lt;&gt;"",IF(AND(MONTH($K12) &lt;= 7, MONTH($L12) &gt;= 7 ), IF($O12 &lt;&gt; "", $E12/$O12, ""), ""),"")</f>
        <v>#VALUE!</v>
      </c>
      <c r="W12" s="10" t="e">
        <f>IF('FY2025'!$A14&lt;&gt;"",IF(AND(MONTH($K12) &lt;= 8, MONTH($L12) &gt;= 8), IF($O12 &lt;&gt; "", $E12/$O12, ""), ""),"")</f>
        <v>#VALUE!</v>
      </c>
      <c r="X12" s="10" t="e">
        <f>IF('FY2025'!$A14&lt;&gt;"",IF(AND(MONTH($K12) &lt;= 9, MONTH($L12) &gt;= 9), IF($O12 &lt;&gt; "", $E12/$O12, ""), ""),"")</f>
        <v>#VALUE!</v>
      </c>
      <c r="Y12" s="10" t="e">
        <f>IF('FY2025'!$A14&lt;&gt;"",IF(AND(MONTH($K12) &lt;= 10, MONTH($L12) &gt;= 10), IF($O12 &lt;&gt; "", $E12/$O12, ""), ""),"")</f>
        <v>#VALUE!</v>
      </c>
      <c r="Z12" s="10" t="e">
        <f>IF('FY2025'!$A14&lt;&gt;"",IF(AND(MONTH($K12) &lt;= 11, MONTH($L12) &gt;= 11), IF($O12 &lt;&gt; "", $E12/$O12, ""), ""),"")</f>
        <v>#VALUE!</v>
      </c>
      <c r="AA12" s="10" t="e">
        <f>IF('FY2025'!$A14&lt;&gt;"",IF(AND(MONTH($K12) &lt;= 12, MONTH($L12) &gt;= 12), IF($O12 &lt;&gt; "", $E12/$O12, ""), ""),"")</f>
        <v>#VALUE!</v>
      </c>
    </row>
    <row r="13" spans="1:27" x14ac:dyDescent="0.25">
      <c r="A13" s="8">
        <f>IF('FY2025'!A15&lt;&gt;"", VALUE('FY2025'!A15), "")</f>
        <v>12</v>
      </c>
      <c r="B13" s="5" t="str">
        <f>IF('FY2025'!A15&lt;&gt;"",_xlfn.VALUETOTEXT('FY2025'!B15),"")</f>
        <v>25-2409-1510-24JPMC-PS-EG-012</v>
      </c>
      <c r="C13" s="5" t="str">
        <f>_xlfn.VALUETOTEXT('FY2025'!C15)</f>
        <v>EG</v>
      </c>
      <c r="D13" s="5" t="str">
        <f>IF('FY2025'!A15&lt;&gt;"",_xlfn.VALUETOTEXT('FY2025'!D15),"")</f>
        <v>JP Morgan Chase Bank NA</v>
      </c>
      <c r="E13" s="6">
        <f>IF('FY2025'!A15&lt;&gt;"",VALUE('FY2025'!E15),"")</f>
        <v>500000</v>
      </c>
      <c r="F13" s="6">
        <f>IF('FY2025'!A15&lt;&gt;"",VALUE('FY2025'!F15),"")</f>
        <v>77</v>
      </c>
      <c r="G13" s="6">
        <f>IF('FY2025'!A15&lt;&gt;"",VALUE('FY2025'!G15),"")</f>
        <v>64</v>
      </c>
      <c r="H13" s="6">
        <f>IF('FY2025'!A15&lt;&gt;"",VALUE('FY2025'!H15),"")</f>
        <v>6</v>
      </c>
      <c r="I13" s="6">
        <f>IF('FY2025'!A15&lt;&gt;"",VALUE('FY2025'!I15),"")</f>
        <v>1.1499999999999999</v>
      </c>
      <c r="J13" s="6">
        <f>IF('FY2025'!A15&lt;&gt;"",VALUE('FY2025'!J15),"")</f>
        <v>4.8499999999999996</v>
      </c>
      <c r="K13" s="7" t="e">
        <f>IF('FY2025'!A15&lt;&gt;"",DATEVALUE(MID('FY2025'!K15, FIND(",", 'FY2025'!K15) + 2, FIND(" ", 'FY2025'!K15) - FIND(",", 'FY2025'!K15) - 1) &amp; " " &amp; MID('FY2025'!K15, FIND(" ", 'FY2025'!K15) + 1, FIND(",", 'FY2025'!K15, FIND(" ", 'FY2025'!K15)) - FIND(" ", 'FY2025'!K15) - 1) &amp; ", " &amp; MID('FY2025'!K15, FIND(",", 'FY2025'!K15, FIND(",",'FY2025'!K15) + 1) + 2, LEN('FY2025'!K15))),"")</f>
        <v>#VALUE!</v>
      </c>
      <c r="L13" s="7" t="e">
        <f>IF('FY2025'!A15&lt;&gt;"",DATEVALUE(MID('FY2025'!L15, FIND(",", 'FY2025'!L15) + 2, FIND(" ", 'FY2025'!L15) - FIND(",", 'FY2025'!L15) - 1) &amp; " " &amp; MID('FY2025'!L15, FIND(" ", 'FY2025'!L15) + 1, FIND(",", 'FY2025'!L15, FIND(" ", 'FY2025'!L15)) - FIND(" ", 'FY2025'!L15) - 1) &amp; ", " &amp; MID('FY2025'!L15, FIND(",", 'FY2025'!L15, FIND(",",'FY2025'!L15) + 1) + 2, LEN('FY2025'!L15))),"")</f>
        <v>#VALUE!</v>
      </c>
      <c r="M13" s="7" t="e">
        <f>IF('FY2025'!A15&lt;&gt;"",DATEVALUE(MID('FY2025'!M15, FIND(",", 'FY2025'!M15) + 2, FIND(" ", 'FY2025'!M15) - FIND(",", 'FY2025'!M15) - 1) &amp; " " &amp; MID('FY2025'!M15, FIND(" ", 'FY2025'!M15) + 1, FIND(",", 'FY2025'!M15, FIND(" ", 'FY2025'!M15)) - FIND(" ", 'FY2025'!M15) - 1) &amp; ", " &amp; MID('FY2025'!M15, FIND(",", 'FY2025'!M15, FIND(",",'FY2025'!M15) + 1) + 2, LEN('FY2025'!M15))),"")</f>
        <v>#VALUE!</v>
      </c>
      <c r="N13" s="7" t="e">
        <f>IF('FY2025'!A15&lt;&gt;"",DATEVALUE(MID('FY2025'!N15, FIND(",", 'FY2025'!N15) + 2, FIND(" ", 'FY2025'!N15) - FIND(",", 'FY2025'!N15) - 1) &amp; " " &amp; MID('FY2025'!N15, FIND(" ", 'FY2025'!N15) + 1, FIND(",", 'FY2025'!N15, FIND(" ", 'FY2025'!N15)) - FIND(" ", 'FY2025'!N15) - 1) &amp; ", " &amp; MID('FY2025'!N15, FIND(",", 'FY2025'!N15, FIND(",",'FY2025'!N15) + 1) + 2, LEN('FY2025'!N15))),"")</f>
        <v>#VALUE!</v>
      </c>
      <c r="O13" s="5" t="e">
        <f t="shared" si="0"/>
        <v>#VALUE!</v>
      </c>
      <c r="P13" s="10" t="e">
        <f>IF('FY2025'!$A15&lt;&gt;"",IF(AND(MONTH($K13) &lt;= 1, MONTH($L13) &gt;= 1), IF($O13 &lt;&gt; "", $E13/$O13, ""), ""),"")</f>
        <v>#VALUE!</v>
      </c>
      <c r="Q13" s="10" t="e">
        <f>IF('FY2025'!$A15&lt;&gt;"",IF(AND(MONTH($K13) &lt;= 2, MONTH($L13) &gt;= 2), IF($O13 &lt;&gt; "", $E13/$O13, ""), ""),"")</f>
        <v>#VALUE!</v>
      </c>
      <c r="R13" s="10" t="e">
        <f>IF('FY2025'!$A15&lt;&gt;"",IF(AND(MONTH($K13) &lt;= 3, MONTH($L13) &gt;= 3), IF($O13 &lt;&gt; "", $E13/$O13, ""), ""),"")</f>
        <v>#VALUE!</v>
      </c>
      <c r="S13" s="10" t="e">
        <f>IF('FY2025'!$A15&lt;&gt;"",IF(AND(MONTH($K13) &lt;= 4, MONTH($L13) &gt;= 4), IF($O13 &lt;&gt; "", $E13/$O13, ""), ""),"")</f>
        <v>#VALUE!</v>
      </c>
      <c r="T13" s="10" t="e">
        <f>IF('FY2025'!$A15&lt;&gt;"",IF(AND(MONTH($K13) &lt;= 5, MONTH($L13) &gt;= 5), IF($O13 &lt;&gt; "", $E13/$O13, ""), ""),"")</f>
        <v>#VALUE!</v>
      </c>
      <c r="U13" s="10" t="e">
        <f>IF('FY2025'!$A15&lt;&gt;"",IF(AND(MONTH($K13) &lt;= 6, MONTH($L13) &gt;= 6), IF($O13 &lt;&gt; "", $E13/$O13, ""), ""),"")</f>
        <v>#VALUE!</v>
      </c>
      <c r="V13" s="10" t="e">
        <f>IF('FY2025'!$A15&lt;&gt;"",IF(AND(MONTH($K13) &lt;= 7, MONTH($L13) &gt;= 7 ), IF($O13 &lt;&gt; "", $E13/$O13, ""), ""),"")</f>
        <v>#VALUE!</v>
      </c>
      <c r="W13" s="10" t="e">
        <f>IF('FY2025'!$A15&lt;&gt;"",IF(AND(MONTH($K13) &lt;= 8, MONTH($L13) &gt;= 8), IF($O13 &lt;&gt; "", $E13/$O13, ""), ""),"")</f>
        <v>#VALUE!</v>
      </c>
      <c r="X13" s="10" t="e">
        <f>IF('FY2025'!$A15&lt;&gt;"",IF(AND(MONTH($K13) &lt;= 9, MONTH($L13) &gt;= 9), IF($O13 &lt;&gt; "", $E13/$O13, ""), ""),"")</f>
        <v>#VALUE!</v>
      </c>
      <c r="Y13" s="10" t="e">
        <f>IF('FY2025'!$A15&lt;&gt;"",IF(AND(MONTH($K13) &lt;= 10, MONTH($L13) &gt;= 10), IF($O13 &lt;&gt; "", $E13/$O13, ""), ""),"")</f>
        <v>#VALUE!</v>
      </c>
      <c r="Z13" s="10" t="e">
        <f>IF('FY2025'!$A15&lt;&gt;"",IF(AND(MONTH($K13) &lt;= 11, MONTH($L13) &gt;= 11), IF($O13 &lt;&gt; "", $E13/$O13, ""), ""),"")</f>
        <v>#VALUE!</v>
      </c>
      <c r="AA13" s="10" t="e">
        <f>IF('FY2025'!$A15&lt;&gt;"",IF(AND(MONTH($K13) &lt;= 12, MONTH($L13) &gt;= 12), IF($O13 &lt;&gt; "", $E13/$O13, ""), ""),"")</f>
        <v>#VALUE!</v>
      </c>
    </row>
    <row r="14" spans="1:27" x14ac:dyDescent="0.25">
      <c r="A14" s="8">
        <f>IF('FY2025'!A16&lt;&gt;"", VALUE('FY2025'!A16), "")</f>
        <v>13</v>
      </c>
      <c r="B14" s="5" t="str">
        <f>IF('FY2025'!A16&lt;&gt;"",_xlfn.VALUETOTEXT('FY2025'!B16),"")</f>
        <v>25-2409-1510-24MACQ-PS-DS-013</v>
      </c>
      <c r="C14" s="5" t="str">
        <f>_xlfn.VALUETOTEXT('FY2025'!C16)</f>
        <v>DS</v>
      </c>
      <c r="D14" s="5" t="str">
        <f>IF('FY2025'!A16&lt;&gt;"",_xlfn.VALUETOTEXT('FY2025'!D16),"")</f>
        <v>Macquarie Bank Ltd</v>
      </c>
      <c r="E14" s="6">
        <f>IF('FY2025'!A16&lt;&gt;"",VALUE('FY2025'!E16),"")</f>
        <v>500000</v>
      </c>
      <c r="F14" s="6">
        <f>IF('FY2025'!A16&lt;&gt;"",VALUE('FY2025'!F16),"")</f>
        <v>77</v>
      </c>
      <c r="G14" s="6">
        <f>IF('FY2025'!A16&lt;&gt;"",VALUE('FY2025'!G16),"")</f>
        <v>64</v>
      </c>
      <c r="H14" s="6">
        <f>IF('FY2025'!A16&lt;&gt;"",VALUE('FY2025'!H16),"")</f>
        <v>6.1</v>
      </c>
      <c r="I14" s="6">
        <f>IF('FY2025'!A16&lt;&gt;"",VALUE('FY2025'!I16),"")</f>
        <v>1.22</v>
      </c>
      <c r="J14" s="6">
        <f>IF('FY2025'!A16&lt;&gt;"",VALUE('FY2025'!J16),"")</f>
        <v>4.88</v>
      </c>
      <c r="K14" s="7" t="e">
        <f>IF('FY2025'!A16&lt;&gt;"",DATEVALUE(MID('FY2025'!K16, FIND(",", 'FY2025'!K16) + 2, FIND(" ", 'FY2025'!K16) - FIND(",", 'FY2025'!K16) - 1) &amp; " " &amp; MID('FY2025'!K16, FIND(" ", 'FY2025'!K16) + 1, FIND(",", 'FY2025'!K16, FIND(" ", 'FY2025'!K16)) - FIND(" ", 'FY2025'!K16) - 1) &amp; ", " &amp; MID('FY2025'!K16, FIND(",", 'FY2025'!K16, FIND(",",'FY2025'!K16) + 1) + 2, LEN('FY2025'!K16))),"")</f>
        <v>#VALUE!</v>
      </c>
      <c r="L14" s="7" t="e">
        <f>IF('FY2025'!A16&lt;&gt;"",DATEVALUE(MID('FY2025'!L16, FIND(",", 'FY2025'!L16) + 2, FIND(" ", 'FY2025'!L16) - FIND(",", 'FY2025'!L16) - 1) &amp; " " &amp; MID('FY2025'!L16, FIND(" ", 'FY2025'!L16) + 1, FIND(",", 'FY2025'!L16, FIND(" ", 'FY2025'!L16)) - FIND(" ", 'FY2025'!L16) - 1) &amp; ", " &amp; MID('FY2025'!L16, FIND(",", 'FY2025'!L16, FIND(",",'FY2025'!L16) + 1) + 2, LEN('FY2025'!L16))),"")</f>
        <v>#VALUE!</v>
      </c>
      <c r="M14" s="7" t="e">
        <f>IF('FY2025'!A16&lt;&gt;"",DATEVALUE(MID('FY2025'!M16, FIND(",", 'FY2025'!M16) + 2, FIND(" ", 'FY2025'!M16) - FIND(",", 'FY2025'!M16) - 1) &amp; " " &amp; MID('FY2025'!M16, FIND(" ", 'FY2025'!M16) + 1, FIND(",", 'FY2025'!M16, FIND(" ", 'FY2025'!M16)) - FIND(" ", 'FY2025'!M16) - 1) &amp; ", " &amp; MID('FY2025'!M16, FIND(",", 'FY2025'!M16, FIND(",",'FY2025'!M16) + 1) + 2, LEN('FY2025'!M16))),"")</f>
        <v>#VALUE!</v>
      </c>
      <c r="N14" s="7" t="e">
        <f>IF('FY2025'!A16&lt;&gt;"",DATEVALUE(MID('FY2025'!N16, FIND(",", 'FY2025'!N16) + 2, FIND(" ", 'FY2025'!N16) - FIND(",", 'FY2025'!N16) - 1) &amp; " " &amp; MID('FY2025'!N16, FIND(" ", 'FY2025'!N16) + 1, FIND(",", 'FY2025'!N16, FIND(" ", 'FY2025'!N16)) - FIND(" ", 'FY2025'!N16) - 1) &amp; ", " &amp; MID('FY2025'!N16, FIND(",", 'FY2025'!N16, FIND(",",'FY2025'!N16) + 1) + 2, LEN('FY2025'!N16))),"")</f>
        <v>#VALUE!</v>
      </c>
      <c r="O14" s="5" t="e">
        <f t="shared" si="0"/>
        <v>#VALUE!</v>
      </c>
      <c r="P14" s="10" t="e">
        <f>IF('FY2025'!$A16&lt;&gt;"",IF(AND(MONTH($K14) &lt;= 1, MONTH($L14) &gt;= 1), IF($O14 &lt;&gt; "", $E14/$O14, ""), ""),"")</f>
        <v>#VALUE!</v>
      </c>
      <c r="Q14" s="10" t="e">
        <f>IF('FY2025'!$A16&lt;&gt;"",IF(AND(MONTH($K14) &lt;= 2, MONTH($L14) &gt;= 2), IF($O14 &lt;&gt; "", $E14/$O14, ""), ""),"")</f>
        <v>#VALUE!</v>
      </c>
      <c r="R14" s="10" t="e">
        <f>IF('FY2025'!$A16&lt;&gt;"",IF(AND(MONTH($K14) &lt;= 3, MONTH($L14) &gt;= 3), IF($O14 &lt;&gt; "", $E14/$O14, ""), ""),"")</f>
        <v>#VALUE!</v>
      </c>
      <c r="S14" s="10" t="e">
        <f>IF('FY2025'!$A16&lt;&gt;"",IF(AND(MONTH($K14) &lt;= 4, MONTH($L14) &gt;= 4), IF($O14 &lt;&gt; "", $E14/$O14, ""), ""),"")</f>
        <v>#VALUE!</v>
      </c>
      <c r="T14" s="10" t="e">
        <f>IF('FY2025'!$A16&lt;&gt;"",IF(AND(MONTH($K14) &lt;= 5, MONTH($L14) &gt;= 5), IF($O14 &lt;&gt; "", $E14/$O14, ""), ""),"")</f>
        <v>#VALUE!</v>
      </c>
      <c r="U14" s="10" t="e">
        <f>IF('FY2025'!$A16&lt;&gt;"",IF(AND(MONTH($K14) &lt;= 6, MONTH($L14) &gt;= 6), IF($O14 &lt;&gt; "", $E14/$O14, ""), ""),"")</f>
        <v>#VALUE!</v>
      </c>
      <c r="V14" s="10" t="e">
        <f>IF('FY2025'!$A16&lt;&gt;"",IF(AND(MONTH($K14) &lt;= 7, MONTH($L14) &gt;= 7 ), IF($O14 &lt;&gt; "", $E14/$O14, ""), ""),"")</f>
        <v>#VALUE!</v>
      </c>
      <c r="W14" s="10" t="e">
        <f>IF('FY2025'!$A16&lt;&gt;"",IF(AND(MONTH($K14) &lt;= 8, MONTH($L14) &gt;= 8), IF($O14 &lt;&gt; "", $E14/$O14, ""), ""),"")</f>
        <v>#VALUE!</v>
      </c>
      <c r="X14" s="10" t="e">
        <f>IF('FY2025'!$A16&lt;&gt;"",IF(AND(MONTH($K14) &lt;= 9, MONTH($L14) &gt;= 9), IF($O14 &lt;&gt; "", $E14/$O14, ""), ""),"")</f>
        <v>#VALUE!</v>
      </c>
      <c r="Y14" s="10" t="e">
        <f>IF('FY2025'!$A16&lt;&gt;"",IF(AND(MONTH($K14) &lt;= 10, MONTH($L14) &gt;= 10), IF($O14 &lt;&gt; "", $E14/$O14, ""), ""),"")</f>
        <v>#VALUE!</v>
      </c>
      <c r="Z14" s="10" t="e">
        <f>IF('FY2025'!$A16&lt;&gt;"",IF(AND(MONTH($K14) &lt;= 11, MONTH($L14) &gt;= 11), IF($O14 &lt;&gt; "", $E14/$O14, ""), ""),"")</f>
        <v>#VALUE!</v>
      </c>
      <c r="AA14" s="10" t="e">
        <f>IF('FY2025'!$A16&lt;&gt;"",IF(AND(MONTH($K14) &lt;= 12, MONTH($L14) &gt;= 12), IF($O14 &lt;&gt; "", $E14/$O14, ""), ""),"")</f>
        <v>#VALUE!</v>
      </c>
    </row>
    <row r="15" spans="1:27" x14ac:dyDescent="0.25">
      <c r="A15" s="8">
        <f>IF('FY2025'!A17&lt;&gt;"", VALUE('FY2025'!A17), "")</f>
        <v>14</v>
      </c>
      <c r="B15" s="5" t="str">
        <f>IF('FY2025'!A17&lt;&gt;"",_xlfn.VALUETOTEXT('FY2025'!B17),"")</f>
        <v>25-0110-2210-24SCBB-PS-AS-014</v>
      </c>
      <c r="C15" s="5" t="str">
        <f>_xlfn.VALUETOTEXT('FY2025'!C17)</f>
        <v>AS</v>
      </c>
      <c r="D15" s="5" t="str">
        <f>IF('FY2025'!A17&lt;&gt;"",_xlfn.VALUETOTEXT('FY2025'!D17),"")</f>
        <v>Standard Chartered Bank (M) Bhd</v>
      </c>
      <c r="E15" s="6">
        <f>IF('FY2025'!A17&lt;&gt;"",VALUE('FY2025'!E17),"")</f>
        <v>500000</v>
      </c>
      <c r="F15" s="6">
        <f>IF('FY2025'!A17&lt;&gt;"",VALUE('FY2025'!F17),"")</f>
        <v>77</v>
      </c>
      <c r="G15" s="6">
        <f>IF('FY2025'!A17&lt;&gt;"",VALUE('FY2025'!G17),"")</f>
        <v>64</v>
      </c>
      <c r="H15" s="6">
        <f>IF('FY2025'!A17&lt;&gt;"",VALUE('FY2025'!H17),"")</f>
        <v>7.25</v>
      </c>
      <c r="I15" s="6">
        <f>IF('FY2025'!A17&lt;&gt;"",VALUE('FY2025'!I17),"")</f>
        <v>1.85</v>
      </c>
      <c r="J15" s="6">
        <f>IF('FY2025'!A17&lt;&gt;"",VALUE('FY2025'!J17),"")</f>
        <v>5.4</v>
      </c>
      <c r="K15" s="7" t="e">
        <f>IF('FY2025'!A17&lt;&gt;"",DATEVALUE(MID('FY2025'!K17, FIND(",", 'FY2025'!K17) + 2, FIND(" ", 'FY2025'!K17) - FIND(",", 'FY2025'!K17) - 1) &amp; " " &amp; MID('FY2025'!K17, FIND(" ", 'FY2025'!K17) + 1, FIND(",", 'FY2025'!K17, FIND(" ", 'FY2025'!K17)) - FIND(" ", 'FY2025'!K17) - 1) &amp; ", " &amp; MID('FY2025'!K17, FIND(",", 'FY2025'!K17, FIND(",",'FY2025'!K17) + 1) + 2, LEN('FY2025'!K17))),"")</f>
        <v>#VALUE!</v>
      </c>
      <c r="L15" s="7" t="e">
        <f>IF('FY2025'!A17&lt;&gt;"",DATEVALUE(MID('FY2025'!L17, FIND(",", 'FY2025'!L17) + 2, FIND(" ", 'FY2025'!L17) - FIND(",", 'FY2025'!L17) - 1) &amp; " " &amp; MID('FY2025'!L17, FIND(" ", 'FY2025'!L17) + 1, FIND(",", 'FY2025'!L17, FIND(" ", 'FY2025'!L17)) - FIND(" ", 'FY2025'!L17) - 1) &amp; ", " &amp; MID('FY2025'!L17, FIND(",", 'FY2025'!L17, FIND(",",'FY2025'!L17) + 1) + 2, LEN('FY2025'!L17))),"")</f>
        <v>#VALUE!</v>
      </c>
      <c r="M15" s="7" t="e">
        <f>IF('FY2025'!A17&lt;&gt;"",DATEVALUE(MID('FY2025'!M17, FIND(",", 'FY2025'!M17) + 2, FIND(" ", 'FY2025'!M17) - FIND(",", 'FY2025'!M17) - 1) &amp; " " &amp; MID('FY2025'!M17, FIND(" ", 'FY2025'!M17) + 1, FIND(",", 'FY2025'!M17, FIND(" ", 'FY2025'!M17)) - FIND(" ", 'FY2025'!M17) - 1) &amp; ", " &amp; MID('FY2025'!M17, FIND(",", 'FY2025'!M17, FIND(",",'FY2025'!M17) + 1) + 2, LEN('FY2025'!M17))),"")</f>
        <v>#VALUE!</v>
      </c>
      <c r="N15" s="7" t="e">
        <f>IF('FY2025'!A17&lt;&gt;"",DATEVALUE(MID('FY2025'!N17, FIND(",", 'FY2025'!N17) + 2, FIND(" ", 'FY2025'!N17) - FIND(",", 'FY2025'!N17) - 1) &amp; " " &amp; MID('FY2025'!N17, FIND(" ", 'FY2025'!N17) + 1, FIND(",", 'FY2025'!N17, FIND(" ", 'FY2025'!N17)) - FIND(" ", 'FY2025'!N17) - 1) &amp; ", " &amp; MID('FY2025'!N17, FIND(",", 'FY2025'!N17, FIND(",",'FY2025'!N17) + 1) + 2, LEN('FY2025'!N17))),"")</f>
        <v>#VALUE!</v>
      </c>
      <c r="O15" s="5" t="e">
        <f t="shared" si="0"/>
        <v>#VALUE!</v>
      </c>
      <c r="P15" s="10" t="e">
        <f>IF('FY2025'!$A17&lt;&gt;"",IF(AND(MONTH($K15) &lt;= 1, MONTH($L15) &gt;= 1), IF($O15 &lt;&gt; "", $E15/$O15, ""), ""),"")</f>
        <v>#VALUE!</v>
      </c>
      <c r="Q15" s="10" t="e">
        <f>IF('FY2025'!$A17&lt;&gt;"",IF(AND(MONTH($K15) &lt;= 2, MONTH($L15) &gt;= 2), IF($O15 &lt;&gt; "", $E15/$O15, ""), ""),"")</f>
        <v>#VALUE!</v>
      </c>
      <c r="R15" s="10" t="e">
        <f>IF('FY2025'!$A17&lt;&gt;"",IF(AND(MONTH($K15) &lt;= 3, MONTH($L15) &gt;= 3), IF($O15 &lt;&gt; "", $E15/$O15, ""), ""),"")</f>
        <v>#VALUE!</v>
      </c>
      <c r="S15" s="10" t="e">
        <f>IF('FY2025'!$A17&lt;&gt;"",IF(AND(MONTH($K15) &lt;= 4, MONTH($L15) &gt;= 4), IF($O15 &lt;&gt; "", $E15/$O15, ""), ""),"")</f>
        <v>#VALUE!</v>
      </c>
      <c r="T15" s="10" t="e">
        <f>IF('FY2025'!$A17&lt;&gt;"",IF(AND(MONTH($K15) &lt;= 5, MONTH($L15) &gt;= 5), IF($O15 &lt;&gt; "", $E15/$O15, ""), ""),"")</f>
        <v>#VALUE!</v>
      </c>
      <c r="U15" s="10" t="e">
        <f>IF('FY2025'!$A17&lt;&gt;"",IF(AND(MONTH($K15) &lt;= 6, MONTH($L15) &gt;= 6), IF($O15 &lt;&gt; "", $E15/$O15, ""), ""),"")</f>
        <v>#VALUE!</v>
      </c>
      <c r="V15" s="10" t="e">
        <f>IF('FY2025'!$A17&lt;&gt;"",IF(AND(MONTH($K15) &lt;= 7, MONTH($L15) &gt;= 7 ), IF($O15 &lt;&gt; "", $E15/$O15, ""), ""),"")</f>
        <v>#VALUE!</v>
      </c>
      <c r="W15" s="10" t="e">
        <f>IF('FY2025'!$A17&lt;&gt;"",IF(AND(MONTH($K15) &lt;= 8, MONTH($L15) &gt;= 8), IF($O15 &lt;&gt; "", $E15/$O15, ""), ""),"")</f>
        <v>#VALUE!</v>
      </c>
      <c r="X15" s="10" t="e">
        <f>IF('FY2025'!$A17&lt;&gt;"",IF(AND(MONTH($K15) &lt;= 9, MONTH($L15) &gt;= 9), IF($O15 &lt;&gt; "", $E15/$O15, ""), ""),"")</f>
        <v>#VALUE!</v>
      </c>
      <c r="Y15" s="10" t="e">
        <f>IF('FY2025'!$A17&lt;&gt;"",IF(AND(MONTH($K15) &lt;= 10, MONTH($L15) &gt;= 10), IF($O15 &lt;&gt; "", $E15/$O15, ""), ""),"")</f>
        <v>#VALUE!</v>
      </c>
      <c r="Z15" s="10" t="e">
        <f>IF('FY2025'!$A17&lt;&gt;"",IF(AND(MONTH($K15) &lt;= 11, MONTH($L15) &gt;= 11), IF($O15 &lt;&gt; "", $E15/$O15, ""), ""),"")</f>
        <v>#VALUE!</v>
      </c>
      <c r="AA15" s="10" t="e">
        <f>IF('FY2025'!$A17&lt;&gt;"",IF(AND(MONTH($K15) &lt;= 12, MONTH($L15) &gt;= 12), IF($O15 &lt;&gt; "", $E15/$O15, ""), ""),"")</f>
        <v>#VALUE!</v>
      </c>
    </row>
    <row r="16" spans="1:27" x14ac:dyDescent="0.25">
      <c r="A16" s="8">
        <f>IF('FY2025'!A18&lt;&gt;"", VALUE('FY2025'!A18), "")</f>
        <v>15</v>
      </c>
      <c r="B16" s="5" t="str">
        <f>IF('FY2025'!A18&lt;&gt;"",_xlfn.VALUETOTEXT('FY2025'!B18),"")</f>
        <v>25-0110-2210-24MLIL-PS-AS-015</v>
      </c>
      <c r="C16" s="5" t="str">
        <f>_xlfn.VALUETOTEXT('FY2025'!C18)</f>
        <v>AS</v>
      </c>
      <c r="D16" s="5" t="str">
        <f>IF('FY2025'!A18&lt;&gt;"",_xlfn.VALUETOTEXT('FY2025'!D18),"")</f>
        <v>Merrill Lynch International</v>
      </c>
      <c r="E16" s="6">
        <f>IF('FY2025'!A18&lt;&gt;"",VALUE('FY2025'!E18),"")</f>
        <v>500000</v>
      </c>
      <c r="F16" s="6">
        <f>IF('FY2025'!A18&lt;&gt;"",VALUE('FY2025'!F18),"")</f>
        <v>77</v>
      </c>
      <c r="G16" s="6">
        <f>IF('FY2025'!A18&lt;&gt;"",VALUE('FY2025'!G18),"")</f>
        <v>64</v>
      </c>
      <c r="H16" s="6">
        <f>IF('FY2025'!A18&lt;&gt;"",VALUE('FY2025'!H18),"")</f>
        <v>7.48</v>
      </c>
      <c r="I16" s="6">
        <f>IF('FY2025'!A18&lt;&gt;"",VALUE('FY2025'!I18),"")</f>
        <v>2.0499999999999998</v>
      </c>
      <c r="J16" s="6">
        <f>IF('FY2025'!A18&lt;&gt;"",VALUE('FY2025'!J18),"")</f>
        <v>5.43</v>
      </c>
      <c r="K16" s="7" t="e">
        <f>IF('FY2025'!A18&lt;&gt;"",DATEVALUE(MID('FY2025'!K18, FIND(",", 'FY2025'!K18) + 2, FIND(" ", 'FY2025'!K18) - FIND(",", 'FY2025'!K18) - 1) &amp; " " &amp; MID('FY2025'!K18, FIND(" ", 'FY2025'!K18) + 1, FIND(",", 'FY2025'!K18, FIND(" ", 'FY2025'!K18)) - FIND(" ", 'FY2025'!K18) - 1) &amp; ", " &amp; MID('FY2025'!K18, FIND(",", 'FY2025'!K18, FIND(",",'FY2025'!K18) + 1) + 2, LEN('FY2025'!K18))),"")</f>
        <v>#VALUE!</v>
      </c>
      <c r="L16" s="7" t="e">
        <f>IF('FY2025'!A18&lt;&gt;"",DATEVALUE(MID('FY2025'!L18, FIND(",", 'FY2025'!L18) + 2, FIND(" ", 'FY2025'!L18) - FIND(",", 'FY2025'!L18) - 1) &amp; " " &amp; MID('FY2025'!L18, FIND(" ", 'FY2025'!L18) + 1, FIND(",", 'FY2025'!L18, FIND(" ", 'FY2025'!L18)) - FIND(" ", 'FY2025'!L18) - 1) &amp; ", " &amp; MID('FY2025'!L18, FIND(",", 'FY2025'!L18, FIND(",",'FY2025'!L18) + 1) + 2, LEN('FY2025'!L18))),"")</f>
        <v>#VALUE!</v>
      </c>
      <c r="M16" s="7" t="e">
        <f>IF('FY2025'!A18&lt;&gt;"",DATEVALUE(MID('FY2025'!M18, FIND(",", 'FY2025'!M18) + 2, FIND(" ", 'FY2025'!M18) - FIND(",", 'FY2025'!M18) - 1) &amp; " " &amp; MID('FY2025'!M18, FIND(" ", 'FY2025'!M18) + 1, FIND(",", 'FY2025'!M18, FIND(" ", 'FY2025'!M18)) - FIND(" ", 'FY2025'!M18) - 1) &amp; ", " &amp; MID('FY2025'!M18, FIND(",", 'FY2025'!M18, FIND(",",'FY2025'!M18) + 1) + 2, LEN('FY2025'!M18))),"")</f>
        <v>#VALUE!</v>
      </c>
      <c r="N16" s="7" t="e">
        <f>IF('FY2025'!A18&lt;&gt;"",DATEVALUE(MID('FY2025'!N18, FIND(",", 'FY2025'!N18) + 2, FIND(" ", 'FY2025'!N18) - FIND(",", 'FY2025'!N18) - 1) &amp; " " &amp; MID('FY2025'!N18, FIND(" ", 'FY2025'!N18) + 1, FIND(",", 'FY2025'!N18, FIND(" ", 'FY2025'!N18)) - FIND(" ", 'FY2025'!N18) - 1) &amp; ", " &amp; MID('FY2025'!N18, FIND(",", 'FY2025'!N18, FIND(",",'FY2025'!N18) + 1) + 2, LEN('FY2025'!N18))),"")</f>
        <v>#VALUE!</v>
      </c>
      <c r="O16" s="5" t="e">
        <f t="shared" si="0"/>
        <v>#VALUE!</v>
      </c>
      <c r="P16" s="10" t="e">
        <f>IF('FY2025'!$A18&lt;&gt;"",IF(AND(MONTH($K16) &lt;= 1, MONTH($L16) &gt;= 1), IF($O16 &lt;&gt; "", $E16/$O16, ""), ""),"")</f>
        <v>#VALUE!</v>
      </c>
      <c r="Q16" s="10" t="e">
        <f>IF('FY2025'!$A18&lt;&gt;"",IF(AND(MONTH($K16) &lt;= 2, MONTH($L16) &gt;= 2), IF($O16 &lt;&gt; "", $E16/$O16, ""), ""),"")</f>
        <v>#VALUE!</v>
      </c>
      <c r="R16" s="10" t="e">
        <f>IF('FY2025'!$A18&lt;&gt;"",IF(AND(MONTH($K16) &lt;= 3, MONTH($L16) &gt;= 3), IF($O16 &lt;&gt; "", $E16/$O16, ""), ""),"")</f>
        <v>#VALUE!</v>
      </c>
      <c r="S16" s="10" t="e">
        <f>IF('FY2025'!$A18&lt;&gt;"",IF(AND(MONTH($K16) &lt;= 4, MONTH($L16) &gt;= 4), IF($O16 &lt;&gt; "", $E16/$O16, ""), ""),"")</f>
        <v>#VALUE!</v>
      </c>
      <c r="T16" s="10" t="e">
        <f>IF('FY2025'!$A18&lt;&gt;"",IF(AND(MONTH($K16) &lt;= 5, MONTH($L16) &gt;= 5), IF($O16 &lt;&gt; "", $E16/$O16, ""), ""),"")</f>
        <v>#VALUE!</v>
      </c>
      <c r="U16" s="10" t="e">
        <f>IF('FY2025'!$A18&lt;&gt;"",IF(AND(MONTH($K16) &lt;= 6, MONTH($L16) &gt;= 6), IF($O16 &lt;&gt; "", $E16/$O16, ""), ""),"")</f>
        <v>#VALUE!</v>
      </c>
      <c r="V16" s="10" t="e">
        <f>IF('FY2025'!$A18&lt;&gt;"",IF(AND(MONTH($K16) &lt;= 7, MONTH($L16) &gt;= 7 ), IF($O16 &lt;&gt; "", $E16/$O16, ""), ""),"")</f>
        <v>#VALUE!</v>
      </c>
      <c r="W16" s="10" t="e">
        <f>IF('FY2025'!$A18&lt;&gt;"",IF(AND(MONTH($K16) &lt;= 8, MONTH($L16) &gt;= 8), IF($O16 &lt;&gt; "", $E16/$O16, ""), ""),"")</f>
        <v>#VALUE!</v>
      </c>
      <c r="X16" s="10" t="e">
        <f>IF('FY2025'!$A18&lt;&gt;"",IF(AND(MONTH($K16) &lt;= 9, MONTH($L16) &gt;= 9), IF($O16 &lt;&gt; "", $E16/$O16, ""), ""),"")</f>
        <v>#VALUE!</v>
      </c>
      <c r="Y16" s="10" t="e">
        <f>IF('FY2025'!$A18&lt;&gt;"",IF(AND(MONTH($K16) &lt;= 10, MONTH($L16) &gt;= 10), IF($O16 &lt;&gt; "", $E16/$O16, ""), ""),"")</f>
        <v>#VALUE!</v>
      </c>
      <c r="Z16" s="10" t="e">
        <f>IF('FY2025'!$A18&lt;&gt;"",IF(AND(MONTH($K16) &lt;= 11, MONTH($L16) &gt;= 11), IF($O16 &lt;&gt; "", $E16/$O16, ""), ""),"")</f>
        <v>#VALUE!</v>
      </c>
      <c r="AA16" s="10" t="e">
        <f>IF('FY2025'!$A18&lt;&gt;"",IF(AND(MONTH($K16) &lt;= 12, MONTH($L16) &gt;= 12), IF($O16 &lt;&gt; "", $E16/$O16, ""), ""),"")</f>
        <v>#VALUE!</v>
      </c>
    </row>
    <row r="17" spans="1:27" x14ac:dyDescent="0.25">
      <c r="A17" s="8">
        <f>IF('FY2025'!A19&lt;&gt;"", VALUE('FY2025'!A19), "")</f>
        <v>16</v>
      </c>
      <c r="B17" s="5" t="str">
        <f>IF('FY2025'!A19&lt;&gt;"",_xlfn.VALUETOTEXT('FY2025'!B19),"")</f>
        <v>25-0110-2210-24SCBS-PS-AS-016</v>
      </c>
      <c r="C17" s="5" t="str">
        <f>_xlfn.VALUETOTEXT('FY2025'!C19)</f>
        <v>AS</v>
      </c>
      <c r="D17" s="5" t="str">
        <f>IF('FY2025'!A19&lt;&gt;"",_xlfn.VALUETOTEXT('FY2025'!D19),"")</f>
        <v>Standard Chartered Saadiq Berhad</v>
      </c>
      <c r="E17" s="6">
        <f>IF('FY2025'!A19&lt;&gt;"",VALUE('FY2025'!E19),"")</f>
        <v>500000</v>
      </c>
      <c r="F17" s="6">
        <f>IF('FY2025'!A19&lt;&gt;"",VALUE('FY2025'!F19),"")</f>
        <v>77</v>
      </c>
      <c r="G17" s="6">
        <f>IF('FY2025'!A19&lt;&gt;"",VALUE('FY2025'!G19),"")</f>
        <v>64</v>
      </c>
      <c r="H17" s="6">
        <f>IF('FY2025'!A19&lt;&gt;"",VALUE('FY2025'!H19),"")</f>
        <v>7.25</v>
      </c>
      <c r="I17" s="6">
        <f>IF('FY2025'!A19&lt;&gt;"",VALUE('FY2025'!I19),"")</f>
        <v>1.88</v>
      </c>
      <c r="J17" s="6">
        <f>IF('FY2025'!A19&lt;&gt;"",VALUE('FY2025'!J19),"")</f>
        <v>5.37</v>
      </c>
      <c r="K17" s="7" t="e">
        <f>IF('FY2025'!A19&lt;&gt;"",DATEVALUE(MID('FY2025'!K19, FIND(",", 'FY2025'!K19) + 2, FIND(" ", 'FY2025'!K19) - FIND(",", 'FY2025'!K19) - 1) &amp; " " &amp; MID('FY2025'!K19, FIND(" ", 'FY2025'!K19) + 1, FIND(",", 'FY2025'!K19, FIND(" ", 'FY2025'!K19)) - FIND(" ", 'FY2025'!K19) - 1) &amp; ", " &amp; MID('FY2025'!K19, FIND(",", 'FY2025'!K19, FIND(",",'FY2025'!K19) + 1) + 2, LEN('FY2025'!K19))),"")</f>
        <v>#VALUE!</v>
      </c>
      <c r="L17" s="7" t="e">
        <f>IF('FY2025'!A19&lt;&gt;"",DATEVALUE(MID('FY2025'!L19, FIND(",", 'FY2025'!L19) + 2, FIND(" ", 'FY2025'!L19) - FIND(",", 'FY2025'!L19) - 1) &amp; " " &amp; MID('FY2025'!L19, FIND(" ", 'FY2025'!L19) + 1, FIND(",", 'FY2025'!L19, FIND(" ", 'FY2025'!L19)) - FIND(" ", 'FY2025'!L19) - 1) &amp; ", " &amp; MID('FY2025'!L19, FIND(",", 'FY2025'!L19, FIND(",",'FY2025'!L19) + 1) + 2, LEN('FY2025'!L19))),"")</f>
        <v>#VALUE!</v>
      </c>
      <c r="M17" s="7" t="e">
        <f>IF('FY2025'!A19&lt;&gt;"",DATEVALUE(MID('FY2025'!M19, FIND(",", 'FY2025'!M19) + 2, FIND(" ", 'FY2025'!M19) - FIND(",", 'FY2025'!M19) - 1) &amp; " " &amp; MID('FY2025'!M19, FIND(" ", 'FY2025'!M19) + 1, FIND(",", 'FY2025'!M19, FIND(" ", 'FY2025'!M19)) - FIND(" ", 'FY2025'!M19) - 1) &amp; ", " &amp; MID('FY2025'!M19, FIND(",", 'FY2025'!M19, FIND(",",'FY2025'!M19) + 1) + 2, LEN('FY2025'!M19))),"")</f>
        <v>#VALUE!</v>
      </c>
      <c r="N17" s="7" t="e">
        <f>IF('FY2025'!A19&lt;&gt;"",DATEVALUE(MID('FY2025'!N19, FIND(",", 'FY2025'!N19) + 2, FIND(" ", 'FY2025'!N19) - FIND(",", 'FY2025'!N19) - 1) &amp; " " &amp; MID('FY2025'!N19, FIND(" ", 'FY2025'!N19) + 1, FIND(",", 'FY2025'!N19, FIND(" ", 'FY2025'!N19)) - FIND(" ", 'FY2025'!N19) - 1) &amp; ", " &amp; MID('FY2025'!N19, FIND(",", 'FY2025'!N19, FIND(",",'FY2025'!N19) + 1) + 2, LEN('FY2025'!N19))),"")</f>
        <v>#VALUE!</v>
      </c>
      <c r="O17" s="5" t="e">
        <f t="shared" si="0"/>
        <v>#VALUE!</v>
      </c>
      <c r="P17" s="10" t="e">
        <f>IF('FY2025'!$A19&lt;&gt;"",IF(AND(MONTH($K17) &lt;= 1, MONTH($L17) &gt;= 1), IF($O17 &lt;&gt; "", $E17/$O17, ""), ""),"")</f>
        <v>#VALUE!</v>
      </c>
      <c r="Q17" s="10" t="e">
        <f>IF('FY2025'!$A19&lt;&gt;"",IF(AND(MONTH($K17) &lt;= 2, MONTH($L17) &gt;= 2), IF($O17 &lt;&gt; "", $E17/$O17, ""), ""),"")</f>
        <v>#VALUE!</v>
      </c>
      <c r="R17" s="10" t="e">
        <f>IF('FY2025'!$A19&lt;&gt;"",IF(AND(MONTH($K17) &lt;= 3, MONTH($L17) &gt;= 3), IF($O17 &lt;&gt; "", $E17/$O17, ""), ""),"")</f>
        <v>#VALUE!</v>
      </c>
      <c r="S17" s="10" t="e">
        <f>IF('FY2025'!$A19&lt;&gt;"",IF(AND(MONTH($K17) &lt;= 4, MONTH($L17) &gt;= 4), IF($O17 &lt;&gt; "", $E17/$O17, ""), ""),"")</f>
        <v>#VALUE!</v>
      </c>
      <c r="T17" s="10" t="e">
        <f>IF('FY2025'!$A19&lt;&gt;"",IF(AND(MONTH($K17) &lt;= 5, MONTH($L17) &gt;= 5), IF($O17 &lt;&gt; "", $E17/$O17, ""), ""),"")</f>
        <v>#VALUE!</v>
      </c>
      <c r="U17" s="10" t="e">
        <f>IF('FY2025'!$A19&lt;&gt;"",IF(AND(MONTH($K17) &lt;= 6, MONTH($L17) &gt;= 6), IF($O17 &lt;&gt; "", $E17/$O17, ""), ""),"")</f>
        <v>#VALUE!</v>
      </c>
      <c r="V17" s="10" t="e">
        <f>IF('FY2025'!$A19&lt;&gt;"",IF(AND(MONTH($K17) &lt;= 7, MONTH($L17) &gt;= 7 ), IF($O17 &lt;&gt; "", $E17/$O17, ""), ""),"")</f>
        <v>#VALUE!</v>
      </c>
      <c r="W17" s="10" t="e">
        <f>IF('FY2025'!$A19&lt;&gt;"",IF(AND(MONTH($K17) &lt;= 8, MONTH($L17) &gt;= 8), IF($O17 &lt;&gt; "", $E17/$O17, ""), ""),"")</f>
        <v>#VALUE!</v>
      </c>
      <c r="X17" s="10" t="e">
        <f>IF('FY2025'!$A19&lt;&gt;"",IF(AND(MONTH($K17) &lt;= 9, MONTH($L17) &gt;= 9), IF($O17 &lt;&gt; "", $E17/$O17, ""), ""),"")</f>
        <v>#VALUE!</v>
      </c>
      <c r="Y17" s="10" t="e">
        <f>IF('FY2025'!$A19&lt;&gt;"",IF(AND(MONTH($K17) &lt;= 10, MONTH($L17) &gt;= 10), IF($O17 &lt;&gt; "", $E17/$O17, ""), ""),"")</f>
        <v>#VALUE!</v>
      </c>
      <c r="Z17" s="10" t="e">
        <f>IF('FY2025'!$A19&lt;&gt;"",IF(AND(MONTH($K17) &lt;= 11, MONTH($L17) &gt;= 11), IF($O17 &lt;&gt; "", $E17/$O17, ""), ""),"")</f>
        <v>#VALUE!</v>
      </c>
      <c r="AA17" s="10" t="e">
        <f>IF('FY2025'!$A19&lt;&gt;"",IF(AND(MONTH($K17) &lt;= 12, MONTH($L17) &gt;= 12), IF($O17 &lt;&gt; "", $E17/$O17, ""), ""),"")</f>
        <v>#VALUE!</v>
      </c>
    </row>
    <row r="18" spans="1:27" x14ac:dyDescent="0.25">
      <c r="A18" s="8">
        <f>IF('FY2025'!A20&lt;&gt;"", VALUE('FY2025'!A20), "")</f>
        <v>17</v>
      </c>
      <c r="B18" s="5" t="str">
        <f>IF('FY2025'!A20&lt;&gt;"",_xlfn.VALUETOTEXT('FY2025'!B20),"")</f>
        <v>25-0110-2210-24JPMC-PS-AS-017</v>
      </c>
      <c r="C18" s="5" t="str">
        <f>_xlfn.VALUETOTEXT('FY2025'!C20)</f>
        <v>AS</v>
      </c>
      <c r="D18" s="5" t="str">
        <f>IF('FY2025'!A20&lt;&gt;"",_xlfn.VALUETOTEXT('FY2025'!D20),"")</f>
        <v>JP Morgan Chase Bank NA</v>
      </c>
      <c r="E18" s="6">
        <f>IF('FY2025'!A20&lt;&gt;"",VALUE('FY2025'!E20),"")</f>
        <v>500000</v>
      </c>
      <c r="F18" s="6">
        <f>IF('FY2025'!A20&lt;&gt;"",VALUE('FY2025'!F20),"")</f>
        <v>77</v>
      </c>
      <c r="G18" s="6">
        <f>IF('FY2025'!A20&lt;&gt;"",VALUE('FY2025'!G20),"")</f>
        <v>64</v>
      </c>
      <c r="H18" s="6">
        <f>IF('FY2025'!A20&lt;&gt;"",VALUE('FY2025'!H20),"")</f>
        <v>7.48</v>
      </c>
      <c r="I18" s="6">
        <f>IF('FY2025'!A20&lt;&gt;"",VALUE('FY2025'!I20),"")</f>
        <v>2</v>
      </c>
      <c r="J18" s="6">
        <f>IF('FY2025'!A20&lt;&gt;"",VALUE('FY2025'!J20),"")</f>
        <v>5.48</v>
      </c>
      <c r="K18" s="7" t="e">
        <f>IF('FY2025'!A20&lt;&gt;"",DATEVALUE(MID('FY2025'!K20, FIND(",", 'FY2025'!K20) + 2, FIND(" ", 'FY2025'!K20) - FIND(",", 'FY2025'!K20) - 1) &amp; " " &amp; MID('FY2025'!K20, FIND(" ", 'FY2025'!K20) + 1, FIND(",", 'FY2025'!K20, FIND(" ", 'FY2025'!K20)) - FIND(" ", 'FY2025'!K20) - 1) &amp; ", " &amp; MID('FY2025'!K20, FIND(",", 'FY2025'!K20, FIND(",",'FY2025'!K20) + 1) + 2, LEN('FY2025'!K20))),"")</f>
        <v>#VALUE!</v>
      </c>
      <c r="L18" s="7" t="e">
        <f>IF('FY2025'!A20&lt;&gt;"",DATEVALUE(MID('FY2025'!L20, FIND(",", 'FY2025'!L20) + 2, FIND(" ", 'FY2025'!L20) - FIND(",", 'FY2025'!L20) - 1) &amp; " " &amp; MID('FY2025'!L20, FIND(" ", 'FY2025'!L20) + 1, FIND(",", 'FY2025'!L20, FIND(" ", 'FY2025'!L20)) - FIND(" ", 'FY2025'!L20) - 1) &amp; ", " &amp; MID('FY2025'!L20, FIND(",", 'FY2025'!L20, FIND(",",'FY2025'!L20) + 1) + 2, LEN('FY2025'!L20))),"")</f>
        <v>#VALUE!</v>
      </c>
      <c r="M18" s="7" t="e">
        <f>IF('FY2025'!A20&lt;&gt;"",DATEVALUE(MID('FY2025'!M20, FIND(",", 'FY2025'!M20) + 2, FIND(" ", 'FY2025'!M20) - FIND(",", 'FY2025'!M20) - 1) &amp; " " &amp; MID('FY2025'!M20, FIND(" ", 'FY2025'!M20) + 1, FIND(",", 'FY2025'!M20, FIND(" ", 'FY2025'!M20)) - FIND(" ", 'FY2025'!M20) - 1) &amp; ", " &amp; MID('FY2025'!M20, FIND(",", 'FY2025'!M20, FIND(",",'FY2025'!M20) + 1) + 2, LEN('FY2025'!M20))),"")</f>
        <v>#VALUE!</v>
      </c>
      <c r="N18" s="7" t="e">
        <f>IF('FY2025'!A20&lt;&gt;"",DATEVALUE(MID('FY2025'!N20, FIND(",", 'FY2025'!N20) + 2, FIND(" ", 'FY2025'!N20) - FIND(",", 'FY2025'!N20) - 1) &amp; " " &amp; MID('FY2025'!N20, FIND(" ", 'FY2025'!N20) + 1, FIND(",", 'FY2025'!N20, FIND(" ", 'FY2025'!N20)) - FIND(" ", 'FY2025'!N20) - 1) &amp; ", " &amp; MID('FY2025'!N20, FIND(",", 'FY2025'!N20, FIND(",",'FY2025'!N20) + 1) + 2, LEN('FY2025'!N20))),"")</f>
        <v>#VALUE!</v>
      </c>
      <c r="O18" s="5" t="e">
        <f t="shared" si="0"/>
        <v>#VALUE!</v>
      </c>
      <c r="P18" s="10" t="e">
        <f>IF('FY2025'!$A20&lt;&gt;"",IF(AND(MONTH($K18) &lt;= 1, MONTH($L18) &gt;= 1), IF($O18 &lt;&gt; "", $E18/$O18, ""), ""),"")</f>
        <v>#VALUE!</v>
      </c>
      <c r="Q18" s="10" t="e">
        <f>IF('FY2025'!$A20&lt;&gt;"",IF(AND(MONTH($K18) &lt;= 2, MONTH($L18) &gt;= 2), IF($O18 &lt;&gt; "", $E18/$O18, ""), ""),"")</f>
        <v>#VALUE!</v>
      </c>
      <c r="R18" s="10" t="e">
        <f>IF('FY2025'!$A20&lt;&gt;"",IF(AND(MONTH($K18) &lt;= 3, MONTH($L18) &gt;= 3), IF($O18 &lt;&gt; "", $E18/$O18, ""), ""),"")</f>
        <v>#VALUE!</v>
      </c>
      <c r="S18" s="10" t="e">
        <f>IF('FY2025'!$A20&lt;&gt;"",IF(AND(MONTH($K18) &lt;= 4, MONTH($L18) &gt;= 4), IF($O18 &lt;&gt; "", $E18/$O18, ""), ""),"")</f>
        <v>#VALUE!</v>
      </c>
      <c r="T18" s="10" t="e">
        <f>IF('FY2025'!$A20&lt;&gt;"",IF(AND(MONTH($K18) &lt;= 5, MONTH($L18) &gt;= 5), IF($O18 &lt;&gt; "", $E18/$O18, ""), ""),"")</f>
        <v>#VALUE!</v>
      </c>
      <c r="U18" s="10" t="e">
        <f>IF('FY2025'!$A20&lt;&gt;"",IF(AND(MONTH($K18) &lt;= 6, MONTH($L18) &gt;= 6), IF($O18 &lt;&gt; "", $E18/$O18, ""), ""),"")</f>
        <v>#VALUE!</v>
      </c>
      <c r="V18" s="10" t="e">
        <f>IF('FY2025'!$A20&lt;&gt;"",IF(AND(MONTH($K18) &lt;= 7, MONTH($L18) &gt;= 7 ), IF($O18 &lt;&gt; "", $E18/$O18, ""), ""),"")</f>
        <v>#VALUE!</v>
      </c>
      <c r="W18" s="10" t="e">
        <f>IF('FY2025'!$A20&lt;&gt;"",IF(AND(MONTH($K18) &lt;= 8, MONTH($L18) &gt;= 8), IF($O18 &lt;&gt; "", $E18/$O18, ""), ""),"")</f>
        <v>#VALUE!</v>
      </c>
      <c r="X18" s="10" t="e">
        <f>IF('FY2025'!$A20&lt;&gt;"",IF(AND(MONTH($K18) &lt;= 9, MONTH($L18) &gt;= 9), IF($O18 &lt;&gt; "", $E18/$O18, ""), ""),"")</f>
        <v>#VALUE!</v>
      </c>
      <c r="Y18" s="10" t="e">
        <f>IF('FY2025'!$A20&lt;&gt;"",IF(AND(MONTH($K18) &lt;= 10, MONTH($L18) &gt;= 10), IF($O18 &lt;&gt; "", $E18/$O18, ""), ""),"")</f>
        <v>#VALUE!</v>
      </c>
      <c r="Z18" s="10" t="e">
        <f>IF('FY2025'!$A20&lt;&gt;"",IF(AND(MONTH($K18) &lt;= 11, MONTH($L18) &gt;= 11), IF($O18 &lt;&gt; "", $E18/$O18, ""), ""),"")</f>
        <v>#VALUE!</v>
      </c>
      <c r="AA18" s="10" t="e">
        <f>IF('FY2025'!$A20&lt;&gt;"",IF(AND(MONTH($K18) &lt;= 12, MONTH($L18) &gt;= 12), IF($O18 &lt;&gt; "", $E18/$O18, ""), ""),"")</f>
        <v>#VALUE!</v>
      </c>
    </row>
    <row r="19" spans="1:27" x14ac:dyDescent="0.25">
      <c r="A19" s="8">
        <f>IF('FY2025'!A21&lt;&gt;"", VALUE('FY2025'!A21), "")</f>
        <v>18</v>
      </c>
      <c r="B19" s="5" t="str">
        <f>IF('FY2025'!A21&lt;&gt;"",_xlfn.VALUETOTEXT('FY2025'!B21),"")</f>
        <v>25-0110-2210-24CITI-PS-AS-018</v>
      </c>
      <c r="C19" s="5" t="str">
        <f>_xlfn.VALUETOTEXT('FY2025'!C21)</f>
        <v>AS</v>
      </c>
      <c r="D19" s="5" t="str">
        <f>IF('FY2025'!A21&lt;&gt;"",_xlfn.VALUETOTEXT('FY2025'!D21),"")</f>
        <v>Citibank Bhd</v>
      </c>
      <c r="E19" s="6">
        <f>IF('FY2025'!A21&lt;&gt;"",VALUE('FY2025'!E21),"")</f>
        <v>500000</v>
      </c>
      <c r="F19" s="6">
        <f>IF('FY2025'!A21&lt;&gt;"",VALUE('FY2025'!F21),"")</f>
        <v>77</v>
      </c>
      <c r="G19" s="6">
        <f>IF('FY2025'!A21&lt;&gt;"",VALUE('FY2025'!G21),"")</f>
        <v>64</v>
      </c>
      <c r="H19" s="6">
        <f>IF('FY2025'!A21&lt;&gt;"",VALUE('FY2025'!H21),"")</f>
        <v>6.84</v>
      </c>
      <c r="I19" s="6">
        <f>IF('FY2025'!A21&lt;&gt;"",VALUE('FY2025'!I21),"")</f>
        <v>1.46</v>
      </c>
      <c r="J19" s="6">
        <f>IF('FY2025'!A21&lt;&gt;"",VALUE('FY2025'!J21),"")</f>
        <v>5.38</v>
      </c>
      <c r="K19" s="7" t="e">
        <f>IF('FY2025'!A21&lt;&gt;"",DATEVALUE(MID('FY2025'!K21, FIND(",", 'FY2025'!K21) + 2, FIND(" ", 'FY2025'!K21) - FIND(",", 'FY2025'!K21) - 1) &amp; " " &amp; MID('FY2025'!K21, FIND(" ", 'FY2025'!K21) + 1, FIND(",", 'FY2025'!K21, FIND(" ", 'FY2025'!K21)) - FIND(" ", 'FY2025'!K21) - 1) &amp; ", " &amp; MID('FY2025'!K21, FIND(",", 'FY2025'!K21, FIND(",",'FY2025'!K21) + 1) + 2, LEN('FY2025'!K21))),"")</f>
        <v>#VALUE!</v>
      </c>
      <c r="L19" s="7" t="e">
        <f>IF('FY2025'!A21&lt;&gt;"",DATEVALUE(MID('FY2025'!L21, FIND(",", 'FY2025'!L21) + 2, FIND(" ", 'FY2025'!L21) - FIND(",", 'FY2025'!L21) - 1) &amp; " " &amp; MID('FY2025'!L21, FIND(" ", 'FY2025'!L21) + 1, FIND(",", 'FY2025'!L21, FIND(" ", 'FY2025'!L21)) - FIND(" ", 'FY2025'!L21) - 1) &amp; ", " &amp; MID('FY2025'!L21, FIND(",", 'FY2025'!L21, FIND(",",'FY2025'!L21) + 1) + 2, LEN('FY2025'!L21))),"")</f>
        <v>#VALUE!</v>
      </c>
      <c r="M19" s="7" t="e">
        <f>IF('FY2025'!A21&lt;&gt;"",DATEVALUE(MID('FY2025'!M21, FIND(",", 'FY2025'!M21) + 2, FIND(" ", 'FY2025'!M21) - FIND(",", 'FY2025'!M21) - 1) &amp; " " &amp; MID('FY2025'!M21, FIND(" ", 'FY2025'!M21) + 1, FIND(",", 'FY2025'!M21, FIND(" ", 'FY2025'!M21)) - FIND(" ", 'FY2025'!M21) - 1) &amp; ", " &amp; MID('FY2025'!M21, FIND(",", 'FY2025'!M21, FIND(",",'FY2025'!M21) + 1) + 2, LEN('FY2025'!M21))),"")</f>
        <v>#VALUE!</v>
      </c>
      <c r="N19" s="7" t="e">
        <f>IF('FY2025'!A21&lt;&gt;"",DATEVALUE(MID('FY2025'!N21, FIND(",", 'FY2025'!N21) + 2, FIND(" ", 'FY2025'!N21) - FIND(",", 'FY2025'!N21) - 1) &amp; " " &amp; MID('FY2025'!N21, FIND(" ", 'FY2025'!N21) + 1, FIND(",", 'FY2025'!N21, FIND(" ", 'FY2025'!N21)) - FIND(" ", 'FY2025'!N21) - 1) &amp; ", " &amp; MID('FY2025'!N21, FIND(",", 'FY2025'!N21, FIND(",",'FY2025'!N21) + 1) + 2, LEN('FY2025'!N21))),"")</f>
        <v>#VALUE!</v>
      </c>
      <c r="O19" s="5" t="e">
        <f t="shared" si="0"/>
        <v>#VALUE!</v>
      </c>
      <c r="P19" s="10" t="e">
        <f>IF('FY2025'!$A21&lt;&gt;"",IF(AND(MONTH($K19) &lt;= 1, MONTH($L19) &gt;= 1), IF($O19 &lt;&gt; "", $E19/$O19, ""), ""),"")</f>
        <v>#VALUE!</v>
      </c>
      <c r="Q19" s="10" t="e">
        <f>IF('FY2025'!$A21&lt;&gt;"",IF(AND(MONTH($K19) &lt;= 2, MONTH($L19) &gt;= 2), IF($O19 &lt;&gt; "", $E19/$O19, ""), ""),"")</f>
        <v>#VALUE!</v>
      </c>
      <c r="R19" s="10" t="e">
        <f>IF('FY2025'!$A21&lt;&gt;"",IF(AND(MONTH($K19) &lt;= 3, MONTH($L19) &gt;= 3), IF($O19 &lt;&gt; "", $E19/$O19, ""), ""),"")</f>
        <v>#VALUE!</v>
      </c>
      <c r="S19" s="10" t="e">
        <f>IF('FY2025'!$A21&lt;&gt;"",IF(AND(MONTH($K19) &lt;= 4, MONTH($L19) &gt;= 4), IF($O19 &lt;&gt; "", $E19/$O19, ""), ""),"")</f>
        <v>#VALUE!</v>
      </c>
      <c r="T19" s="10" t="e">
        <f>IF('FY2025'!$A21&lt;&gt;"",IF(AND(MONTH($K19) &lt;= 5, MONTH($L19) &gt;= 5), IF($O19 &lt;&gt; "", $E19/$O19, ""), ""),"")</f>
        <v>#VALUE!</v>
      </c>
      <c r="U19" s="10" t="e">
        <f>IF('FY2025'!$A21&lt;&gt;"",IF(AND(MONTH($K19) &lt;= 6, MONTH($L19) &gt;= 6), IF($O19 &lt;&gt; "", $E19/$O19, ""), ""),"")</f>
        <v>#VALUE!</v>
      </c>
      <c r="V19" s="10" t="e">
        <f>IF('FY2025'!$A21&lt;&gt;"",IF(AND(MONTH($K19) &lt;= 7, MONTH($L19) &gt;= 7 ), IF($O19 &lt;&gt; "", $E19/$O19, ""), ""),"")</f>
        <v>#VALUE!</v>
      </c>
      <c r="W19" s="10" t="e">
        <f>IF('FY2025'!$A21&lt;&gt;"",IF(AND(MONTH($K19) &lt;= 8, MONTH($L19) &gt;= 8), IF($O19 &lt;&gt; "", $E19/$O19, ""), ""),"")</f>
        <v>#VALUE!</v>
      </c>
      <c r="X19" s="10" t="e">
        <f>IF('FY2025'!$A21&lt;&gt;"",IF(AND(MONTH($K19) &lt;= 9, MONTH($L19) &gt;= 9), IF($O19 &lt;&gt; "", $E19/$O19, ""), ""),"")</f>
        <v>#VALUE!</v>
      </c>
      <c r="Y19" s="10" t="e">
        <f>IF('FY2025'!$A21&lt;&gt;"",IF(AND(MONTH($K19) &lt;= 10, MONTH($L19) &gt;= 10), IF($O19 &lt;&gt; "", $E19/$O19, ""), ""),"")</f>
        <v>#VALUE!</v>
      </c>
      <c r="Z19" s="10" t="e">
        <f>IF('FY2025'!$A21&lt;&gt;"",IF(AND(MONTH($K19) &lt;= 11, MONTH($L19) &gt;= 11), IF($O19 &lt;&gt; "", $E19/$O19, ""), ""),"")</f>
        <v>#VALUE!</v>
      </c>
      <c r="AA19" s="10" t="e">
        <f>IF('FY2025'!$A21&lt;&gt;"",IF(AND(MONTH($K19) &lt;= 12, MONTH($L19) &gt;= 12), IF($O19 &lt;&gt; "", $E19/$O19, ""), ""),"")</f>
        <v>#VALUE!</v>
      </c>
    </row>
    <row r="20" spans="1:27" x14ac:dyDescent="0.25">
      <c r="A20" s="8">
        <f>IF('FY2025'!A22&lt;&gt;"", VALUE('FY2025'!A22), "")</f>
        <v>19</v>
      </c>
      <c r="B20" s="5" t="str">
        <f>IF('FY2025'!A22&lt;&gt;"",_xlfn.VALUETOTEXT('FY2025'!B22),"")</f>
        <v>25-0110-2210-24BNPP-PS-AS-019</v>
      </c>
      <c r="C20" s="5" t="str">
        <f>_xlfn.VALUETOTEXT('FY2025'!C22)</f>
        <v>AS</v>
      </c>
      <c r="D20" s="5" t="str">
        <f>IF('FY2025'!A22&lt;&gt;"",_xlfn.VALUETOTEXT('FY2025'!D22),"")</f>
        <v>BNP Paribas SA</v>
      </c>
      <c r="E20" s="6">
        <f>IF('FY2025'!A22&lt;&gt;"",VALUE('FY2025'!E22),"")</f>
        <v>500000</v>
      </c>
      <c r="F20" s="6">
        <f>IF('FY2025'!A22&lt;&gt;"",VALUE('FY2025'!F22),"")</f>
        <v>77</v>
      </c>
      <c r="G20" s="6">
        <f>IF('FY2025'!A22&lt;&gt;"",VALUE('FY2025'!G22),"")</f>
        <v>64</v>
      </c>
      <c r="H20" s="6">
        <f>IF('FY2025'!A22&lt;&gt;"",VALUE('FY2025'!H22),"")</f>
        <v>7.38</v>
      </c>
      <c r="I20" s="6">
        <f>IF('FY2025'!A22&lt;&gt;"",VALUE('FY2025'!I22),"")</f>
        <v>2</v>
      </c>
      <c r="J20" s="6">
        <f>IF('FY2025'!A22&lt;&gt;"",VALUE('FY2025'!J22),"")</f>
        <v>5.38</v>
      </c>
      <c r="K20" s="7" t="e">
        <f>IF('FY2025'!A22&lt;&gt;"",DATEVALUE(MID('FY2025'!K22, FIND(",", 'FY2025'!K22) + 2, FIND(" ", 'FY2025'!K22) - FIND(",", 'FY2025'!K22) - 1) &amp; " " &amp; MID('FY2025'!K22, FIND(" ", 'FY2025'!K22) + 1, FIND(",", 'FY2025'!K22, FIND(" ", 'FY2025'!K22)) - FIND(" ", 'FY2025'!K22) - 1) &amp; ", " &amp; MID('FY2025'!K22, FIND(",", 'FY2025'!K22, FIND(",",'FY2025'!K22) + 1) + 2, LEN('FY2025'!K22))),"")</f>
        <v>#VALUE!</v>
      </c>
      <c r="L20" s="7" t="e">
        <f>IF('FY2025'!A22&lt;&gt;"",DATEVALUE(MID('FY2025'!L22, FIND(",", 'FY2025'!L22) + 2, FIND(" ", 'FY2025'!L22) - FIND(",", 'FY2025'!L22) - 1) &amp; " " &amp; MID('FY2025'!L22, FIND(" ", 'FY2025'!L22) + 1, FIND(",", 'FY2025'!L22, FIND(" ", 'FY2025'!L22)) - FIND(" ", 'FY2025'!L22) - 1) &amp; ", " &amp; MID('FY2025'!L22, FIND(",", 'FY2025'!L22, FIND(",",'FY2025'!L22) + 1) + 2, LEN('FY2025'!L22))),"")</f>
        <v>#VALUE!</v>
      </c>
      <c r="M20" s="7" t="e">
        <f>IF('FY2025'!A22&lt;&gt;"",DATEVALUE(MID('FY2025'!M22, FIND(",", 'FY2025'!M22) + 2, FIND(" ", 'FY2025'!M22) - FIND(",", 'FY2025'!M22) - 1) &amp; " " &amp; MID('FY2025'!M22, FIND(" ", 'FY2025'!M22) + 1, FIND(",", 'FY2025'!M22, FIND(" ", 'FY2025'!M22)) - FIND(" ", 'FY2025'!M22) - 1) &amp; ", " &amp; MID('FY2025'!M22, FIND(",", 'FY2025'!M22, FIND(",",'FY2025'!M22) + 1) + 2, LEN('FY2025'!M22))),"")</f>
        <v>#VALUE!</v>
      </c>
      <c r="N20" s="7" t="e">
        <f>IF('FY2025'!A22&lt;&gt;"",DATEVALUE(MID('FY2025'!N22, FIND(",", 'FY2025'!N22) + 2, FIND(" ", 'FY2025'!N22) - FIND(",", 'FY2025'!N22) - 1) &amp; " " &amp; MID('FY2025'!N22, FIND(" ", 'FY2025'!N22) + 1, FIND(",", 'FY2025'!N22, FIND(" ", 'FY2025'!N22)) - FIND(" ", 'FY2025'!N22) - 1) &amp; ", " &amp; MID('FY2025'!N22, FIND(",", 'FY2025'!N22, FIND(",",'FY2025'!N22) + 1) + 2, LEN('FY2025'!N22))),"")</f>
        <v>#VALUE!</v>
      </c>
      <c r="O20" s="5" t="e">
        <f t="shared" si="0"/>
        <v>#VALUE!</v>
      </c>
      <c r="P20" s="10" t="e">
        <f>IF('FY2025'!$A22&lt;&gt;"",IF(AND(MONTH($K20) &lt;= 1, MONTH($L20) &gt;= 1), IF($O20 &lt;&gt; "", $E20/$O20, ""), ""),"")</f>
        <v>#VALUE!</v>
      </c>
      <c r="Q20" s="10" t="e">
        <f>IF('FY2025'!$A22&lt;&gt;"",IF(AND(MONTH($K20) &lt;= 2, MONTH($L20) &gt;= 2), IF($O20 &lt;&gt; "", $E20/$O20, ""), ""),"")</f>
        <v>#VALUE!</v>
      </c>
      <c r="R20" s="10" t="e">
        <f>IF('FY2025'!$A22&lt;&gt;"",IF(AND(MONTH($K20) &lt;= 3, MONTH($L20) &gt;= 3), IF($O20 &lt;&gt; "", $E20/$O20, ""), ""),"")</f>
        <v>#VALUE!</v>
      </c>
      <c r="S20" s="10" t="e">
        <f>IF('FY2025'!$A22&lt;&gt;"",IF(AND(MONTH($K20) &lt;= 4, MONTH($L20) &gt;= 4), IF($O20 &lt;&gt; "", $E20/$O20, ""), ""),"")</f>
        <v>#VALUE!</v>
      </c>
      <c r="T20" s="10" t="e">
        <f>IF('FY2025'!$A22&lt;&gt;"",IF(AND(MONTH($K20) &lt;= 5, MONTH($L20) &gt;= 5), IF($O20 &lt;&gt; "", $E20/$O20, ""), ""),"")</f>
        <v>#VALUE!</v>
      </c>
      <c r="U20" s="10" t="e">
        <f>IF('FY2025'!$A22&lt;&gt;"",IF(AND(MONTH($K20) &lt;= 6, MONTH($L20) &gt;= 6), IF($O20 &lt;&gt; "", $E20/$O20, ""), ""),"")</f>
        <v>#VALUE!</v>
      </c>
      <c r="V20" s="10" t="e">
        <f>IF('FY2025'!$A22&lt;&gt;"",IF(AND(MONTH($K20) &lt;= 7, MONTH($L20) &gt;= 7 ), IF($O20 &lt;&gt; "", $E20/$O20, ""), ""),"")</f>
        <v>#VALUE!</v>
      </c>
      <c r="W20" s="10" t="e">
        <f>IF('FY2025'!$A22&lt;&gt;"",IF(AND(MONTH($K20) &lt;= 8, MONTH($L20) &gt;= 8), IF($O20 &lt;&gt; "", $E20/$O20, ""), ""),"")</f>
        <v>#VALUE!</v>
      </c>
      <c r="X20" s="10" t="e">
        <f>IF('FY2025'!$A22&lt;&gt;"",IF(AND(MONTH($K20) &lt;= 9, MONTH($L20) &gt;= 9), IF($O20 &lt;&gt; "", $E20/$O20, ""), ""),"")</f>
        <v>#VALUE!</v>
      </c>
      <c r="Y20" s="10" t="e">
        <f>IF('FY2025'!$A22&lt;&gt;"",IF(AND(MONTH($K20) &lt;= 10, MONTH($L20) &gt;= 10), IF($O20 &lt;&gt; "", $E20/$O20, ""), ""),"")</f>
        <v>#VALUE!</v>
      </c>
      <c r="Z20" s="10" t="e">
        <f>IF('FY2025'!$A22&lt;&gt;"",IF(AND(MONTH($K20) &lt;= 11, MONTH($L20) &gt;= 11), IF($O20 &lt;&gt; "", $E20/$O20, ""), ""),"")</f>
        <v>#VALUE!</v>
      </c>
      <c r="AA20" s="10" t="e">
        <f>IF('FY2025'!$A22&lt;&gt;"",IF(AND(MONTH($K20) &lt;= 12, MONTH($L20) &gt;= 12), IF($O20 &lt;&gt; "", $E20/$O20, ""), ""),"")</f>
        <v>#VALUE!</v>
      </c>
    </row>
    <row r="21" spans="1:27" x14ac:dyDescent="0.25">
      <c r="A21" s="8">
        <f>IF('FY2025'!A23&lt;&gt;"", VALUE('FY2025'!A23), "")</f>
        <v>20</v>
      </c>
      <c r="B21" s="5" t="str">
        <f>IF('FY2025'!A23&lt;&gt;"",_xlfn.VALUETOTEXT('FY2025'!B23),"")</f>
        <v>25-0110-2210-24JPMC-PS-AS-020</v>
      </c>
      <c r="C21" s="5" t="str">
        <f>_xlfn.VALUETOTEXT('FY2025'!C23)</f>
        <v>AS</v>
      </c>
      <c r="D21" s="5" t="str">
        <f>IF('FY2025'!A23&lt;&gt;"",_xlfn.VALUETOTEXT('FY2025'!D23),"")</f>
        <v>JP Morgan Chase Bank NA</v>
      </c>
      <c r="E21" s="6">
        <f>IF('FY2025'!A23&lt;&gt;"",VALUE('FY2025'!E23),"")</f>
        <v>500000</v>
      </c>
      <c r="F21" s="6">
        <f>IF('FY2025'!A23&lt;&gt;"",VALUE('FY2025'!F23),"")</f>
        <v>77</v>
      </c>
      <c r="G21" s="6">
        <f>IF('FY2025'!A23&lt;&gt;"",VALUE('FY2025'!G23),"")</f>
        <v>64</v>
      </c>
      <c r="H21" s="6">
        <f>IF('FY2025'!A23&lt;&gt;"",VALUE('FY2025'!H23),"")</f>
        <v>7.07</v>
      </c>
      <c r="I21" s="6">
        <f>IF('FY2025'!A23&lt;&gt;"",VALUE('FY2025'!I23),"")</f>
        <v>1.9</v>
      </c>
      <c r="J21" s="6">
        <f>IF('FY2025'!A23&lt;&gt;"",VALUE('FY2025'!J23),"")</f>
        <v>5.17</v>
      </c>
      <c r="K21" s="7" t="e">
        <f>IF('FY2025'!A23&lt;&gt;"",DATEVALUE(MID('FY2025'!K23, FIND(",", 'FY2025'!K23) + 2, FIND(" ", 'FY2025'!K23) - FIND(",", 'FY2025'!K23) - 1) &amp; " " &amp; MID('FY2025'!K23, FIND(" ", 'FY2025'!K23) + 1, FIND(",", 'FY2025'!K23, FIND(" ", 'FY2025'!K23)) - FIND(" ", 'FY2025'!K23) - 1) &amp; ", " &amp; MID('FY2025'!K23, FIND(",", 'FY2025'!K23, FIND(",",'FY2025'!K23) + 1) + 2, LEN('FY2025'!K23))),"")</f>
        <v>#VALUE!</v>
      </c>
      <c r="L21" s="7" t="e">
        <f>IF('FY2025'!A23&lt;&gt;"",DATEVALUE(MID('FY2025'!L23, FIND(",", 'FY2025'!L23) + 2, FIND(" ", 'FY2025'!L23) - FIND(",", 'FY2025'!L23) - 1) &amp; " " &amp; MID('FY2025'!L23, FIND(" ", 'FY2025'!L23) + 1, FIND(",", 'FY2025'!L23, FIND(" ", 'FY2025'!L23)) - FIND(" ", 'FY2025'!L23) - 1) &amp; ", " &amp; MID('FY2025'!L23, FIND(",", 'FY2025'!L23, FIND(",",'FY2025'!L23) + 1) + 2, LEN('FY2025'!L23))),"")</f>
        <v>#VALUE!</v>
      </c>
      <c r="M21" s="7" t="e">
        <f>IF('FY2025'!A23&lt;&gt;"",DATEVALUE(MID('FY2025'!M23, FIND(",", 'FY2025'!M23) + 2, FIND(" ", 'FY2025'!M23) - FIND(",", 'FY2025'!M23) - 1) &amp; " " &amp; MID('FY2025'!M23, FIND(" ", 'FY2025'!M23) + 1, FIND(",", 'FY2025'!M23, FIND(" ", 'FY2025'!M23)) - FIND(" ", 'FY2025'!M23) - 1) &amp; ", " &amp; MID('FY2025'!M23, FIND(",", 'FY2025'!M23, FIND(",",'FY2025'!M23) + 1) + 2, LEN('FY2025'!M23))),"")</f>
        <v>#VALUE!</v>
      </c>
      <c r="N21" s="7" t="e">
        <f>IF('FY2025'!A23&lt;&gt;"",DATEVALUE(MID('FY2025'!N23, FIND(",", 'FY2025'!N23) + 2, FIND(" ", 'FY2025'!N23) - FIND(",", 'FY2025'!N23) - 1) &amp; " " &amp; MID('FY2025'!N23, FIND(" ", 'FY2025'!N23) + 1, FIND(",", 'FY2025'!N23, FIND(" ", 'FY2025'!N23)) - FIND(" ", 'FY2025'!N23) - 1) &amp; ", " &amp; MID('FY2025'!N23, FIND(",", 'FY2025'!N23, FIND(",",'FY2025'!N23) + 1) + 2, LEN('FY2025'!N23))),"")</f>
        <v>#VALUE!</v>
      </c>
      <c r="O21" s="5" t="e">
        <f t="shared" si="0"/>
        <v>#VALUE!</v>
      </c>
      <c r="P21" s="10" t="e">
        <f>IF('FY2025'!$A23&lt;&gt;"",IF(AND(MONTH($K21) &lt;= 1, MONTH($L21) &gt;= 1), IF($O21 &lt;&gt; "", $E21/$O21, ""), ""),"")</f>
        <v>#VALUE!</v>
      </c>
      <c r="Q21" s="10" t="e">
        <f>IF('FY2025'!$A23&lt;&gt;"",IF(AND(MONTH($K21) &lt;= 2, MONTH($L21) &gt;= 2), IF($O21 &lt;&gt; "", $E21/$O21, ""), ""),"")</f>
        <v>#VALUE!</v>
      </c>
      <c r="R21" s="10" t="e">
        <f>IF('FY2025'!$A23&lt;&gt;"",IF(AND(MONTH($K21) &lt;= 3, MONTH($L21) &gt;= 3), IF($O21 &lt;&gt; "", $E21/$O21, ""), ""),"")</f>
        <v>#VALUE!</v>
      </c>
      <c r="S21" s="10" t="e">
        <f>IF('FY2025'!$A23&lt;&gt;"",IF(AND(MONTH($K21) &lt;= 4, MONTH($L21) &gt;= 4), IF($O21 &lt;&gt; "", $E21/$O21, ""), ""),"")</f>
        <v>#VALUE!</v>
      </c>
      <c r="T21" s="10" t="e">
        <f>IF('FY2025'!$A23&lt;&gt;"",IF(AND(MONTH($K21) &lt;= 5, MONTH($L21) &gt;= 5), IF($O21 &lt;&gt; "", $E21/$O21, ""), ""),"")</f>
        <v>#VALUE!</v>
      </c>
      <c r="U21" s="10" t="e">
        <f>IF('FY2025'!$A23&lt;&gt;"",IF(AND(MONTH($K21) &lt;= 6, MONTH($L21) &gt;= 6), IF($O21 &lt;&gt; "", $E21/$O21, ""), ""),"")</f>
        <v>#VALUE!</v>
      </c>
      <c r="V21" s="10" t="e">
        <f>IF('FY2025'!$A23&lt;&gt;"",IF(AND(MONTH($K21) &lt;= 7, MONTH($L21) &gt;= 7 ), IF($O21 &lt;&gt; "", $E21/$O21, ""), ""),"")</f>
        <v>#VALUE!</v>
      </c>
      <c r="W21" s="10" t="e">
        <f>IF('FY2025'!$A23&lt;&gt;"",IF(AND(MONTH($K21) &lt;= 8, MONTH($L21) &gt;= 8), IF($O21 &lt;&gt; "", $E21/$O21, ""), ""),"")</f>
        <v>#VALUE!</v>
      </c>
      <c r="X21" s="10" t="e">
        <f>IF('FY2025'!$A23&lt;&gt;"",IF(AND(MONTH($K21) &lt;= 9, MONTH($L21) &gt;= 9), IF($O21 &lt;&gt; "", $E21/$O21, ""), ""),"")</f>
        <v>#VALUE!</v>
      </c>
      <c r="Y21" s="10" t="e">
        <f>IF('FY2025'!$A23&lt;&gt;"",IF(AND(MONTH($K21) &lt;= 10, MONTH($L21) &gt;= 10), IF($O21 &lt;&gt; "", $E21/$O21, ""), ""),"")</f>
        <v>#VALUE!</v>
      </c>
      <c r="Z21" s="10" t="e">
        <f>IF('FY2025'!$A23&lt;&gt;"",IF(AND(MONTH($K21) &lt;= 11, MONTH($L21) &gt;= 11), IF($O21 &lt;&gt; "", $E21/$O21, ""), ""),"")</f>
        <v>#VALUE!</v>
      </c>
      <c r="AA21" s="10" t="e">
        <f>IF('FY2025'!$A23&lt;&gt;"",IF(AND(MONTH($K21) &lt;= 12, MONTH($L21) &gt;= 12), IF($O21 &lt;&gt; "", $E21/$O21, ""), ""),"")</f>
        <v>#VALUE!</v>
      </c>
    </row>
    <row r="22" spans="1:27" x14ac:dyDescent="0.25">
      <c r="A22" s="8">
        <f>IF('FY2025'!A24&lt;&gt;"", VALUE('FY2025'!A24), "")</f>
        <v>21</v>
      </c>
      <c r="B22" s="5" t="str">
        <f>IF('FY2025'!A24&lt;&gt;"",_xlfn.VALUETOTEXT('FY2025'!B24),"")</f>
        <v>25-0110-2210-24BNPP-PS-AS-021</v>
      </c>
      <c r="C22" s="5" t="str">
        <f>_xlfn.VALUETOTEXT('FY2025'!C24)</f>
        <v>AS</v>
      </c>
      <c r="D22" s="5" t="str">
        <f>IF('FY2025'!A24&lt;&gt;"",_xlfn.VALUETOTEXT('FY2025'!D24),"")</f>
        <v>BNP Paribas SA</v>
      </c>
      <c r="E22" s="6">
        <f>IF('FY2025'!A24&lt;&gt;"",VALUE('FY2025'!E24),"")</f>
        <v>500000</v>
      </c>
      <c r="F22" s="6">
        <f>IF('FY2025'!A24&lt;&gt;"",VALUE('FY2025'!F24),"")</f>
        <v>77</v>
      </c>
      <c r="G22" s="6">
        <f>IF('FY2025'!A24&lt;&gt;"",VALUE('FY2025'!G24),"")</f>
        <v>64</v>
      </c>
      <c r="H22" s="6">
        <f>IF('FY2025'!A24&lt;&gt;"",VALUE('FY2025'!H24),"")</f>
        <v>7.19</v>
      </c>
      <c r="I22" s="6">
        <f>IF('FY2025'!A24&lt;&gt;"",VALUE('FY2025'!I24),"")</f>
        <v>2</v>
      </c>
      <c r="J22" s="6">
        <f>IF('FY2025'!A24&lt;&gt;"",VALUE('FY2025'!J24),"")</f>
        <v>5.19</v>
      </c>
      <c r="K22" s="7" t="e">
        <f>IF('FY2025'!A24&lt;&gt;"",DATEVALUE(MID('FY2025'!K24, FIND(",", 'FY2025'!K24) + 2, FIND(" ", 'FY2025'!K24) - FIND(",", 'FY2025'!K24) - 1) &amp; " " &amp; MID('FY2025'!K24, FIND(" ", 'FY2025'!K24) + 1, FIND(",", 'FY2025'!K24, FIND(" ", 'FY2025'!K24)) - FIND(" ", 'FY2025'!K24) - 1) &amp; ", " &amp; MID('FY2025'!K24, FIND(",", 'FY2025'!K24, FIND(",",'FY2025'!K24) + 1) + 2, LEN('FY2025'!K24))),"")</f>
        <v>#VALUE!</v>
      </c>
      <c r="L22" s="7" t="e">
        <f>IF('FY2025'!A24&lt;&gt;"",DATEVALUE(MID('FY2025'!L24, FIND(",", 'FY2025'!L24) + 2, FIND(" ", 'FY2025'!L24) - FIND(",", 'FY2025'!L24) - 1) &amp; " " &amp; MID('FY2025'!L24, FIND(" ", 'FY2025'!L24) + 1, FIND(",", 'FY2025'!L24, FIND(" ", 'FY2025'!L24)) - FIND(" ", 'FY2025'!L24) - 1) &amp; ", " &amp; MID('FY2025'!L24, FIND(",", 'FY2025'!L24, FIND(",",'FY2025'!L24) + 1) + 2, LEN('FY2025'!L24))),"")</f>
        <v>#VALUE!</v>
      </c>
      <c r="M22" s="7" t="e">
        <f>IF('FY2025'!A24&lt;&gt;"",DATEVALUE(MID('FY2025'!M24, FIND(",", 'FY2025'!M24) + 2, FIND(" ", 'FY2025'!M24) - FIND(",", 'FY2025'!M24) - 1) &amp; " " &amp; MID('FY2025'!M24, FIND(" ", 'FY2025'!M24) + 1, FIND(",", 'FY2025'!M24, FIND(" ", 'FY2025'!M24)) - FIND(" ", 'FY2025'!M24) - 1) &amp; ", " &amp; MID('FY2025'!M24, FIND(",", 'FY2025'!M24, FIND(",",'FY2025'!M24) + 1) + 2, LEN('FY2025'!M24))),"")</f>
        <v>#VALUE!</v>
      </c>
      <c r="N22" s="7" t="e">
        <f>IF('FY2025'!A24&lt;&gt;"",DATEVALUE(MID('FY2025'!N24, FIND(",", 'FY2025'!N24) + 2, FIND(" ", 'FY2025'!N24) - FIND(",", 'FY2025'!N24) - 1) &amp; " " &amp; MID('FY2025'!N24, FIND(" ", 'FY2025'!N24) + 1, FIND(",", 'FY2025'!N24, FIND(" ", 'FY2025'!N24)) - FIND(" ", 'FY2025'!N24) - 1) &amp; ", " &amp; MID('FY2025'!N24, FIND(",", 'FY2025'!N24, FIND(",",'FY2025'!N24) + 1) + 2, LEN('FY2025'!N24))),"")</f>
        <v>#VALUE!</v>
      </c>
      <c r="O22" s="5" t="e">
        <f t="shared" si="0"/>
        <v>#VALUE!</v>
      </c>
      <c r="P22" s="10" t="e">
        <f>IF('FY2025'!$A24&lt;&gt;"",IF(AND(MONTH($K22) &lt;= 1, MONTH($L22) &gt;= 1), IF($O22 &lt;&gt; "", $E22/$O22, ""), ""),"")</f>
        <v>#VALUE!</v>
      </c>
      <c r="Q22" s="10" t="e">
        <f>IF('FY2025'!$A24&lt;&gt;"",IF(AND(MONTH($K22) &lt;= 2, MONTH($L22) &gt;= 2), IF($O22 &lt;&gt; "", $E22/$O22, ""), ""),"")</f>
        <v>#VALUE!</v>
      </c>
      <c r="R22" s="10" t="e">
        <f>IF('FY2025'!$A24&lt;&gt;"",IF(AND(MONTH($K22) &lt;= 3, MONTH($L22) &gt;= 3), IF($O22 &lt;&gt; "", $E22/$O22, ""), ""),"")</f>
        <v>#VALUE!</v>
      </c>
      <c r="S22" s="10" t="e">
        <f>IF('FY2025'!$A24&lt;&gt;"",IF(AND(MONTH($K22) &lt;= 4, MONTH($L22) &gt;= 4), IF($O22 &lt;&gt; "", $E22/$O22, ""), ""),"")</f>
        <v>#VALUE!</v>
      </c>
      <c r="T22" s="10" t="e">
        <f>IF('FY2025'!$A24&lt;&gt;"",IF(AND(MONTH($K22) &lt;= 5, MONTH($L22) &gt;= 5), IF($O22 &lt;&gt; "", $E22/$O22, ""), ""),"")</f>
        <v>#VALUE!</v>
      </c>
      <c r="U22" s="10" t="e">
        <f>IF('FY2025'!$A24&lt;&gt;"",IF(AND(MONTH($K22) &lt;= 6, MONTH($L22) &gt;= 6), IF($O22 &lt;&gt; "", $E22/$O22, ""), ""),"")</f>
        <v>#VALUE!</v>
      </c>
      <c r="V22" s="10" t="e">
        <f>IF('FY2025'!$A24&lt;&gt;"",IF(AND(MONTH($K22) &lt;= 7, MONTH($L22) &gt;= 7 ), IF($O22 &lt;&gt; "", $E22/$O22, ""), ""),"")</f>
        <v>#VALUE!</v>
      </c>
      <c r="W22" s="10" t="e">
        <f>IF('FY2025'!$A24&lt;&gt;"",IF(AND(MONTH($K22) &lt;= 8, MONTH($L22) &gt;= 8), IF($O22 &lt;&gt; "", $E22/$O22, ""), ""),"")</f>
        <v>#VALUE!</v>
      </c>
      <c r="X22" s="10" t="e">
        <f>IF('FY2025'!$A24&lt;&gt;"",IF(AND(MONTH($K22) &lt;= 9, MONTH($L22) &gt;= 9), IF($O22 &lt;&gt; "", $E22/$O22, ""), ""),"")</f>
        <v>#VALUE!</v>
      </c>
      <c r="Y22" s="10" t="e">
        <f>IF('FY2025'!$A24&lt;&gt;"",IF(AND(MONTH($K22) &lt;= 10, MONTH($L22) &gt;= 10), IF($O22 &lt;&gt; "", $E22/$O22, ""), ""),"")</f>
        <v>#VALUE!</v>
      </c>
      <c r="Z22" s="10" t="e">
        <f>IF('FY2025'!$A24&lt;&gt;"",IF(AND(MONTH($K22) &lt;= 11, MONTH($L22) &gt;= 11), IF($O22 &lt;&gt; "", $E22/$O22, ""), ""),"")</f>
        <v>#VALUE!</v>
      </c>
      <c r="AA22" s="10" t="e">
        <f>IF('FY2025'!$A24&lt;&gt;"",IF(AND(MONTH($K22) &lt;= 12, MONTH($L22) &gt;= 12), IF($O22 &lt;&gt; "", $E22/$O22, ""), ""),"")</f>
        <v>#VALUE!</v>
      </c>
    </row>
    <row r="23" spans="1:27" x14ac:dyDescent="0.25">
      <c r="A23" s="8">
        <f>IF('FY2025'!A25&lt;&gt;"", VALUE('FY2025'!A25), "")</f>
        <v>22</v>
      </c>
      <c r="B23" s="5" t="str">
        <f>IF('FY2025'!A25&lt;&gt;"",_xlfn.VALUETOTEXT('FY2025'!B25),"")</f>
        <v>25-0110-2210-24MSCG-PS-AS-022</v>
      </c>
      <c r="C23" s="5" t="str">
        <f>_xlfn.VALUETOTEXT('FY2025'!C25)</f>
        <v>AS</v>
      </c>
      <c r="D23" s="5" t="str">
        <f>IF('FY2025'!A25&lt;&gt;"",_xlfn.VALUETOTEXT('FY2025'!D25),"")</f>
        <v>Morgan Stanley Capital Group (Singapore) Pte</v>
      </c>
      <c r="E23" s="6">
        <f>IF('FY2025'!A25&lt;&gt;"",VALUE('FY2025'!E25),"")</f>
        <v>500000</v>
      </c>
      <c r="F23" s="6">
        <f>IF('FY2025'!A25&lt;&gt;"",VALUE('FY2025'!F25),"")</f>
        <v>77</v>
      </c>
      <c r="G23" s="6">
        <f>IF('FY2025'!A25&lt;&gt;"",VALUE('FY2025'!G25),"")</f>
        <v>64</v>
      </c>
      <c r="H23" s="6">
        <f>IF('FY2025'!A25&lt;&gt;"",VALUE('FY2025'!H25),"")</f>
        <v>7.1</v>
      </c>
      <c r="I23" s="6">
        <f>IF('FY2025'!A25&lt;&gt;"",VALUE('FY2025'!I25),"")</f>
        <v>2</v>
      </c>
      <c r="J23" s="6">
        <f>IF('FY2025'!A25&lt;&gt;"",VALUE('FY2025'!J25),"")</f>
        <v>5.0999999999999996</v>
      </c>
      <c r="K23" s="7" t="e">
        <f>IF('FY2025'!A25&lt;&gt;"",DATEVALUE(MID('FY2025'!K25, FIND(",", 'FY2025'!K25) + 2, FIND(" ", 'FY2025'!K25) - FIND(",", 'FY2025'!K25) - 1) &amp; " " &amp; MID('FY2025'!K25, FIND(" ", 'FY2025'!K25) + 1, FIND(",", 'FY2025'!K25, FIND(" ", 'FY2025'!K25)) - FIND(" ", 'FY2025'!K25) - 1) &amp; ", " &amp; MID('FY2025'!K25, FIND(",", 'FY2025'!K25, FIND(",",'FY2025'!K25) + 1) + 2, LEN('FY2025'!K25))),"")</f>
        <v>#VALUE!</v>
      </c>
      <c r="L23" s="7" t="e">
        <f>IF('FY2025'!A25&lt;&gt;"",DATEVALUE(MID('FY2025'!L25, FIND(",", 'FY2025'!L25) + 2, FIND(" ", 'FY2025'!L25) - FIND(",", 'FY2025'!L25) - 1) &amp; " " &amp; MID('FY2025'!L25, FIND(" ", 'FY2025'!L25) + 1, FIND(",", 'FY2025'!L25, FIND(" ", 'FY2025'!L25)) - FIND(" ", 'FY2025'!L25) - 1) &amp; ", " &amp; MID('FY2025'!L25, FIND(",", 'FY2025'!L25, FIND(",",'FY2025'!L25) + 1) + 2, LEN('FY2025'!L25))),"")</f>
        <v>#VALUE!</v>
      </c>
      <c r="M23" s="7" t="e">
        <f>IF('FY2025'!A25&lt;&gt;"",DATEVALUE(MID('FY2025'!M25, FIND(",", 'FY2025'!M25) + 2, FIND(" ", 'FY2025'!M25) - FIND(",", 'FY2025'!M25) - 1) &amp; " " &amp; MID('FY2025'!M25, FIND(" ", 'FY2025'!M25) + 1, FIND(",", 'FY2025'!M25, FIND(" ", 'FY2025'!M25)) - FIND(" ", 'FY2025'!M25) - 1) &amp; ", " &amp; MID('FY2025'!M25, FIND(",", 'FY2025'!M25, FIND(",",'FY2025'!M25) + 1) + 2, LEN('FY2025'!M25))),"")</f>
        <v>#VALUE!</v>
      </c>
      <c r="N23" s="7" t="e">
        <f>IF('FY2025'!A25&lt;&gt;"",DATEVALUE(MID('FY2025'!N25, FIND(",", 'FY2025'!N25) + 2, FIND(" ", 'FY2025'!N25) - FIND(",", 'FY2025'!N25) - 1) &amp; " " &amp; MID('FY2025'!N25, FIND(" ", 'FY2025'!N25) + 1, FIND(",", 'FY2025'!N25, FIND(" ", 'FY2025'!N25)) - FIND(" ", 'FY2025'!N25) - 1) &amp; ", " &amp; MID('FY2025'!N25, FIND(",", 'FY2025'!N25, FIND(",",'FY2025'!N25) + 1) + 2, LEN('FY2025'!N25))),"")</f>
        <v>#VALUE!</v>
      </c>
      <c r="O23" s="5" t="e">
        <f t="shared" si="0"/>
        <v>#VALUE!</v>
      </c>
      <c r="P23" s="10" t="e">
        <f>IF('FY2025'!$A25&lt;&gt;"",IF(AND(MONTH($K23) &lt;= 1, MONTH($L23) &gt;= 1), IF($O23 &lt;&gt; "", $E23/$O23, ""), ""),"")</f>
        <v>#VALUE!</v>
      </c>
      <c r="Q23" s="10" t="e">
        <f>IF('FY2025'!$A25&lt;&gt;"",IF(AND(MONTH($K23) &lt;= 2, MONTH($L23) &gt;= 2), IF($O23 &lt;&gt; "", $E23/$O23, ""), ""),"")</f>
        <v>#VALUE!</v>
      </c>
      <c r="R23" s="10" t="e">
        <f>IF('FY2025'!$A25&lt;&gt;"",IF(AND(MONTH($K23) &lt;= 3, MONTH($L23) &gt;= 3), IF($O23 &lt;&gt; "", $E23/$O23, ""), ""),"")</f>
        <v>#VALUE!</v>
      </c>
      <c r="S23" s="10" t="e">
        <f>IF('FY2025'!$A25&lt;&gt;"",IF(AND(MONTH($K23) &lt;= 4, MONTH($L23) &gt;= 4), IF($O23 &lt;&gt; "", $E23/$O23, ""), ""),"")</f>
        <v>#VALUE!</v>
      </c>
      <c r="T23" s="10" t="e">
        <f>IF('FY2025'!$A25&lt;&gt;"",IF(AND(MONTH($K23) &lt;= 5, MONTH($L23) &gt;= 5), IF($O23 &lt;&gt; "", $E23/$O23, ""), ""),"")</f>
        <v>#VALUE!</v>
      </c>
      <c r="U23" s="10" t="e">
        <f>IF('FY2025'!$A25&lt;&gt;"",IF(AND(MONTH($K23) &lt;= 6, MONTH($L23) &gt;= 6), IF($O23 &lt;&gt; "", $E23/$O23, ""), ""),"")</f>
        <v>#VALUE!</v>
      </c>
      <c r="V23" s="10" t="e">
        <f>IF('FY2025'!$A25&lt;&gt;"",IF(AND(MONTH($K23) &lt;= 7, MONTH($L23) &gt;= 7 ), IF($O23 &lt;&gt; "", $E23/$O23, ""), ""),"")</f>
        <v>#VALUE!</v>
      </c>
      <c r="W23" s="10" t="e">
        <f>IF('FY2025'!$A25&lt;&gt;"",IF(AND(MONTH($K23) &lt;= 8, MONTH($L23) &gt;= 8), IF($O23 &lt;&gt; "", $E23/$O23, ""), ""),"")</f>
        <v>#VALUE!</v>
      </c>
      <c r="X23" s="10" t="e">
        <f>IF('FY2025'!$A25&lt;&gt;"",IF(AND(MONTH($K23) &lt;= 9, MONTH($L23) &gt;= 9), IF($O23 &lt;&gt; "", $E23/$O23, ""), ""),"")</f>
        <v>#VALUE!</v>
      </c>
      <c r="Y23" s="10" t="e">
        <f>IF('FY2025'!$A25&lt;&gt;"",IF(AND(MONTH($K23) &lt;= 10, MONTH($L23) &gt;= 10), IF($O23 &lt;&gt; "", $E23/$O23, ""), ""),"")</f>
        <v>#VALUE!</v>
      </c>
      <c r="Z23" s="10" t="e">
        <f>IF('FY2025'!$A25&lt;&gt;"",IF(AND(MONTH($K23) &lt;= 11, MONTH($L23) &gt;= 11), IF($O23 &lt;&gt; "", $E23/$O23, ""), ""),"")</f>
        <v>#VALUE!</v>
      </c>
      <c r="AA23" s="10" t="e">
        <f>IF('FY2025'!$A25&lt;&gt;"",IF(AND(MONTH($K23) &lt;= 12, MONTH($L23) &gt;= 12), IF($O23 &lt;&gt; "", $E23/$O23, ""), ""),"")</f>
        <v>#VALUE!</v>
      </c>
    </row>
    <row r="24" spans="1:27" x14ac:dyDescent="0.25">
      <c r="A24" s="8">
        <f>IF('FY2025'!A26&lt;&gt;"", VALUE('FY2025'!A26), "")</f>
        <v>23</v>
      </c>
      <c r="B24" s="5" t="str">
        <f>IF('FY2025'!A26&lt;&gt;"",_xlfn.VALUETOTEXT('FY2025'!B26),"")</f>
        <v>25-0210-2310-24BNPP-PS-AS-023</v>
      </c>
      <c r="C24" s="5" t="str">
        <f>_xlfn.VALUETOTEXT('FY2025'!C26)</f>
        <v>AS</v>
      </c>
      <c r="D24" s="5" t="str">
        <f>IF('FY2025'!A26&lt;&gt;"",_xlfn.VALUETOTEXT('FY2025'!D26),"")</f>
        <v>BNP Paribas SA</v>
      </c>
      <c r="E24" s="6">
        <f>IF('FY2025'!A26&lt;&gt;"",VALUE('FY2025'!E26),"")</f>
        <v>500000</v>
      </c>
      <c r="F24" s="6">
        <f>IF('FY2025'!A26&lt;&gt;"",VALUE('FY2025'!F26),"")</f>
        <v>77</v>
      </c>
      <c r="G24" s="6">
        <f>IF('FY2025'!A26&lt;&gt;"",VALUE('FY2025'!G26),"")</f>
        <v>64</v>
      </c>
      <c r="H24" s="6">
        <f>IF('FY2025'!A26&lt;&gt;"",VALUE('FY2025'!H26),"")</f>
        <v>6.95</v>
      </c>
      <c r="I24" s="6">
        <f>IF('FY2025'!A26&lt;&gt;"",VALUE('FY2025'!I26),"")</f>
        <v>2</v>
      </c>
      <c r="J24" s="6">
        <f>IF('FY2025'!A26&lt;&gt;"",VALUE('FY2025'!J26),"")</f>
        <v>4.95</v>
      </c>
      <c r="K24" s="7" t="e">
        <f>IF('FY2025'!A26&lt;&gt;"",DATEVALUE(MID('FY2025'!K26, FIND(",", 'FY2025'!K26) + 2, FIND(" ", 'FY2025'!K26) - FIND(",", 'FY2025'!K26) - 1) &amp; " " &amp; MID('FY2025'!K26, FIND(" ", 'FY2025'!K26) + 1, FIND(",", 'FY2025'!K26, FIND(" ", 'FY2025'!K26)) - FIND(" ", 'FY2025'!K26) - 1) &amp; ", " &amp; MID('FY2025'!K26, FIND(",", 'FY2025'!K26, FIND(",",'FY2025'!K26) + 1) + 2, LEN('FY2025'!K26))),"")</f>
        <v>#VALUE!</v>
      </c>
      <c r="L24" s="7" t="e">
        <f>IF('FY2025'!A26&lt;&gt;"",DATEVALUE(MID('FY2025'!L26, FIND(",", 'FY2025'!L26) + 2, FIND(" ", 'FY2025'!L26) - FIND(",", 'FY2025'!L26) - 1) &amp; " " &amp; MID('FY2025'!L26, FIND(" ", 'FY2025'!L26) + 1, FIND(",", 'FY2025'!L26, FIND(" ", 'FY2025'!L26)) - FIND(" ", 'FY2025'!L26) - 1) &amp; ", " &amp; MID('FY2025'!L26, FIND(",", 'FY2025'!L26, FIND(",",'FY2025'!L26) + 1) + 2, LEN('FY2025'!L26))),"")</f>
        <v>#VALUE!</v>
      </c>
      <c r="M24" s="7" t="e">
        <f>IF('FY2025'!A26&lt;&gt;"",DATEVALUE(MID('FY2025'!M26, FIND(",", 'FY2025'!M26) + 2, FIND(" ", 'FY2025'!M26) - FIND(",", 'FY2025'!M26) - 1) &amp; " " &amp; MID('FY2025'!M26, FIND(" ", 'FY2025'!M26) + 1, FIND(",", 'FY2025'!M26, FIND(" ", 'FY2025'!M26)) - FIND(" ", 'FY2025'!M26) - 1) &amp; ", " &amp; MID('FY2025'!M26, FIND(",", 'FY2025'!M26, FIND(",",'FY2025'!M26) + 1) + 2, LEN('FY2025'!M26))),"")</f>
        <v>#VALUE!</v>
      </c>
      <c r="N24" s="7" t="e">
        <f>IF('FY2025'!A26&lt;&gt;"",DATEVALUE(MID('FY2025'!N26, FIND(",", 'FY2025'!N26) + 2, FIND(" ", 'FY2025'!N26) - FIND(",", 'FY2025'!N26) - 1) &amp; " " &amp; MID('FY2025'!N26, FIND(" ", 'FY2025'!N26) + 1, FIND(",", 'FY2025'!N26, FIND(" ", 'FY2025'!N26)) - FIND(" ", 'FY2025'!N26) - 1) &amp; ", " &amp; MID('FY2025'!N26, FIND(",", 'FY2025'!N26, FIND(",",'FY2025'!N26) + 1) + 2, LEN('FY2025'!N26))),"")</f>
        <v>#VALUE!</v>
      </c>
      <c r="O24" s="5" t="e">
        <f t="shared" si="0"/>
        <v>#VALUE!</v>
      </c>
      <c r="P24" s="10" t="e">
        <f>IF('FY2025'!$A26&lt;&gt;"",IF(AND(MONTH($K24) &lt;= 1, MONTH($L24) &gt;= 1), IF($O24 &lt;&gt; "", $E24/$O24, ""), ""),"")</f>
        <v>#VALUE!</v>
      </c>
      <c r="Q24" s="10" t="e">
        <f>IF('FY2025'!$A26&lt;&gt;"",IF(AND(MONTH($K24) &lt;= 2, MONTH($L24) &gt;= 2), IF($O24 &lt;&gt; "", $E24/$O24, ""), ""),"")</f>
        <v>#VALUE!</v>
      </c>
      <c r="R24" s="10" t="e">
        <f>IF('FY2025'!$A26&lt;&gt;"",IF(AND(MONTH($K24) &lt;= 3, MONTH($L24) &gt;= 3), IF($O24 &lt;&gt; "", $E24/$O24, ""), ""),"")</f>
        <v>#VALUE!</v>
      </c>
      <c r="S24" s="10" t="e">
        <f>IF('FY2025'!$A26&lt;&gt;"",IF(AND(MONTH($K24) &lt;= 4, MONTH($L24) &gt;= 4), IF($O24 &lt;&gt; "", $E24/$O24, ""), ""),"")</f>
        <v>#VALUE!</v>
      </c>
      <c r="T24" s="10" t="e">
        <f>IF('FY2025'!$A26&lt;&gt;"",IF(AND(MONTH($K24) &lt;= 5, MONTH($L24) &gt;= 5), IF($O24 &lt;&gt; "", $E24/$O24, ""), ""),"")</f>
        <v>#VALUE!</v>
      </c>
      <c r="U24" s="10" t="e">
        <f>IF('FY2025'!$A26&lt;&gt;"",IF(AND(MONTH($K24) &lt;= 6, MONTH($L24) &gt;= 6), IF($O24 &lt;&gt; "", $E24/$O24, ""), ""),"")</f>
        <v>#VALUE!</v>
      </c>
      <c r="V24" s="10" t="e">
        <f>IF('FY2025'!$A26&lt;&gt;"",IF(AND(MONTH($K24) &lt;= 7, MONTH($L24) &gt;= 7 ), IF($O24 &lt;&gt; "", $E24/$O24, ""), ""),"")</f>
        <v>#VALUE!</v>
      </c>
      <c r="W24" s="10" t="e">
        <f>IF('FY2025'!$A26&lt;&gt;"",IF(AND(MONTH($K24) &lt;= 8, MONTH($L24) &gt;= 8), IF($O24 &lt;&gt; "", $E24/$O24, ""), ""),"")</f>
        <v>#VALUE!</v>
      </c>
      <c r="X24" s="10" t="e">
        <f>IF('FY2025'!$A26&lt;&gt;"",IF(AND(MONTH($K24) &lt;= 9, MONTH($L24) &gt;= 9), IF($O24 &lt;&gt; "", $E24/$O24, ""), ""),"")</f>
        <v>#VALUE!</v>
      </c>
      <c r="Y24" s="10" t="e">
        <f>IF('FY2025'!$A26&lt;&gt;"",IF(AND(MONTH($K24) &lt;= 10, MONTH($L24) &gt;= 10), IF($O24 &lt;&gt; "", $E24/$O24, ""), ""),"")</f>
        <v>#VALUE!</v>
      </c>
      <c r="Z24" s="10" t="e">
        <f>IF('FY2025'!$A26&lt;&gt;"",IF(AND(MONTH($K24) &lt;= 11, MONTH($L24) &gt;= 11), IF($O24 &lt;&gt; "", $E24/$O24, ""), ""),"")</f>
        <v>#VALUE!</v>
      </c>
      <c r="AA24" s="10" t="e">
        <f>IF('FY2025'!$A26&lt;&gt;"",IF(AND(MONTH($K24) &lt;= 12, MONTH($L24) &gt;= 12), IF($O24 &lt;&gt; "", $E24/$O24, ""), ""),"")</f>
        <v>#VALUE!</v>
      </c>
    </row>
    <row r="25" spans="1:27" x14ac:dyDescent="0.25">
      <c r="A25" s="8">
        <f>IF('FY2025'!A27&lt;&gt;"", VALUE('FY2025'!A27), "")</f>
        <v>24</v>
      </c>
      <c r="B25" s="5" t="str">
        <f>IF('FY2025'!A27&lt;&gt;"",_xlfn.VALUETOTEXT('FY2025'!B27),"")</f>
        <v>25-0210-2310-24JPMC-PS-HZ-024</v>
      </c>
      <c r="C25" s="5" t="str">
        <f>_xlfn.VALUETOTEXT('FY2025'!C27)</f>
        <v>HZ</v>
      </c>
      <c r="D25" s="5" t="str">
        <f>IF('FY2025'!A27&lt;&gt;"",_xlfn.VALUETOTEXT('FY2025'!D27),"")</f>
        <v>JP Morgan Chase Bank NA</v>
      </c>
      <c r="E25" s="6">
        <f>IF('FY2025'!A27&lt;&gt;"",VALUE('FY2025'!E27),"")</f>
        <v>500000</v>
      </c>
      <c r="F25" s="6">
        <f>IF('FY2025'!A27&lt;&gt;"",VALUE('FY2025'!F27),"")</f>
        <v>77</v>
      </c>
      <c r="G25" s="6">
        <f>IF('FY2025'!A27&lt;&gt;"",VALUE('FY2025'!G27),"")</f>
        <v>64</v>
      </c>
      <c r="H25" s="6">
        <f>IF('FY2025'!A27&lt;&gt;"",VALUE('FY2025'!H27),"")</f>
        <v>6.95</v>
      </c>
      <c r="I25" s="6">
        <f>IF('FY2025'!A27&lt;&gt;"",VALUE('FY2025'!I27),"")</f>
        <v>2</v>
      </c>
      <c r="J25" s="6">
        <f>IF('FY2025'!A27&lt;&gt;"",VALUE('FY2025'!J27),"")</f>
        <v>4.95</v>
      </c>
      <c r="K25" s="7" t="e">
        <f>IF('FY2025'!A27&lt;&gt;"",DATEVALUE(MID('FY2025'!K27, FIND(",", 'FY2025'!K27) + 2, FIND(" ", 'FY2025'!K27) - FIND(",", 'FY2025'!K27) - 1) &amp; " " &amp; MID('FY2025'!K27, FIND(" ", 'FY2025'!K27) + 1, FIND(",", 'FY2025'!K27, FIND(" ", 'FY2025'!K27)) - FIND(" ", 'FY2025'!K27) - 1) &amp; ", " &amp; MID('FY2025'!K27, FIND(",", 'FY2025'!K27, FIND(",",'FY2025'!K27) + 1) + 2, LEN('FY2025'!K27))),"")</f>
        <v>#VALUE!</v>
      </c>
      <c r="L25" s="7" t="e">
        <f>IF('FY2025'!A27&lt;&gt;"",DATEVALUE(MID('FY2025'!L27, FIND(",", 'FY2025'!L27) + 2, FIND(" ", 'FY2025'!L27) - FIND(",", 'FY2025'!L27) - 1) &amp; " " &amp; MID('FY2025'!L27, FIND(" ", 'FY2025'!L27) + 1, FIND(",", 'FY2025'!L27, FIND(" ", 'FY2025'!L27)) - FIND(" ", 'FY2025'!L27) - 1) &amp; ", " &amp; MID('FY2025'!L27, FIND(",", 'FY2025'!L27, FIND(",",'FY2025'!L27) + 1) + 2, LEN('FY2025'!L27))),"")</f>
        <v>#VALUE!</v>
      </c>
      <c r="M25" s="7" t="e">
        <f>IF('FY2025'!A27&lt;&gt;"",DATEVALUE(MID('FY2025'!M27, FIND(",", 'FY2025'!M27) + 2, FIND(" ", 'FY2025'!M27) - FIND(",", 'FY2025'!M27) - 1) &amp; " " &amp; MID('FY2025'!M27, FIND(" ", 'FY2025'!M27) + 1, FIND(",", 'FY2025'!M27, FIND(" ", 'FY2025'!M27)) - FIND(" ", 'FY2025'!M27) - 1) &amp; ", " &amp; MID('FY2025'!M27, FIND(",", 'FY2025'!M27, FIND(",",'FY2025'!M27) + 1) + 2, LEN('FY2025'!M27))),"")</f>
        <v>#VALUE!</v>
      </c>
      <c r="N25" s="7" t="e">
        <f>IF('FY2025'!A27&lt;&gt;"",DATEVALUE(MID('FY2025'!N27, FIND(",", 'FY2025'!N27) + 2, FIND(" ", 'FY2025'!N27) - FIND(",", 'FY2025'!N27) - 1) &amp; " " &amp; MID('FY2025'!N27, FIND(" ", 'FY2025'!N27) + 1, FIND(",", 'FY2025'!N27, FIND(" ", 'FY2025'!N27)) - FIND(" ", 'FY2025'!N27) - 1) &amp; ", " &amp; MID('FY2025'!N27, FIND(",", 'FY2025'!N27, FIND(",",'FY2025'!N27) + 1) + 2, LEN('FY2025'!N27))),"")</f>
        <v>#VALUE!</v>
      </c>
      <c r="O25" s="5" t="e">
        <f t="shared" si="0"/>
        <v>#VALUE!</v>
      </c>
      <c r="P25" s="10" t="e">
        <f>IF('FY2025'!$A27&lt;&gt;"",IF(AND(MONTH($K25) &lt;= 1, MONTH($L25) &gt;= 1), IF($O25 &lt;&gt; "", $E25/$O25, ""), ""),"")</f>
        <v>#VALUE!</v>
      </c>
      <c r="Q25" s="10" t="e">
        <f>IF('FY2025'!$A27&lt;&gt;"",IF(AND(MONTH($K25) &lt;= 2, MONTH($L25) &gt;= 2), IF($O25 &lt;&gt; "", $E25/$O25, ""), ""),"")</f>
        <v>#VALUE!</v>
      </c>
      <c r="R25" s="10" t="e">
        <f>IF('FY2025'!$A27&lt;&gt;"",IF(AND(MONTH($K25) &lt;= 3, MONTH($L25) &gt;= 3), IF($O25 &lt;&gt; "", $E25/$O25, ""), ""),"")</f>
        <v>#VALUE!</v>
      </c>
      <c r="S25" s="10" t="e">
        <f>IF('FY2025'!$A27&lt;&gt;"",IF(AND(MONTH($K25) &lt;= 4, MONTH($L25) &gt;= 4), IF($O25 &lt;&gt; "", $E25/$O25, ""), ""),"")</f>
        <v>#VALUE!</v>
      </c>
      <c r="T25" s="10" t="e">
        <f>IF('FY2025'!$A27&lt;&gt;"",IF(AND(MONTH($K25) &lt;= 5, MONTH($L25) &gt;= 5), IF($O25 &lt;&gt; "", $E25/$O25, ""), ""),"")</f>
        <v>#VALUE!</v>
      </c>
      <c r="U25" s="10" t="e">
        <f>IF('FY2025'!$A27&lt;&gt;"",IF(AND(MONTH($K25) &lt;= 6, MONTH($L25) &gt;= 6), IF($O25 &lt;&gt; "", $E25/$O25, ""), ""),"")</f>
        <v>#VALUE!</v>
      </c>
      <c r="V25" s="10" t="e">
        <f>IF('FY2025'!$A27&lt;&gt;"",IF(AND(MONTH($K25) &lt;= 7, MONTH($L25) &gt;= 7 ), IF($O25 &lt;&gt; "", $E25/$O25, ""), ""),"")</f>
        <v>#VALUE!</v>
      </c>
      <c r="W25" s="10" t="e">
        <f>IF('FY2025'!$A27&lt;&gt;"",IF(AND(MONTH($K25) &lt;= 8, MONTH($L25) &gt;= 8), IF($O25 &lt;&gt; "", $E25/$O25, ""), ""),"")</f>
        <v>#VALUE!</v>
      </c>
      <c r="X25" s="10" t="e">
        <f>IF('FY2025'!$A27&lt;&gt;"",IF(AND(MONTH($K25) &lt;= 9, MONTH($L25) &gt;= 9), IF($O25 &lt;&gt; "", $E25/$O25, ""), ""),"")</f>
        <v>#VALUE!</v>
      </c>
      <c r="Y25" s="10" t="e">
        <f>IF('FY2025'!$A27&lt;&gt;"",IF(AND(MONTH($K25) &lt;= 10, MONTH($L25) &gt;= 10), IF($O25 &lt;&gt; "", $E25/$O25, ""), ""),"")</f>
        <v>#VALUE!</v>
      </c>
      <c r="Z25" s="10" t="e">
        <f>IF('FY2025'!$A27&lt;&gt;"",IF(AND(MONTH($K25) &lt;= 11, MONTH($L25) &gt;= 11), IF($O25 &lt;&gt; "", $E25/$O25, ""), ""),"")</f>
        <v>#VALUE!</v>
      </c>
      <c r="AA25" s="10" t="e">
        <f>IF('FY2025'!$A27&lt;&gt;"",IF(AND(MONTH($K25) &lt;= 12, MONTH($L25) &gt;= 12), IF($O25 &lt;&gt; "", $E25/$O25, ""), ""),"")</f>
        <v>#VALUE!</v>
      </c>
    </row>
    <row r="26" spans="1:27" x14ac:dyDescent="0.25">
      <c r="A26" s="8">
        <f>IF('FY2025'!A28&lt;&gt;"", VALUE('FY2025'!A28), "")</f>
        <v>25</v>
      </c>
      <c r="B26" s="5" t="str">
        <f>IF('FY2025'!A28&lt;&gt;"",_xlfn.VALUETOTEXT('FY2025'!B28),"")</f>
        <v>25-0210-2310-24MSCG-PS-EG-025</v>
      </c>
      <c r="C26" s="5" t="str">
        <f>_xlfn.VALUETOTEXT('FY2025'!C28)</f>
        <v>EG</v>
      </c>
      <c r="D26" s="5" t="str">
        <f>IF('FY2025'!A28&lt;&gt;"",_xlfn.VALUETOTEXT('FY2025'!D28),"")</f>
        <v>Morgan Stanley Capital Group (Singapore) Pte</v>
      </c>
      <c r="E26" s="6">
        <f>IF('FY2025'!A28&lt;&gt;"",VALUE('FY2025'!E28),"")</f>
        <v>500000</v>
      </c>
      <c r="F26" s="6">
        <f>IF('FY2025'!A28&lt;&gt;"",VALUE('FY2025'!F28),"")</f>
        <v>77</v>
      </c>
      <c r="G26" s="6">
        <f>IF('FY2025'!A28&lt;&gt;"",VALUE('FY2025'!G28),"")</f>
        <v>64</v>
      </c>
      <c r="H26" s="6">
        <f>IF('FY2025'!A28&lt;&gt;"",VALUE('FY2025'!H28),"")</f>
        <v>6.85</v>
      </c>
      <c r="I26" s="6">
        <f>IF('FY2025'!A28&lt;&gt;"",VALUE('FY2025'!I28),"")</f>
        <v>1.89</v>
      </c>
      <c r="J26" s="6">
        <f>IF('FY2025'!A28&lt;&gt;"",VALUE('FY2025'!J28),"")</f>
        <v>4.96</v>
      </c>
      <c r="K26" s="7" t="e">
        <f>IF('FY2025'!A28&lt;&gt;"",DATEVALUE(MID('FY2025'!K28, FIND(",", 'FY2025'!K28) + 2, FIND(" ", 'FY2025'!K28) - FIND(",", 'FY2025'!K28) - 1) &amp; " " &amp; MID('FY2025'!K28, FIND(" ", 'FY2025'!K28) + 1, FIND(",", 'FY2025'!K28, FIND(" ", 'FY2025'!K28)) - FIND(" ", 'FY2025'!K28) - 1) &amp; ", " &amp; MID('FY2025'!K28, FIND(",", 'FY2025'!K28, FIND(",",'FY2025'!K28) + 1) + 2, LEN('FY2025'!K28))),"")</f>
        <v>#VALUE!</v>
      </c>
      <c r="L26" s="7" t="e">
        <f>IF('FY2025'!A28&lt;&gt;"",DATEVALUE(MID('FY2025'!L28, FIND(",", 'FY2025'!L28) + 2, FIND(" ", 'FY2025'!L28) - FIND(",", 'FY2025'!L28) - 1) &amp; " " &amp; MID('FY2025'!L28, FIND(" ", 'FY2025'!L28) + 1, FIND(",", 'FY2025'!L28, FIND(" ", 'FY2025'!L28)) - FIND(" ", 'FY2025'!L28) - 1) &amp; ", " &amp; MID('FY2025'!L28, FIND(",", 'FY2025'!L28, FIND(",",'FY2025'!L28) + 1) + 2, LEN('FY2025'!L28))),"")</f>
        <v>#VALUE!</v>
      </c>
      <c r="M26" s="7" t="e">
        <f>IF('FY2025'!A28&lt;&gt;"",DATEVALUE(MID('FY2025'!M28, FIND(",", 'FY2025'!M28) + 2, FIND(" ", 'FY2025'!M28) - FIND(",", 'FY2025'!M28) - 1) &amp; " " &amp; MID('FY2025'!M28, FIND(" ", 'FY2025'!M28) + 1, FIND(",", 'FY2025'!M28, FIND(" ", 'FY2025'!M28)) - FIND(" ", 'FY2025'!M28) - 1) &amp; ", " &amp; MID('FY2025'!M28, FIND(",", 'FY2025'!M28, FIND(",",'FY2025'!M28) + 1) + 2, LEN('FY2025'!M28))),"")</f>
        <v>#VALUE!</v>
      </c>
      <c r="N26" s="7" t="e">
        <f>IF('FY2025'!A28&lt;&gt;"",DATEVALUE(MID('FY2025'!N28, FIND(",", 'FY2025'!N28) + 2, FIND(" ", 'FY2025'!N28) - FIND(",", 'FY2025'!N28) - 1) &amp; " " &amp; MID('FY2025'!N28, FIND(" ", 'FY2025'!N28) + 1, FIND(",", 'FY2025'!N28, FIND(" ", 'FY2025'!N28)) - FIND(" ", 'FY2025'!N28) - 1) &amp; ", " &amp; MID('FY2025'!N28, FIND(",", 'FY2025'!N28, FIND(",",'FY2025'!N28) + 1) + 2, LEN('FY2025'!N28))),"")</f>
        <v>#VALUE!</v>
      </c>
      <c r="O26" s="5" t="e">
        <f t="shared" si="0"/>
        <v>#VALUE!</v>
      </c>
      <c r="P26" s="10" t="e">
        <f>IF('FY2025'!$A28&lt;&gt;"",IF(AND(MONTH($K26) &lt;= 1, MONTH($L26) &gt;= 1), IF($O26 &lt;&gt; "", $E26/$O26, ""), ""),"")</f>
        <v>#VALUE!</v>
      </c>
      <c r="Q26" s="10" t="e">
        <f>IF('FY2025'!$A28&lt;&gt;"",IF(AND(MONTH($K26) &lt;= 2, MONTH($L26) &gt;= 2), IF($O26 &lt;&gt; "", $E26/$O26, ""), ""),"")</f>
        <v>#VALUE!</v>
      </c>
      <c r="R26" s="10" t="e">
        <f>IF('FY2025'!$A28&lt;&gt;"",IF(AND(MONTH($K26) &lt;= 3, MONTH($L26) &gt;= 3), IF($O26 &lt;&gt; "", $E26/$O26, ""), ""),"")</f>
        <v>#VALUE!</v>
      </c>
      <c r="S26" s="10" t="e">
        <f>IF('FY2025'!$A28&lt;&gt;"",IF(AND(MONTH($K26) &lt;= 4, MONTH($L26) &gt;= 4), IF($O26 &lt;&gt; "", $E26/$O26, ""), ""),"")</f>
        <v>#VALUE!</v>
      </c>
      <c r="T26" s="10" t="e">
        <f>IF('FY2025'!$A28&lt;&gt;"",IF(AND(MONTH($K26) &lt;= 5, MONTH($L26) &gt;= 5), IF($O26 &lt;&gt; "", $E26/$O26, ""), ""),"")</f>
        <v>#VALUE!</v>
      </c>
      <c r="U26" s="10" t="e">
        <f>IF('FY2025'!$A28&lt;&gt;"",IF(AND(MONTH($K26) &lt;= 6, MONTH($L26) &gt;= 6), IF($O26 &lt;&gt; "", $E26/$O26, ""), ""),"")</f>
        <v>#VALUE!</v>
      </c>
      <c r="V26" s="10" t="e">
        <f>IF('FY2025'!$A28&lt;&gt;"",IF(AND(MONTH($K26) &lt;= 7, MONTH($L26) &gt;= 7 ), IF($O26 &lt;&gt; "", $E26/$O26, ""), ""),"")</f>
        <v>#VALUE!</v>
      </c>
      <c r="W26" s="10" t="e">
        <f>IF('FY2025'!$A28&lt;&gt;"",IF(AND(MONTH($K26) &lt;= 8, MONTH($L26) &gt;= 8), IF($O26 &lt;&gt; "", $E26/$O26, ""), ""),"")</f>
        <v>#VALUE!</v>
      </c>
      <c r="X26" s="10" t="e">
        <f>IF('FY2025'!$A28&lt;&gt;"",IF(AND(MONTH($K26) &lt;= 9, MONTH($L26) &gt;= 9), IF($O26 &lt;&gt; "", $E26/$O26, ""), ""),"")</f>
        <v>#VALUE!</v>
      </c>
      <c r="Y26" s="10" t="e">
        <f>IF('FY2025'!$A28&lt;&gt;"",IF(AND(MONTH($K26) &lt;= 10, MONTH($L26) &gt;= 10), IF($O26 &lt;&gt; "", $E26/$O26, ""), ""),"")</f>
        <v>#VALUE!</v>
      </c>
      <c r="Z26" s="10" t="e">
        <f>IF('FY2025'!$A28&lt;&gt;"",IF(AND(MONTH($K26) &lt;= 11, MONTH($L26) &gt;= 11), IF($O26 &lt;&gt; "", $E26/$O26, ""), ""),"")</f>
        <v>#VALUE!</v>
      </c>
      <c r="AA26" s="10" t="e">
        <f>IF('FY2025'!$A28&lt;&gt;"",IF(AND(MONTH($K26) &lt;= 12, MONTH($L26) &gt;= 12), IF($O26 &lt;&gt; "", $E26/$O26, ""), ""),"")</f>
        <v>#VALUE!</v>
      </c>
    </row>
    <row r="27" spans="1:27" x14ac:dyDescent="0.25">
      <c r="A27" s="8">
        <f>IF('FY2025'!A29&lt;&gt;"", VALUE('FY2025'!A29), "")</f>
        <v>26</v>
      </c>
      <c r="B27" s="5" t="str">
        <f>IF('FY2025'!A29&lt;&gt;"",_xlfn.VALUETOTEXT('FY2025'!B29),"")</f>
        <v>25-0210-2310-24SCBB-PS-HZ-026</v>
      </c>
      <c r="C27" s="5" t="str">
        <f>_xlfn.VALUETOTEXT('FY2025'!C29)</f>
        <v>HZ</v>
      </c>
      <c r="D27" s="5" t="str">
        <f>IF('FY2025'!A29&lt;&gt;"",_xlfn.VALUETOTEXT('FY2025'!D29),"")</f>
        <v>Standard Chartered Bank (M) Bhd</v>
      </c>
      <c r="E27" s="6">
        <f>IF('FY2025'!A29&lt;&gt;"",VALUE('FY2025'!E29),"")</f>
        <v>500000</v>
      </c>
      <c r="F27" s="6">
        <f>IF('FY2025'!A29&lt;&gt;"",VALUE('FY2025'!F29),"")</f>
        <v>77</v>
      </c>
      <c r="G27" s="6">
        <f>IF('FY2025'!A29&lt;&gt;"",VALUE('FY2025'!G29),"")</f>
        <v>64</v>
      </c>
      <c r="H27" s="6">
        <f>IF('FY2025'!A29&lt;&gt;"",VALUE('FY2025'!H29),"")</f>
        <v>6.75</v>
      </c>
      <c r="I27" s="6">
        <f>IF('FY2025'!A29&lt;&gt;"",VALUE('FY2025'!I29),"")</f>
        <v>1.8</v>
      </c>
      <c r="J27" s="6">
        <f>IF('FY2025'!A29&lt;&gt;"",VALUE('FY2025'!J29),"")</f>
        <v>4.95</v>
      </c>
      <c r="K27" s="7" t="e">
        <f>IF('FY2025'!A29&lt;&gt;"",DATEVALUE(MID('FY2025'!K29, FIND(",", 'FY2025'!K29) + 2, FIND(" ", 'FY2025'!K29) - FIND(",", 'FY2025'!K29) - 1) &amp; " " &amp; MID('FY2025'!K29, FIND(" ", 'FY2025'!K29) + 1, FIND(",", 'FY2025'!K29, FIND(" ", 'FY2025'!K29)) - FIND(" ", 'FY2025'!K29) - 1) &amp; ", " &amp; MID('FY2025'!K29, FIND(",", 'FY2025'!K29, FIND(",",'FY2025'!K29) + 1) + 2, LEN('FY2025'!K29))),"")</f>
        <v>#VALUE!</v>
      </c>
      <c r="L27" s="7" t="e">
        <f>IF('FY2025'!A29&lt;&gt;"",DATEVALUE(MID('FY2025'!L29, FIND(",", 'FY2025'!L29) + 2, FIND(" ", 'FY2025'!L29) - FIND(",", 'FY2025'!L29) - 1) &amp; " " &amp; MID('FY2025'!L29, FIND(" ", 'FY2025'!L29) + 1, FIND(",", 'FY2025'!L29, FIND(" ", 'FY2025'!L29)) - FIND(" ", 'FY2025'!L29) - 1) &amp; ", " &amp; MID('FY2025'!L29, FIND(",", 'FY2025'!L29, FIND(",",'FY2025'!L29) + 1) + 2, LEN('FY2025'!L29))),"")</f>
        <v>#VALUE!</v>
      </c>
      <c r="M27" s="7" t="e">
        <f>IF('FY2025'!A29&lt;&gt;"",DATEVALUE(MID('FY2025'!M29, FIND(",", 'FY2025'!M29) + 2, FIND(" ", 'FY2025'!M29) - FIND(",", 'FY2025'!M29) - 1) &amp; " " &amp; MID('FY2025'!M29, FIND(" ", 'FY2025'!M29) + 1, FIND(",", 'FY2025'!M29, FIND(" ", 'FY2025'!M29)) - FIND(" ", 'FY2025'!M29) - 1) &amp; ", " &amp; MID('FY2025'!M29, FIND(",", 'FY2025'!M29, FIND(",",'FY2025'!M29) + 1) + 2, LEN('FY2025'!M29))),"")</f>
        <v>#VALUE!</v>
      </c>
      <c r="N27" s="7" t="e">
        <f>IF('FY2025'!A29&lt;&gt;"",DATEVALUE(MID('FY2025'!N29, FIND(",", 'FY2025'!N29) + 2, FIND(" ", 'FY2025'!N29) - FIND(",", 'FY2025'!N29) - 1) &amp; " " &amp; MID('FY2025'!N29, FIND(" ", 'FY2025'!N29) + 1, FIND(",", 'FY2025'!N29, FIND(" ", 'FY2025'!N29)) - FIND(" ", 'FY2025'!N29) - 1) &amp; ", " &amp; MID('FY2025'!N29, FIND(",", 'FY2025'!N29, FIND(",",'FY2025'!N29) + 1) + 2, LEN('FY2025'!N29))),"")</f>
        <v>#VALUE!</v>
      </c>
      <c r="O27" s="5" t="e">
        <f t="shared" si="0"/>
        <v>#VALUE!</v>
      </c>
      <c r="P27" s="10" t="e">
        <f>IF('FY2025'!$A29&lt;&gt;"",IF(AND(MONTH($K27) &lt;= 1, MONTH($L27) &gt;= 1), IF($O27 &lt;&gt; "", $E27/$O27, ""), ""),"")</f>
        <v>#VALUE!</v>
      </c>
      <c r="Q27" s="10" t="e">
        <f>IF('FY2025'!$A29&lt;&gt;"",IF(AND(MONTH($K27) &lt;= 2, MONTH($L27) &gt;= 2), IF($O27 &lt;&gt; "", $E27/$O27, ""), ""),"")</f>
        <v>#VALUE!</v>
      </c>
      <c r="R27" s="10" t="e">
        <f>IF('FY2025'!$A29&lt;&gt;"",IF(AND(MONTH($K27) &lt;= 3, MONTH($L27) &gt;= 3), IF($O27 &lt;&gt; "", $E27/$O27, ""), ""),"")</f>
        <v>#VALUE!</v>
      </c>
      <c r="S27" s="10" t="e">
        <f>IF('FY2025'!$A29&lt;&gt;"",IF(AND(MONTH($K27) &lt;= 4, MONTH($L27) &gt;= 4), IF($O27 &lt;&gt; "", $E27/$O27, ""), ""),"")</f>
        <v>#VALUE!</v>
      </c>
      <c r="T27" s="10" t="e">
        <f>IF('FY2025'!$A29&lt;&gt;"",IF(AND(MONTH($K27) &lt;= 5, MONTH($L27) &gt;= 5), IF($O27 &lt;&gt; "", $E27/$O27, ""), ""),"")</f>
        <v>#VALUE!</v>
      </c>
      <c r="U27" s="10" t="e">
        <f>IF('FY2025'!$A29&lt;&gt;"",IF(AND(MONTH($K27) &lt;= 6, MONTH($L27) &gt;= 6), IF($O27 &lt;&gt; "", $E27/$O27, ""), ""),"")</f>
        <v>#VALUE!</v>
      </c>
      <c r="V27" s="10" t="e">
        <f>IF('FY2025'!$A29&lt;&gt;"",IF(AND(MONTH($K27) &lt;= 7, MONTH($L27) &gt;= 7 ), IF($O27 &lt;&gt; "", $E27/$O27, ""), ""),"")</f>
        <v>#VALUE!</v>
      </c>
      <c r="W27" s="10" t="e">
        <f>IF('FY2025'!$A29&lt;&gt;"",IF(AND(MONTH($K27) &lt;= 8, MONTH($L27) &gt;= 8), IF($O27 &lt;&gt; "", $E27/$O27, ""), ""),"")</f>
        <v>#VALUE!</v>
      </c>
      <c r="X27" s="10" t="e">
        <f>IF('FY2025'!$A29&lt;&gt;"",IF(AND(MONTH($K27) &lt;= 9, MONTH($L27) &gt;= 9), IF($O27 &lt;&gt; "", $E27/$O27, ""), ""),"")</f>
        <v>#VALUE!</v>
      </c>
      <c r="Y27" s="10" t="e">
        <f>IF('FY2025'!$A29&lt;&gt;"",IF(AND(MONTH($K27) &lt;= 10, MONTH($L27) &gt;= 10), IF($O27 &lt;&gt; "", $E27/$O27, ""), ""),"")</f>
        <v>#VALUE!</v>
      </c>
      <c r="Z27" s="10" t="e">
        <f>IF('FY2025'!$A29&lt;&gt;"",IF(AND(MONTH($K27) &lt;= 11, MONTH($L27) &gt;= 11), IF($O27 &lt;&gt; "", $E27/$O27, ""), ""),"")</f>
        <v>#VALUE!</v>
      </c>
      <c r="AA27" s="10" t="e">
        <f>IF('FY2025'!$A29&lt;&gt;"",IF(AND(MONTH($K27) &lt;= 12, MONTH($L27) &gt;= 12), IF($O27 &lt;&gt; "", $E27/$O27, ""), ""),"")</f>
        <v>#VALUE!</v>
      </c>
    </row>
    <row r="28" spans="1:27" x14ac:dyDescent="0.25">
      <c r="A28" s="8">
        <f>IF('FY2025'!A30&lt;&gt;"", VALUE('FY2025'!A30), "")</f>
        <v>27</v>
      </c>
      <c r="B28" s="5" t="str">
        <f>IF('FY2025'!A30&lt;&gt;"",_xlfn.VALUETOTEXT('FY2025'!B30),"")</f>
        <v>25-0210-2310-24MLIL-PS-DS-027</v>
      </c>
      <c r="C28" s="5" t="str">
        <f>_xlfn.VALUETOTEXT('FY2025'!C30)</f>
        <v>DS</v>
      </c>
      <c r="D28" s="5" t="str">
        <f>IF('FY2025'!A30&lt;&gt;"",_xlfn.VALUETOTEXT('FY2025'!D30),"")</f>
        <v>Merrill Lynch International</v>
      </c>
      <c r="E28" s="6">
        <f>IF('FY2025'!A30&lt;&gt;"",VALUE('FY2025'!E30),"")</f>
        <v>500000</v>
      </c>
      <c r="F28" s="6">
        <f>IF('FY2025'!A30&lt;&gt;"",VALUE('FY2025'!F30),"")</f>
        <v>77</v>
      </c>
      <c r="G28" s="6">
        <f>IF('FY2025'!A30&lt;&gt;"",VALUE('FY2025'!G30),"")</f>
        <v>64</v>
      </c>
      <c r="H28" s="6">
        <f>IF('FY2025'!A30&lt;&gt;"",VALUE('FY2025'!H30),"")</f>
        <v>6.75</v>
      </c>
      <c r="I28" s="6">
        <f>IF('FY2025'!A30&lt;&gt;"",VALUE('FY2025'!I30),"")</f>
        <v>1.8</v>
      </c>
      <c r="J28" s="6">
        <f>IF('FY2025'!A30&lt;&gt;"",VALUE('FY2025'!J30),"")</f>
        <v>4.95</v>
      </c>
      <c r="K28" s="7" t="e">
        <f>IF('FY2025'!A30&lt;&gt;"",DATEVALUE(MID('FY2025'!K30, FIND(",", 'FY2025'!K30) + 2, FIND(" ", 'FY2025'!K30) - FIND(",", 'FY2025'!K30) - 1) &amp; " " &amp; MID('FY2025'!K30, FIND(" ", 'FY2025'!K30) + 1, FIND(",", 'FY2025'!K30, FIND(" ", 'FY2025'!K30)) - FIND(" ", 'FY2025'!K30) - 1) &amp; ", " &amp; MID('FY2025'!K30, FIND(",", 'FY2025'!K30, FIND(",",'FY2025'!K30) + 1) + 2, LEN('FY2025'!K30))),"")</f>
        <v>#VALUE!</v>
      </c>
      <c r="L28" s="7" t="e">
        <f>IF('FY2025'!A30&lt;&gt;"",DATEVALUE(MID('FY2025'!L30, FIND(",", 'FY2025'!L30) + 2, FIND(" ", 'FY2025'!L30) - FIND(",", 'FY2025'!L30) - 1) &amp; " " &amp; MID('FY2025'!L30, FIND(" ", 'FY2025'!L30) + 1, FIND(",", 'FY2025'!L30, FIND(" ", 'FY2025'!L30)) - FIND(" ", 'FY2025'!L30) - 1) &amp; ", " &amp; MID('FY2025'!L30, FIND(",", 'FY2025'!L30, FIND(",",'FY2025'!L30) + 1) + 2, LEN('FY2025'!L30))),"")</f>
        <v>#VALUE!</v>
      </c>
      <c r="M28" s="7" t="e">
        <f>IF('FY2025'!A30&lt;&gt;"",DATEVALUE(MID('FY2025'!M30, FIND(",", 'FY2025'!M30) + 2, FIND(" ", 'FY2025'!M30) - FIND(",", 'FY2025'!M30) - 1) &amp; " " &amp; MID('FY2025'!M30, FIND(" ", 'FY2025'!M30) + 1, FIND(",", 'FY2025'!M30, FIND(" ", 'FY2025'!M30)) - FIND(" ", 'FY2025'!M30) - 1) &amp; ", " &amp; MID('FY2025'!M30, FIND(",", 'FY2025'!M30, FIND(",",'FY2025'!M30) + 1) + 2, LEN('FY2025'!M30))),"")</f>
        <v>#VALUE!</v>
      </c>
      <c r="N28" s="7" t="e">
        <f>IF('FY2025'!A30&lt;&gt;"",DATEVALUE(MID('FY2025'!N30, FIND(",", 'FY2025'!N30) + 2, FIND(" ", 'FY2025'!N30) - FIND(",", 'FY2025'!N30) - 1) &amp; " " &amp; MID('FY2025'!N30, FIND(" ", 'FY2025'!N30) + 1, FIND(",", 'FY2025'!N30, FIND(" ", 'FY2025'!N30)) - FIND(" ", 'FY2025'!N30) - 1) &amp; ", " &amp; MID('FY2025'!N30, FIND(",", 'FY2025'!N30, FIND(",",'FY2025'!N30) + 1) + 2, LEN('FY2025'!N30))),"")</f>
        <v>#VALUE!</v>
      </c>
      <c r="O28" s="5" t="e">
        <f t="shared" si="0"/>
        <v>#VALUE!</v>
      </c>
      <c r="P28" s="10" t="e">
        <f>IF('FY2025'!$A30&lt;&gt;"",IF(AND(MONTH($K28) &lt;= 1, MONTH($L28) &gt;= 1), IF($O28 &lt;&gt; "", $E28/$O28, ""), ""),"")</f>
        <v>#VALUE!</v>
      </c>
      <c r="Q28" s="10" t="e">
        <f>IF('FY2025'!$A30&lt;&gt;"",IF(AND(MONTH($K28) &lt;= 2, MONTH($L28) &gt;= 2), IF($O28 &lt;&gt; "", $E28/$O28, ""), ""),"")</f>
        <v>#VALUE!</v>
      </c>
      <c r="R28" s="10" t="e">
        <f>IF('FY2025'!$A30&lt;&gt;"",IF(AND(MONTH($K28) &lt;= 3, MONTH($L28) &gt;= 3), IF($O28 &lt;&gt; "", $E28/$O28, ""), ""),"")</f>
        <v>#VALUE!</v>
      </c>
      <c r="S28" s="10" t="e">
        <f>IF('FY2025'!$A30&lt;&gt;"",IF(AND(MONTH($K28) &lt;= 4, MONTH($L28) &gt;= 4), IF($O28 &lt;&gt; "", $E28/$O28, ""), ""),"")</f>
        <v>#VALUE!</v>
      </c>
      <c r="T28" s="10" t="e">
        <f>IF('FY2025'!$A30&lt;&gt;"",IF(AND(MONTH($K28) &lt;= 5, MONTH($L28) &gt;= 5), IF($O28 &lt;&gt; "", $E28/$O28, ""), ""),"")</f>
        <v>#VALUE!</v>
      </c>
      <c r="U28" s="10" t="e">
        <f>IF('FY2025'!$A30&lt;&gt;"",IF(AND(MONTH($K28) &lt;= 6, MONTH($L28) &gt;= 6), IF($O28 &lt;&gt; "", $E28/$O28, ""), ""),"")</f>
        <v>#VALUE!</v>
      </c>
      <c r="V28" s="10" t="e">
        <f>IF('FY2025'!$A30&lt;&gt;"",IF(AND(MONTH($K28) &lt;= 7, MONTH($L28) &gt;= 7 ), IF($O28 &lt;&gt; "", $E28/$O28, ""), ""),"")</f>
        <v>#VALUE!</v>
      </c>
      <c r="W28" s="10" t="e">
        <f>IF('FY2025'!$A30&lt;&gt;"",IF(AND(MONTH($K28) &lt;= 8, MONTH($L28) &gt;= 8), IF($O28 &lt;&gt; "", $E28/$O28, ""), ""),"")</f>
        <v>#VALUE!</v>
      </c>
      <c r="X28" s="10" t="e">
        <f>IF('FY2025'!$A30&lt;&gt;"",IF(AND(MONTH($K28) &lt;= 9, MONTH($L28) &gt;= 9), IF($O28 &lt;&gt; "", $E28/$O28, ""), ""),"")</f>
        <v>#VALUE!</v>
      </c>
      <c r="Y28" s="10" t="e">
        <f>IF('FY2025'!$A30&lt;&gt;"",IF(AND(MONTH($K28) &lt;= 10, MONTH($L28) &gt;= 10), IF($O28 &lt;&gt; "", $E28/$O28, ""), ""),"")</f>
        <v>#VALUE!</v>
      </c>
      <c r="Z28" s="10" t="e">
        <f>IF('FY2025'!$A30&lt;&gt;"",IF(AND(MONTH($K28) &lt;= 11, MONTH($L28) &gt;= 11), IF($O28 &lt;&gt; "", $E28/$O28, ""), ""),"")</f>
        <v>#VALUE!</v>
      </c>
      <c r="AA28" s="10" t="e">
        <f>IF('FY2025'!$A30&lt;&gt;"",IF(AND(MONTH($K28) &lt;= 12, MONTH($L28) &gt;= 12), IF($O28 &lt;&gt; "", $E28/$O28, ""), ""),"")</f>
        <v>#VALUE!</v>
      </c>
    </row>
    <row r="29" spans="1:27" x14ac:dyDescent="0.25">
      <c r="A29" s="8">
        <f>IF('FY2025'!A31&lt;&gt;"", VALUE('FY2025'!A31), "")</f>
        <v>28</v>
      </c>
      <c r="B29" s="5" t="str">
        <f>IF('FY2025'!A31&lt;&gt;"",_xlfn.VALUETOTEXT('FY2025'!B31),"")</f>
        <v>25-0210-2310-24CITI-PS-DS-028</v>
      </c>
      <c r="C29" s="5" t="str">
        <f>_xlfn.VALUETOTEXT('FY2025'!C31)</f>
        <v>DS</v>
      </c>
      <c r="D29" s="5" t="str">
        <f>IF('FY2025'!A31&lt;&gt;"",_xlfn.VALUETOTEXT('FY2025'!D31),"")</f>
        <v>Citibank Bhd</v>
      </c>
      <c r="E29" s="6">
        <f>IF('FY2025'!A31&lt;&gt;"",VALUE('FY2025'!E31),"")</f>
        <v>500000</v>
      </c>
      <c r="F29" s="6">
        <f>IF('FY2025'!A31&lt;&gt;"",VALUE('FY2025'!F31),"")</f>
        <v>77</v>
      </c>
      <c r="G29" s="6">
        <f>IF('FY2025'!A31&lt;&gt;"",VALUE('FY2025'!G31),"")</f>
        <v>64</v>
      </c>
      <c r="H29" s="6">
        <f>IF('FY2025'!A31&lt;&gt;"",VALUE('FY2025'!H31),"")</f>
        <v>6.85</v>
      </c>
      <c r="I29" s="6">
        <f>IF('FY2025'!A31&lt;&gt;"",VALUE('FY2025'!I31),"")</f>
        <v>1.91</v>
      </c>
      <c r="J29" s="6">
        <f>IF('FY2025'!A31&lt;&gt;"",VALUE('FY2025'!J31),"")</f>
        <v>4.9400000000000004</v>
      </c>
      <c r="K29" s="7" t="e">
        <f>IF('FY2025'!A31&lt;&gt;"",DATEVALUE(MID('FY2025'!K31, FIND(",", 'FY2025'!K31) + 2, FIND(" ", 'FY2025'!K31) - FIND(",", 'FY2025'!K31) - 1) &amp; " " &amp; MID('FY2025'!K31, FIND(" ", 'FY2025'!K31) + 1, FIND(",", 'FY2025'!K31, FIND(" ", 'FY2025'!K31)) - FIND(" ", 'FY2025'!K31) - 1) &amp; ", " &amp; MID('FY2025'!K31, FIND(",", 'FY2025'!K31, FIND(",",'FY2025'!K31) + 1) + 2, LEN('FY2025'!K31))),"")</f>
        <v>#VALUE!</v>
      </c>
      <c r="L29" s="7" t="e">
        <f>IF('FY2025'!A31&lt;&gt;"",DATEVALUE(MID('FY2025'!L31, FIND(",", 'FY2025'!L31) + 2, FIND(" ", 'FY2025'!L31) - FIND(",", 'FY2025'!L31) - 1) &amp; " " &amp; MID('FY2025'!L31, FIND(" ", 'FY2025'!L31) + 1, FIND(",", 'FY2025'!L31, FIND(" ", 'FY2025'!L31)) - FIND(" ", 'FY2025'!L31) - 1) &amp; ", " &amp; MID('FY2025'!L31, FIND(",", 'FY2025'!L31, FIND(",",'FY2025'!L31) + 1) + 2, LEN('FY2025'!L31))),"")</f>
        <v>#VALUE!</v>
      </c>
      <c r="M29" s="7" t="e">
        <f>IF('FY2025'!A31&lt;&gt;"",DATEVALUE(MID('FY2025'!M31, FIND(",", 'FY2025'!M31) + 2, FIND(" ", 'FY2025'!M31) - FIND(",", 'FY2025'!M31) - 1) &amp; " " &amp; MID('FY2025'!M31, FIND(" ", 'FY2025'!M31) + 1, FIND(",", 'FY2025'!M31, FIND(" ", 'FY2025'!M31)) - FIND(" ", 'FY2025'!M31) - 1) &amp; ", " &amp; MID('FY2025'!M31, FIND(",", 'FY2025'!M31, FIND(",",'FY2025'!M31) + 1) + 2, LEN('FY2025'!M31))),"")</f>
        <v>#VALUE!</v>
      </c>
      <c r="N29" s="7" t="e">
        <f>IF('FY2025'!A31&lt;&gt;"",DATEVALUE(MID('FY2025'!N31, FIND(",", 'FY2025'!N31) + 2, FIND(" ", 'FY2025'!N31) - FIND(",", 'FY2025'!N31) - 1) &amp; " " &amp; MID('FY2025'!N31, FIND(" ", 'FY2025'!N31) + 1, FIND(",", 'FY2025'!N31, FIND(" ", 'FY2025'!N31)) - FIND(" ", 'FY2025'!N31) - 1) &amp; ", " &amp; MID('FY2025'!N31, FIND(",", 'FY2025'!N31, FIND(",",'FY2025'!N31) + 1) + 2, LEN('FY2025'!N31))),"")</f>
        <v>#VALUE!</v>
      </c>
      <c r="O29" s="5" t="e">
        <f t="shared" si="0"/>
        <v>#VALUE!</v>
      </c>
      <c r="P29" s="10" t="e">
        <f>IF('FY2025'!$A31&lt;&gt;"",IF(AND(MONTH($K29) &lt;= 1, MONTH($L29) &gt;= 1), IF($O29 &lt;&gt; "", $E29/$O29, ""), ""),"")</f>
        <v>#VALUE!</v>
      </c>
      <c r="Q29" s="10" t="e">
        <f>IF('FY2025'!$A31&lt;&gt;"",IF(AND(MONTH($K29) &lt;= 2, MONTH($L29) &gt;= 2), IF($O29 &lt;&gt; "", $E29/$O29, ""), ""),"")</f>
        <v>#VALUE!</v>
      </c>
      <c r="R29" s="10" t="e">
        <f>IF('FY2025'!$A31&lt;&gt;"",IF(AND(MONTH($K29) &lt;= 3, MONTH($L29) &gt;= 3), IF($O29 &lt;&gt; "", $E29/$O29, ""), ""),"")</f>
        <v>#VALUE!</v>
      </c>
      <c r="S29" s="10" t="e">
        <f>IF('FY2025'!$A31&lt;&gt;"",IF(AND(MONTH($K29) &lt;= 4, MONTH($L29) &gt;= 4), IF($O29 &lt;&gt; "", $E29/$O29, ""), ""),"")</f>
        <v>#VALUE!</v>
      </c>
      <c r="T29" s="10" t="e">
        <f>IF('FY2025'!$A31&lt;&gt;"",IF(AND(MONTH($K29) &lt;= 5, MONTH($L29) &gt;= 5), IF($O29 &lt;&gt; "", $E29/$O29, ""), ""),"")</f>
        <v>#VALUE!</v>
      </c>
      <c r="U29" s="10" t="e">
        <f>IF('FY2025'!$A31&lt;&gt;"",IF(AND(MONTH($K29) &lt;= 6, MONTH($L29) &gt;= 6), IF($O29 &lt;&gt; "", $E29/$O29, ""), ""),"")</f>
        <v>#VALUE!</v>
      </c>
      <c r="V29" s="10" t="e">
        <f>IF('FY2025'!$A31&lt;&gt;"",IF(AND(MONTH($K29) &lt;= 7, MONTH($L29) &gt;= 7 ), IF($O29 &lt;&gt; "", $E29/$O29, ""), ""),"")</f>
        <v>#VALUE!</v>
      </c>
      <c r="W29" s="10" t="e">
        <f>IF('FY2025'!$A31&lt;&gt;"",IF(AND(MONTH($K29) &lt;= 8, MONTH($L29) &gt;= 8), IF($O29 &lt;&gt; "", $E29/$O29, ""), ""),"")</f>
        <v>#VALUE!</v>
      </c>
      <c r="X29" s="10" t="e">
        <f>IF('FY2025'!$A31&lt;&gt;"",IF(AND(MONTH($K29) &lt;= 9, MONTH($L29) &gt;= 9), IF($O29 &lt;&gt; "", $E29/$O29, ""), ""),"")</f>
        <v>#VALUE!</v>
      </c>
      <c r="Y29" s="10" t="e">
        <f>IF('FY2025'!$A31&lt;&gt;"",IF(AND(MONTH($K29) &lt;= 10, MONTH($L29) &gt;= 10), IF($O29 &lt;&gt; "", $E29/$O29, ""), ""),"")</f>
        <v>#VALUE!</v>
      </c>
      <c r="Z29" s="10" t="e">
        <f>IF('FY2025'!$A31&lt;&gt;"",IF(AND(MONTH($K29) &lt;= 11, MONTH($L29) &gt;= 11), IF($O29 &lt;&gt; "", $E29/$O29, ""), ""),"")</f>
        <v>#VALUE!</v>
      </c>
      <c r="AA29" s="10" t="e">
        <f>IF('FY2025'!$A31&lt;&gt;"",IF(AND(MONTH($K29) &lt;= 12, MONTH($L29) &gt;= 12), IF($O29 &lt;&gt; "", $E29/$O29, ""), ""),"")</f>
        <v>#VALUE!</v>
      </c>
    </row>
    <row r="30" spans="1:27" x14ac:dyDescent="0.25">
      <c r="A30" s="8">
        <f>IF('FY2025'!A32&lt;&gt;"", VALUE('FY2025'!A32), "")</f>
        <v>29</v>
      </c>
      <c r="B30" s="5" t="str">
        <f>IF('FY2025'!A32&lt;&gt;"",_xlfn.VALUETOTEXT('FY2025'!B32),"")</f>
        <v>25-0310-2410-24JPMC-PS-HZ-029</v>
      </c>
      <c r="C30" s="5" t="str">
        <f>_xlfn.VALUETOTEXT('FY2025'!C32)</f>
        <v>HZ</v>
      </c>
      <c r="D30" s="5" t="str">
        <f>IF('FY2025'!A32&lt;&gt;"",_xlfn.VALUETOTEXT('FY2025'!D32),"")</f>
        <v>JP Morgan Chase Bank NA</v>
      </c>
      <c r="E30" s="6">
        <f>IF('FY2025'!A32&lt;&gt;"",VALUE('FY2025'!E32),"")</f>
        <v>500000</v>
      </c>
      <c r="F30" s="6">
        <f>IF('FY2025'!A32&lt;&gt;"",VALUE('FY2025'!F32),"")</f>
        <v>77</v>
      </c>
      <c r="G30" s="6">
        <f>IF('FY2025'!A32&lt;&gt;"",VALUE('FY2025'!G32),"")</f>
        <v>64</v>
      </c>
      <c r="H30" s="6">
        <f>IF('FY2025'!A32&lt;&gt;"",VALUE('FY2025'!H32),"")</f>
        <v>7.4</v>
      </c>
      <c r="I30" s="6">
        <f>IF('FY2025'!A32&lt;&gt;"",VALUE('FY2025'!I32),"")</f>
        <v>2.2000000000000002</v>
      </c>
      <c r="J30" s="6">
        <f>IF('FY2025'!A32&lt;&gt;"",VALUE('FY2025'!J32),"")</f>
        <v>5.2</v>
      </c>
      <c r="K30" s="7" t="e">
        <f>IF('FY2025'!A32&lt;&gt;"",DATEVALUE(MID('FY2025'!K32, FIND(",", 'FY2025'!K32) + 2, FIND(" ", 'FY2025'!K32) - FIND(",", 'FY2025'!K32) - 1) &amp; " " &amp; MID('FY2025'!K32, FIND(" ", 'FY2025'!K32) + 1, FIND(",", 'FY2025'!K32, FIND(" ", 'FY2025'!K32)) - FIND(" ", 'FY2025'!K32) - 1) &amp; ", " &amp; MID('FY2025'!K32, FIND(",", 'FY2025'!K32, FIND(",",'FY2025'!K32) + 1) + 2, LEN('FY2025'!K32))),"")</f>
        <v>#VALUE!</v>
      </c>
      <c r="L30" s="7" t="e">
        <f>IF('FY2025'!A32&lt;&gt;"",DATEVALUE(MID('FY2025'!L32, FIND(",", 'FY2025'!L32) + 2, FIND(" ", 'FY2025'!L32) - FIND(",", 'FY2025'!L32) - 1) &amp; " " &amp; MID('FY2025'!L32, FIND(" ", 'FY2025'!L32) + 1, FIND(",", 'FY2025'!L32, FIND(" ", 'FY2025'!L32)) - FIND(" ", 'FY2025'!L32) - 1) &amp; ", " &amp; MID('FY2025'!L32, FIND(",", 'FY2025'!L32, FIND(",",'FY2025'!L32) + 1) + 2, LEN('FY2025'!L32))),"")</f>
        <v>#VALUE!</v>
      </c>
      <c r="M30" s="7" t="e">
        <f>IF('FY2025'!A32&lt;&gt;"",DATEVALUE(MID('FY2025'!M32, FIND(",", 'FY2025'!M32) + 2, FIND(" ", 'FY2025'!M32) - FIND(",", 'FY2025'!M32) - 1) &amp; " " &amp; MID('FY2025'!M32, FIND(" ", 'FY2025'!M32) + 1, FIND(",", 'FY2025'!M32, FIND(" ", 'FY2025'!M32)) - FIND(" ", 'FY2025'!M32) - 1) &amp; ", " &amp; MID('FY2025'!M32, FIND(",", 'FY2025'!M32, FIND(",",'FY2025'!M32) + 1) + 2, LEN('FY2025'!M32))),"")</f>
        <v>#VALUE!</v>
      </c>
      <c r="N30" s="7" t="e">
        <f>IF('FY2025'!A32&lt;&gt;"",DATEVALUE(MID('FY2025'!N32, FIND(",", 'FY2025'!N32) + 2, FIND(" ", 'FY2025'!N32) - FIND(",", 'FY2025'!N32) - 1) &amp; " " &amp; MID('FY2025'!N32, FIND(" ", 'FY2025'!N32) + 1, FIND(",", 'FY2025'!N32, FIND(" ", 'FY2025'!N32)) - FIND(" ", 'FY2025'!N32) - 1) &amp; ", " &amp; MID('FY2025'!N32, FIND(",", 'FY2025'!N32, FIND(",",'FY2025'!N32) + 1) + 2, LEN('FY2025'!N32))),"")</f>
        <v>#VALUE!</v>
      </c>
      <c r="O30" s="5" t="e">
        <f t="shared" si="0"/>
        <v>#VALUE!</v>
      </c>
      <c r="P30" s="10" t="e">
        <f>IF('FY2025'!$A32&lt;&gt;"",IF(AND(MONTH($K30) &lt;= 1, MONTH($L30) &gt;= 1), IF($O30 &lt;&gt; "", $E30/$O30, ""), ""),"")</f>
        <v>#VALUE!</v>
      </c>
      <c r="Q30" s="10" t="e">
        <f>IF('FY2025'!$A32&lt;&gt;"",IF(AND(MONTH($K30) &lt;= 2, MONTH($L30) &gt;= 2), IF($O30 &lt;&gt; "", $E30/$O30, ""), ""),"")</f>
        <v>#VALUE!</v>
      </c>
      <c r="R30" s="10" t="e">
        <f>IF('FY2025'!$A32&lt;&gt;"",IF(AND(MONTH($K30) &lt;= 3, MONTH($L30) &gt;= 3), IF($O30 &lt;&gt; "", $E30/$O30, ""), ""),"")</f>
        <v>#VALUE!</v>
      </c>
      <c r="S30" s="10" t="e">
        <f>IF('FY2025'!$A32&lt;&gt;"",IF(AND(MONTH($K30) &lt;= 4, MONTH($L30) &gt;= 4), IF($O30 &lt;&gt; "", $E30/$O30, ""), ""),"")</f>
        <v>#VALUE!</v>
      </c>
      <c r="T30" s="10" t="e">
        <f>IF('FY2025'!$A32&lt;&gt;"",IF(AND(MONTH($K30) &lt;= 5, MONTH($L30) &gt;= 5), IF($O30 &lt;&gt; "", $E30/$O30, ""), ""),"")</f>
        <v>#VALUE!</v>
      </c>
      <c r="U30" s="10" t="e">
        <f>IF('FY2025'!$A32&lt;&gt;"",IF(AND(MONTH($K30) &lt;= 6, MONTH($L30) &gt;= 6), IF($O30 &lt;&gt; "", $E30/$O30, ""), ""),"")</f>
        <v>#VALUE!</v>
      </c>
      <c r="V30" s="10" t="e">
        <f>IF('FY2025'!$A32&lt;&gt;"",IF(AND(MONTH($K30) &lt;= 7, MONTH($L30) &gt;= 7 ), IF($O30 &lt;&gt; "", $E30/$O30, ""), ""),"")</f>
        <v>#VALUE!</v>
      </c>
      <c r="W30" s="10" t="e">
        <f>IF('FY2025'!$A32&lt;&gt;"",IF(AND(MONTH($K30) &lt;= 8, MONTH($L30) &gt;= 8), IF($O30 &lt;&gt; "", $E30/$O30, ""), ""),"")</f>
        <v>#VALUE!</v>
      </c>
      <c r="X30" s="10" t="e">
        <f>IF('FY2025'!$A32&lt;&gt;"",IF(AND(MONTH($K30) &lt;= 9, MONTH($L30) &gt;= 9), IF($O30 &lt;&gt; "", $E30/$O30, ""), ""),"")</f>
        <v>#VALUE!</v>
      </c>
      <c r="Y30" s="10" t="e">
        <f>IF('FY2025'!$A32&lt;&gt;"",IF(AND(MONTH($K30) &lt;= 10, MONTH($L30) &gt;= 10), IF($O30 &lt;&gt; "", $E30/$O30, ""), ""),"")</f>
        <v>#VALUE!</v>
      </c>
      <c r="Z30" s="10" t="e">
        <f>IF('FY2025'!$A32&lt;&gt;"",IF(AND(MONTH($K30) &lt;= 11, MONTH($L30) &gt;= 11), IF($O30 &lt;&gt; "", $E30/$O30, ""), ""),"")</f>
        <v>#VALUE!</v>
      </c>
      <c r="AA30" s="10" t="e">
        <f>IF('FY2025'!$A32&lt;&gt;"",IF(AND(MONTH($K30) &lt;= 12, MONTH($L30) &gt;= 12), IF($O30 &lt;&gt; "", $E30/$O30, ""), ""),"")</f>
        <v>#VALUE!</v>
      </c>
    </row>
    <row r="31" spans="1:27" x14ac:dyDescent="0.25">
      <c r="A31" s="8">
        <f>IF('FY2025'!A33&lt;&gt;"", VALUE('FY2025'!A33), "")</f>
        <v>30</v>
      </c>
      <c r="B31" s="5" t="str">
        <f>IF('FY2025'!A33&lt;&gt;"",_xlfn.VALUETOTEXT('FY2025'!B33),"")</f>
        <v>25-0310-2410-24MLIL-PS-HZ-030</v>
      </c>
      <c r="C31" s="5" t="str">
        <f>_xlfn.VALUETOTEXT('FY2025'!C33)</f>
        <v>HZ</v>
      </c>
      <c r="D31" s="5" t="str">
        <f>IF('FY2025'!A33&lt;&gt;"",_xlfn.VALUETOTEXT('FY2025'!D33),"")</f>
        <v>Merrill Lynch International</v>
      </c>
      <c r="E31" s="6">
        <f>IF('FY2025'!A33&lt;&gt;"",VALUE('FY2025'!E33),"")</f>
        <v>500000</v>
      </c>
      <c r="F31" s="6">
        <f>IF('FY2025'!A33&lt;&gt;"",VALUE('FY2025'!F33),"")</f>
        <v>77</v>
      </c>
      <c r="G31" s="6">
        <f>IF('FY2025'!A33&lt;&gt;"",VALUE('FY2025'!G33),"")</f>
        <v>64</v>
      </c>
      <c r="H31" s="6">
        <f>IF('FY2025'!A33&lt;&gt;"",VALUE('FY2025'!H33),"")</f>
        <v>7</v>
      </c>
      <c r="I31" s="6">
        <f>IF('FY2025'!A33&lt;&gt;"",VALUE('FY2025'!I33),"")</f>
        <v>1.85</v>
      </c>
      <c r="J31" s="6">
        <f>IF('FY2025'!A33&lt;&gt;"",VALUE('FY2025'!J33),"")</f>
        <v>5.15</v>
      </c>
      <c r="K31" s="7" t="e">
        <f>IF('FY2025'!A33&lt;&gt;"",DATEVALUE(MID('FY2025'!K33, FIND(",", 'FY2025'!K33) + 2, FIND(" ", 'FY2025'!K33) - FIND(",", 'FY2025'!K33) - 1) &amp; " " &amp; MID('FY2025'!K33, FIND(" ", 'FY2025'!K33) + 1, FIND(",", 'FY2025'!K33, FIND(" ", 'FY2025'!K33)) - FIND(" ", 'FY2025'!K33) - 1) &amp; ", " &amp; MID('FY2025'!K33, FIND(",", 'FY2025'!K33, FIND(",",'FY2025'!K33) + 1) + 2, LEN('FY2025'!K33))),"")</f>
        <v>#VALUE!</v>
      </c>
      <c r="L31" s="7" t="e">
        <f>IF('FY2025'!A33&lt;&gt;"",DATEVALUE(MID('FY2025'!L33, FIND(",", 'FY2025'!L33) + 2, FIND(" ", 'FY2025'!L33) - FIND(",", 'FY2025'!L33) - 1) &amp; " " &amp; MID('FY2025'!L33, FIND(" ", 'FY2025'!L33) + 1, FIND(",", 'FY2025'!L33, FIND(" ", 'FY2025'!L33)) - FIND(" ", 'FY2025'!L33) - 1) &amp; ", " &amp; MID('FY2025'!L33, FIND(",", 'FY2025'!L33, FIND(",",'FY2025'!L33) + 1) + 2, LEN('FY2025'!L33))),"")</f>
        <v>#VALUE!</v>
      </c>
      <c r="M31" s="7" t="e">
        <f>IF('FY2025'!A33&lt;&gt;"",DATEVALUE(MID('FY2025'!M33, FIND(",", 'FY2025'!M33) + 2, FIND(" ", 'FY2025'!M33) - FIND(",", 'FY2025'!M33) - 1) &amp; " " &amp; MID('FY2025'!M33, FIND(" ", 'FY2025'!M33) + 1, FIND(",", 'FY2025'!M33, FIND(" ", 'FY2025'!M33)) - FIND(" ", 'FY2025'!M33) - 1) &amp; ", " &amp; MID('FY2025'!M33, FIND(",", 'FY2025'!M33, FIND(",",'FY2025'!M33) + 1) + 2, LEN('FY2025'!M33))),"")</f>
        <v>#VALUE!</v>
      </c>
      <c r="N31" s="7" t="e">
        <f>IF('FY2025'!A33&lt;&gt;"",DATEVALUE(MID('FY2025'!N33, FIND(",", 'FY2025'!N33) + 2, FIND(" ", 'FY2025'!N33) - FIND(",", 'FY2025'!N33) - 1) &amp; " " &amp; MID('FY2025'!N33, FIND(" ", 'FY2025'!N33) + 1, FIND(",", 'FY2025'!N33, FIND(" ", 'FY2025'!N33)) - FIND(" ", 'FY2025'!N33) - 1) &amp; ", " &amp; MID('FY2025'!N33, FIND(",", 'FY2025'!N33, FIND(",",'FY2025'!N33) + 1) + 2, LEN('FY2025'!N33))),"")</f>
        <v>#VALUE!</v>
      </c>
      <c r="O31" s="5" t="e">
        <f t="shared" si="0"/>
        <v>#VALUE!</v>
      </c>
      <c r="P31" s="10" t="e">
        <f>IF('FY2025'!$A33&lt;&gt;"",IF(AND(MONTH($K31) &lt;= 1, MONTH($L31) &gt;= 1), IF($O31 &lt;&gt; "", $E31/$O31, ""), ""),"")</f>
        <v>#VALUE!</v>
      </c>
      <c r="Q31" s="10" t="e">
        <f>IF('FY2025'!$A33&lt;&gt;"",IF(AND(MONTH($K31) &lt;= 2, MONTH($L31) &gt;= 2), IF($O31 &lt;&gt; "", $E31/$O31, ""), ""),"")</f>
        <v>#VALUE!</v>
      </c>
      <c r="R31" s="10" t="e">
        <f>IF('FY2025'!$A33&lt;&gt;"",IF(AND(MONTH($K31) &lt;= 3, MONTH($L31) &gt;= 3), IF($O31 &lt;&gt; "", $E31/$O31, ""), ""),"")</f>
        <v>#VALUE!</v>
      </c>
      <c r="S31" s="10" t="e">
        <f>IF('FY2025'!$A33&lt;&gt;"",IF(AND(MONTH($K31) &lt;= 4, MONTH($L31) &gt;= 4), IF($O31 &lt;&gt; "", $E31/$O31, ""), ""),"")</f>
        <v>#VALUE!</v>
      </c>
      <c r="T31" s="10" t="e">
        <f>IF('FY2025'!$A33&lt;&gt;"",IF(AND(MONTH($K31) &lt;= 5, MONTH($L31) &gt;= 5), IF($O31 &lt;&gt; "", $E31/$O31, ""), ""),"")</f>
        <v>#VALUE!</v>
      </c>
      <c r="U31" s="10" t="e">
        <f>IF('FY2025'!$A33&lt;&gt;"",IF(AND(MONTH($K31) &lt;= 6, MONTH($L31) &gt;= 6), IF($O31 &lt;&gt; "", $E31/$O31, ""), ""),"")</f>
        <v>#VALUE!</v>
      </c>
      <c r="V31" s="10" t="e">
        <f>IF('FY2025'!$A33&lt;&gt;"",IF(AND(MONTH($K31) &lt;= 7, MONTH($L31) &gt;= 7 ), IF($O31 &lt;&gt; "", $E31/$O31, ""), ""),"")</f>
        <v>#VALUE!</v>
      </c>
      <c r="W31" s="10" t="e">
        <f>IF('FY2025'!$A33&lt;&gt;"",IF(AND(MONTH($K31) &lt;= 8, MONTH($L31) &gt;= 8), IF($O31 &lt;&gt; "", $E31/$O31, ""), ""),"")</f>
        <v>#VALUE!</v>
      </c>
      <c r="X31" s="10" t="e">
        <f>IF('FY2025'!$A33&lt;&gt;"",IF(AND(MONTH($K31) &lt;= 9, MONTH($L31) &gt;= 9), IF($O31 &lt;&gt; "", $E31/$O31, ""), ""),"")</f>
        <v>#VALUE!</v>
      </c>
      <c r="Y31" s="10" t="e">
        <f>IF('FY2025'!$A33&lt;&gt;"",IF(AND(MONTH($K31) &lt;= 10, MONTH($L31) &gt;= 10), IF($O31 &lt;&gt; "", $E31/$O31, ""), ""),"")</f>
        <v>#VALUE!</v>
      </c>
      <c r="Z31" s="10" t="e">
        <f>IF('FY2025'!$A33&lt;&gt;"",IF(AND(MONTH($K31) &lt;= 11, MONTH($L31) &gt;= 11), IF($O31 &lt;&gt; "", $E31/$O31, ""), ""),"")</f>
        <v>#VALUE!</v>
      </c>
      <c r="AA31" s="10" t="e">
        <f>IF('FY2025'!$A33&lt;&gt;"",IF(AND(MONTH($K31) &lt;= 12, MONTH($L31) &gt;= 12), IF($O31 &lt;&gt; "", $E31/$O31, ""), ""),"")</f>
        <v>#VALUE!</v>
      </c>
    </row>
    <row r="32" spans="1:27" x14ac:dyDescent="0.25">
      <c r="A32" s="8">
        <f>IF('FY2025'!A34&lt;&gt;"", VALUE('FY2025'!A34), "")</f>
        <v>31</v>
      </c>
      <c r="B32" s="5" t="str">
        <f>IF('FY2025'!A34&lt;&gt;"",_xlfn.VALUETOTEXT('FY2025'!B34),"")</f>
        <v>25-0310-2410-24TOTS-PS-HZ-031</v>
      </c>
      <c r="C32" s="5" t="str">
        <f>_xlfn.VALUETOTEXT('FY2025'!C34)</f>
        <v>HZ</v>
      </c>
      <c r="D32" s="5" t="str">
        <f>IF('FY2025'!A34&lt;&gt;"",_xlfn.VALUETOTEXT('FY2025'!D34),"")</f>
        <v>TOTSA TotalEnergies Trading SA</v>
      </c>
      <c r="E32" s="6">
        <f>IF('FY2025'!A34&lt;&gt;"",VALUE('FY2025'!E34),"")</f>
        <v>500000</v>
      </c>
      <c r="F32" s="6">
        <f>IF('FY2025'!A34&lt;&gt;"",VALUE('FY2025'!F34),"")</f>
        <v>77</v>
      </c>
      <c r="G32" s="6">
        <f>IF('FY2025'!A34&lt;&gt;"",VALUE('FY2025'!G34),"")</f>
        <v>64</v>
      </c>
      <c r="H32" s="6">
        <f>IF('FY2025'!A34&lt;&gt;"",VALUE('FY2025'!H34),"")</f>
        <v>7.42</v>
      </c>
      <c r="I32" s="6">
        <f>IF('FY2025'!A34&lt;&gt;"",VALUE('FY2025'!I34),"")</f>
        <v>2.2000000000000002</v>
      </c>
      <c r="J32" s="6">
        <f>IF('FY2025'!A34&lt;&gt;"",VALUE('FY2025'!J34),"")</f>
        <v>5.22</v>
      </c>
      <c r="K32" s="7" t="e">
        <f>IF('FY2025'!A34&lt;&gt;"",DATEVALUE(MID('FY2025'!K34, FIND(",", 'FY2025'!K34) + 2, FIND(" ", 'FY2025'!K34) - FIND(",", 'FY2025'!K34) - 1) &amp; " " &amp; MID('FY2025'!K34, FIND(" ", 'FY2025'!K34) + 1, FIND(",", 'FY2025'!K34, FIND(" ", 'FY2025'!K34)) - FIND(" ", 'FY2025'!K34) - 1) &amp; ", " &amp; MID('FY2025'!K34, FIND(",", 'FY2025'!K34, FIND(",",'FY2025'!K34) + 1) + 2, LEN('FY2025'!K34))),"")</f>
        <v>#VALUE!</v>
      </c>
      <c r="L32" s="7" t="e">
        <f>IF('FY2025'!A34&lt;&gt;"",DATEVALUE(MID('FY2025'!L34, FIND(",", 'FY2025'!L34) + 2, FIND(" ", 'FY2025'!L34) - FIND(",", 'FY2025'!L34) - 1) &amp; " " &amp; MID('FY2025'!L34, FIND(" ", 'FY2025'!L34) + 1, FIND(",", 'FY2025'!L34, FIND(" ", 'FY2025'!L34)) - FIND(" ", 'FY2025'!L34) - 1) &amp; ", " &amp; MID('FY2025'!L34, FIND(",", 'FY2025'!L34, FIND(",",'FY2025'!L34) + 1) + 2, LEN('FY2025'!L34))),"")</f>
        <v>#VALUE!</v>
      </c>
      <c r="M32" s="7" t="e">
        <f>IF('FY2025'!A34&lt;&gt;"",DATEVALUE(MID('FY2025'!M34, FIND(",", 'FY2025'!M34) + 2, FIND(" ", 'FY2025'!M34) - FIND(",", 'FY2025'!M34) - 1) &amp; " " &amp; MID('FY2025'!M34, FIND(" ", 'FY2025'!M34) + 1, FIND(",", 'FY2025'!M34, FIND(" ", 'FY2025'!M34)) - FIND(" ", 'FY2025'!M34) - 1) &amp; ", " &amp; MID('FY2025'!M34, FIND(",", 'FY2025'!M34, FIND(",",'FY2025'!M34) + 1) + 2, LEN('FY2025'!M34))),"")</f>
        <v>#VALUE!</v>
      </c>
      <c r="N32" s="7" t="e">
        <f>IF('FY2025'!A34&lt;&gt;"",DATEVALUE(MID('FY2025'!N34, FIND(",", 'FY2025'!N34) + 2, FIND(" ", 'FY2025'!N34) - FIND(",", 'FY2025'!N34) - 1) &amp; " " &amp; MID('FY2025'!N34, FIND(" ", 'FY2025'!N34) + 1, FIND(",", 'FY2025'!N34, FIND(" ", 'FY2025'!N34)) - FIND(" ", 'FY2025'!N34) - 1) &amp; ", " &amp; MID('FY2025'!N34, FIND(",", 'FY2025'!N34, FIND(",",'FY2025'!N34) + 1) + 2, LEN('FY2025'!N34))),"")</f>
        <v>#VALUE!</v>
      </c>
      <c r="O32" s="5" t="e">
        <f t="shared" si="0"/>
        <v>#VALUE!</v>
      </c>
      <c r="P32" s="10" t="e">
        <f>IF('FY2025'!$A34&lt;&gt;"",IF(AND(MONTH($K32) &lt;= 1, MONTH($L32) &gt;= 1), IF($O32 &lt;&gt; "", $E32/$O32, ""), ""),"")</f>
        <v>#VALUE!</v>
      </c>
      <c r="Q32" s="10" t="e">
        <f>IF('FY2025'!$A34&lt;&gt;"",IF(AND(MONTH($K32) &lt;= 2, MONTH($L32) &gt;= 2), IF($O32 &lt;&gt; "", $E32/$O32, ""), ""),"")</f>
        <v>#VALUE!</v>
      </c>
      <c r="R32" s="10" t="e">
        <f>IF('FY2025'!$A34&lt;&gt;"",IF(AND(MONTH($K32) &lt;= 3, MONTH($L32) &gt;= 3), IF($O32 &lt;&gt; "", $E32/$O32, ""), ""),"")</f>
        <v>#VALUE!</v>
      </c>
      <c r="S32" s="10" t="e">
        <f>IF('FY2025'!$A34&lt;&gt;"",IF(AND(MONTH($K32) &lt;= 4, MONTH($L32) &gt;= 4), IF($O32 &lt;&gt; "", $E32/$O32, ""), ""),"")</f>
        <v>#VALUE!</v>
      </c>
      <c r="T32" s="10" t="e">
        <f>IF('FY2025'!$A34&lt;&gt;"",IF(AND(MONTH($K32) &lt;= 5, MONTH($L32) &gt;= 5), IF($O32 &lt;&gt; "", $E32/$O32, ""), ""),"")</f>
        <v>#VALUE!</v>
      </c>
      <c r="U32" s="10" t="e">
        <f>IF('FY2025'!$A34&lt;&gt;"",IF(AND(MONTH($K32) &lt;= 6, MONTH($L32) &gt;= 6), IF($O32 &lt;&gt; "", $E32/$O32, ""), ""),"")</f>
        <v>#VALUE!</v>
      </c>
      <c r="V32" s="10" t="e">
        <f>IF('FY2025'!$A34&lt;&gt;"",IF(AND(MONTH($K32) &lt;= 7, MONTH($L32) &gt;= 7 ), IF($O32 &lt;&gt; "", $E32/$O32, ""), ""),"")</f>
        <v>#VALUE!</v>
      </c>
      <c r="W32" s="10" t="e">
        <f>IF('FY2025'!$A34&lt;&gt;"",IF(AND(MONTH($K32) &lt;= 8, MONTH($L32) &gt;= 8), IF($O32 &lt;&gt; "", $E32/$O32, ""), ""),"")</f>
        <v>#VALUE!</v>
      </c>
      <c r="X32" s="10" t="e">
        <f>IF('FY2025'!$A34&lt;&gt;"",IF(AND(MONTH($K32) &lt;= 9, MONTH($L32) &gt;= 9), IF($O32 &lt;&gt; "", $E32/$O32, ""), ""),"")</f>
        <v>#VALUE!</v>
      </c>
      <c r="Y32" s="10" t="e">
        <f>IF('FY2025'!$A34&lt;&gt;"",IF(AND(MONTH($K32) &lt;= 10, MONTH($L32) &gt;= 10), IF($O32 &lt;&gt; "", $E32/$O32, ""), ""),"")</f>
        <v>#VALUE!</v>
      </c>
      <c r="Z32" s="10" t="e">
        <f>IF('FY2025'!$A34&lt;&gt;"",IF(AND(MONTH($K32) &lt;= 11, MONTH($L32) &gt;= 11), IF($O32 &lt;&gt; "", $E32/$O32, ""), ""),"")</f>
        <v>#VALUE!</v>
      </c>
      <c r="AA32" s="10" t="e">
        <f>IF('FY2025'!$A34&lt;&gt;"",IF(AND(MONTH($K32) &lt;= 12, MONTH($L32) &gt;= 12), IF($O32 &lt;&gt; "", $E32/$O32, ""), ""),"")</f>
        <v>#VALUE!</v>
      </c>
    </row>
    <row r="33" spans="1:27" x14ac:dyDescent="0.25">
      <c r="A33" s="8">
        <f>IF('FY2025'!A35&lt;&gt;"", VALUE('FY2025'!A35), "")</f>
        <v>32</v>
      </c>
      <c r="B33" s="5" t="str">
        <f>IF('FY2025'!A35&lt;&gt;"",_xlfn.VALUETOTEXT('FY2025'!B35),"")</f>
        <v>25-0310-2410-24SCBB-PS-HZ-032</v>
      </c>
      <c r="C33" s="5" t="str">
        <f>_xlfn.VALUETOTEXT('FY2025'!C35)</f>
        <v>HZ</v>
      </c>
      <c r="D33" s="5" t="str">
        <f>IF('FY2025'!A35&lt;&gt;"",_xlfn.VALUETOTEXT('FY2025'!D35),"")</f>
        <v>Standard Chartered Bank (M) Bhd</v>
      </c>
      <c r="E33" s="6">
        <f>IF('FY2025'!A35&lt;&gt;"",VALUE('FY2025'!E35),"")</f>
        <v>500000</v>
      </c>
      <c r="F33" s="6">
        <f>IF('FY2025'!A35&lt;&gt;"",VALUE('FY2025'!F35),"")</f>
        <v>77</v>
      </c>
      <c r="G33" s="6">
        <f>IF('FY2025'!A35&lt;&gt;"",VALUE('FY2025'!G35),"")</f>
        <v>64</v>
      </c>
      <c r="H33" s="6">
        <f>IF('FY2025'!A35&lt;&gt;"",VALUE('FY2025'!H35),"")</f>
        <v>7.57</v>
      </c>
      <c r="I33" s="6">
        <f>IF('FY2025'!A35&lt;&gt;"",VALUE('FY2025'!I35),"")</f>
        <v>2.3199999999999998</v>
      </c>
      <c r="J33" s="6">
        <f>IF('FY2025'!A35&lt;&gt;"",VALUE('FY2025'!J35),"")</f>
        <v>5.25</v>
      </c>
      <c r="K33" s="7" t="e">
        <f>IF('FY2025'!A35&lt;&gt;"",DATEVALUE(MID('FY2025'!K35, FIND(",", 'FY2025'!K35) + 2, FIND(" ", 'FY2025'!K35) - FIND(",", 'FY2025'!K35) - 1) &amp; " " &amp; MID('FY2025'!K35, FIND(" ", 'FY2025'!K35) + 1, FIND(",", 'FY2025'!K35, FIND(" ", 'FY2025'!K35)) - FIND(" ", 'FY2025'!K35) - 1) &amp; ", " &amp; MID('FY2025'!K35, FIND(",", 'FY2025'!K35, FIND(",",'FY2025'!K35) + 1) + 2, LEN('FY2025'!K35))),"")</f>
        <v>#VALUE!</v>
      </c>
      <c r="L33" s="7" t="e">
        <f>IF('FY2025'!A35&lt;&gt;"",DATEVALUE(MID('FY2025'!L35, FIND(",", 'FY2025'!L35) + 2, FIND(" ", 'FY2025'!L35) - FIND(",", 'FY2025'!L35) - 1) &amp; " " &amp; MID('FY2025'!L35, FIND(" ", 'FY2025'!L35) + 1, FIND(",", 'FY2025'!L35, FIND(" ", 'FY2025'!L35)) - FIND(" ", 'FY2025'!L35) - 1) &amp; ", " &amp; MID('FY2025'!L35, FIND(",", 'FY2025'!L35, FIND(",",'FY2025'!L35) + 1) + 2, LEN('FY2025'!L35))),"")</f>
        <v>#VALUE!</v>
      </c>
      <c r="M33" s="7" t="e">
        <f>IF('FY2025'!A35&lt;&gt;"",DATEVALUE(MID('FY2025'!M35, FIND(",", 'FY2025'!M35) + 2, FIND(" ", 'FY2025'!M35) - FIND(",", 'FY2025'!M35) - 1) &amp; " " &amp; MID('FY2025'!M35, FIND(" ", 'FY2025'!M35) + 1, FIND(",", 'FY2025'!M35, FIND(" ", 'FY2025'!M35)) - FIND(" ", 'FY2025'!M35) - 1) &amp; ", " &amp; MID('FY2025'!M35, FIND(",", 'FY2025'!M35, FIND(",",'FY2025'!M35) + 1) + 2, LEN('FY2025'!M35))),"")</f>
        <v>#VALUE!</v>
      </c>
      <c r="N33" s="7" t="e">
        <f>IF('FY2025'!A35&lt;&gt;"",DATEVALUE(MID('FY2025'!N35, FIND(",", 'FY2025'!N35) + 2, FIND(" ", 'FY2025'!N35) - FIND(",", 'FY2025'!N35) - 1) &amp; " " &amp; MID('FY2025'!N35, FIND(" ", 'FY2025'!N35) + 1, FIND(",", 'FY2025'!N35, FIND(" ", 'FY2025'!N35)) - FIND(" ", 'FY2025'!N35) - 1) &amp; ", " &amp; MID('FY2025'!N35, FIND(",", 'FY2025'!N35, FIND(",",'FY2025'!N35) + 1) + 2, LEN('FY2025'!N35))),"")</f>
        <v>#VALUE!</v>
      </c>
      <c r="O33" s="5" t="e">
        <f t="shared" si="0"/>
        <v>#VALUE!</v>
      </c>
      <c r="P33" s="10" t="e">
        <f>IF('FY2025'!$A35&lt;&gt;"",IF(AND(MONTH($K33) &lt;= 1, MONTH($L33) &gt;= 1), IF($O33 &lt;&gt; "", $E33/$O33, ""), ""),"")</f>
        <v>#VALUE!</v>
      </c>
      <c r="Q33" s="10" t="e">
        <f>IF('FY2025'!$A35&lt;&gt;"",IF(AND(MONTH($K33) &lt;= 2, MONTH($L33) &gt;= 2), IF($O33 &lt;&gt; "", $E33/$O33, ""), ""),"")</f>
        <v>#VALUE!</v>
      </c>
      <c r="R33" s="10" t="e">
        <f>IF('FY2025'!$A35&lt;&gt;"",IF(AND(MONTH($K33) &lt;= 3, MONTH($L33) &gt;= 3), IF($O33 &lt;&gt; "", $E33/$O33, ""), ""),"")</f>
        <v>#VALUE!</v>
      </c>
      <c r="S33" s="10" t="e">
        <f>IF('FY2025'!$A35&lt;&gt;"",IF(AND(MONTH($K33) &lt;= 4, MONTH($L33) &gt;= 4), IF($O33 &lt;&gt; "", $E33/$O33, ""), ""),"")</f>
        <v>#VALUE!</v>
      </c>
      <c r="T33" s="10" t="e">
        <f>IF('FY2025'!$A35&lt;&gt;"",IF(AND(MONTH($K33) &lt;= 5, MONTH($L33) &gt;= 5), IF($O33 &lt;&gt; "", $E33/$O33, ""), ""),"")</f>
        <v>#VALUE!</v>
      </c>
      <c r="U33" s="10" t="e">
        <f>IF('FY2025'!$A35&lt;&gt;"",IF(AND(MONTH($K33) &lt;= 6, MONTH($L33) &gt;= 6), IF($O33 &lt;&gt; "", $E33/$O33, ""), ""),"")</f>
        <v>#VALUE!</v>
      </c>
      <c r="V33" s="10" t="e">
        <f>IF('FY2025'!$A35&lt;&gt;"",IF(AND(MONTH($K33) &lt;= 7, MONTH($L33) &gt;= 7 ), IF($O33 &lt;&gt; "", $E33/$O33, ""), ""),"")</f>
        <v>#VALUE!</v>
      </c>
      <c r="W33" s="10" t="e">
        <f>IF('FY2025'!$A35&lt;&gt;"",IF(AND(MONTH($K33) &lt;= 8, MONTH($L33) &gt;= 8), IF($O33 &lt;&gt; "", $E33/$O33, ""), ""),"")</f>
        <v>#VALUE!</v>
      </c>
      <c r="X33" s="10" t="e">
        <f>IF('FY2025'!$A35&lt;&gt;"",IF(AND(MONTH($K33) &lt;= 9, MONTH($L33) &gt;= 9), IF($O33 &lt;&gt; "", $E33/$O33, ""), ""),"")</f>
        <v>#VALUE!</v>
      </c>
      <c r="Y33" s="10" t="e">
        <f>IF('FY2025'!$A35&lt;&gt;"",IF(AND(MONTH($K33) &lt;= 10, MONTH($L33) &gt;= 10), IF($O33 &lt;&gt; "", $E33/$O33, ""), ""),"")</f>
        <v>#VALUE!</v>
      </c>
      <c r="Z33" s="10" t="e">
        <f>IF('FY2025'!$A35&lt;&gt;"",IF(AND(MONTH($K33) &lt;= 11, MONTH($L33) &gt;= 11), IF($O33 &lt;&gt; "", $E33/$O33, ""), ""),"")</f>
        <v>#VALUE!</v>
      </c>
      <c r="AA33" s="10" t="e">
        <f>IF('FY2025'!$A35&lt;&gt;"",IF(AND(MONTH($K33) &lt;= 12, MONTH($L33) &gt;= 12), IF($O33 &lt;&gt; "", $E33/$O33, ""), ""),"")</f>
        <v>#VALUE!</v>
      </c>
    </row>
    <row r="34" spans="1:27" x14ac:dyDescent="0.25">
      <c r="A34" s="8">
        <f>IF('FY2025'!A36&lt;&gt;"", VALUE('FY2025'!A36), "")</f>
        <v>33</v>
      </c>
      <c r="B34" s="5" t="str">
        <f>IF('FY2025'!A36&lt;&gt;"",_xlfn.VALUETOTEXT('FY2025'!B36),"")</f>
        <v>25-0310-2410-24CITI-PS-HZ-033</v>
      </c>
      <c r="C34" s="5" t="str">
        <f>_xlfn.VALUETOTEXT('FY2025'!C36)</f>
        <v>HZ</v>
      </c>
      <c r="D34" s="5" t="str">
        <f>IF('FY2025'!A36&lt;&gt;"",_xlfn.VALUETOTEXT('FY2025'!D36),"")</f>
        <v>Citibank Bhd</v>
      </c>
      <c r="E34" s="6">
        <f>IF('FY2025'!A36&lt;&gt;"",VALUE('FY2025'!E36),"")</f>
        <v>500000</v>
      </c>
      <c r="F34" s="6">
        <f>IF('FY2025'!A36&lt;&gt;"",VALUE('FY2025'!F36),"")</f>
        <v>77</v>
      </c>
      <c r="G34" s="6">
        <f>IF('FY2025'!A36&lt;&gt;"",VALUE('FY2025'!G36),"")</f>
        <v>64</v>
      </c>
      <c r="H34" s="6">
        <f>IF('FY2025'!A36&lt;&gt;"",VALUE('FY2025'!H36),"")</f>
        <v>7.19</v>
      </c>
      <c r="I34" s="6">
        <f>IF('FY2025'!A36&lt;&gt;"",VALUE('FY2025'!I36),"")</f>
        <v>1.96</v>
      </c>
      <c r="J34" s="6">
        <f>IF('FY2025'!A36&lt;&gt;"",VALUE('FY2025'!J36),"")</f>
        <v>5.23</v>
      </c>
      <c r="K34" s="7" t="e">
        <f>IF('FY2025'!A36&lt;&gt;"",DATEVALUE(MID('FY2025'!K36, FIND(",", 'FY2025'!K36) + 2, FIND(" ", 'FY2025'!K36) - FIND(",", 'FY2025'!K36) - 1) &amp; " " &amp; MID('FY2025'!K36, FIND(" ", 'FY2025'!K36) + 1, FIND(",", 'FY2025'!K36, FIND(" ", 'FY2025'!K36)) - FIND(" ", 'FY2025'!K36) - 1) &amp; ", " &amp; MID('FY2025'!K36, FIND(",", 'FY2025'!K36, FIND(",",'FY2025'!K36) + 1) + 2, LEN('FY2025'!K36))),"")</f>
        <v>#VALUE!</v>
      </c>
      <c r="L34" s="7" t="e">
        <f>IF('FY2025'!A36&lt;&gt;"",DATEVALUE(MID('FY2025'!L36, FIND(",", 'FY2025'!L36) + 2, FIND(" ", 'FY2025'!L36) - FIND(",", 'FY2025'!L36) - 1) &amp; " " &amp; MID('FY2025'!L36, FIND(" ", 'FY2025'!L36) + 1, FIND(",", 'FY2025'!L36, FIND(" ", 'FY2025'!L36)) - FIND(" ", 'FY2025'!L36) - 1) &amp; ", " &amp; MID('FY2025'!L36, FIND(",", 'FY2025'!L36, FIND(",",'FY2025'!L36) + 1) + 2, LEN('FY2025'!L36))),"")</f>
        <v>#VALUE!</v>
      </c>
      <c r="M34" s="7" t="e">
        <f>IF('FY2025'!A36&lt;&gt;"",DATEVALUE(MID('FY2025'!M36, FIND(",", 'FY2025'!M36) + 2, FIND(" ", 'FY2025'!M36) - FIND(",", 'FY2025'!M36) - 1) &amp; " " &amp; MID('FY2025'!M36, FIND(" ", 'FY2025'!M36) + 1, FIND(",", 'FY2025'!M36, FIND(" ", 'FY2025'!M36)) - FIND(" ", 'FY2025'!M36) - 1) &amp; ", " &amp; MID('FY2025'!M36, FIND(",", 'FY2025'!M36, FIND(",",'FY2025'!M36) + 1) + 2, LEN('FY2025'!M36))),"")</f>
        <v>#VALUE!</v>
      </c>
      <c r="N34" s="7" t="e">
        <f>IF('FY2025'!A36&lt;&gt;"",DATEVALUE(MID('FY2025'!N36, FIND(",", 'FY2025'!N36) + 2, FIND(" ", 'FY2025'!N36) - FIND(",", 'FY2025'!N36) - 1) &amp; " " &amp; MID('FY2025'!N36, FIND(" ", 'FY2025'!N36) + 1, FIND(",", 'FY2025'!N36, FIND(" ", 'FY2025'!N36)) - FIND(" ", 'FY2025'!N36) - 1) &amp; ", " &amp; MID('FY2025'!N36, FIND(",", 'FY2025'!N36, FIND(",",'FY2025'!N36) + 1) + 2, LEN('FY2025'!N36))),"")</f>
        <v>#VALUE!</v>
      </c>
      <c r="O34" s="5" t="e">
        <f t="shared" si="0"/>
        <v>#VALUE!</v>
      </c>
      <c r="P34" s="10" t="e">
        <f>IF('FY2025'!$A36&lt;&gt;"",IF(AND(MONTH($K34) &lt;= 1, MONTH($L34) &gt;= 1), IF($O34 &lt;&gt; "", $E34/$O34, ""), ""),"")</f>
        <v>#VALUE!</v>
      </c>
      <c r="Q34" s="10" t="e">
        <f>IF('FY2025'!$A36&lt;&gt;"",IF(AND(MONTH($K34) &lt;= 2, MONTH($L34) &gt;= 2), IF($O34 &lt;&gt; "", $E34/$O34, ""), ""),"")</f>
        <v>#VALUE!</v>
      </c>
      <c r="R34" s="10" t="e">
        <f>IF('FY2025'!$A36&lt;&gt;"",IF(AND(MONTH($K34) &lt;= 3, MONTH($L34) &gt;= 3), IF($O34 &lt;&gt; "", $E34/$O34, ""), ""),"")</f>
        <v>#VALUE!</v>
      </c>
      <c r="S34" s="10" t="e">
        <f>IF('FY2025'!$A36&lt;&gt;"",IF(AND(MONTH($K34) &lt;= 4, MONTH($L34) &gt;= 4), IF($O34 &lt;&gt; "", $E34/$O34, ""), ""),"")</f>
        <v>#VALUE!</v>
      </c>
      <c r="T34" s="10" t="e">
        <f>IF('FY2025'!$A36&lt;&gt;"",IF(AND(MONTH($K34) &lt;= 5, MONTH($L34) &gt;= 5), IF($O34 &lt;&gt; "", $E34/$O34, ""), ""),"")</f>
        <v>#VALUE!</v>
      </c>
      <c r="U34" s="10" t="e">
        <f>IF('FY2025'!$A36&lt;&gt;"",IF(AND(MONTH($K34) &lt;= 6, MONTH($L34) &gt;= 6), IF($O34 &lt;&gt; "", $E34/$O34, ""), ""),"")</f>
        <v>#VALUE!</v>
      </c>
      <c r="V34" s="10" t="e">
        <f>IF('FY2025'!$A36&lt;&gt;"",IF(AND(MONTH($K34) &lt;= 7, MONTH($L34) &gt;= 7 ), IF($O34 &lt;&gt; "", $E34/$O34, ""), ""),"")</f>
        <v>#VALUE!</v>
      </c>
      <c r="W34" s="10" t="e">
        <f>IF('FY2025'!$A36&lt;&gt;"",IF(AND(MONTH($K34) &lt;= 8, MONTH($L34) &gt;= 8), IF($O34 &lt;&gt; "", $E34/$O34, ""), ""),"")</f>
        <v>#VALUE!</v>
      </c>
      <c r="X34" s="10" t="e">
        <f>IF('FY2025'!$A36&lt;&gt;"",IF(AND(MONTH($K34) &lt;= 9, MONTH($L34) &gt;= 9), IF($O34 &lt;&gt; "", $E34/$O34, ""), ""),"")</f>
        <v>#VALUE!</v>
      </c>
      <c r="Y34" s="10" t="e">
        <f>IF('FY2025'!$A36&lt;&gt;"",IF(AND(MONTH($K34) &lt;= 10, MONTH($L34) &gt;= 10), IF($O34 &lt;&gt; "", $E34/$O34, ""), ""),"")</f>
        <v>#VALUE!</v>
      </c>
      <c r="Z34" s="10" t="e">
        <f>IF('FY2025'!$A36&lt;&gt;"",IF(AND(MONTH($K34) &lt;= 11, MONTH($L34) &gt;= 11), IF($O34 &lt;&gt; "", $E34/$O34, ""), ""),"")</f>
        <v>#VALUE!</v>
      </c>
      <c r="AA34" s="10" t="e">
        <f>IF('FY2025'!$A36&lt;&gt;"",IF(AND(MONTH($K34) &lt;= 12, MONTH($L34) &gt;= 12), IF($O34 &lt;&gt; "", $E34/$O34, ""), ""),"")</f>
        <v>#VALUE!</v>
      </c>
    </row>
    <row r="35" spans="1:27" x14ac:dyDescent="0.25">
      <c r="A35" s="8">
        <f>IF('FY2025'!A37&lt;&gt;"", VALUE('FY2025'!A37), "")</f>
        <v>34</v>
      </c>
      <c r="B35" s="5" t="str">
        <f>IF('FY2025'!A37&lt;&gt;"",_xlfn.VALUETOTEXT('FY2025'!B37),"")</f>
        <v>25-0310-2410-24MSCG-PS-HZ-034</v>
      </c>
      <c r="C35" s="5" t="str">
        <f>_xlfn.VALUETOTEXT('FY2025'!C37)</f>
        <v>HZ</v>
      </c>
      <c r="D35" s="5" t="str">
        <f>IF('FY2025'!A37&lt;&gt;"",_xlfn.VALUETOTEXT('FY2025'!D37),"")</f>
        <v>Morgan Stanley Capital Group (Singapore) Pte</v>
      </c>
      <c r="E35" s="6">
        <f>IF('FY2025'!A37&lt;&gt;"",VALUE('FY2025'!E37),"")</f>
        <v>500000</v>
      </c>
      <c r="F35" s="6">
        <f>IF('FY2025'!A37&lt;&gt;"",VALUE('FY2025'!F37),"")</f>
        <v>77</v>
      </c>
      <c r="G35" s="6">
        <f>IF('FY2025'!A37&lt;&gt;"",VALUE('FY2025'!G37),"")</f>
        <v>64</v>
      </c>
      <c r="H35" s="6">
        <f>IF('FY2025'!A37&lt;&gt;"",VALUE('FY2025'!H37),"")</f>
        <v>7.05</v>
      </c>
      <c r="I35" s="6">
        <f>IF('FY2025'!A37&lt;&gt;"",VALUE('FY2025'!I37),"")</f>
        <v>1.81</v>
      </c>
      <c r="J35" s="6">
        <f>IF('FY2025'!A37&lt;&gt;"",VALUE('FY2025'!J37),"")</f>
        <v>5.24</v>
      </c>
      <c r="K35" s="7" t="e">
        <f>IF('FY2025'!A37&lt;&gt;"",DATEVALUE(MID('FY2025'!K37, FIND(",", 'FY2025'!K37) + 2, FIND(" ", 'FY2025'!K37) - FIND(",", 'FY2025'!K37) - 1) &amp; " " &amp; MID('FY2025'!K37, FIND(" ", 'FY2025'!K37) + 1, FIND(",", 'FY2025'!K37, FIND(" ", 'FY2025'!K37)) - FIND(" ", 'FY2025'!K37) - 1) &amp; ", " &amp; MID('FY2025'!K37, FIND(",", 'FY2025'!K37, FIND(",",'FY2025'!K37) + 1) + 2, LEN('FY2025'!K37))),"")</f>
        <v>#VALUE!</v>
      </c>
      <c r="L35" s="7" t="e">
        <f>IF('FY2025'!A37&lt;&gt;"",DATEVALUE(MID('FY2025'!L37, FIND(",", 'FY2025'!L37) + 2, FIND(" ", 'FY2025'!L37) - FIND(",", 'FY2025'!L37) - 1) &amp; " " &amp; MID('FY2025'!L37, FIND(" ", 'FY2025'!L37) + 1, FIND(",", 'FY2025'!L37, FIND(" ", 'FY2025'!L37)) - FIND(" ", 'FY2025'!L37) - 1) &amp; ", " &amp; MID('FY2025'!L37, FIND(",", 'FY2025'!L37, FIND(",",'FY2025'!L37) + 1) + 2, LEN('FY2025'!L37))),"")</f>
        <v>#VALUE!</v>
      </c>
      <c r="M35" s="7" t="e">
        <f>IF('FY2025'!A37&lt;&gt;"",DATEVALUE(MID('FY2025'!M37, FIND(",", 'FY2025'!M37) + 2, FIND(" ", 'FY2025'!M37) - FIND(",", 'FY2025'!M37) - 1) &amp; " " &amp; MID('FY2025'!M37, FIND(" ", 'FY2025'!M37) + 1, FIND(",", 'FY2025'!M37, FIND(" ", 'FY2025'!M37)) - FIND(" ", 'FY2025'!M37) - 1) &amp; ", " &amp; MID('FY2025'!M37, FIND(",", 'FY2025'!M37, FIND(",",'FY2025'!M37) + 1) + 2, LEN('FY2025'!M37))),"")</f>
        <v>#VALUE!</v>
      </c>
      <c r="N35" s="7" t="e">
        <f>IF('FY2025'!A37&lt;&gt;"",DATEVALUE(MID('FY2025'!N37, FIND(",", 'FY2025'!N37) + 2, FIND(" ", 'FY2025'!N37) - FIND(",", 'FY2025'!N37) - 1) &amp; " " &amp; MID('FY2025'!N37, FIND(" ", 'FY2025'!N37) + 1, FIND(",", 'FY2025'!N37, FIND(" ", 'FY2025'!N37)) - FIND(" ", 'FY2025'!N37) - 1) &amp; ", " &amp; MID('FY2025'!N37, FIND(",", 'FY2025'!N37, FIND(",",'FY2025'!N37) + 1) + 2, LEN('FY2025'!N37))),"")</f>
        <v>#VALUE!</v>
      </c>
      <c r="O35" s="5" t="e">
        <f t="shared" si="0"/>
        <v>#VALUE!</v>
      </c>
      <c r="P35" s="10" t="e">
        <f>IF('FY2025'!$A37&lt;&gt;"",IF(AND(MONTH($K35) &lt;= 1, MONTH($L35) &gt;= 1), IF($O35 &lt;&gt; "", $E35/$O35, ""), ""),"")</f>
        <v>#VALUE!</v>
      </c>
      <c r="Q35" s="10" t="e">
        <f>IF('FY2025'!$A37&lt;&gt;"",IF(AND(MONTH($K35) &lt;= 2, MONTH($L35) &gt;= 2), IF($O35 &lt;&gt; "", $E35/$O35, ""), ""),"")</f>
        <v>#VALUE!</v>
      </c>
      <c r="R35" s="10" t="e">
        <f>IF('FY2025'!$A37&lt;&gt;"",IF(AND(MONTH($K35) &lt;= 3, MONTH($L35) &gt;= 3), IF($O35 &lt;&gt; "", $E35/$O35, ""), ""),"")</f>
        <v>#VALUE!</v>
      </c>
      <c r="S35" s="10" t="e">
        <f>IF('FY2025'!$A37&lt;&gt;"",IF(AND(MONTH($K35) &lt;= 4, MONTH($L35) &gt;= 4), IF($O35 &lt;&gt; "", $E35/$O35, ""), ""),"")</f>
        <v>#VALUE!</v>
      </c>
      <c r="T35" s="10" t="e">
        <f>IF('FY2025'!$A37&lt;&gt;"",IF(AND(MONTH($K35) &lt;= 5, MONTH($L35) &gt;= 5), IF($O35 &lt;&gt; "", $E35/$O35, ""), ""),"")</f>
        <v>#VALUE!</v>
      </c>
      <c r="U35" s="10" t="e">
        <f>IF('FY2025'!$A37&lt;&gt;"",IF(AND(MONTH($K35) &lt;= 6, MONTH($L35) &gt;= 6), IF($O35 &lt;&gt; "", $E35/$O35, ""), ""),"")</f>
        <v>#VALUE!</v>
      </c>
      <c r="V35" s="10" t="e">
        <f>IF('FY2025'!$A37&lt;&gt;"",IF(AND(MONTH($K35) &lt;= 7, MONTH($L35) &gt;= 7 ), IF($O35 &lt;&gt; "", $E35/$O35, ""), ""),"")</f>
        <v>#VALUE!</v>
      </c>
      <c r="W35" s="10" t="e">
        <f>IF('FY2025'!$A37&lt;&gt;"",IF(AND(MONTH($K35) &lt;= 8, MONTH($L35) &gt;= 8), IF($O35 &lt;&gt; "", $E35/$O35, ""), ""),"")</f>
        <v>#VALUE!</v>
      </c>
      <c r="X35" s="10" t="e">
        <f>IF('FY2025'!$A37&lt;&gt;"",IF(AND(MONTH($K35) &lt;= 9, MONTH($L35) &gt;= 9), IF($O35 &lt;&gt; "", $E35/$O35, ""), ""),"")</f>
        <v>#VALUE!</v>
      </c>
      <c r="Y35" s="10" t="e">
        <f>IF('FY2025'!$A37&lt;&gt;"",IF(AND(MONTH($K35) &lt;= 10, MONTH($L35) &gt;= 10), IF($O35 &lt;&gt; "", $E35/$O35, ""), ""),"")</f>
        <v>#VALUE!</v>
      </c>
      <c r="Z35" s="10" t="e">
        <f>IF('FY2025'!$A37&lt;&gt;"",IF(AND(MONTH($K35) &lt;= 11, MONTH($L35) &gt;= 11), IF($O35 &lt;&gt; "", $E35/$O35, ""), ""),"")</f>
        <v>#VALUE!</v>
      </c>
      <c r="AA35" s="10" t="e">
        <f>IF('FY2025'!$A37&lt;&gt;"",IF(AND(MONTH($K35) &lt;= 12, MONTH($L35) &gt;= 12), IF($O35 &lt;&gt; "", $E35/$O35, ""), ""),"")</f>
        <v>#VALUE!</v>
      </c>
    </row>
    <row r="36" spans="1:27" x14ac:dyDescent="0.25">
      <c r="A36" s="8">
        <f>IF('FY2025'!A38&lt;&gt;"", VALUE('FY2025'!A38), "")</f>
        <v>35</v>
      </c>
      <c r="B36" s="5" t="str">
        <f>IF('FY2025'!A38&lt;&gt;"",_xlfn.VALUETOTEXT('FY2025'!B38),"")</f>
        <v>25-0310-2410-24MACQ-PS-HZ-035</v>
      </c>
      <c r="C36" s="5" t="str">
        <f>_xlfn.VALUETOTEXT('FY2025'!C38)</f>
        <v>HZ</v>
      </c>
      <c r="D36" s="5" t="str">
        <f>IF('FY2025'!A38&lt;&gt;"",_xlfn.VALUETOTEXT('FY2025'!D38),"")</f>
        <v>Macquarie Bank Ltd</v>
      </c>
      <c r="E36" s="6">
        <f>IF('FY2025'!A38&lt;&gt;"",VALUE('FY2025'!E38),"")</f>
        <v>500000</v>
      </c>
      <c r="F36" s="6">
        <f>IF('FY2025'!A38&lt;&gt;"",VALUE('FY2025'!F38),"")</f>
        <v>77</v>
      </c>
      <c r="G36" s="6">
        <f>IF('FY2025'!A38&lt;&gt;"",VALUE('FY2025'!G38),"")</f>
        <v>64</v>
      </c>
      <c r="H36" s="6">
        <f>IF('FY2025'!A38&lt;&gt;"",VALUE('FY2025'!H38),"")</f>
        <v>7.35</v>
      </c>
      <c r="I36" s="6">
        <f>IF('FY2025'!A38&lt;&gt;"",VALUE('FY2025'!I38),"")</f>
        <v>2.16</v>
      </c>
      <c r="J36" s="6">
        <f>IF('FY2025'!A38&lt;&gt;"",VALUE('FY2025'!J38),"")</f>
        <v>5.19</v>
      </c>
      <c r="K36" s="7" t="e">
        <f>IF('FY2025'!A38&lt;&gt;"",DATEVALUE(MID('FY2025'!K38, FIND(",", 'FY2025'!K38) + 2, FIND(" ", 'FY2025'!K38) - FIND(",", 'FY2025'!K38) - 1) &amp; " " &amp; MID('FY2025'!K38, FIND(" ", 'FY2025'!K38) + 1, FIND(",", 'FY2025'!K38, FIND(" ", 'FY2025'!K38)) - FIND(" ", 'FY2025'!K38) - 1) &amp; ", " &amp; MID('FY2025'!K38, FIND(",", 'FY2025'!K38, FIND(",",'FY2025'!K38) + 1) + 2, LEN('FY2025'!K38))),"")</f>
        <v>#VALUE!</v>
      </c>
      <c r="L36" s="7" t="e">
        <f>IF('FY2025'!A38&lt;&gt;"",DATEVALUE(MID('FY2025'!L38, FIND(",", 'FY2025'!L38) + 2, FIND(" ", 'FY2025'!L38) - FIND(",", 'FY2025'!L38) - 1) &amp; " " &amp; MID('FY2025'!L38, FIND(" ", 'FY2025'!L38) + 1, FIND(",", 'FY2025'!L38, FIND(" ", 'FY2025'!L38)) - FIND(" ", 'FY2025'!L38) - 1) &amp; ", " &amp; MID('FY2025'!L38, FIND(",", 'FY2025'!L38, FIND(",",'FY2025'!L38) + 1) + 2, LEN('FY2025'!L38))),"")</f>
        <v>#VALUE!</v>
      </c>
      <c r="M36" s="7" t="e">
        <f>IF('FY2025'!A38&lt;&gt;"",DATEVALUE(MID('FY2025'!M38, FIND(",", 'FY2025'!M38) + 2, FIND(" ", 'FY2025'!M38) - FIND(",", 'FY2025'!M38) - 1) &amp; " " &amp; MID('FY2025'!M38, FIND(" ", 'FY2025'!M38) + 1, FIND(",", 'FY2025'!M38, FIND(" ", 'FY2025'!M38)) - FIND(" ", 'FY2025'!M38) - 1) &amp; ", " &amp; MID('FY2025'!M38, FIND(",", 'FY2025'!M38, FIND(",",'FY2025'!M38) + 1) + 2, LEN('FY2025'!M38))),"")</f>
        <v>#VALUE!</v>
      </c>
      <c r="N36" s="7" t="e">
        <f>IF('FY2025'!A38&lt;&gt;"",DATEVALUE(MID('FY2025'!N38, FIND(",", 'FY2025'!N38) + 2, FIND(" ", 'FY2025'!N38) - FIND(",", 'FY2025'!N38) - 1) &amp; " " &amp; MID('FY2025'!N38, FIND(" ", 'FY2025'!N38) + 1, FIND(",", 'FY2025'!N38, FIND(" ", 'FY2025'!N38)) - FIND(" ", 'FY2025'!N38) - 1) &amp; ", " &amp; MID('FY2025'!N38, FIND(",", 'FY2025'!N38, FIND(",",'FY2025'!N38) + 1) + 2, LEN('FY2025'!N38))),"")</f>
        <v>#VALUE!</v>
      </c>
      <c r="O36" s="5" t="e">
        <f t="shared" si="0"/>
        <v>#VALUE!</v>
      </c>
      <c r="P36" s="10" t="e">
        <f>IF('FY2025'!$A38&lt;&gt;"",IF(AND(MONTH($K36) &lt;= 1, MONTH($L36) &gt;= 1), IF($O36 &lt;&gt; "", $E36/$O36, ""), ""),"")</f>
        <v>#VALUE!</v>
      </c>
      <c r="Q36" s="10" t="e">
        <f>IF('FY2025'!$A38&lt;&gt;"",IF(AND(MONTH($K36) &lt;= 2, MONTH($L36) &gt;= 2), IF($O36 &lt;&gt; "", $E36/$O36, ""), ""),"")</f>
        <v>#VALUE!</v>
      </c>
      <c r="R36" s="10" t="e">
        <f>IF('FY2025'!$A38&lt;&gt;"",IF(AND(MONTH($K36) &lt;= 3, MONTH($L36) &gt;= 3), IF($O36 &lt;&gt; "", $E36/$O36, ""), ""),"")</f>
        <v>#VALUE!</v>
      </c>
      <c r="S36" s="10" t="e">
        <f>IF('FY2025'!$A38&lt;&gt;"",IF(AND(MONTH($K36) &lt;= 4, MONTH($L36) &gt;= 4), IF($O36 &lt;&gt; "", $E36/$O36, ""), ""),"")</f>
        <v>#VALUE!</v>
      </c>
      <c r="T36" s="10" t="e">
        <f>IF('FY2025'!$A38&lt;&gt;"",IF(AND(MONTH($K36) &lt;= 5, MONTH($L36) &gt;= 5), IF($O36 &lt;&gt; "", $E36/$O36, ""), ""),"")</f>
        <v>#VALUE!</v>
      </c>
      <c r="U36" s="10" t="e">
        <f>IF('FY2025'!$A38&lt;&gt;"",IF(AND(MONTH($K36) &lt;= 6, MONTH($L36) &gt;= 6), IF($O36 &lt;&gt; "", $E36/$O36, ""), ""),"")</f>
        <v>#VALUE!</v>
      </c>
      <c r="V36" s="10" t="e">
        <f>IF('FY2025'!$A38&lt;&gt;"",IF(AND(MONTH($K36) &lt;= 7, MONTH($L36) &gt;= 7 ), IF($O36 &lt;&gt; "", $E36/$O36, ""), ""),"")</f>
        <v>#VALUE!</v>
      </c>
      <c r="W36" s="10" t="e">
        <f>IF('FY2025'!$A38&lt;&gt;"",IF(AND(MONTH($K36) &lt;= 8, MONTH($L36) &gt;= 8), IF($O36 &lt;&gt; "", $E36/$O36, ""), ""),"")</f>
        <v>#VALUE!</v>
      </c>
      <c r="X36" s="10" t="e">
        <f>IF('FY2025'!$A38&lt;&gt;"",IF(AND(MONTH($K36) &lt;= 9, MONTH($L36) &gt;= 9), IF($O36 &lt;&gt; "", $E36/$O36, ""), ""),"")</f>
        <v>#VALUE!</v>
      </c>
      <c r="Y36" s="10" t="e">
        <f>IF('FY2025'!$A38&lt;&gt;"",IF(AND(MONTH($K36) &lt;= 10, MONTH($L36) &gt;= 10), IF($O36 &lt;&gt; "", $E36/$O36, ""), ""),"")</f>
        <v>#VALUE!</v>
      </c>
      <c r="Z36" s="10" t="e">
        <f>IF('FY2025'!$A38&lt;&gt;"",IF(AND(MONTH($K36) &lt;= 11, MONTH($L36) &gt;= 11), IF($O36 &lt;&gt; "", $E36/$O36, ""), ""),"")</f>
        <v>#VALUE!</v>
      </c>
      <c r="AA36" s="10" t="e">
        <f>IF('FY2025'!$A38&lt;&gt;"",IF(AND(MONTH($K36) &lt;= 12, MONTH($L36) &gt;= 12), IF($O36 &lt;&gt; "", $E36/$O36, ""), ""),"")</f>
        <v>#VALUE!</v>
      </c>
    </row>
    <row r="37" spans="1:27" x14ac:dyDescent="0.25">
      <c r="A37" s="8">
        <f>IF('FY2025'!A39&lt;&gt;"", VALUE('FY2025'!A39), "")</f>
        <v>36</v>
      </c>
      <c r="B37" s="5" t="str">
        <f>IF('FY2025'!A39&lt;&gt;"",_xlfn.VALUETOTEXT('FY2025'!B39),"")</f>
        <v>25-0310-2410-24ANZB-PS-HZ-036</v>
      </c>
      <c r="C37" s="5" t="str">
        <f>_xlfn.VALUETOTEXT('FY2025'!C39)</f>
        <v>HZ</v>
      </c>
      <c r="D37" s="5" t="str">
        <f>IF('FY2025'!A39&lt;&gt;"",_xlfn.VALUETOTEXT('FY2025'!D39),"")</f>
        <v>Australia And New Zealand Banking Group Limited</v>
      </c>
      <c r="E37" s="6">
        <f>IF('FY2025'!A39&lt;&gt;"",VALUE('FY2025'!E39),"")</f>
        <v>500000</v>
      </c>
      <c r="F37" s="6">
        <f>IF('FY2025'!A39&lt;&gt;"",VALUE('FY2025'!F39),"")</f>
        <v>77</v>
      </c>
      <c r="G37" s="6">
        <f>IF('FY2025'!A39&lt;&gt;"",VALUE('FY2025'!G39),"")</f>
        <v>64</v>
      </c>
      <c r="H37" s="6">
        <f>IF('FY2025'!A39&lt;&gt;"",VALUE('FY2025'!H39),"")</f>
        <v>6.79</v>
      </c>
      <c r="I37" s="6">
        <f>IF('FY2025'!A39&lt;&gt;"",VALUE('FY2025'!I39),"")</f>
        <v>1.5</v>
      </c>
      <c r="J37" s="6">
        <f>IF('FY2025'!A39&lt;&gt;"",VALUE('FY2025'!J39),"")</f>
        <v>5.29</v>
      </c>
      <c r="K37" s="7" t="e">
        <f>IF('FY2025'!A39&lt;&gt;"",DATEVALUE(MID('FY2025'!K39, FIND(",", 'FY2025'!K39) + 2, FIND(" ", 'FY2025'!K39) - FIND(",", 'FY2025'!K39) - 1) &amp; " " &amp; MID('FY2025'!K39, FIND(" ", 'FY2025'!K39) + 1, FIND(",", 'FY2025'!K39, FIND(" ", 'FY2025'!K39)) - FIND(" ", 'FY2025'!K39) - 1) &amp; ", " &amp; MID('FY2025'!K39, FIND(",", 'FY2025'!K39, FIND(",",'FY2025'!K39) + 1) + 2, LEN('FY2025'!K39))),"")</f>
        <v>#VALUE!</v>
      </c>
      <c r="L37" s="7" t="e">
        <f>IF('FY2025'!A39&lt;&gt;"",DATEVALUE(MID('FY2025'!L39, FIND(",", 'FY2025'!L39) + 2, FIND(" ", 'FY2025'!L39) - FIND(",", 'FY2025'!L39) - 1) &amp; " " &amp; MID('FY2025'!L39, FIND(" ", 'FY2025'!L39) + 1, FIND(",", 'FY2025'!L39, FIND(" ", 'FY2025'!L39)) - FIND(" ", 'FY2025'!L39) - 1) &amp; ", " &amp; MID('FY2025'!L39, FIND(",", 'FY2025'!L39, FIND(",",'FY2025'!L39) + 1) + 2, LEN('FY2025'!L39))),"")</f>
        <v>#VALUE!</v>
      </c>
      <c r="M37" s="7" t="e">
        <f>IF('FY2025'!A39&lt;&gt;"",DATEVALUE(MID('FY2025'!M39, FIND(",", 'FY2025'!M39) + 2, FIND(" ", 'FY2025'!M39) - FIND(",", 'FY2025'!M39) - 1) &amp; " " &amp; MID('FY2025'!M39, FIND(" ", 'FY2025'!M39) + 1, FIND(",", 'FY2025'!M39, FIND(" ", 'FY2025'!M39)) - FIND(" ", 'FY2025'!M39) - 1) &amp; ", " &amp; MID('FY2025'!M39, FIND(",", 'FY2025'!M39, FIND(",",'FY2025'!M39) + 1) + 2, LEN('FY2025'!M39))),"")</f>
        <v>#VALUE!</v>
      </c>
      <c r="N37" s="7" t="e">
        <f>IF('FY2025'!A39&lt;&gt;"",DATEVALUE(MID('FY2025'!N39, FIND(",", 'FY2025'!N39) + 2, FIND(" ", 'FY2025'!N39) - FIND(",", 'FY2025'!N39) - 1) &amp; " " &amp; MID('FY2025'!N39, FIND(" ", 'FY2025'!N39) + 1, FIND(",", 'FY2025'!N39, FIND(" ", 'FY2025'!N39)) - FIND(" ", 'FY2025'!N39) - 1) &amp; ", " &amp; MID('FY2025'!N39, FIND(",", 'FY2025'!N39, FIND(",",'FY2025'!N39) + 1) + 2, LEN('FY2025'!N39))),"")</f>
        <v>#VALUE!</v>
      </c>
      <c r="O37" s="5" t="e">
        <f t="shared" si="0"/>
        <v>#VALUE!</v>
      </c>
      <c r="P37" s="10" t="e">
        <f>IF('FY2025'!$A39&lt;&gt;"",IF(AND(MONTH($K37) &lt;= 1, MONTH($L37) &gt;= 1), IF($O37 &lt;&gt; "", $E37/$O37, ""), ""),"")</f>
        <v>#VALUE!</v>
      </c>
      <c r="Q37" s="10" t="e">
        <f>IF('FY2025'!$A39&lt;&gt;"",IF(AND(MONTH($K37) &lt;= 2, MONTH($L37) &gt;= 2), IF($O37 &lt;&gt; "", $E37/$O37, ""), ""),"")</f>
        <v>#VALUE!</v>
      </c>
      <c r="R37" s="10" t="e">
        <f>IF('FY2025'!$A39&lt;&gt;"",IF(AND(MONTH($K37) &lt;= 3, MONTH($L37) &gt;= 3), IF($O37 &lt;&gt; "", $E37/$O37, ""), ""),"")</f>
        <v>#VALUE!</v>
      </c>
      <c r="S37" s="10" t="e">
        <f>IF('FY2025'!$A39&lt;&gt;"",IF(AND(MONTH($K37) &lt;= 4, MONTH($L37) &gt;= 4), IF($O37 &lt;&gt; "", $E37/$O37, ""), ""),"")</f>
        <v>#VALUE!</v>
      </c>
      <c r="T37" s="10" t="e">
        <f>IF('FY2025'!$A39&lt;&gt;"",IF(AND(MONTH($K37) &lt;= 5, MONTH($L37) &gt;= 5), IF($O37 &lt;&gt; "", $E37/$O37, ""), ""),"")</f>
        <v>#VALUE!</v>
      </c>
      <c r="U37" s="10" t="e">
        <f>IF('FY2025'!$A39&lt;&gt;"",IF(AND(MONTH($K37) &lt;= 6, MONTH($L37) &gt;= 6), IF($O37 &lt;&gt; "", $E37/$O37, ""), ""),"")</f>
        <v>#VALUE!</v>
      </c>
      <c r="V37" s="10" t="e">
        <f>IF('FY2025'!$A39&lt;&gt;"",IF(AND(MONTH($K37) &lt;= 7, MONTH($L37) &gt;= 7 ), IF($O37 &lt;&gt; "", $E37/$O37, ""), ""),"")</f>
        <v>#VALUE!</v>
      </c>
      <c r="W37" s="10" t="e">
        <f>IF('FY2025'!$A39&lt;&gt;"",IF(AND(MONTH($K37) &lt;= 8, MONTH($L37) &gt;= 8), IF($O37 &lt;&gt; "", $E37/$O37, ""), ""),"")</f>
        <v>#VALUE!</v>
      </c>
      <c r="X37" s="10" t="e">
        <f>IF('FY2025'!$A39&lt;&gt;"",IF(AND(MONTH($K37) &lt;= 9, MONTH($L37) &gt;= 9), IF($O37 &lt;&gt; "", $E37/$O37, ""), ""),"")</f>
        <v>#VALUE!</v>
      </c>
      <c r="Y37" s="10" t="e">
        <f>IF('FY2025'!$A39&lt;&gt;"",IF(AND(MONTH($K37) &lt;= 10, MONTH($L37) &gt;= 10), IF($O37 &lt;&gt; "", $E37/$O37, ""), ""),"")</f>
        <v>#VALUE!</v>
      </c>
      <c r="Z37" s="10" t="e">
        <f>IF('FY2025'!$A39&lt;&gt;"",IF(AND(MONTH($K37) &lt;= 11, MONTH($L37) &gt;= 11), IF($O37 &lt;&gt; "", $E37/$O37, ""), ""),"")</f>
        <v>#VALUE!</v>
      </c>
      <c r="AA37" s="10" t="e">
        <f>IF('FY2025'!$A39&lt;&gt;"",IF(AND(MONTH($K37) &lt;= 12, MONTH($L37) &gt;= 12), IF($O37 &lt;&gt; "", $E37/$O37, ""), ""),"")</f>
        <v>#VALUE!</v>
      </c>
    </row>
    <row r="38" spans="1:27" x14ac:dyDescent="0.25">
      <c r="A38" s="8">
        <f>IF('FY2025'!A40&lt;&gt;"", VALUE('FY2025'!A40), "")</f>
        <v>37</v>
      </c>
      <c r="B38" s="5" t="str">
        <f>IF('FY2025'!A40&lt;&gt;"",_xlfn.VALUETOTEXT('FY2025'!B40),"")</f>
        <v>25-2111-1212-24JPMC-PS-EG-037</v>
      </c>
      <c r="C38" s="5" t="str">
        <f>_xlfn.VALUETOTEXT('FY2025'!C40)</f>
        <v>EG</v>
      </c>
      <c r="D38" s="5" t="str">
        <f>IF('FY2025'!A40&lt;&gt;"",_xlfn.VALUETOTEXT('FY2025'!D40),"")</f>
        <v>JP Morgan Chase Bank NA</v>
      </c>
      <c r="E38" s="6">
        <f>IF('FY2025'!A40&lt;&gt;"",VALUE('FY2025'!E40),"")</f>
        <v>500000</v>
      </c>
      <c r="F38" s="6">
        <f>IF('FY2025'!A40&lt;&gt;"",VALUE('FY2025'!F40),"")</f>
        <v>77</v>
      </c>
      <c r="G38" s="6">
        <f>IF('FY2025'!A40&lt;&gt;"",VALUE('FY2025'!G40),"")</f>
        <v>64</v>
      </c>
      <c r="H38" s="6">
        <f>IF('FY2025'!A40&lt;&gt;"",VALUE('FY2025'!H40),"")</f>
        <v>6.9</v>
      </c>
      <c r="I38" s="6">
        <f>IF('FY2025'!A40&lt;&gt;"",VALUE('FY2025'!I40),"")</f>
        <v>1.43</v>
      </c>
      <c r="J38" s="6">
        <f>IF('FY2025'!A40&lt;&gt;"",VALUE('FY2025'!J40),"")</f>
        <v>5.47</v>
      </c>
      <c r="K38" s="7" t="e">
        <f>IF('FY2025'!A40&lt;&gt;"",DATEVALUE(MID('FY2025'!K40, FIND(",", 'FY2025'!K40) + 2, FIND(" ", 'FY2025'!K40) - FIND(",", 'FY2025'!K40) - 1) &amp; " " &amp; MID('FY2025'!K40, FIND(" ", 'FY2025'!K40) + 1, FIND(",", 'FY2025'!K40, FIND(" ", 'FY2025'!K40)) - FIND(" ", 'FY2025'!K40) - 1) &amp; ", " &amp; MID('FY2025'!K40, FIND(",", 'FY2025'!K40, FIND(",",'FY2025'!K40) + 1) + 2, LEN('FY2025'!K40))),"")</f>
        <v>#VALUE!</v>
      </c>
      <c r="L38" s="7" t="e">
        <f>IF('FY2025'!A40&lt;&gt;"",DATEVALUE(MID('FY2025'!L40, FIND(",", 'FY2025'!L40) + 2, FIND(" ", 'FY2025'!L40) - FIND(",", 'FY2025'!L40) - 1) &amp; " " &amp; MID('FY2025'!L40, FIND(" ", 'FY2025'!L40) + 1, FIND(",", 'FY2025'!L40, FIND(" ", 'FY2025'!L40)) - FIND(" ", 'FY2025'!L40) - 1) &amp; ", " &amp; MID('FY2025'!L40, FIND(",", 'FY2025'!L40, FIND(",",'FY2025'!L40) + 1) + 2, LEN('FY2025'!L40))),"")</f>
        <v>#VALUE!</v>
      </c>
      <c r="M38" s="7" t="e">
        <f>IF('FY2025'!A40&lt;&gt;"",DATEVALUE(MID('FY2025'!M40, FIND(",", 'FY2025'!M40) + 2, FIND(" ", 'FY2025'!M40) - FIND(",", 'FY2025'!M40) - 1) &amp; " " &amp; MID('FY2025'!M40, FIND(" ", 'FY2025'!M40) + 1, FIND(",", 'FY2025'!M40, FIND(" ", 'FY2025'!M40)) - FIND(" ", 'FY2025'!M40) - 1) &amp; ", " &amp; MID('FY2025'!M40, FIND(",", 'FY2025'!M40, FIND(",",'FY2025'!M40) + 1) + 2, LEN('FY2025'!M40))),"")</f>
        <v>#VALUE!</v>
      </c>
      <c r="N38" s="7" t="e">
        <f>IF('FY2025'!A40&lt;&gt;"",DATEVALUE(MID('FY2025'!N40, FIND(",", 'FY2025'!N40) + 2, FIND(" ", 'FY2025'!N40) - FIND(",", 'FY2025'!N40) - 1) &amp; " " &amp; MID('FY2025'!N40, FIND(" ", 'FY2025'!N40) + 1, FIND(",", 'FY2025'!N40, FIND(" ", 'FY2025'!N40)) - FIND(" ", 'FY2025'!N40) - 1) &amp; ", " &amp; MID('FY2025'!N40, FIND(",", 'FY2025'!N40, FIND(",",'FY2025'!N40) + 1) + 2, LEN('FY2025'!N40))),"")</f>
        <v>#VALUE!</v>
      </c>
      <c r="O38" s="5" t="e">
        <f t="shared" si="0"/>
        <v>#VALUE!</v>
      </c>
      <c r="P38" s="10" t="e">
        <f>IF('FY2025'!$A40&lt;&gt;"",IF(AND(MONTH($K38) &lt;= 1, MONTH($L38) &gt;= 1), IF($O38 &lt;&gt; "", $E38/$O38, ""), ""),"")</f>
        <v>#VALUE!</v>
      </c>
      <c r="Q38" s="10" t="e">
        <f>IF('FY2025'!$A40&lt;&gt;"",IF(AND(MONTH($K38) &lt;= 2, MONTH($L38) &gt;= 2), IF($O38 &lt;&gt; "", $E38/$O38, ""), ""),"")</f>
        <v>#VALUE!</v>
      </c>
      <c r="R38" s="10" t="e">
        <f>IF('FY2025'!$A40&lt;&gt;"",IF(AND(MONTH($K38) &lt;= 3, MONTH($L38) &gt;= 3), IF($O38 &lt;&gt; "", $E38/$O38, ""), ""),"")</f>
        <v>#VALUE!</v>
      </c>
      <c r="S38" s="10" t="e">
        <f>IF('FY2025'!$A40&lt;&gt;"",IF(AND(MONTH($K38) &lt;= 4, MONTH($L38) &gt;= 4), IF($O38 &lt;&gt; "", $E38/$O38, ""), ""),"")</f>
        <v>#VALUE!</v>
      </c>
      <c r="T38" s="10" t="e">
        <f>IF('FY2025'!$A40&lt;&gt;"",IF(AND(MONTH($K38) &lt;= 5, MONTH($L38) &gt;= 5), IF($O38 &lt;&gt; "", $E38/$O38, ""), ""),"")</f>
        <v>#VALUE!</v>
      </c>
      <c r="U38" s="10" t="e">
        <f>IF('FY2025'!$A40&lt;&gt;"",IF(AND(MONTH($K38) &lt;= 6, MONTH($L38) &gt;= 6), IF($O38 &lt;&gt; "", $E38/$O38, ""), ""),"")</f>
        <v>#VALUE!</v>
      </c>
      <c r="V38" s="10" t="e">
        <f>IF('FY2025'!$A40&lt;&gt;"",IF(AND(MONTH($K38) &lt;= 7, MONTH($L38) &gt;= 7 ), IF($O38 &lt;&gt; "", $E38/$O38, ""), ""),"")</f>
        <v>#VALUE!</v>
      </c>
      <c r="W38" s="10" t="e">
        <f>IF('FY2025'!$A40&lt;&gt;"",IF(AND(MONTH($K38) &lt;= 8, MONTH($L38) &gt;= 8), IF($O38 &lt;&gt; "", $E38/$O38, ""), ""),"")</f>
        <v>#VALUE!</v>
      </c>
      <c r="X38" s="10" t="e">
        <f>IF('FY2025'!$A40&lt;&gt;"",IF(AND(MONTH($K38) &lt;= 9, MONTH($L38) &gt;= 9), IF($O38 &lt;&gt; "", $E38/$O38, ""), ""),"")</f>
        <v>#VALUE!</v>
      </c>
      <c r="Y38" s="10" t="e">
        <f>IF('FY2025'!$A40&lt;&gt;"",IF(AND(MONTH($K38) &lt;= 10, MONTH($L38) &gt;= 10), IF($O38 &lt;&gt; "", $E38/$O38, ""), ""),"")</f>
        <v>#VALUE!</v>
      </c>
      <c r="Z38" s="10" t="e">
        <f>IF('FY2025'!$A40&lt;&gt;"",IF(AND(MONTH($K38) &lt;= 11, MONTH($L38) &gt;= 11), IF($O38 &lt;&gt; "", $E38/$O38, ""), ""),"")</f>
        <v>#VALUE!</v>
      </c>
      <c r="AA38" s="10" t="e">
        <f>IF('FY2025'!$A40&lt;&gt;"",IF(AND(MONTH($K38) &lt;= 12, MONTH($L38) &gt;= 12), IF($O38 &lt;&gt; "", $E38/$O38, ""), ""),"")</f>
        <v>#VALUE!</v>
      </c>
    </row>
    <row r="39" spans="1:27" x14ac:dyDescent="0.25">
      <c r="A39" s="8">
        <f>IF('FY2025'!A41&lt;&gt;"", VALUE('FY2025'!A41), "")</f>
        <v>38</v>
      </c>
      <c r="B39" s="5" t="str">
        <f>IF('FY2025'!A41&lt;&gt;"",_xlfn.VALUETOTEXT('FY2025'!B41),"")</f>
        <v>25-2111-1212-24MLIL-PS-HZ-038</v>
      </c>
      <c r="C39" s="5" t="str">
        <f>_xlfn.VALUETOTEXT('FY2025'!C41)</f>
        <v>HZ</v>
      </c>
      <c r="D39" s="5" t="str">
        <f>IF('FY2025'!A41&lt;&gt;"",_xlfn.VALUETOTEXT('FY2025'!D41),"")</f>
        <v>Merrill Lynch International</v>
      </c>
      <c r="E39" s="6">
        <f>IF('FY2025'!A41&lt;&gt;"",VALUE('FY2025'!E41),"")</f>
        <v>500000</v>
      </c>
      <c r="F39" s="6">
        <f>IF('FY2025'!A41&lt;&gt;"",VALUE('FY2025'!F41),"")</f>
        <v>77</v>
      </c>
      <c r="G39" s="6">
        <f>IF('FY2025'!A41&lt;&gt;"",VALUE('FY2025'!G41),"")</f>
        <v>64</v>
      </c>
      <c r="H39" s="6">
        <f>IF('FY2025'!A41&lt;&gt;"",VALUE('FY2025'!H41),"")</f>
        <v>6.93</v>
      </c>
      <c r="I39" s="6">
        <f>IF('FY2025'!A41&lt;&gt;"",VALUE('FY2025'!I41),"")</f>
        <v>1.48</v>
      </c>
      <c r="J39" s="6">
        <f>IF('FY2025'!A41&lt;&gt;"",VALUE('FY2025'!J41),"")</f>
        <v>5.45</v>
      </c>
      <c r="K39" s="7" t="e">
        <f>IF('FY2025'!A41&lt;&gt;"",DATEVALUE(MID('FY2025'!K41, FIND(",", 'FY2025'!K41) + 2, FIND(" ", 'FY2025'!K41) - FIND(",", 'FY2025'!K41) - 1) &amp; " " &amp; MID('FY2025'!K41, FIND(" ", 'FY2025'!K41) + 1, FIND(",", 'FY2025'!K41, FIND(" ", 'FY2025'!K41)) - FIND(" ", 'FY2025'!K41) - 1) &amp; ", " &amp; MID('FY2025'!K41, FIND(",", 'FY2025'!K41, FIND(",",'FY2025'!K41) + 1) + 2, LEN('FY2025'!K41))),"")</f>
        <v>#VALUE!</v>
      </c>
      <c r="L39" s="7" t="e">
        <f>IF('FY2025'!A41&lt;&gt;"",DATEVALUE(MID('FY2025'!L41, FIND(",", 'FY2025'!L41) + 2, FIND(" ", 'FY2025'!L41) - FIND(",", 'FY2025'!L41) - 1) &amp; " " &amp; MID('FY2025'!L41, FIND(" ", 'FY2025'!L41) + 1, FIND(",", 'FY2025'!L41, FIND(" ", 'FY2025'!L41)) - FIND(" ", 'FY2025'!L41) - 1) &amp; ", " &amp; MID('FY2025'!L41, FIND(",", 'FY2025'!L41, FIND(",",'FY2025'!L41) + 1) + 2, LEN('FY2025'!L41))),"")</f>
        <v>#VALUE!</v>
      </c>
      <c r="M39" s="7" t="e">
        <f>IF('FY2025'!A41&lt;&gt;"",DATEVALUE(MID('FY2025'!M41, FIND(",", 'FY2025'!M41) + 2, FIND(" ", 'FY2025'!M41) - FIND(",", 'FY2025'!M41) - 1) &amp; " " &amp; MID('FY2025'!M41, FIND(" ", 'FY2025'!M41) + 1, FIND(",", 'FY2025'!M41, FIND(" ", 'FY2025'!M41)) - FIND(" ", 'FY2025'!M41) - 1) &amp; ", " &amp; MID('FY2025'!M41, FIND(",", 'FY2025'!M41, FIND(",",'FY2025'!M41) + 1) + 2, LEN('FY2025'!M41))),"")</f>
        <v>#VALUE!</v>
      </c>
      <c r="N39" s="7" t="e">
        <f>IF('FY2025'!A41&lt;&gt;"",DATEVALUE(MID('FY2025'!N41, FIND(",", 'FY2025'!N41) + 2, FIND(" ", 'FY2025'!N41) - FIND(",", 'FY2025'!N41) - 1) &amp; " " &amp; MID('FY2025'!N41, FIND(" ", 'FY2025'!N41) + 1, FIND(",", 'FY2025'!N41, FIND(" ", 'FY2025'!N41)) - FIND(" ", 'FY2025'!N41) - 1) &amp; ", " &amp; MID('FY2025'!N41, FIND(",", 'FY2025'!N41, FIND(",",'FY2025'!N41) + 1) + 2, LEN('FY2025'!N41))),"")</f>
        <v>#VALUE!</v>
      </c>
      <c r="O39" s="5" t="e">
        <f t="shared" si="0"/>
        <v>#VALUE!</v>
      </c>
      <c r="P39" s="10" t="e">
        <f>IF('FY2025'!$A41&lt;&gt;"",IF(AND(MONTH($K39) &lt;= 1, MONTH($L39) &gt;= 1), IF($O39 &lt;&gt; "", $E39/$O39, ""), ""),"")</f>
        <v>#VALUE!</v>
      </c>
      <c r="Q39" s="10" t="e">
        <f>IF('FY2025'!$A41&lt;&gt;"",IF(AND(MONTH($K39) &lt;= 2, MONTH($L39) &gt;= 2), IF($O39 &lt;&gt; "", $E39/$O39, ""), ""),"")</f>
        <v>#VALUE!</v>
      </c>
      <c r="R39" s="10" t="e">
        <f>IF('FY2025'!$A41&lt;&gt;"",IF(AND(MONTH($K39) &lt;= 3, MONTH($L39) &gt;= 3), IF($O39 &lt;&gt; "", $E39/$O39, ""), ""),"")</f>
        <v>#VALUE!</v>
      </c>
      <c r="S39" s="10" t="e">
        <f>IF('FY2025'!$A41&lt;&gt;"",IF(AND(MONTH($K39) &lt;= 4, MONTH($L39) &gt;= 4), IF($O39 &lt;&gt; "", $E39/$O39, ""), ""),"")</f>
        <v>#VALUE!</v>
      </c>
      <c r="T39" s="10" t="e">
        <f>IF('FY2025'!$A41&lt;&gt;"",IF(AND(MONTH($K39) &lt;= 5, MONTH($L39) &gt;= 5), IF($O39 &lt;&gt; "", $E39/$O39, ""), ""),"")</f>
        <v>#VALUE!</v>
      </c>
      <c r="U39" s="10" t="e">
        <f>IF('FY2025'!$A41&lt;&gt;"",IF(AND(MONTH($K39) &lt;= 6, MONTH($L39) &gt;= 6), IF($O39 &lt;&gt; "", $E39/$O39, ""), ""),"")</f>
        <v>#VALUE!</v>
      </c>
      <c r="V39" s="10" t="e">
        <f>IF('FY2025'!$A41&lt;&gt;"",IF(AND(MONTH($K39) &lt;= 7, MONTH($L39) &gt;= 7 ), IF($O39 &lt;&gt; "", $E39/$O39, ""), ""),"")</f>
        <v>#VALUE!</v>
      </c>
      <c r="W39" s="10" t="e">
        <f>IF('FY2025'!$A41&lt;&gt;"",IF(AND(MONTH($K39) &lt;= 8, MONTH($L39) &gt;= 8), IF($O39 &lt;&gt; "", $E39/$O39, ""), ""),"")</f>
        <v>#VALUE!</v>
      </c>
      <c r="X39" s="10" t="e">
        <f>IF('FY2025'!$A41&lt;&gt;"",IF(AND(MONTH($K39) &lt;= 9, MONTH($L39) &gt;= 9), IF($O39 &lt;&gt; "", $E39/$O39, ""), ""),"")</f>
        <v>#VALUE!</v>
      </c>
      <c r="Y39" s="10" t="e">
        <f>IF('FY2025'!$A41&lt;&gt;"",IF(AND(MONTH($K39) &lt;= 10, MONTH($L39) &gt;= 10), IF($O39 &lt;&gt; "", $E39/$O39, ""), ""),"")</f>
        <v>#VALUE!</v>
      </c>
      <c r="Z39" s="10" t="e">
        <f>IF('FY2025'!$A41&lt;&gt;"",IF(AND(MONTH($K39) &lt;= 11, MONTH($L39) &gt;= 11), IF($O39 &lt;&gt; "", $E39/$O39, ""), ""),"")</f>
        <v>#VALUE!</v>
      </c>
      <c r="AA39" s="10" t="e">
        <f>IF('FY2025'!$A41&lt;&gt;"",IF(AND(MONTH($K39) &lt;= 12, MONTH($L39) &gt;= 12), IF($O39 &lt;&gt; "", $E39/$O39, ""), ""),"")</f>
        <v>#VALUE!</v>
      </c>
    </row>
    <row r="40" spans="1:27" x14ac:dyDescent="0.25">
      <c r="A40" s="8">
        <f>IF('FY2025'!A42&lt;&gt;"", VALUE('FY2025'!A42), "")</f>
        <v>39</v>
      </c>
      <c r="B40" s="5" t="str">
        <f>IF('FY2025'!A42&lt;&gt;"",_xlfn.VALUETOTEXT('FY2025'!B42),"")</f>
        <v>25-2111-1212-24SCBB-PS-HZ-039</v>
      </c>
      <c r="C40" s="5" t="str">
        <f>_xlfn.VALUETOTEXT('FY2025'!C42)</f>
        <v>HZ</v>
      </c>
      <c r="D40" s="5" t="str">
        <f>IF('FY2025'!A42&lt;&gt;"",_xlfn.VALUETOTEXT('FY2025'!D42),"")</f>
        <v>Standard Chartered Bank (M) Bhd</v>
      </c>
      <c r="E40" s="6">
        <f>IF('FY2025'!A42&lt;&gt;"",VALUE('FY2025'!E42),"")</f>
        <v>500000</v>
      </c>
      <c r="F40" s="6">
        <f>IF('FY2025'!A42&lt;&gt;"",VALUE('FY2025'!F42),"")</f>
        <v>77</v>
      </c>
      <c r="G40" s="6">
        <f>IF('FY2025'!A42&lt;&gt;"",VALUE('FY2025'!G42),"")</f>
        <v>64</v>
      </c>
      <c r="H40" s="6">
        <f>IF('FY2025'!A42&lt;&gt;"",VALUE('FY2025'!H42),"")</f>
        <v>6.95</v>
      </c>
      <c r="I40" s="6">
        <f>IF('FY2025'!A42&lt;&gt;"",VALUE('FY2025'!I42),"")</f>
        <v>1.51</v>
      </c>
      <c r="J40" s="6">
        <f>IF('FY2025'!A42&lt;&gt;"",VALUE('FY2025'!J42),"")</f>
        <v>5.44</v>
      </c>
      <c r="K40" s="7" t="e">
        <f>IF('FY2025'!A42&lt;&gt;"",DATEVALUE(MID('FY2025'!K42, FIND(",", 'FY2025'!K42) + 2, FIND(" ", 'FY2025'!K42) - FIND(",", 'FY2025'!K42) - 1) &amp; " " &amp; MID('FY2025'!K42, FIND(" ", 'FY2025'!K42) + 1, FIND(",", 'FY2025'!K42, FIND(" ", 'FY2025'!K42)) - FIND(" ", 'FY2025'!K42) - 1) &amp; ", " &amp; MID('FY2025'!K42, FIND(",", 'FY2025'!K42, FIND(",",'FY2025'!K42) + 1) + 2, LEN('FY2025'!K42))),"")</f>
        <v>#VALUE!</v>
      </c>
      <c r="L40" s="7" t="e">
        <f>IF('FY2025'!A42&lt;&gt;"",DATEVALUE(MID('FY2025'!L42, FIND(",", 'FY2025'!L42) + 2, FIND(" ", 'FY2025'!L42) - FIND(",", 'FY2025'!L42) - 1) &amp; " " &amp; MID('FY2025'!L42, FIND(" ", 'FY2025'!L42) + 1, FIND(",", 'FY2025'!L42, FIND(" ", 'FY2025'!L42)) - FIND(" ", 'FY2025'!L42) - 1) &amp; ", " &amp; MID('FY2025'!L42, FIND(",", 'FY2025'!L42, FIND(",",'FY2025'!L42) + 1) + 2, LEN('FY2025'!L42))),"")</f>
        <v>#VALUE!</v>
      </c>
      <c r="M40" s="7" t="e">
        <f>IF('FY2025'!A42&lt;&gt;"",DATEVALUE(MID('FY2025'!M42, FIND(",", 'FY2025'!M42) + 2, FIND(" ", 'FY2025'!M42) - FIND(",", 'FY2025'!M42) - 1) &amp; " " &amp; MID('FY2025'!M42, FIND(" ", 'FY2025'!M42) + 1, FIND(",", 'FY2025'!M42, FIND(" ", 'FY2025'!M42)) - FIND(" ", 'FY2025'!M42) - 1) &amp; ", " &amp; MID('FY2025'!M42, FIND(",", 'FY2025'!M42, FIND(",",'FY2025'!M42) + 1) + 2, LEN('FY2025'!M42))),"")</f>
        <v>#VALUE!</v>
      </c>
      <c r="N40" s="7" t="e">
        <f>IF('FY2025'!A42&lt;&gt;"",DATEVALUE(MID('FY2025'!N42, FIND(",", 'FY2025'!N42) + 2, FIND(" ", 'FY2025'!N42) - FIND(",", 'FY2025'!N42) - 1) &amp; " " &amp; MID('FY2025'!N42, FIND(" ", 'FY2025'!N42) + 1, FIND(",", 'FY2025'!N42, FIND(" ", 'FY2025'!N42)) - FIND(" ", 'FY2025'!N42) - 1) &amp; ", " &amp; MID('FY2025'!N42, FIND(",", 'FY2025'!N42, FIND(",",'FY2025'!N42) + 1) + 2, LEN('FY2025'!N42))),"")</f>
        <v>#VALUE!</v>
      </c>
      <c r="O40" s="5" t="e">
        <f t="shared" si="0"/>
        <v>#VALUE!</v>
      </c>
      <c r="P40" s="10" t="e">
        <f>IF('FY2025'!$A42&lt;&gt;"",IF(AND(MONTH($K40) &lt;= 1, MONTH($L40) &gt;= 1), IF($O40 &lt;&gt; "", $E40/$O40, ""), ""),"")</f>
        <v>#VALUE!</v>
      </c>
      <c r="Q40" s="10" t="e">
        <f>IF('FY2025'!$A42&lt;&gt;"",IF(AND(MONTH($K40) &lt;= 2, MONTH($L40) &gt;= 2), IF($O40 &lt;&gt; "", $E40/$O40, ""), ""),"")</f>
        <v>#VALUE!</v>
      </c>
      <c r="R40" s="10" t="e">
        <f>IF('FY2025'!$A42&lt;&gt;"",IF(AND(MONTH($K40) &lt;= 3, MONTH($L40) &gt;= 3), IF($O40 &lt;&gt; "", $E40/$O40, ""), ""),"")</f>
        <v>#VALUE!</v>
      </c>
      <c r="S40" s="10" t="e">
        <f>IF('FY2025'!$A42&lt;&gt;"",IF(AND(MONTH($K40) &lt;= 4, MONTH($L40) &gt;= 4), IF($O40 &lt;&gt; "", $E40/$O40, ""), ""),"")</f>
        <v>#VALUE!</v>
      </c>
      <c r="T40" s="10" t="e">
        <f>IF('FY2025'!$A42&lt;&gt;"",IF(AND(MONTH($K40) &lt;= 5, MONTH($L40) &gt;= 5), IF($O40 &lt;&gt; "", $E40/$O40, ""), ""),"")</f>
        <v>#VALUE!</v>
      </c>
      <c r="U40" s="10" t="e">
        <f>IF('FY2025'!$A42&lt;&gt;"",IF(AND(MONTH($K40) &lt;= 6, MONTH($L40) &gt;= 6), IF($O40 &lt;&gt; "", $E40/$O40, ""), ""),"")</f>
        <v>#VALUE!</v>
      </c>
      <c r="V40" s="10" t="e">
        <f>IF('FY2025'!$A42&lt;&gt;"",IF(AND(MONTH($K40) &lt;= 7, MONTH($L40) &gt;= 7 ), IF($O40 &lt;&gt; "", $E40/$O40, ""), ""),"")</f>
        <v>#VALUE!</v>
      </c>
      <c r="W40" s="10" t="e">
        <f>IF('FY2025'!$A42&lt;&gt;"",IF(AND(MONTH($K40) &lt;= 8, MONTH($L40) &gt;= 8), IF($O40 &lt;&gt; "", $E40/$O40, ""), ""),"")</f>
        <v>#VALUE!</v>
      </c>
      <c r="X40" s="10" t="e">
        <f>IF('FY2025'!$A42&lt;&gt;"",IF(AND(MONTH($K40) &lt;= 9, MONTH($L40) &gt;= 9), IF($O40 &lt;&gt; "", $E40/$O40, ""), ""),"")</f>
        <v>#VALUE!</v>
      </c>
      <c r="Y40" s="10" t="e">
        <f>IF('FY2025'!$A42&lt;&gt;"",IF(AND(MONTH($K40) &lt;= 10, MONTH($L40) &gt;= 10), IF($O40 &lt;&gt; "", $E40/$O40, ""), ""),"")</f>
        <v>#VALUE!</v>
      </c>
      <c r="Z40" s="10" t="e">
        <f>IF('FY2025'!$A42&lt;&gt;"",IF(AND(MONTH($K40) &lt;= 11, MONTH($L40) &gt;= 11), IF($O40 &lt;&gt; "", $E40/$O40, ""), ""),"")</f>
        <v>#VALUE!</v>
      </c>
      <c r="AA40" s="10" t="e">
        <f>IF('FY2025'!$A42&lt;&gt;"",IF(AND(MONTH($K40) &lt;= 12, MONTH($L40) &gt;= 12), IF($O40 &lt;&gt; "", $E40/$O40, ""), ""),"")</f>
        <v>#VALUE!</v>
      </c>
    </row>
    <row r="41" spans="1:27" x14ac:dyDescent="0.25">
      <c r="A41" s="8">
        <f>IF('FY2025'!A43&lt;&gt;"", VALUE('FY2025'!A43), "")</f>
        <v>40</v>
      </c>
      <c r="B41" s="5" t="str">
        <f>IF('FY2025'!A43&lt;&gt;"",_xlfn.VALUETOTEXT('FY2025'!B43),"")</f>
        <v>25-2111-1212-24TOTS-PS-AS-040</v>
      </c>
      <c r="C41" s="5" t="str">
        <f>_xlfn.VALUETOTEXT('FY2025'!C43)</f>
        <v>AS</v>
      </c>
      <c r="D41" s="5" t="str">
        <f>IF('FY2025'!A43&lt;&gt;"",_xlfn.VALUETOTEXT('FY2025'!D43),"")</f>
        <v>TOTSA TotalEnergies Trading SA</v>
      </c>
      <c r="E41" s="6">
        <f>IF('FY2025'!A43&lt;&gt;"",VALUE('FY2025'!E43),"")</f>
        <v>500000</v>
      </c>
      <c r="F41" s="6">
        <f>IF('FY2025'!A43&lt;&gt;"",VALUE('FY2025'!F43),"")</f>
        <v>77</v>
      </c>
      <c r="G41" s="6">
        <f>IF('FY2025'!A43&lt;&gt;"",VALUE('FY2025'!G43),"")</f>
        <v>64</v>
      </c>
      <c r="H41" s="6">
        <f>IF('FY2025'!A43&lt;&gt;"",VALUE('FY2025'!H43),"")</f>
        <v>7.35</v>
      </c>
      <c r="I41" s="6">
        <f>IF('FY2025'!A43&lt;&gt;"",VALUE('FY2025'!I43),"")</f>
        <v>2</v>
      </c>
      <c r="J41" s="6">
        <f>IF('FY2025'!A43&lt;&gt;"",VALUE('FY2025'!J43),"")</f>
        <v>5.35</v>
      </c>
      <c r="K41" s="7" t="e">
        <f>IF('FY2025'!A43&lt;&gt;"",DATEVALUE(MID('FY2025'!K43, FIND(",", 'FY2025'!K43) + 2, FIND(" ", 'FY2025'!K43) - FIND(",", 'FY2025'!K43) - 1) &amp; " " &amp; MID('FY2025'!K43, FIND(" ", 'FY2025'!K43) + 1, FIND(",", 'FY2025'!K43, FIND(" ", 'FY2025'!K43)) - FIND(" ", 'FY2025'!K43) - 1) &amp; ", " &amp; MID('FY2025'!K43, FIND(",", 'FY2025'!K43, FIND(",",'FY2025'!K43) + 1) + 2, LEN('FY2025'!K43))),"")</f>
        <v>#VALUE!</v>
      </c>
      <c r="L41" s="7" t="e">
        <f>IF('FY2025'!A43&lt;&gt;"",DATEVALUE(MID('FY2025'!L43, FIND(",", 'FY2025'!L43) + 2, FIND(" ", 'FY2025'!L43) - FIND(",", 'FY2025'!L43) - 1) &amp; " " &amp; MID('FY2025'!L43, FIND(" ", 'FY2025'!L43) + 1, FIND(",", 'FY2025'!L43, FIND(" ", 'FY2025'!L43)) - FIND(" ", 'FY2025'!L43) - 1) &amp; ", " &amp; MID('FY2025'!L43, FIND(",", 'FY2025'!L43, FIND(",",'FY2025'!L43) + 1) + 2, LEN('FY2025'!L43))),"")</f>
        <v>#VALUE!</v>
      </c>
      <c r="M41" s="7" t="e">
        <f>IF('FY2025'!A43&lt;&gt;"",DATEVALUE(MID('FY2025'!M43, FIND(",", 'FY2025'!M43) + 2, FIND(" ", 'FY2025'!M43) - FIND(",", 'FY2025'!M43) - 1) &amp; " " &amp; MID('FY2025'!M43, FIND(" ", 'FY2025'!M43) + 1, FIND(",", 'FY2025'!M43, FIND(" ", 'FY2025'!M43)) - FIND(" ", 'FY2025'!M43) - 1) &amp; ", " &amp; MID('FY2025'!M43, FIND(",", 'FY2025'!M43, FIND(",",'FY2025'!M43) + 1) + 2, LEN('FY2025'!M43))),"")</f>
        <v>#VALUE!</v>
      </c>
      <c r="N41" s="7" t="e">
        <f>IF('FY2025'!A43&lt;&gt;"",DATEVALUE(MID('FY2025'!N43, FIND(",", 'FY2025'!N43) + 2, FIND(" ", 'FY2025'!N43) - FIND(",", 'FY2025'!N43) - 1) &amp; " " &amp; MID('FY2025'!N43, FIND(" ", 'FY2025'!N43) + 1, FIND(",", 'FY2025'!N43, FIND(" ", 'FY2025'!N43)) - FIND(" ", 'FY2025'!N43) - 1) &amp; ", " &amp; MID('FY2025'!N43, FIND(",", 'FY2025'!N43, FIND(",",'FY2025'!N43) + 1) + 2, LEN('FY2025'!N43))),"")</f>
        <v>#VALUE!</v>
      </c>
      <c r="O41" s="5" t="e">
        <f t="shared" si="0"/>
        <v>#VALUE!</v>
      </c>
      <c r="P41" s="10" t="e">
        <f>IF('FY2025'!$A43&lt;&gt;"",IF(AND(MONTH($K41) &lt;= 1, MONTH($L41) &gt;= 1), IF($O41 &lt;&gt; "", $E41/$O41, ""), ""),"")</f>
        <v>#VALUE!</v>
      </c>
      <c r="Q41" s="10" t="e">
        <f>IF('FY2025'!$A43&lt;&gt;"",IF(AND(MONTH($K41) &lt;= 2, MONTH($L41) &gt;= 2), IF($O41 &lt;&gt; "", $E41/$O41, ""), ""),"")</f>
        <v>#VALUE!</v>
      </c>
      <c r="R41" s="10" t="e">
        <f>IF('FY2025'!$A43&lt;&gt;"",IF(AND(MONTH($K41) &lt;= 3, MONTH($L41) &gt;= 3), IF($O41 &lt;&gt; "", $E41/$O41, ""), ""),"")</f>
        <v>#VALUE!</v>
      </c>
      <c r="S41" s="10" t="e">
        <f>IF('FY2025'!$A43&lt;&gt;"",IF(AND(MONTH($K41) &lt;= 4, MONTH($L41) &gt;= 4), IF($O41 &lt;&gt; "", $E41/$O41, ""), ""),"")</f>
        <v>#VALUE!</v>
      </c>
      <c r="T41" s="10" t="e">
        <f>IF('FY2025'!$A43&lt;&gt;"",IF(AND(MONTH($K41) &lt;= 5, MONTH($L41) &gt;= 5), IF($O41 &lt;&gt; "", $E41/$O41, ""), ""),"")</f>
        <v>#VALUE!</v>
      </c>
      <c r="U41" s="10" t="e">
        <f>IF('FY2025'!$A43&lt;&gt;"",IF(AND(MONTH($K41) &lt;= 6, MONTH($L41) &gt;= 6), IF($O41 &lt;&gt; "", $E41/$O41, ""), ""),"")</f>
        <v>#VALUE!</v>
      </c>
      <c r="V41" s="10" t="e">
        <f>IF('FY2025'!$A43&lt;&gt;"",IF(AND(MONTH($K41) &lt;= 7, MONTH($L41) &gt;= 7 ), IF($O41 &lt;&gt; "", $E41/$O41, ""), ""),"")</f>
        <v>#VALUE!</v>
      </c>
      <c r="W41" s="10" t="e">
        <f>IF('FY2025'!$A43&lt;&gt;"",IF(AND(MONTH($K41) &lt;= 8, MONTH($L41) &gt;= 8), IF($O41 &lt;&gt; "", $E41/$O41, ""), ""),"")</f>
        <v>#VALUE!</v>
      </c>
      <c r="X41" s="10" t="e">
        <f>IF('FY2025'!$A43&lt;&gt;"",IF(AND(MONTH($K41) &lt;= 9, MONTH($L41) &gt;= 9), IF($O41 &lt;&gt; "", $E41/$O41, ""), ""),"")</f>
        <v>#VALUE!</v>
      </c>
      <c r="Y41" s="10" t="e">
        <f>IF('FY2025'!$A43&lt;&gt;"",IF(AND(MONTH($K41) &lt;= 10, MONTH($L41) &gt;= 10), IF($O41 &lt;&gt; "", $E41/$O41, ""), ""),"")</f>
        <v>#VALUE!</v>
      </c>
      <c r="Z41" s="10" t="e">
        <f>IF('FY2025'!$A43&lt;&gt;"",IF(AND(MONTH($K41) &lt;= 11, MONTH($L41) &gt;= 11), IF($O41 &lt;&gt; "", $E41/$O41, ""), ""),"")</f>
        <v>#VALUE!</v>
      </c>
      <c r="AA41" s="10" t="e">
        <f>IF('FY2025'!$A43&lt;&gt;"",IF(AND(MONTH($K41) &lt;= 12, MONTH($L41) &gt;= 12), IF($O41 &lt;&gt; "", $E41/$O41, ""), ""),"")</f>
        <v>#VALUE!</v>
      </c>
    </row>
    <row r="42" spans="1:27" x14ac:dyDescent="0.25">
      <c r="A42" s="8">
        <f>IF('FY2025'!A44&lt;&gt;"", VALUE('FY2025'!A44), "")</f>
        <v>41</v>
      </c>
      <c r="B42" s="5" t="str">
        <f>IF('FY2025'!A44&lt;&gt;"",_xlfn.VALUETOTEXT('FY2025'!B44),"")</f>
        <v>25-2211-1312-24SCBB-PS-AS-041</v>
      </c>
      <c r="C42" s="5" t="str">
        <f>_xlfn.VALUETOTEXT('FY2025'!C44)</f>
        <v>AS</v>
      </c>
      <c r="D42" s="5" t="str">
        <f>IF('FY2025'!A44&lt;&gt;"",_xlfn.VALUETOTEXT('FY2025'!D44),"")</f>
        <v>Standard Chartered Bank (M) Bhd</v>
      </c>
      <c r="E42" s="6">
        <f>IF('FY2025'!A44&lt;&gt;"",VALUE('FY2025'!E44),"")</f>
        <v>500000</v>
      </c>
      <c r="F42" s="6">
        <f>IF('FY2025'!A44&lt;&gt;"",VALUE('FY2025'!F44),"")</f>
        <v>77</v>
      </c>
      <c r="G42" s="6">
        <f>IF('FY2025'!A44&lt;&gt;"",VALUE('FY2025'!G44),"")</f>
        <v>64</v>
      </c>
      <c r="H42" s="6">
        <f>IF('FY2025'!A44&lt;&gt;"",VALUE('FY2025'!H44),"")</f>
        <v>6.65</v>
      </c>
      <c r="I42" s="6">
        <f>IF('FY2025'!A44&lt;&gt;"",VALUE('FY2025'!I44),"")</f>
        <v>1.45</v>
      </c>
      <c r="J42" s="6">
        <f>IF('FY2025'!A44&lt;&gt;"",VALUE('FY2025'!J44),"")</f>
        <v>5.2</v>
      </c>
      <c r="K42" s="7" t="e">
        <f>IF('FY2025'!A44&lt;&gt;"",DATEVALUE(MID('FY2025'!K44, FIND(",", 'FY2025'!K44) + 2, FIND(" ", 'FY2025'!K44) - FIND(",", 'FY2025'!K44) - 1) &amp; " " &amp; MID('FY2025'!K44, FIND(" ", 'FY2025'!K44) + 1, FIND(",", 'FY2025'!K44, FIND(" ", 'FY2025'!K44)) - FIND(" ", 'FY2025'!K44) - 1) &amp; ", " &amp; MID('FY2025'!K44, FIND(",", 'FY2025'!K44, FIND(",",'FY2025'!K44) + 1) + 2, LEN('FY2025'!K44))),"")</f>
        <v>#VALUE!</v>
      </c>
      <c r="L42" s="7" t="e">
        <f>IF('FY2025'!A44&lt;&gt;"",DATEVALUE(MID('FY2025'!L44, FIND(",", 'FY2025'!L44) + 2, FIND(" ", 'FY2025'!L44) - FIND(",", 'FY2025'!L44) - 1) &amp; " " &amp; MID('FY2025'!L44, FIND(" ", 'FY2025'!L44) + 1, FIND(",", 'FY2025'!L44, FIND(" ", 'FY2025'!L44)) - FIND(" ", 'FY2025'!L44) - 1) &amp; ", " &amp; MID('FY2025'!L44, FIND(",", 'FY2025'!L44, FIND(",",'FY2025'!L44) + 1) + 2, LEN('FY2025'!L44))),"")</f>
        <v>#VALUE!</v>
      </c>
      <c r="M42" s="7" t="e">
        <f>IF('FY2025'!A44&lt;&gt;"",DATEVALUE(MID('FY2025'!M44, FIND(",", 'FY2025'!M44) + 2, FIND(" ", 'FY2025'!M44) - FIND(",", 'FY2025'!M44) - 1) &amp; " " &amp; MID('FY2025'!M44, FIND(" ", 'FY2025'!M44) + 1, FIND(",", 'FY2025'!M44, FIND(" ", 'FY2025'!M44)) - FIND(" ", 'FY2025'!M44) - 1) &amp; ", " &amp; MID('FY2025'!M44, FIND(",", 'FY2025'!M44, FIND(",",'FY2025'!M44) + 1) + 2, LEN('FY2025'!M44))),"")</f>
        <v>#VALUE!</v>
      </c>
      <c r="N42" s="7" t="e">
        <f>IF('FY2025'!A44&lt;&gt;"",DATEVALUE(MID('FY2025'!N44, FIND(",", 'FY2025'!N44) + 2, FIND(" ", 'FY2025'!N44) - FIND(",", 'FY2025'!N44) - 1) &amp; " " &amp; MID('FY2025'!N44, FIND(" ", 'FY2025'!N44) + 1, FIND(",", 'FY2025'!N44, FIND(" ", 'FY2025'!N44)) - FIND(" ", 'FY2025'!N44) - 1) &amp; ", " &amp; MID('FY2025'!N44, FIND(",", 'FY2025'!N44, FIND(",",'FY2025'!N44) + 1) + 2, LEN('FY2025'!N44))),"")</f>
        <v>#VALUE!</v>
      </c>
      <c r="O42" s="5" t="e">
        <f t="shared" si="0"/>
        <v>#VALUE!</v>
      </c>
      <c r="P42" s="10" t="e">
        <f>IF('FY2025'!$A44&lt;&gt;"",IF(AND(MONTH($K42) &lt;= 1, MONTH($L42) &gt;= 1), IF($O42 &lt;&gt; "", $E42/$O42, ""), ""),"")</f>
        <v>#VALUE!</v>
      </c>
      <c r="Q42" s="10" t="e">
        <f>IF('FY2025'!$A44&lt;&gt;"",IF(AND(MONTH($K42) &lt;= 2, MONTH($L42) &gt;= 2), IF($O42 &lt;&gt; "", $E42/$O42, ""), ""),"")</f>
        <v>#VALUE!</v>
      </c>
      <c r="R42" s="10" t="e">
        <f>IF('FY2025'!$A44&lt;&gt;"",IF(AND(MONTH($K42) &lt;= 3, MONTH($L42) &gt;= 3), IF($O42 &lt;&gt; "", $E42/$O42, ""), ""),"")</f>
        <v>#VALUE!</v>
      </c>
      <c r="S42" s="10" t="e">
        <f>IF('FY2025'!$A44&lt;&gt;"",IF(AND(MONTH($K42) &lt;= 4, MONTH($L42) &gt;= 4), IF($O42 &lt;&gt; "", $E42/$O42, ""), ""),"")</f>
        <v>#VALUE!</v>
      </c>
      <c r="T42" s="10" t="e">
        <f>IF('FY2025'!$A44&lt;&gt;"",IF(AND(MONTH($K42) &lt;= 5, MONTH($L42) &gt;= 5), IF($O42 &lt;&gt; "", $E42/$O42, ""), ""),"")</f>
        <v>#VALUE!</v>
      </c>
      <c r="U42" s="10" t="e">
        <f>IF('FY2025'!$A44&lt;&gt;"",IF(AND(MONTH($K42) &lt;= 6, MONTH($L42) &gt;= 6), IF($O42 &lt;&gt; "", $E42/$O42, ""), ""),"")</f>
        <v>#VALUE!</v>
      </c>
      <c r="V42" s="10" t="e">
        <f>IF('FY2025'!$A44&lt;&gt;"",IF(AND(MONTH($K42) &lt;= 7, MONTH($L42) &gt;= 7 ), IF($O42 &lt;&gt; "", $E42/$O42, ""), ""),"")</f>
        <v>#VALUE!</v>
      </c>
      <c r="W42" s="10" t="e">
        <f>IF('FY2025'!$A44&lt;&gt;"",IF(AND(MONTH($K42) &lt;= 8, MONTH($L42) &gt;= 8), IF($O42 &lt;&gt; "", $E42/$O42, ""), ""),"")</f>
        <v>#VALUE!</v>
      </c>
      <c r="X42" s="10" t="e">
        <f>IF('FY2025'!$A44&lt;&gt;"",IF(AND(MONTH($K42) &lt;= 9, MONTH($L42) &gt;= 9), IF($O42 &lt;&gt; "", $E42/$O42, ""), ""),"")</f>
        <v>#VALUE!</v>
      </c>
      <c r="Y42" s="10" t="e">
        <f>IF('FY2025'!$A44&lt;&gt;"",IF(AND(MONTH($K42) &lt;= 10, MONTH($L42) &gt;= 10), IF($O42 &lt;&gt; "", $E42/$O42, ""), ""),"")</f>
        <v>#VALUE!</v>
      </c>
      <c r="Z42" s="10" t="e">
        <f>IF('FY2025'!$A44&lt;&gt;"",IF(AND(MONTH($K42) &lt;= 11, MONTH($L42) &gt;= 11), IF($O42 &lt;&gt; "", $E42/$O42, ""), ""),"")</f>
        <v>#VALUE!</v>
      </c>
      <c r="AA42" s="10" t="e">
        <f>IF('FY2025'!$A44&lt;&gt;"",IF(AND(MONTH($K42) &lt;= 12, MONTH($L42) &gt;= 12), IF($O42 &lt;&gt; "", $E42/$O42, ""), ""),"")</f>
        <v>#VALUE!</v>
      </c>
    </row>
    <row r="43" spans="1:27" x14ac:dyDescent="0.25">
      <c r="A43" s="8">
        <f>IF('FY2025'!A45&lt;&gt;"", VALUE('FY2025'!A45), "")</f>
        <v>42</v>
      </c>
      <c r="B43" s="5" t="str">
        <f>IF('FY2025'!A45&lt;&gt;"",_xlfn.VALUETOTEXT('FY2025'!B45),"")</f>
        <v>25-2211-1312-24JPMC-PS-AS-042</v>
      </c>
      <c r="C43" s="5" t="str">
        <f>_xlfn.VALUETOTEXT('FY2025'!C45)</f>
        <v>AS</v>
      </c>
      <c r="D43" s="5" t="str">
        <f>IF('FY2025'!A45&lt;&gt;"",_xlfn.VALUETOTEXT('FY2025'!D45),"")</f>
        <v>JP Morgan Chase Bank NA</v>
      </c>
      <c r="E43" s="6">
        <f>IF('FY2025'!A45&lt;&gt;"",VALUE('FY2025'!E45),"")</f>
        <v>500000</v>
      </c>
      <c r="F43" s="6">
        <f>IF('FY2025'!A45&lt;&gt;"",VALUE('FY2025'!F45),"")</f>
        <v>77</v>
      </c>
      <c r="G43" s="6">
        <f>IF('FY2025'!A45&lt;&gt;"",VALUE('FY2025'!G45),"")</f>
        <v>64</v>
      </c>
      <c r="H43" s="6">
        <f>IF('FY2025'!A45&lt;&gt;"",VALUE('FY2025'!H45),"")</f>
        <v>6.55</v>
      </c>
      <c r="I43" s="6">
        <f>IF('FY2025'!A45&lt;&gt;"",VALUE('FY2025'!I45),"")</f>
        <v>1.35</v>
      </c>
      <c r="J43" s="6">
        <f>IF('FY2025'!A45&lt;&gt;"",VALUE('FY2025'!J45),"")</f>
        <v>5.2</v>
      </c>
      <c r="K43" s="7" t="e">
        <f>IF('FY2025'!A45&lt;&gt;"",DATEVALUE(MID('FY2025'!K45, FIND(",", 'FY2025'!K45) + 2, FIND(" ", 'FY2025'!K45) - FIND(",", 'FY2025'!K45) - 1) &amp; " " &amp; MID('FY2025'!K45, FIND(" ", 'FY2025'!K45) + 1, FIND(",", 'FY2025'!K45, FIND(" ", 'FY2025'!K45)) - FIND(" ", 'FY2025'!K45) - 1) &amp; ", " &amp; MID('FY2025'!K45, FIND(",", 'FY2025'!K45, FIND(",",'FY2025'!K45) + 1) + 2, LEN('FY2025'!K45))),"")</f>
        <v>#VALUE!</v>
      </c>
      <c r="L43" s="7" t="e">
        <f>IF('FY2025'!A45&lt;&gt;"",DATEVALUE(MID('FY2025'!L45, FIND(",", 'FY2025'!L45) + 2, FIND(" ", 'FY2025'!L45) - FIND(",", 'FY2025'!L45) - 1) &amp; " " &amp; MID('FY2025'!L45, FIND(" ", 'FY2025'!L45) + 1, FIND(",", 'FY2025'!L45, FIND(" ", 'FY2025'!L45)) - FIND(" ", 'FY2025'!L45) - 1) &amp; ", " &amp; MID('FY2025'!L45, FIND(",", 'FY2025'!L45, FIND(",",'FY2025'!L45) + 1) + 2, LEN('FY2025'!L45))),"")</f>
        <v>#VALUE!</v>
      </c>
      <c r="M43" s="7" t="e">
        <f>IF('FY2025'!A45&lt;&gt;"",DATEVALUE(MID('FY2025'!M45, FIND(",", 'FY2025'!M45) + 2, FIND(" ", 'FY2025'!M45) - FIND(",", 'FY2025'!M45) - 1) &amp; " " &amp; MID('FY2025'!M45, FIND(" ", 'FY2025'!M45) + 1, FIND(",", 'FY2025'!M45, FIND(" ", 'FY2025'!M45)) - FIND(" ", 'FY2025'!M45) - 1) &amp; ", " &amp; MID('FY2025'!M45, FIND(",", 'FY2025'!M45, FIND(",",'FY2025'!M45) + 1) + 2, LEN('FY2025'!M45))),"")</f>
        <v>#VALUE!</v>
      </c>
      <c r="N43" s="7" t="e">
        <f>IF('FY2025'!A45&lt;&gt;"",DATEVALUE(MID('FY2025'!N45, FIND(",", 'FY2025'!N45) + 2, FIND(" ", 'FY2025'!N45) - FIND(",", 'FY2025'!N45) - 1) &amp; " " &amp; MID('FY2025'!N45, FIND(" ", 'FY2025'!N45) + 1, FIND(",", 'FY2025'!N45, FIND(" ", 'FY2025'!N45)) - FIND(" ", 'FY2025'!N45) - 1) &amp; ", " &amp; MID('FY2025'!N45, FIND(",", 'FY2025'!N45, FIND(",",'FY2025'!N45) + 1) + 2, LEN('FY2025'!N45))),"")</f>
        <v>#VALUE!</v>
      </c>
      <c r="O43" s="5" t="e">
        <f t="shared" si="0"/>
        <v>#VALUE!</v>
      </c>
      <c r="P43" s="10" t="e">
        <f>IF('FY2025'!$A45&lt;&gt;"",IF(AND(MONTH($K43) &lt;= 1, MONTH($L43) &gt;= 1), IF($O43 &lt;&gt; "", $E43/$O43, ""), ""),"")</f>
        <v>#VALUE!</v>
      </c>
      <c r="Q43" s="10" t="e">
        <f>IF('FY2025'!$A45&lt;&gt;"",IF(AND(MONTH($K43) &lt;= 2, MONTH($L43) &gt;= 2), IF($O43 &lt;&gt; "", $E43/$O43, ""), ""),"")</f>
        <v>#VALUE!</v>
      </c>
      <c r="R43" s="10" t="e">
        <f>IF('FY2025'!$A45&lt;&gt;"",IF(AND(MONTH($K43) &lt;= 3, MONTH($L43) &gt;= 3), IF($O43 &lt;&gt; "", $E43/$O43, ""), ""),"")</f>
        <v>#VALUE!</v>
      </c>
      <c r="S43" s="10" t="e">
        <f>IF('FY2025'!$A45&lt;&gt;"",IF(AND(MONTH($K43) &lt;= 4, MONTH($L43) &gt;= 4), IF($O43 &lt;&gt; "", $E43/$O43, ""), ""),"")</f>
        <v>#VALUE!</v>
      </c>
      <c r="T43" s="10" t="e">
        <f>IF('FY2025'!$A45&lt;&gt;"",IF(AND(MONTH($K43) &lt;= 5, MONTH($L43) &gt;= 5), IF($O43 &lt;&gt; "", $E43/$O43, ""), ""),"")</f>
        <v>#VALUE!</v>
      </c>
      <c r="U43" s="10" t="e">
        <f>IF('FY2025'!$A45&lt;&gt;"",IF(AND(MONTH($K43) &lt;= 6, MONTH($L43) &gt;= 6), IF($O43 &lt;&gt; "", $E43/$O43, ""), ""),"")</f>
        <v>#VALUE!</v>
      </c>
      <c r="V43" s="10" t="e">
        <f>IF('FY2025'!$A45&lt;&gt;"",IF(AND(MONTH($K43) &lt;= 7, MONTH($L43) &gt;= 7 ), IF($O43 &lt;&gt; "", $E43/$O43, ""), ""),"")</f>
        <v>#VALUE!</v>
      </c>
      <c r="W43" s="10" t="e">
        <f>IF('FY2025'!$A45&lt;&gt;"",IF(AND(MONTH($K43) &lt;= 8, MONTH($L43) &gt;= 8), IF($O43 &lt;&gt; "", $E43/$O43, ""), ""),"")</f>
        <v>#VALUE!</v>
      </c>
      <c r="X43" s="10" t="e">
        <f>IF('FY2025'!$A45&lt;&gt;"",IF(AND(MONTH($K43) &lt;= 9, MONTH($L43) &gt;= 9), IF($O43 &lt;&gt; "", $E43/$O43, ""), ""),"")</f>
        <v>#VALUE!</v>
      </c>
      <c r="Y43" s="10" t="e">
        <f>IF('FY2025'!$A45&lt;&gt;"",IF(AND(MONTH($K43) &lt;= 10, MONTH($L43) &gt;= 10), IF($O43 &lt;&gt; "", $E43/$O43, ""), ""),"")</f>
        <v>#VALUE!</v>
      </c>
      <c r="Z43" s="10" t="e">
        <f>IF('FY2025'!$A45&lt;&gt;"",IF(AND(MONTH($K43) &lt;= 11, MONTH($L43) &gt;= 11), IF($O43 &lt;&gt; "", $E43/$O43, ""), ""),"")</f>
        <v>#VALUE!</v>
      </c>
      <c r="AA43" s="10" t="e">
        <f>IF('FY2025'!$A45&lt;&gt;"",IF(AND(MONTH($K43) &lt;= 12, MONTH($L43) &gt;= 12), IF($O43 &lt;&gt; "", $E43/$O43, ""), ""),"")</f>
        <v>#VALUE!</v>
      </c>
    </row>
    <row r="44" spans="1:27" x14ac:dyDescent="0.25">
      <c r="A44" s="8">
        <f>IF('FY2025'!A46&lt;&gt;"", VALUE('FY2025'!A46), "")</f>
        <v>43</v>
      </c>
      <c r="B44" s="5" t="str">
        <f>IF('FY2025'!A46&lt;&gt;"",_xlfn.VALUETOTEXT('FY2025'!B46),"")</f>
        <v>25-2511-1612-24MSCG-PS-AS-043</v>
      </c>
      <c r="C44" s="5" t="str">
        <f>_xlfn.VALUETOTEXT('FY2025'!C46)</f>
        <v>AS</v>
      </c>
      <c r="D44" s="5" t="str">
        <f>IF('FY2025'!A46&lt;&gt;"",_xlfn.VALUETOTEXT('FY2025'!D46),"")</f>
        <v>Morgan Stanley Capital Group (Singapore) Pte</v>
      </c>
      <c r="E44" s="6">
        <f>IF('FY2025'!A46&lt;&gt;"",VALUE('FY2025'!E46),"")</f>
        <v>500000</v>
      </c>
      <c r="F44" s="6">
        <f>IF('FY2025'!A46&lt;&gt;"",VALUE('FY2025'!F46),"")</f>
        <v>77</v>
      </c>
      <c r="G44" s="6">
        <f>IF('FY2025'!A46&lt;&gt;"",VALUE('FY2025'!G46),"")</f>
        <v>64</v>
      </c>
      <c r="H44" s="6">
        <f>IF('FY2025'!A46&lt;&gt;"",VALUE('FY2025'!H46),"")</f>
        <v>6.5</v>
      </c>
      <c r="I44" s="6">
        <f>IF('FY2025'!A46&lt;&gt;"",VALUE('FY2025'!I46),"")</f>
        <v>1.32</v>
      </c>
      <c r="J44" s="6">
        <f>IF('FY2025'!A46&lt;&gt;"",VALUE('FY2025'!J46),"")</f>
        <v>5.18</v>
      </c>
      <c r="K44" s="7" t="e">
        <f>IF('FY2025'!A46&lt;&gt;"",DATEVALUE(MID('FY2025'!K46, FIND(",", 'FY2025'!K46) + 2, FIND(" ", 'FY2025'!K46) - FIND(",", 'FY2025'!K46) - 1) &amp; " " &amp; MID('FY2025'!K46, FIND(" ", 'FY2025'!K46) + 1, FIND(",", 'FY2025'!K46, FIND(" ", 'FY2025'!K46)) - FIND(" ", 'FY2025'!K46) - 1) &amp; ", " &amp; MID('FY2025'!K46, FIND(",", 'FY2025'!K46, FIND(",",'FY2025'!K46) + 1) + 2, LEN('FY2025'!K46))),"")</f>
        <v>#VALUE!</v>
      </c>
      <c r="L44" s="7" t="e">
        <f>IF('FY2025'!A46&lt;&gt;"",DATEVALUE(MID('FY2025'!L46, FIND(",", 'FY2025'!L46) + 2, FIND(" ", 'FY2025'!L46) - FIND(",", 'FY2025'!L46) - 1) &amp; " " &amp; MID('FY2025'!L46, FIND(" ", 'FY2025'!L46) + 1, FIND(",", 'FY2025'!L46, FIND(" ", 'FY2025'!L46)) - FIND(" ", 'FY2025'!L46) - 1) &amp; ", " &amp; MID('FY2025'!L46, FIND(",", 'FY2025'!L46, FIND(",",'FY2025'!L46) + 1) + 2, LEN('FY2025'!L46))),"")</f>
        <v>#VALUE!</v>
      </c>
      <c r="M44" s="7" t="e">
        <f>IF('FY2025'!A46&lt;&gt;"",DATEVALUE(MID('FY2025'!M46, FIND(",", 'FY2025'!M46) + 2, FIND(" ", 'FY2025'!M46) - FIND(",", 'FY2025'!M46) - 1) &amp; " " &amp; MID('FY2025'!M46, FIND(" ", 'FY2025'!M46) + 1, FIND(",", 'FY2025'!M46, FIND(" ", 'FY2025'!M46)) - FIND(" ", 'FY2025'!M46) - 1) &amp; ", " &amp; MID('FY2025'!M46, FIND(",", 'FY2025'!M46, FIND(",",'FY2025'!M46) + 1) + 2, LEN('FY2025'!M46))),"")</f>
        <v>#VALUE!</v>
      </c>
      <c r="N44" s="7" t="e">
        <f>IF('FY2025'!A46&lt;&gt;"",DATEVALUE(MID('FY2025'!N46, FIND(",", 'FY2025'!N46) + 2, FIND(" ", 'FY2025'!N46) - FIND(",", 'FY2025'!N46) - 1) &amp; " " &amp; MID('FY2025'!N46, FIND(" ", 'FY2025'!N46) + 1, FIND(",", 'FY2025'!N46, FIND(" ", 'FY2025'!N46)) - FIND(" ", 'FY2025'!N46) - 1) &amp; ", " &amp; MID('FY2025'!N46, FIND(",", 'FY2025'!N46, FIND(",",'FY2025'!N46) + 1) + 2, LEN('FY2025'!N46))),"")</f>
        <v>#VALUE!</v>
      </c>
      <c r="O44" s="5" t="e">
        <f t="shared" si="0"/>
        <v>#VALUE!</v>
      </c>
      <c r="P44" s="10" t="e">
        <f>IF('FY2025'!$A46&lt;&gt;"",IF(AND(MONTH($K44) &lt;= 1, MONTH($L44) &gt;= 1), IF($O44 &lt;&gt; "", $E44/$O44, ""), ""),"")</f>
        <v>#VALUE!</v>
      </c>
      <c r="Q44" s="10" t="e">
        <f>IF('FY2025'!$A46&lt;&gt;"",IF(AND(MONTH($K44) &lt;= 2, MONTH($L44) &gt;= 2), IF($O44 &lt;&gt; "", $E44/$O44, ""), ""),"")</f>
        <v>#VALUE!</v>
      </c>
      <c r="R44" s="10" t="e">
        <f>IF('FY2025'!$A46&lt;&gt;"",IF(AND(MONTH($K44) &lt;= 3, MONTH($L44) &gt;= 3), IF($O44 &lt;&gt; "", $E44/$O44, ""), ""),"")</f>
        <v>#VALUE!</v>
      </c>
      <c r="S44" s="10" t="e">
        <f>IF('FY2025'!$A46&lt;&gt;"",IF(AND(MONTH($K44) &lt;= 4, MONTH($L44) &gt;= 4), IF($O44 &lt;&gt; "", $E44/$O44, ""), ""),"")</f>
        <v>#VALUE!</v>
      </c>
      <c r="T44" s="10" t="e">
        <f>IF('FY2025'!$A46&lt;&gt;"",IF(AND(MONTH($K44) &lt;= 5, MONTH($L44) &gt;= 5), IF($O44 &lt;&gt; "", $E44/$O44, ""), ""),"")</f>
        <v>#VALUE!</v>
      </c>
      <c r="U44" s="10" t="e">
        <f>IF('FY2025'!$A46&lt;&gt;"",IF(AND(MONTH($K44) &lt;= 6, MONTH($L44) &gt;= 6), IF($O44 &lt;&gt; "", $E44/$O44, ""), ""),"")</f>
        <v>#VALUE!</v>
      </c>
      <c r="V44" s="10" t="e">
        <f>IF('FY2025'!$A46&lt;&gt;"",IF(AND(MONTH($K44) &lt;= 7, MONTH($L44) &gt;= 7 ), IF($O44 &lt;&gt; "", $E44/$O44, ""), ""),"")</f>
        <v>#VALUE!</v>
      </c>
      <c r="W44" s="10" t="e">
        <f>IF('FY2025'!$A46&lt;&gt;"",IF(AND(MONTH($K44) &lt;= 8, MONTH($L44) &gt;= 8), IF($O44 &lt;&gt; "", $E44/$O44, ""), ""),"")</f>
        <v>#VALUE!</v>
      </c>
      <c r="X44" s="10" t="e">
        <f>IF('FY2025'!$A46&lt;&gt;"",IF(AND(MONTH($K44) &lt;= 9, MONTH($L44) &gt;= 9), IF($O44 &lt;&gt; "", $E44/$O44, ""), ""),"")</f>
        <v>#VALUE!</v>
      </c>
      <c r="Y44" s="10" t="e">
        <f>IF('FY2025'!$A46&lt;&gt;"",IF(AND(MONTH($K44) &lt;= 10, MONTH($L44) &gt;= 10), IF($O44 &lt;&gt; "", $E44/$O44, ""), ""),"")</f>
        <v>#VALUE!</v>
      </c>
      <c r="Z44" s="10" t="e">
        <f>IF('FY2025'!$A46&lt;&gt;"",IF(AND(MONTH($K44) &lt;= 11, MONTH($L44) &gt;= 11), IF($O44 &lt;&gt; "", $E44/$O44, ""), ""),"")</f>
        <v>#VALUE!</v>
      </c>
      <c r="AA44" s="10" t="e">
        <f>IF('FY2025'!$A46&lt;&gt;"",IF(AND(MONTH($K44) &lt;= 12, MONTH($L44) &gt;= 12), IF($O44 &lt;&gt; "", $E44/$O44, ""), ""),"")</f>
        <v>#VALUE!</v>
      </c>
    </row>
    <row r="45" spans="1:27" x14ac:dyDescent="0.25">
      <c r="A45" s="8">
        <f>IF('FY2025'!A47&lt;&gt;"", VALUE('FY2025'!A47), "")</f>
        <v>44</v>
      </c>
      <c r="B45" s="5" t="str">
        <f>IF('FY2025'!A47&lt;&gt;"",_xlfn.VALUETOTEXT('FY2025'!B47),"")</f>
        <v>25-2511-1612-24CIMI-PS-AS-044</v>
      </c>
      <c r="C45" s="5" t="str">
        <f>_xlfn.VALUETOTEXT('FY2025'!C47)</f>
        <v>AS</v>
      </c>
      <c r="D45" s="5" t="str">
        <f>IF('FY2025'!A47&lt;&gt;"",_xlfn.VALUETOTEXT('FY2025'!D47),"")</f>
        <v>CIMB Islamic Bank Berhad</v>
      </c>
      <c r="E45" s="6">
        <f>IF('FY2025'!A47&lt;&gt;"",VALUE('FY2025'!E47),"")</f>
        <v>500000</v>
      </c>
      <c r="F45" s="6">
        <f>IF('FY2025'!A47&lt;&gt;"",VALUE('FY2025'!F47),"")</f>
        <v>77</v>
      </c>
      <c r="G45" s="6">
        <f>IF('FY2025'!A47&lt;&gt;"",VALUE('FY2025'!G47),"")</f>
        <v>64</v>
      </c>
      <c r="H45" s="6">
        <f>IF('FY2025'!A47&lt;&gt;"",VALUE('FY2025'!H47),"")</f>
        <v>6.56</v>
      </c>
      <c r="I45" s="6">
        <f>IF('FY2025'!A47&lt;&gt;"",VALUE('FY2025'!I47),"")</f>
        <v>1.39</v>
      </c>
      <c r="J45" s="6">
        <f>IF('FY2025'!A47&lt;&gt;"",VALUE('FY2025'!J47),"")</f>
        <v>5.17</v>
      </c>
      <c r="K45" s="7" t="e">
        <f>IF('FY2025'!A47&lt;&gt;"",DATEVALUE(MID('FY2025'!K47, FIND(",", 'FY2025'!K47) + 2, FIND(" ", 'FY2025'!K47) - FIND(",", 'FY2025'!K47) - 1) &amp; " " &amp; MID('FY2025'!K47, FIND(" ", 'FY2025'!K47) + 1, FIND(",", 'FY2025'!K47, FIND(" ", 'FY2025'!K47)) - FIND(" ", 'FY2025'!K47) - 1) &amp; ", " &amp; MID('FY2025'!K47, FIND(",", 'FY2025'!K47, FIND(",",'FY2025'!K47) + 1) + 2, LEN('FY2025'!K47))),"")</f>
        <v>#VALUE!</v>
      </c>
      <c r="L45" s="7" t="e">
        <f>IF('FY2025'!A47&lt;&gt;"",DATEVALUE(MID('FY2025'!L47, FIND(",", 'FY2025'!L47) + 2, FIND(" ", 'FY2025'!L47) - FIND(",", 'FY2025'!L47) - 1) &amp; " " &amp; MID('FY2025'!L47, FIND(" ", 'FY2025'!L47) + 1, FIND(",", 'FY2025'!L47, FIND(" ", 'FY2025'!L47)) - FIND(" ", 'FY2025'!L47) - 1) &amp; ", " &amp; MID('FY2025'!L47, FIND(",", 'FY2025'!L47, FIND(",",'FY2025'!L47) + 1) + 2, LEN('FY2025'!L47))),"")</f>
        <v>#VALUE!</v>
      </c>
      <c r="M45" s="7" t="e">
        <f>IF('FY2025'!A47&lt;&gt;"",DATEVALUE(MID('FY2025'!M47, FIND(",", 'FY2025'!M47) + 2, FIND(" ", 'FY2025'!M47) - FIND(",", 'FY2025'!M47) - 1) &amp; " " &amp; MID('FY2025'!M47, FIND(" ", 'FY2025'!M47) + 1, FIND(",", 'FY2025'!M47, FIND(" ", 'FY2025'!M47)) - FIND(" ", 'FY2025'!M47) - 1) &amp; ", " &amp; MID('FY2025'!M47, FIND(",", 'FY2025'!M47, FIND(",",'FY2025'!M47) + 1) + 2, LEN('FY2025'!M47))),"")</f>
        <v>#VALUE!</v>
      </c>
      <c r="N45" s="7" t="e">
        <f>IF('FY2025'!A47&lt;&gt;"",DATEVALUE(MID('FY2025'!N47, FIND(",", 'FY2025'!N47) + 2, FIND(" ", 'FY2025'!N47) - FIND(",", 'FY2025'!N47) - 1) &amp; " " &amp; MID('FY2025'!N47, FIND(" ", 'FY2025'!N47) + 1, FIND(",", 'FY2025'!N47, FIND(" ", 'FY2025'!N47)) - FIND(" ", 'FY2025'!N47) - 1) &amp; ", " &amp; MID('FY2025'!N47, FIND(",", 'FY2025'!N47, FIND(",",'FY2025'!N47) + 1) + 2, LEN('FY2025'!N47))),"")</f>
        <v>#VALUE!</v>
      </c>
      <c r="O45" s="5" t="e">
        <f t="shared" si="0"/>
        <v>#VALUE!</v>
      </c>
      <c r="P45" s="10" t="e">
        <f>IF('FY2025'!$A47&lt;&gt;"",IF(AND(MONTH($K45) &lt;= 1, MONTH($L45) &gt;= 1), IF($O45 &lt;&gt; "", $E45/$O45, ""), ""),"")</f>
        <v>#VALUE!</v>
      </c>
      <c r="Q45" s="10" t="e">
        <f>IF('FY2025'!$A47&lt;&gt;"",IF(AND(MONTH($K45) &lt;= 2, MONTH($L45) &gt;= 2), IF($O45 &lt;&gt; "", $E45/$O45, ""), ""),"")</f>
        <v>#VALUE!</v>
      </c>
      <c r="R45" s="10" t="e">
        <f>IF('FY2025'!$A47&lt;&gt;"",IF(AND(MONTH($K45) &lt;= 3, MONTH($L45) &gt;= 3), IF($O45 &lt;&gt; "", $E45/$O45, ""), ""),"")</f>
        <v>#VALUE!</v>
      </c>
      <c r="S45" s="10" t="e">
        <f>IF('FY2025'!$A47&lt;&gt;"",IF(AND(MONTH($K45) &lt;= 4, MONTH($L45) &gt;= 4), IF($O45 &lt;&gt; "", $E45/$O45, ""), ""),"")</f>
        <v>#VALUE!</v>
      </c>
      <c r="T45" s="10" t="e">
        <f>IF('FY2025'!$A47&lt;&gt;"",IF(AND(MONTH($K45) &lt;= 5, MONTH($L45) &gt;= 5), IF($O45 &lt;&gt; "", $E45/$O45, ""), ""),"")</f>
        <v>#VALUE!</v>
      </c>
      <c r="U45" s="10" t="e">
        <f>IF('FY2025'!$A47&lt;&gt;"",IF(AND(MONTH($K45) &lt;= 6, MONTH($L45) &gt;= 6), IF($O45 &lt;&gt; "", $E45/$O45, ""), ""),"")</f>
        <v>#VALUE!</v>
      </c>
      <c r="V45" s="10" t="e">
        <f>IF('FY2025'!$A47&lt;&gt;"",IF(AND(MONTH($K45) &lt;= 7, MONTH($L45) &gt;= 7 ), IF($O45 &lt;&gt; "", $E45/$O45, ""), ""),"")</f>
        <v>#VALUE!</v>
      </c>
      <c r="W45" s="10" t="e">
        <f>IF('FY2025'!$A47&lt;&gt;"",IF(AND(MONTH($K45) &lt;= 8, MONTH($L45) &gt;= 8), IF($O45 &lt;&gt; "", $E45/$O45, ""), ""),"")</f>
        <v>#VALUE!</v>
      </c>
      <c r="X45" s="10" t="e">
        <f>IF('FY2025'!$A47&lt;&gt;"",IF(AND(MONTH($K45) &lt;= 9, MONTH($L45) &gt;= 9), IF($O45 &lt;&gt; "", $E45/$O45, ""), ""),"")</f>
        <v>#VALUE!</v>
      </c>
      <c r="Y45" s="10" t="e">
        <f>IF('FY2025'!$A47&lt;&gt;"",IF(AND(MONTH($K45) &lt;= 10, MONTH($L45) &gt;= 10), IF($O45 &lt;&gt; "", $E45/$O45, ""), ""),"")</f>
        <v>#VALUE!</v>
      </c>
      <c r="Z45" s="10" t="e">
        <f>IF('FY2025'!$A47&lt;&gt;"",IF(AND(MONTH($K45) &lt;= 11, MONTH($L45) &gt;= 11), IF($O45 &lt;&gt; "", $E45/$O45, ""), ""),"")</f>
        <v>#VALUE!</v>
      </c>
      <c r="AA45" s="10" t="e">
        <f>IF('FY2025'!$A47&lt;&gt;"",IF(AND(MONTH($K45) &lt;= 12, MONTH($L45) &gt;= 12), IF($O45 &lt;&gt; "", $E45/$O45, ""), ""),"")</f>
        <v>#VALUE!</v>
      </c>
    </row>
    <row r="46" spans="1:27" x14ac:dyDescent="0.25">
      <c r="A46" s="8">
        <f>IF('FY2025'!A48&lt;&gt;"", VALUE('FY2025'!A48), "")</f>
        <v>45</v>
      </c>
      <c r="B46" s="5" t="str">
        <f>IF('FY2025'!A48&lt;&gt;"",_xlfn.VALUETOTEXT('FY2025'!B48),"")</f>
        <v>25-2511-1612-24SCBS-PS-AS-045</v>
      </c>
      <c r="C46" s="5" t="str">
        <f>_xlfn.VALUETOTEXT('FY2025'!C48)</f>
        <v>AS</v>
      </c>
      <c r="D46" s="5" t="str">
        <f>IF('FY2025'!A48&lt;&gt;"",_xlfn.VALUETOTEXT('FY2025'!D48),"")</f>
        <v>Standard Chartered Saadiq Berhad</v>
      </c>
      <c r="E46" s="6">
        <f>IF('FY2025'!A48&lt;&gt;"",VALUE('FY2025'!E48),"")</f>
        <v>500000</v>
      </c>
      <c r="F46" s="6">
        <f>IF('FY2025'!A48&lt;&gt;"",VALUE('FY2025'!F48),"")</f>
        <v>77</v>
      </c>
      <c r="G46" s="6">
        <f>IF('FY2025'!A48&lt;&gt;"",VALUE('FY2025'!G48),"")</f>
        <v>64</v>
      </c>
      <c r="H46" s="6">
        <f>IF('FY2025'!A48&lt;&gt;"",VALUE('FY2025'!H48),"")</f>
        <v>6.5</v>
      </c>
      <c r="I46" s="6">
        <f>IF('FY2025'!A48&lt;&gt;"",VALUE('FY2025'!I48),"")</f>
        <v>1.38</v>
      </c>
      <c r="J46" s="6">
        <f>IF('FY2025'!A48&lt;&gt;"",VALUE('FY2025'!J48),"")</f>
        <v>5.12</v>
      </c>
      <c r="K46" s="7" t="e">
        <f>IF('FY2025'!A48&lt;&gt;"",DATEVALUE(MID('FY2025'!K48, FIND(",", 'FY2025'!K48) + 2, FIND(" ", 'FY2025'!K48) - FIND(",", 'FY2025'!K48) - 1) &amp; " " &amp; MID('FY2025'!K48, FIND(" ", 'FY2025'!K48) + 1, FIND(",", 'FY2025'!K48, FIND(" ", 'FY2025'!K48)) - FIND(" ", 'FY2025'!K48) - 1) &amp; ", " &amp; MID('FY2025'!K48, FIND(",", 'FY2025'!K48, FIND(",",'FY2025'!K48) + 1) + 2, LEN('FY2025'!K48))),"")</f>
        <v>#VALUE!</v>
      </c>
      <c r="L46" s="7" t="e">
        <f>IF('FY2025'!A48&lt;&gt;"",DATEVALUE(MID('FY2025'!L48, FIND(",", 'FY2025'!L48) + 2, FIND(" ", 'FY2025'!L48) - FIND(",", 'FY2025'!L48) - 1) &amp; " " &amp; MID('FY2025'!L48, FIND(" ", 'FY2025'!L48) + 1, FIND(",", 'FY2025'!L48, FIND(" ", 'FY2025'!L48)) - FIND(" ", 'FY2025'!L48) - 1) &amp; ", " &amp; MID('FY2025'!L48, FIND(",", 'FY2025'!L48, FIND(",",'FY2025'!L48) + 1) + 2, LEN('FY2025'!L48))),"")</f>
        <v>#VALUE!</v>
      </c>
      <c r="M46" s="7" t="e">
        <f>IF('FY2025'!A48&lt;&gt;"",DATEVALUE(MID('FY2025'!M48, FIND(",", 'FY2025'!M48) + 2, FIND(" ", 'FY2025'!M48) - FIND(",", 'FY2025'!M48) - 1) &amp; " " &amp; MID('FY2025'!M48, FIND(" ", 'FY2025'!M48) + 1, FIND(",", 'FY2025'!M48, FIND(" ", 'FY2025'!M48)) - FIND(" ", 'FY2025'!M48) - 1) &amp; ", " &amp; MID('FY2025'!M48, FIND(",", 'FY2025'!M48, FIND(",",'FY2025'!M48) + 1) + 2, LEN('FY2025'!M48))),"")</f>
        <v>#VALUE!</v>
      </c>
      <c r="N46" s="7" t="e">
        <f>IF('FY2025'!A48&lt;&gt;"",DATEVALUE(MID('FY2025'!N48, FIND(",", 'FY2025'!N48) + 2, FIND(" ", 'FY2025'!N48) - FIND(",", 'FY2025'!N48) - 1) &amp; " " &amp; MID('FY2025'!N48, FIND(" ", 'FY2025'!N48) + 1, FIND(",", 'FY2025'!N48, FIND(" ", 'FY2025'!N48)) - FIND(" ", 'FY2025'!N48) - 1) &amp; ", " &amp; MID('FY2025'!N48, FIND(",", 'FY2025'!N48, FIND(",",'FY2025'!N48) + 1) + 2, LEN('FY2025'!N48))),"")</f>
        <v>#VALUE!</v>
      </c>
      <c r="O46" s="5" t="e">
        <f t="shared" si="0"/>
        <v>#VALUE!</v>
      </c>
      <c r="P46" s="10" t="e">
        <f>IF('FY2025'!$A48&lt;&gt;"",IF(AND(MONTH($K46) &lt;= 1, MONTH($L46) &gt;= 1), IF($O46 &lt;&gt; "", $E46/$O46, ""), ""),"")</f>
        <v>#VALUE!</v>
      </c>
      <c r="Q46" s="10" t="e">
        <f>IF('FY2025'!$A48&lt;&gt;"",IF(AND(MONTH($K46) &lt;= 2, MONTH($L46) &gt;= 2), IF($O46 &lt;&gt; "", $E46/$O46, ""), ""),"")</f>
        <v>#VALUE!</v>
      </c>
      <c r="R46" s="10" t="e">
        <f>IF('FY2025'!$A48&lt;&gt;"",IF(AND(MONTH($K46) &lt;= 3, MONTH($L46) &gt;= 3), IF($O46 &lt;&gt; "", $E46/$O46, ""), ""),"")</f>
        <v>#VALUE!</v>
      </c>
      <c r="S46" s="10" t="e">
        <f>IF('FY2025'!$A48&lt;&gt;"",IF(AND(MONTH($K46) &lt;= 4, MONTH($L46) &gt;= 4), IF($O46 &lt;&gt; "", $E46/$O46, ""), ""),"")</f>
        <v>#VALUE!</v>
      </c>
      <c r="T46" s="10" t="e">
        <f>IF('FY2025'!$A48&lt;&gt;"",IF(AND(MONTH($K46) &lt;= 5, MONTH($L46) &gt;= 5), IF($O46 &lt;&gt; "", $E46/$O46, ""), ""),"")</f>
        <v>#VALUE!</v>
      </c>
      <c r="U46" s="10" t="e">
        <f>IF('FY2025'!$A48&lt;&gt;"",IF(AND(MONTH($K46) &lt;= 6, MONTH($L46) &gt;= 6), IF($O46 &lt;&gt; "", $E46/$O46, ""), ""),"")</f>
        <v>#VALUE!</v>
      </c>
      <c r="V46" s="10" t="e">
        <f>IF('FY2025'!$A48&lt;&gt;"",IF(AND(MONTH($K46) &lt;= 7, MONTH($L46) &gt;= 7 ), IF($O46 &lt;&gt; "", $E46/$O46, ""), ""),"")</f>
        <v>#VALUE!</v>
      </c>
      <c r="W46" s="10" t="e">
        <f>IF('FY2025'!$A48&lt;&gt;"",IF(AND(MONTH($K46) &lt;= 8, MONTH($L46) &gt;= 8), IF($O46 &lt;&gt; "", $E46/$O46, ""), ""),"")</f>
        <v>#VALUE!</v>
      </c>
      <c r="X46" s="10" t="e">
        <f>IF('FY2025'!$A48&lt;&gt;"",IF(AND(MONTH($K46) &lt;= 9, MONTH($L46) &gt;= 9), IF($O46 &lt;&gt; "", $E46/$O46, ""), ""),"")</f>
        <v>#VALUE!</v>
      </c>
      <c r="Y46" s="10" t="e">
        <f>IF('FY2025'!$A48&lt;&gt;"",IF(AND(MONTH($K46) &lt;= 10, MONTH($L46) &gt;= 10), IF($O46 &lt;&gt; "", $E46/$O46, ""), ""),"")</f>
        <v>#VALUE!</v>
      </c>
      <c r="Z46" s="10" t="e">
        <f>IF('FY2025'!$A48&lt;&gt;"",IF(AND(MONTH($K46) &lt;= 11, MONTH($L46) &gt;= 11), IF($O46 &lt;&gt; "", $E46/$O46, ""), ""),"")</f>
        <v>#VALUE!</v>
      </c>
      <c r="AA46" s="10" t="e">
        <f>IF('FY2025'!$A48&lt;&gt;"",IF(AND(MONTH($K46) &lt;= 12, MONTH($L46) &gt;= 12), IF($O46 &lt;&gt; "", $E46/$O46, ""), ""),"")</f>
        <v>#VALUE!</v>
      </c>
    </row>
    <row r="47" spans="1:27" x14ac:dyDescent="0.25">
      <c r="A47" s="8">
        <f>IF('FY2025'!A49&lt;&gt;"", VALUE('FY2025'!A49), "")</f>
        <v>46</v>
      </c>
      <c r="B47" s="5" t="str">
        <f>IF('FY2025'!A49&lt;&gt;"",_xlfn.VALUETOTEXT('FY2025'!B49),"")</f>
        <v>25-2511-1612-24SCBB-PS-AS-046</v>
      </c>
      <c r="C47" s="5" t="str">
        <f>_xlfn.VALUETOTEXT('FY2025'!C49)</f>
        <v>AS</v>
      </c>
      <c r="D47" s="5" t="str">
        <f>IF('FY2025'!A49&lt;&gt;"",_xlfn.VALUETOTEXT('FY2025'!D49),"")</f>
        <v>Standard Chartered Bank (M) Bhd</v>
      </c>
      <c r="E47" s="6">
        <f>IF('FY2025'!A49&lt;&gt;"",VALUE('FY2025'!E49),"")</f>
        <v>500000</v>
      </c>
      <c r="F47" s="6">
        <f>IF('FY2025'!A49&lt;&gt;"",VALUE('FY2025'!F49),"")</f>
        <v>77</v>
      </c>
      <c r="G47" s="6">
        <f>IF('FY2025'!A49&lt;&gt;"",VALUE('FY2025'!G49),"")</f>
        <v>64</v>
      </c>
      <c r="H47" s="6">
        <f>IF('FY2025'!A49&lt;&gt;"",VALUE('FY2025'!H49),"")</f>
        <v>6.5</v>
      </c>
      <c r="I47" s="6">
        <f>IF('FY2025'!A49&lt;&gt;"",VALUE('FY2025'!I49),"")</f>
        <v>1.38</v>
      </c>
      <c r="J47" s="6">
        <f>IF('FY2025'!A49&lt;&gt;"",VALUE('FY2025'!J49),"")</f>
        <v>5.12</v>
      </c>
      <c r="K47" s="7" t="e">
        <f>IF('FY2025'!A49&lt;&gt;"",DATEVALUE(MID('FY2025'!K49, FIND(",", 'FY2025'!K49) + 2, FIND(" ", 'FY2025'!K49) - FIND(",", 'FY2025'!K49) - 1) &amp; " " &amp; MID('FY2025'!K49, FIND(" ", 'FY2025'!K49) + 1, FIND(",", 'FY2025'!K49, FIND(" ", 'FY2025'!K49)) - FIND(" ", 'FY2025'!K49) - 1) &amp; ", " &amp; MID('FY2025'!K49, FIND(",", 'FY2025'!K49, FIND(",",'FY2025'!K49) + 1) + 2, LEN('FY2025'!K49))),"")</f>
        <v>#VALUE!</v>
      </c>
      <c r="L47" s="7" t="e">
        <f>IF('FY2025'!A49&lt;&gt;"",DATEVALUE(MID('FY2025'!L49, FIND(",", 'FY2025'!L49) + 2, FIND(" ", 'FY2025'!L49) - FIND(",", 'FY2025'!L49) - 1) &amp; " " &amp; MID('FY2025'!L49, FIND(" ", 'FY2025'!L49) + 1, FIND(",", 'FY2025'!L49, FIND(" ", 'FY2025'!L49)) - FIND(" ", 'FY2025'!L49) - 1) &amp; ", " &amp; MID('FY2025'!L49, FIND(",", 'FY2025'!L49, FIND(",",'FY2025'!L49) + 1) + 2, LEN('FY2025'!L49))),"")</f>
        <v>#VALUE!</v>
      </c>
      <c r="M47" s="7" t="e">
        <f>IF('FY2025'!A49&lt;&gt;"",DATEVALUE(MID('FY2025'!M49, FIND(",", 'FY2025'!M49) + 2, FIND(" ", 'FY2025'!M49) - FIND(",", 'FY2025'!M49) - 1) &amp; " " &amp; MID('FY2025'!M49, FIND(" ", 'FY2025'!M49) + 1, FIND(",", 'FY2025'!M49, FIND(" ", 'FY2025'!M49)) - FIND(" ", 'FY2025'!M49) - 1) &amp; ", " &amp; MID('FY2025'!M49, FIND(",", 'FY2025'!M49, FIND(",",'FY2025'!M49) + 1) + 2, LEN('FY2025'!M49))),"")</f>
        <v>#VALUE!</v>
      </c>
      <c r="N47" s="7" t="e">
        <f>IF('FY2025'!A49&lt;&gt;"",DATEVALUE(MID('FY2025'!N49, FIND(",", 'FY2025'!N49) + 2, FIND(" ", 'FY2025'!N49) - FIND(",", 'FY2025'!N49) - 1) &amp; " " &amp; MID('FY2025'!N49, FIND(" ", 'FY2025'!N49) + 1, FIND(",", 'FY2025'!N49, FIND(" ", 'FY2025'!N49)) - FIND(" ", 'FY2025'!N49) - 1) &amp; ", " &amp; MID('FY2025'!N49, FIND(",", 'FY2025'!N49, FIND(",",'FY2025'!N49) + 1) + 2, LEN('FY2025'!N49))),"")</f>
        <v>#VALUE!</v>
      </c>
      <c r="O47" s="5" t="e">
        <f t="shared" si="0"/>
        <v>#VALUE!</v>
      </c>
      <c r="P47" s="10" t="e">
        <f>IF('FY2025'!$A49&lt;&gt;"",IF(AND(MONTH($K47) &lt;= 1, MONTH($L47) &gt;= 1), IF($O47 &lt;&gt; "", $E47/$O47, ""), ""),"")</f>
        <v>#VALUE!</v>
      </c>
      <c r="Q47" s="10" t="e">
        <f>IF('FY2025'!$A49&lt;&gt;"",IF(AND(MONTH($K47) &lt;= 2, MONTH($L47) &gt;= 2), IF($O47 &lt;&gt; "", $E47/$O47, ""), ""),"")</f>
        <v>#VALUE!</v>
      </c>
      <c r="R47" s="10" t="e">
        <f>IF('FY2025'!$A49&lt;&gt;"",IF(AND(MONTH($K47) &lt;= 3, MONTH($L47) &gt;= 3), IF($O47 &lt;&gt; "", $E47/$O47, ""), ""),"")</f>
        <v>#VALUE!</v>
      </c>
      <c r="S47" s="10" t="e">
        <f>IF('FY2025'!$A49&lt;&gt;"",IF(AND(MONTH($K47) &lt;= 4, MONTH($L47) &gt;= 4), IF($O47 &lt;&gt; "", $E47/$O47, ""), ""),"")</f>
        <v>#VALUE!</v>
      </c>
      <c r="T47" s="10" t="e">
        <f>IF('FY2025'!$A49&lt;&gt;"",IF(AND(MONTH($K47) &lt;= 5, MONTH($L47) &gt;= 5), IF($O47 &lt;&gt; "", $E47/$O47, ""), ""),"")</f>
        <v>#VALUE!</v>
      </c>
      <c r="U47" s="10" t="e">
        <f>IF('FY2025'!$A49&lt;&gt;"",IF(AND(MONTH($K47) &lt;= 6, MONTH($L47) &gt;= 6), IF($O47 &lt;&gt; "", $E47/$O47, ""), ""),"")</f>
        <v>#VALUE!</v>
      </c>
      <c r="V47" s="10" t="e">
        <f>IF('FY2025'!$A49&lt;&gt;"",IF(AND(MONTH($K47) &lt;= 7, MONTH($L47) &gt;= 7 ), IF($O47 &lt;&gt; "", $E47/$O47, ""), ""),"")</f>
        <v>#VALUE!</v>
      </c>
      <c r="W47" s="10" t="e">
        <f>IF('FY2025'!$A49&lt;&gt;"",IF(AND(MONTH($K47) &lt;= 8, MONTH($L47) &gt;= 8), IF($O47 &lt;&gt; "", $E47/$O47, ""), ""),"")</f>
        <v>#VALUE!</v>
      </c>
      <c r="X47" s="10" t="e">
        <f>IF('FY2025'!$A49&lt;&gt;"",IF(AND(MONTH($K47) &lt;= 9, MONTH($L47) &gt;= 9), IF($O47 &lt;&gt; "", $E47/$O47, ""), ""),"")</f>
        <v>#VALUE!</v>
      </c>
      <c r="Y47" s="10" t="e">
        <f>IF('FY2025'!$A49&lt;&gt;"",IF(AND(MONTH($K47) &lt;= 10, MONTH($L47) &gt;= 10), IF($O47 &lt;&gt; "", $E47/$O47, ""), ""),"")</f>
        <v>#VALUE!</v>
      </c>
      <c r="Z47" s="10" t="e">
        <f>IF('FY2025'!$A49&lt;&gt;"",IF(AND(MONTH($K47) &lt;= 11, MONTH($L47) &gt;= 11), IF($O47 &lt;&gt; "", $E47/$O47, ""), ""),"")</f>
        <v>#VALUE!</v>
      </c>
      <c r="AA47" s="10" t="e">
        <f>IF('FY2025'!$A49&lt;&gt;"",IF(AND(MONTH($K47) &lt;= 12, MONTH($L47) &gt;= 12), IF($O47 &lt;&gt; "", $E47/$O47, ""), ""),"")</f>
        <v>#VALUE!</v>
      </c>
    </row>
    <row r="48" spans="1:27" x14ac:dyDescent="0.25">
      <c r="A48" s="8">
        <f>IF('FY2025'!A50&lt;&gt;"", VALUE('FY2025'!A50), "")</f>
        <v>47</v>
      </c>
      <c r="B48" s="5" t="str">
        <f>IF('FY2025'!A50&lt;&gt;"",_xlfn.VALUETOTEXT('FY2025'!B50),"")</f>
        <v>25-0312-2312-24SCBB-PS-EG-047</v>
      </c>
      <c r="C48" s="5" t="str">
        <f>_xlfn.VALUETOTEXT('FY2025'!C50)</f>
        <v>EG</v>
      </c>
      <c r="D48" s="5" t="str">
        <f>IF('FY2025'!A50&lt;&gt;"",_xlfn.VALUETOTEXT('FY2025'!D50),"")</f>
        <v>Standard Chartered Bank (M) Bhd</v>
      </c>
      <c r="E48" s="6">
        <f>IF('FY2025'!A50&lt;&gt;"",VALUE('FY2025'!E50),"")</f>
        <v>500000</v>
      </c>
      <c r="F48" s="6">
        <f>IF('FY2025'!A50&lt;&gt;"",VALUE('FY2025'!F50),"")</f>
        <v>77</v>
      </c>
      <c r="G48" s="6">
        <f>IF('FY2025'!A50&lt;&gt;"",VALUE('FY2025'!G50),"")</f>
        <v>64</v>
      </c>
      <c r="H48" s="6">
        <f>IF('FY2025'!A50&lt;&gt;"",VALUE('FY2025'!H50),"")</f>
        <v>7</v>
      </c>
      <c r="I48" s="6">
        <f>IF('FY2025'!A50&lt;&gt;"",VALUE('FY2025'!I50),"")</f>
        <v>1.35</v>
      </c>
      <c r="J48" s="6">
        <f>IF('FY2025'!A50&lt;&gt;"",VALUE('FY2025'!J50),"")</f>
        <v>5.65</v>
      </c>
      <c r="K48" s="7" t="e">
        <f>IF('FY2025'!A50&lt;&gt;"",DATEVALUE(MID('FY2025'!K50, FIND(",", 'FY2025'!K50) + 2, FIND(" ", 'FY2025'!K50) - FIND(",", 'FY2025'!K50) - 1) &amp; " " &amp; MID('FY2025'!K50, FIND(" ", 'FY2025'!K50) + 1, FIND(",", 'FY2025'!K50, FIND(" ", 'FY2025'!K50)) - FIND(" ", 'FY2025'!K50) - 1) &amp; ", " &amp; MID('FY2025'!K50, FIND(",", 'FY2025'!K50, FIND(",",'FY2025'!K50) + 1) + 2, LEN('FY2025'!K50))),"")</f>
        <v>#VALUE!</v>
      </c>
      <c r="L48" s="7" t="e">
        <f>IF('FY2025'!A50&lt;&gt;"",DATEVALUE(MID('FY2025'!L50, FIND(",", 'FY2025'!L50) + 2, FIND(" ", 'FY2025'!L50) - FIND(",", 'FY2025'!L50) - 1) &amp; " " &amp; MID('FY2025'!L50, FIND(" ", 'FY2025'!L50) + 1, FIND(",", 'FY2025'!L50, FIND(" ", 'FY2025'!L50)) - FIND(" ", 'FY2025'!L50) - 1) &amp; ", " &amp; MID('FY2025'!L50, FIND(",", 'FY2025'!L50, FIND(",",'FY2025'!L50) + 1) + 2, LEN('FY2025'!L50))),"")</f>
        <v>#VALUE!</v>
      </c>
      <c r="M48" s="7" t="e">
        <f>IF('FY2025'!A50&lt;&gt;"",DATEVALUE(MID('FY2025'!M50, FIND(",", 'FY2025'!M50) + 2, FIND(" ", 'FY2025'!M50) - FIND(",", 'FY2025'!M50) - 1) &amp; " " &amp; MID('FY2025'!M50, FIND(" ", 'FY2025'!M50) + 1, FIND(",", 'FY2025'!M50, FIND(" ", 'FY2025'!M50)) - FIND(" ", 'FY2025'!M50) - 1) &amp; ", " &amp; MID('FY2025'!M50, FIND(",", 'FY2025'!M50, FIND(",",'FY2025'!M50) + 1) + 2, LEN('FY2025'!M50))),"")</f>
        <v>#VALUE!</v>
      </c>
      <c r="N48" s="7" t="e">
        <f>IF('FY2025'!A50&lt;&gt;"",DATEVALUE(MID('FY2025'!N50, FIND(",", 'FY2025'!N50) + 2, FIND(" ", 'FY2025'!N50) - FIND(",", 'FY2025'!N50) - 1) &amp; " " &amp; MID('FY2025'!N50, FIND(" ", 'FY2025'!N50) + 1, FIND(",", 'FY2025'!N50, FIND(" ", 'FY2025'!N50)) - FIND(" ", 'FY2025'!N50) - 1) &amp; ", " &amp; MID('FY2025'!N50, FIND(",", 'FY2025'!N50, FIND(",",'FY2025'!N50) + 1) + 2, LEN('FY2025'!N50))),"")</f>
        <v>#VALUE!</v>
      </c>
      <c r="O48" s="5" t="e">
        <f t="shared" si="0"/>
        <v>#VALUE!</v>
      </c>
      <c r="P48" s="10" t="e">
        <f>IF('FY2025'!$A50&lt;&gt;"",IF(AND(MONTH($K48) &lt;= 1, MONTH($L48) &gt;= 1), IF($O48 &lt;&gt; "", $E48/$O48, ""), ""),"")</f>
        <v>#VALUE!</v>
      </c>
      <c r="Q48" s="10" t="e">
        <f>IF('FY2025'!$A50&lt;&gt;"",IF(AND(MONTH($K48) &lt;= 2, MONTH($L48) &gt;= 2), IF($O48 &lt;&gt; "", $E48/$O48, ""), ""),"")</f>
        <v>#VALUE!</v>
      </c>
      <c r="R48" s="10" t="e">
        <f>IF('FY2025'!$A50&lt;&gt;"",IF(AND(MONTH($K48) &lt;= 3, MONTH($L48) &gt;= 3), IF($O48 &lt;&gt; "", $E48/$O48, ""), ""),"")</f>
        <v>#VALUE!</v>
      </c>
      <c r="S48" s="10" t="e">
        <f>IF('FY2025'!$A50&lt;&gt;"",IF(AND(MONTH($K48) &lt;= 4, MONTH($L48) &gt;= 4), IF($O48 &lt;&gt; "", $E48/$O48, ""), ""),"")</f>
        <v>#VALUE!</v>
      </c>
      <c r="T48" s="10" t="e">
        <f>IF('FY2025'!$A50&lt;&gt;"",IF(AND(MONTH($K48) &lt;= 5, MONTH($L48) &gt;= 5), IF($O48 &lt;&gt; "", $E48/$O48, ""), ""),"")</f>
        <v>#VALUE!</v>
      </c>
      <c r="U48" s="10" t="e">
        <f>IF('FY2025'!$A50&lt;&gt;"",IF(AND(MONTH($K48) &lt;= 6, MONTH($L48) &gt;= 6), IF($O48 &lt;&gt; "", $E48/$O48, ""), ""),"")</f>
        <v>#VALUE!</v>
      </c>
      <c r="V48" s="10" t="e">
        <f>IF('FY2025'!$A50&lt;&gt;"",IF(AND(MONTH($K48) &lt;= 7, MONTH($L48) &gt;= 7 ), IF($O48 &lt;&gt; "", $E48/$O48, ""), ""),"")</f>
        <v>#VALUE!</v>
      </c>
      <c r="W48" s="10" t="e">
        <f>IF('FY2025'!$A50&lt;&gt;"",IF(AND(MONTH($K48) &lt;= 8, MONTH($L48) &gt;= 8), IF($O48 &lt;&gt; "", $E48/$O48, ""), ""),"")</f>
        <v>#VALUE!</v>
      </c>
      <c r="X48" s="10" t="e">
        <f>IF('FY2025'!$A50&lt;&gt;"",IF(AND(MONTH($K48) &lt;= 9, MONTH($L48) &gt;= 9), IF($O48 &lt;&gt; "", $E48/$O48, ""), ""),"")</f>
        <v>#VALUE!</v>
      </c>
      <c r="Y48" s="10" t="e">
        <f>IF('FY2025'!$A50&lt;&gt;"",IF(AND(MONTH($K48) &lt;= 10, MONTH($L48) &gt;= 10), IF($O48 &lt;&gt; "", $E48/$O48, ""), ""),"")</f>
        <v>#VALUE!</v>
      </c>
      <c r="Z48" s="10" t="e">
        <f>IF('FY2025'!$A50&lt;&gt;"",IF(AND(MONTH($K48) &lt;= 11, MONTH($L48) &gt;= 11), IF($O48 &lt;&gt; "", $E48/$O48, ""), ""),"")</f>
        <v>#VALUE!</v>
      </c>
      <c r="AA48" s="10" t="e">
        <f>IF('FY2025'!$A50&lt;&gt;"",IF(AND(MONTH($K48) &lt;= 12, MONTH($L48) &gt;= 12), IF($O48 &lt;&gt; "", $E48/$O48, ""), ""),"")</f>
        <v>#VALUE!</v>
      </c>
    </row>
    <row r="49" spans="1:27" x14ac:dyDescent="0.25">
      <c r="A49" s="8">
        <f>IF('FY2025'!A51&lt;&gt;"", VALUE('FY2025'!A51), "")</f>
        <v>48</v>
      </c>
      <c r="B49" s="5" t="str">
        <f>IF('FY2025'!A51&lt;&gt;"",_xlfn.VALUETOTEXT('FY2025'!B51),"")</f>
        <v>25-0312-2312-24TOTS-PS-EG-048</v>
      </c>
      <c r="C49" s="5" t="str">
        <f>_xlfn.VALUETOTEXT('FY2025'!C51)</f>
        <v>EG</v>
      </c>
      <c r="D49" s="5" t="str">
        <f>IF('FY2025'!A51&lt;&gt;"",_xlfn.VALUETOTEXT('FY2025'!D51),"")</f>
        <v>TOTSA TotalEnergies Trading SA</v>
      </c>
      <c r="E49" s="6">
        <f>IF('FY2025'!A51&lt;&gt;"",VALUE('FY2025'!E51),"")</f>
        <v>500000</v>
      </c>
      <c r="F49" s="6">
        <f>IF('FY2025'!A51&lt;&gt;"",VALUE('FY2025'!F51),"")</f>
        <v>77</v>
      </c>
      <c r="G49" s="6">
        <f>IF('FY2025'!A51&lt;&gt;"",VALUE('FY2025'!G51),"")</f>
        <v>64</v>
      </c>
      <c r="H49" s="6">
        <f>IF('FY2025'!A51&lt;&gt;"",VALUE('FY2025'!H51),"")</f>
        <v>6.65</v>
      </c>
      <c r="I49" s="6">
        <f>IF('FY2025'!A51&lt;&gt;"",VALUE('FY2025'!I51),"")</f>
        <v>1.24</v>
      </c>
      <c r="J49" s="6">
        <f>IF('FY2025'!A51&lt;&gt;"",VALUE('FY2025'!J51),"")</f>
        <v>5.41</v>
      </c>
      <c r="K49" s="7" t="e">
        <f>IF('FY2025'!A51&lt;&gt;"",DATEVALUE(MID('FY2025'!K51, FIND(",", 'FY2025'!K51) + 2, FIND(" ", 'FY2025'!K51) - FIND(",", 'FY2025'!K51) - 1) &amp; " " &amp; MID('FY2025'!K51, FIND(" ", 'FY2025'!K51) + 1, FIND(",", 'FY2025'!K51, FIND(" ", 'FY2025'!K51)) - FIND(" ", 'FY2025'!K51) - 1) &amp; ", " &amp; MID('FY2025'!K51, FIND(",", 'FY2025'!K51, FIND(",",'FY2025'!K51) + 1) + 2, LEN('FY2025'!K51))),"")</f>
        <v>#VALUE!</v>
      </c>
      <c r="L49" s="7" t="e">
        <f>IF('FY2025'!A51&lt;&gt;"",DATEVALUE(MID('FY2025'!L51, FIND(",", 'FY2025'!L51) + 2, FIND(" ", 'FY2025'!L51) - FIND(",", 'FY2025'!L51) - 1) &amp; " " &amp; MID('FY2025'!L51, FIND(" ", 'FY2025'!L51) + 1, FIND(",", 'FY2025'!L51, FIND(" ", 'FY2025'!L51)) - FIND(" ", 'FY2025'!L51) - 1) &amp; ", " &amp; MID('FY2025'!L51, FIND(",", 'FY2025'!L51, FIND(",",'FY2025'!L51) + 1) + 2, LEN('FY2025'!L51))),"")</f>
        <v>#VALUE!</v>
      </c>
      <c r="M49" s="7" t="e">
        <f>IF('FY2025'!A51&lt;&gt;"",DATEVALUE(MID('FY2025'!M51, FIND(",", 'FY2025'!M51) + 2, FIND(" ", 'FY2025'!M51) - FIND(",", 'FY2025'!M51) - 1) &amp; " " &amp; MID('FY2025'!M51, FIND(" ", 'FY2025'!M51) + 1, FIND(",", 'FY2025'!M51, FIND(" ", 'FY2025'!M51)) - FIND(" ", 'FY2025'!M51) - 1) &amp; ", " &amp; MID('FY2025'!M51, FIND(",", 'FY2025'!M51, FIND(",",'FY2025'!M51) + 1) + 2, LEN('FY2025'!M51))),"")</f>
        <v>#VALUE!</v>
      </c>
      <c r="N49" s="7" t="e">
        <f>IF('FY2025'!A51&lt;&gt;"",DATEVALUE(MID('FY2025'!N51, FIND(",", 'FY2025'!N51) + 2, FIND(" ", 'FY2025'!N51) - FIND(",", 'FY2025'!N51) - 1) &amp; " " &amp; MID('FY2025'!N51, FIND(" ", 'FY2025'!N51) + 1, FIND(",", 'FY2025'!N51, FIND(" ", 'FY2025'!N51)) - FIND(" ", 'FY2025'!N51) - 1) &amp; ", " &amp; MID('FY2025'!N51, FIND(",", 'FY2025'!N51, FIND(",",'FY2025'!N51) + 1) + 2, LEN('FY2025'!N51))),"")</f>
        <v>#VALUE!</v>
      </c>
      <c r="O49" s="5" t="e">
        <f t="shared" si="0"/>
        <v>#VALUE!</v>
      </c>
      <c r="P49" s="10" t="e">
        <f>IF('FY2025'!$A51&lt;&gt;"",IF(AND(MONTH($K49) &lt;= 1, MONTH($L49) &gt;= 1), IF($O49 &lt;&gt; "", $E49/$O49, ""), ""),"")</f>
        <v>#VALUE!</v>
      </c>
      <c r="Q49" s="10" t="e">
        <f>IF('FY2025'!$A51&lt;&gt;"",IF(AND(MONTH($K49) &lt;= 2, MONTH($L49) &gt;= 2), IF($O49 &lt;&gt; "", $E49/$O49, ""), ""),"")</f>
        <v>#VALUE!</v>
      </c>
      <c r="R49" s="10" t="e">
        <f>IF('FY2025'!$A51&lt;&gt;"",IF(AND(MONTH($K49) &lt;= 3, MONTH($L49) &gt;= 3), IF($O49 &lt;&gt; "", $E49/$O49, ""), ""),"")</f>
        <v>#VALUE!</v>
      </c>
      <c r="S49" s="10" t="e">
        <f>IF('FY2025'!$A51&lt;&gt;"",IF(AND(MONTH($K49) &lt;= 4, MONTH($L49) &gt;= 4), IF($O49 &lt;&gt; "", $E49/$O49, ""), ""),"")</f>
        <v>#VALUE!</v>
      </c>
      <c r="T49" s="10" t="e">
        <f>IF('FY2025'!$A51&lt;&gt;"",IF(AND(MONTH($K49) &lt;= 5, MONTH($L49) &gt;= 5), IF($O49 &lt;&gt; "", $E49/$O49, ""), ""),"")</f>
        <v>#VALUE!</v>
      </c>
      <c r="U49" s="10" t="e">
        <f>IF('FY2025'!$A51&lt;&gt;"",IF(AND(MONTH($K49) &lt;= 6, MONTH($L49) &gt;= 6), IF($O49 &lt;&gt; "", $E49/$O49, ""), ""),"")</f>
        <v>#VALUE!</v>
      </c>
      <c r="V49" s="10" t="e">
        <f>IF('FY2025'!$A51&lt;&gt;"",IF(AND(MONTH($K49) &lt;= 7, MONTH($L49) &gt;= 7 ), IF($O49 &lt;&gt; "", $E49/$O49, ""), ""),"")</f>
        <v>#VALUE!</v>
      </c>
      <c r="W49" s="10" t="e">
        <f>IF('FY2025'!$A51&lt;&gt;"",IF(AND(MONTH($K49) &lt;= 8, MONTH($L49) &gt;= 8), IF($O49 &lt;&gt; "", $E49/$O49, ""), ""),"")</f>
        <v>#VALUE!</v>
      </c>
      <c r="X49" s="10" t="e">
        <f>IF('FY2025'!$A51&lt;&gt;"",IF(AND(MONTH($K49) &lt;= 9, MONTH($L49) &gt;= 9), IF($O49 &lt;&gt; "", $E49/$O49, ""), ""),"")</f>
        <v>#VALUE!</v>
      </c>
      <c r="Y49" s="10" t="e">
        <f>IF('FY2025'!$A51&lt;&gt;"",IF(AND(MONTH($K49) &lt;= 10, MONTH($L49) &gt;= 10), IF($O49 &lt;&gt; "", $E49/$O49, ""), ""),"")</f>
        <v>#VALUE!</v>
      </c>
      <c r="Z49" s="10" t="e">
        <f>IF('FY2025'!$A51&lt;&gt;"",IF(AND(MONTH($K49) &lt;= 11, MONTH($L49) &gt;= 11), IF($O49 &lt;&gt; "", $E49/$O49, ""), ""),"")</f>
        <v>#VALUE!</v>
      </c>
      <c r="AA49" s="10" t="e">
        <f>IF('FY2025'!$A51&lt;&gt;"",IF(AND(MONTH($K49) &lt;= 12, MONTH($L49) &gt;= 12), IF($O49 &lt;&gt; "", $E49/$O49, ""), ""),"")</f>
        <v>#VALUE!</v>
      </c>
    </row>
    <row r="50" spans="1:27" x14ac:dyDescent="0.25">
      <c r="A50" s="8">
        <f>IF('FY2025'!A52&lt;&gt;"", VALUE('FY2025'!A52), "")</f>
        <v>49</v>
      </c>
      <c r="B50" s="5" t="str">
        <f>IF('FY2025'!A52&lt;&gt;"",_xlfn.VALUETOTEXT('FY2025'!B52),"")</f>
        <v>25-0312-2312-24MLIL-PS-EG-049</v>
      </c>
      <c r="C50" s="5" t="str">
        <f>_xlfn.VALUETOTEXT('FY2025'!C52)</f>
        <v>EG</v>
      </c>
      <c r="D50" s="5" t="str">
        <f>IF('FY2025'!A52&lt;&gt;"",_xlfn.VALUETOTEXT('FY2025'!D52),"")</f>
        <v>Merrill Lynch International</v>
      </c>
      <c r="E50" s="6">
        <f>IF('FY2025'!A52&lt;&gt;"",VALUE('FY2025'!E52),"")</f>
        <v>500000</v>
      </c>
      <c r="F50" s="6">
        <f>IF('FY2025'!A52&lt;&gt;"",VALUE('FY2025'!F52),"")</f>
        <v>77</v>
      </c>
      <c r="G50" s="6">
        <f>IF('FY2025'!A52&lt;&gt;"",VALUE('FY2025'!G52),"")</f>
        <v>64</v>
      </c>
      <c r="H50" s="6">
        <f>IF('FY2025'!A52&lt;&gt;"",VALUE('FY2025'!H52),"")</f>
        <v>5.45</v>
      </c>
      <c r="I50" s="6">
        <f>IF('FY2025'!A52&lt;&gt;"",VALUE('FY2025'!I52),"")</f>
        <v>0.4</v>
      </c>
      <c r="J50" s="6">
        <f>IF('FY2025'!A52&lt;&gt;"",VALUE('FY2025'!J52),"")</f>
        <v>5.05</v>
      </c>
      <c r="K50" s="7" t="e">
        <f>IF('FY2025'!A52&lt;&gt;"",DATEVALUE(MID('FY2025'!K52, FIND(",", 'FY2025'!K52) + 2, FIND(" ", 'FY2025'!K52) - FIND(",", 'FY2025'!K52) - 1) &amp; " " &amp; MID('FY2025'!K52, FIND(" ", 'FY2025'!K52) + 1, FIND(",", 'FY2025'!K52, FIND(" ", 'FY2025'!K52)) - FIND(" ", 'FY2025'!K52) - 1) &amp; ", " &amp; MID('FY2025'!K52, FIND(",", 'FY2025'!K52, FIND(",",'FY2025'!K52) + 1) + 2, LEN('FY2025'!K52))),"")</f>
        <v>#VALUE!</v>
      </c>
      <c r="L50" s="7" t="e">
        <f>IF('FY2025'!A52&lt;&gt;"",DATEVALUE(MID('FY2025'!L52, FIND(",", 'FY2025'!L52) + 2, FIND(" ", 'FY2025'!L52) - FIND(",", 'FY2025'!L52) - 1) &amp; " " &amp; MID('FY2025'!L52, FIND(" ", 'FY2025'!L52) + 1, FIND(",", 'FY2025'!L52, FIND(" ", 'FY2025'!L52)) - FIND(" ", 'FY2025'!L52) - 1) &amp; ", " &amp; MID('FY2025'!L52, FIND(",", 'FY2025'!L52, FIND(",",'FY2025'!L52) + 1) + 2, LEN('FY2025'!L52))),"")</f>
        <v>#VALUE!</v>
      </c>
      <c r="M50" s="7" t="e">
        <f>IF('FY2025'!A52&lt;&gt;"",DATEVALUE(MID('FY2025'!M52, FIND(",", 'FY2025'!M52) + 2, FIND(" ", 'FY2025'!M52) - FIND(",", 'FY2025'!M52) - 1) &amp; " " &amp; MID('FY2025'!M52, FIND(" ", 'FY2025'!M52) + 1, FIND(",", 'FY2025'!M52, FIND(" ", 'FY2025'!M52)) - FIND(" ", 'FY2025'!M52) - 1) &amp; ", " &amp; MID('FY2025'!M52, FIND(",", 'FY2025'!M52, FIND(",",'FY2025'!M52) + 1) + 2, LEN('FY2025'!M52))),"")</f>
        <v>#VALUE!</v>
      </c>
      <c r="N50" s="7" t="e">
        <f>IF('FY2025'!A52&lt;&gt;"",DATEVALUE(MID('FY2025'!N52, FIND(",", 'FY2025'!N52) + 2, FIND(" ", 'FY2025'!N52) - FIND(",", 'FY2025'!N52) - 1) &amp; " " &amp; MID('FY2025'!N52, FIND(" ", 'FY2025'!N52) + 1, FIND(",", 'FY2025'!N52, FIND(" ", 'FY2025'!N52)) - FIND(" ", 'FY2025'!N52) - 1) &amp; ", " &amp; MID('FY2025'!N52, FIND(",", 'FY2025'!N52, FIND(",",'FY2025'!N52) + 1) + 2, LEN('FY2025'!N52))),"")</f>
        <v>#VALUE!</v>
      </c>
      <c r="O50" s="5" t="e">
        <f t="shared" si="0"/>
        <v>#VALUE!</v>
      </c>
      <c r="P50" s="10" t="e">
        <f>IF('FY2025'!$A52&lt;&gt;"",IF(AND(MONTH($K50) &lt;= 1, MONTH($L50) &gt;= 1), IF($O50 &lt;&gt; "", $E50/$O50, ""), ""),"")</f>
        <v>#VALUE!</v>
      </c>
      <c r="Q50" s="10" t="e">
        <f>IF('FY2025'!$A52&lt;&gt;"",IF(AND(MONTH($K50) &lt;= 2, MONTH($L50) &gt;= 2), IF($O50 &lt;&gt; "", $E50/$O50, ""), ""),"")</f>
        <v>#VALUE!</v>
      </c>
      <c r="R50" s="10" t="e">
        <f>IF('FY2025'!$A52&lt;&gt;"",IF(AND(MONTH($K50) &lt;= 3, MONTH($L50) &gt;= 3), IF($O50 &lt;&gt; "", $E50/$O50, ""), ""),"")</f>
        <v>#VALUE!</v>
      </c>
      <c r="S50" s="10" t="e">
        <f>IF('FY2025'!$A52&lt;&gt;"",IF(AND(MONTH($K50) &lt;= 4, MONTH($L50) &gt;= 4), IF($O50 &lt;&gt; "", $E50/$O50, ""), ""),"")</f>
        <v>#VALUE!</v>
      </c>
      <c r="T50" s="10" t="e">
        <f>IF('FY2025'!$A52&lt;&gt;"",IF(AND(MONTH($K50) &lt;= 5, MONTH($L50) &gt;= 5), IF($O50 &lt;&gt; "", $E50/$O50, ""), ""),"")</f>
        <v>#VALUE!</v>
      </c>
      <c r="U50" s="10" t="e">
        <f>IF('FY2025'!$A52&lt;&gt;"",IF(AND(MONTH($K50) &lt;= 6, MONTH($L50) &gt;= 6), IF($O50 &lt;&gt; "", $E50/$O50, ""), ""),"")</f>
        <v>#VALUE!</v>
      </c>
      <c r="V50" s="10" t="e">
        <f>IF('FY2025'!$A52&lt;&gt;"",IF(AND(MONTH($K50) &lt;= 7, MONTH($L50) &gt;= 7 ), IF($O50 &lt;&gt; "", $E50/$O50, ""), ""),"")</f>
        <v>#VALUE!</v>
      </c>
      <c r="W50" s="10" t="e">
        <f>IF('FY2025'!$A52&lt;&gt;"",IF(AND(MONTH($K50) &lt;= 8, MONTH($L50) &gt;= 8), IF($O50 &lt;&gt; "", $E50/$O50, ""), ""),"")</f>
        <v>#VALUE!</v>
      </c>
      <c r="X50" s="10" t="e">
        <f>IF('FY2025'!$A52&lt;&gt;"",IF(AND(MONTH($K50) &lt;= 9, MONTH($L50) &gt;= 9), IF($O50 &lt;&gt; "", $E50/$O50, ""), ""),"")</f>
        <v>#VALUE!</v>
      </c>
      <c r="Y50" s="10" t="e">
        <f>IF('FY2025'!$A52&lt;&gt;"",IF(AND(MONTH($K50) &lt;= 10, MONTH($L50) &gt;= 10), IF($O50 &lt;&gt; "", $E50/$O50, ""), ""),"")</f>
        <v>#VALUE!</v>
      </c>
      <c r="Z50" s="10" t="e">
        <f>IF('FY2025'!$A52&lt;&gt;"",IF(AND(MONTH($K50) &lt;= 11, MONTH($L50) &gt;= 11), IF($O50 &lt;&gt; "", $E50/$O50, ""), ""),"")</f>
        <v>#VALUE!</v>
      </c>
      <c r="AA50" s="10" t="e">
        <f>IF('FY2025'!$A52&lt;&gt;"",IF(AND(MONTH($K50) &lt;= 12, MONTH($L50) &gt;= 12), IF($O50 &lt;&gt; "", $E50/$O50, ""), ""),"")</f>
        <v>#VALUE!</v>
      </c>
    </row>
    <row r="51" spans="1:27" x14ac:dyDescent="0.25">
      <c r="A51" s="8">
        <f>IF('FY2025'!A53&lt;&gt;"", VALUE('FY2025'!A53), "")</f>
        <v>50</v>
      </c>
      <c r="B51" s="5" t="str">
        <f>IF('FY2025'!A53&lt;&gt;"",_xlfn.VALUETOTEXT('FY2025'!B53),"")</f>
        <v>25-0312-2312-24SCBS-PS-EG-050</v>
      </c>
      <c r="C51" s="5" t="str">
        <f>_xlfn.VALUETOTEXT('FY2025'!C53)</f>
        <v>EG</v>
      </c>
      <c r="D51" s="5" t="str">
        <f>IF('FY2025'!A53&lt;&gt;"",_xlfn.VALUETOTEXT('FY2025'!D53),"")</f>
        <v>Standard Chartered Saadiq Berhad</v>
      </c>
      <c r="E51" s="6">
        <f>IF('FY2025'!A53&lt;&gt;"",VALUE('FY2025'!E53),"")</f>
        <v>500000</v>
      </c>
      <c r="F51" s="6">
        <f>IF('FY2025'!A53&lt;&gt;"",VALUE('FY2025'!F53),"")</f>
        <v>77</v>
      </c>
      <c r="G51" s="6">
        <f>IF('FY2025'!A53&lt;&gt;"",VALUE('FY2025'!G53),"")</f>
        <v>64</v>
      </c>
      <c r="H51" s="6">
        <f>IF('FY2025'!A53&lt;&gt;"",VALUE('FY2025'!H53),"")</f>
        <v>5.35</v>
      </c>
      <c r="I51" s="6">
        <f>IF('FY2025'!A53&lt;&gt;"",VALUE('FY2025'!I53),"")</f>
        <v>0.42</v>
      </c>
      <c r="J51" s="6">
        <f>IF('FY2025'!A53&lt;&gt;"",VALUE('FY2025'!J53),"")</f>
        <v>4.93</v>
      </c>
      <c r="K51" s="7" t="e">
        <f>IF('FY2025'!A53&lt;&gt;"",DATEVALUE(MID('FY2025'!K53, FIND(",", 'FY2025'!K53) + 2, FIND(" ", 'FY2025'!K53) - FIND(",", 'FY2025'!K53) - 1) &amp; " " &amp; MID('FY2025'!K53, FIND(" ", 'FY2025'!K53) + 1, FIND(",", 'FY2025'!K53, FIND(" ", 'FY2025'!K53)) - FIND(" ", 'FY2025'!K53) - 1) &amp; ", " &amp; MID('FY2025'!K53, FIND(",", 'FY2025'!K53, FIND(",",'FY2025'!K53) + 1) + 2, LEN('FY2025'!K53))),"")</f>
        <v>#VALUE!</v>
      </c>
      <c r="L51" s="7" t="e">
        <f>IF('FY2025'!A53&lt;&gt;"",DATEVALUE(MID('FY2025'!L53, FIND(",", 'FY2025'!L53) + 2, FIND(" ", 'FY2025'!L53) - FIND(",", 'FY2025'!L53) - 1) &amp; " " &amp; MID('FY2025'!L53, FIND(" ", 'FY2025'!L53) + 1, FIND(",", 'FY2025'!L53, FIND(" ", 'FY2025'!L53)) - FIND(" ", 'FY2025'!L53) - 1) &amp; ", " &amp; MID('FY2025'!L53, FIND(",", 'FY2025'!L53, FIND(",",'FY2025'!L53) + 1) + 2, LEN('FY2025'!L53))),"")</f>
        <v>#VALUE!</v>
      </c>
      <c r="M51" s="7" t="e">
        <f>IF('FY2025'!A53&lt;&gt;"",DATEVALUE(MID('FY2025'!M53, FIND(",", 'FY2025'!M53) + 2, FIND(" ", 'FY2025'!M53) - FIND(",", 'FY2025'!M53) - 1) &amp; " " &amp; MID('FY2025'!M53, FIND(" ", 'FY2025'!M53) + 1, FIND(",", 'FY2025'!M53, FIND(" ", 'FY2025'!M53)) - FIND(" ", 'FY2025'!M53) - 1) &amp; ", " &amp; MID('FY2025'!M53, FIND(",", 'FY2025'!M53, FIND(",",'FY2025'!M53) + 1) + 2, LEN('FY2025'!M53))),"")</f>
        <v>#VALUE!</v>
      </c>
      <c r="N51" s="7" t="e">
        <f>IF('FY2025'!A53&lt;&gt;"",DATEVALUE(MID('FY2025'!N53, FIND(",", 'FY2025'!N53) + 2, FIND(" ", 'FY2025'!N53) - FIND(",", 'FY2025'!N53) - 1) &amp; " " &amp; MID('FY2025'!N53, FIND(" ", 'FY2025'!N53) + 1, FIND(",", 'FY2025'!N53, FIND(" ", 'FY2025'!N53)) - FIND(" ", 'FY2025'!N53) - 1) &amp; ", " &amp; MID('FY2025'!N53, FIND(",", 'FY2025'!N53, FIND(",",'FY2025'!N53) + 1) + 2, LEN('FY2025'!N53))),"")</f>
        <v>#VALUE!</v>
      </c>
      <c r="O51" s="5" t="e">
        <f t="shared" si="0"/>
        <v>#VALUE!</v>
      </c>
      <c r="P51" s="10" t="e">
        <f>IF('FY2025'!$A53&lt;&gt;"",IF(AND(MONTH($K51) &lt;= 1, MONTH($L51) &gt;= 1), IF($O51 &lt;&gt; "", $E51/$O51, ""), ""),"")</f>
        <v>#VALUE!</v>
      </c>
      <c r="Q51" s="10" t="e">
        <f>IF('FY2025'!$A53&lt;&gt;"",IF(AND(MONTH($K51) &lt;= 2, MONTH($L51) &gt;= 2), IF($O51 &lt;&gt; "", $E51/$O51, ""), ""),"")</f>
        <v>#VALUE!</v>
      </c>
      <c r="R51" s="10" t="e">
        <f>IF('FY2025'!$A53&lt;&gt;"",IF(AND(MONTH($K51) &lt;= 3, MONTH($L51) &gt;= 3), IF($O51 &lt;&gt; "", $E51/$O51, ""), ""),"")</f>
        <v>#VALUE!</v>
      </c>
      <c r="S51" s="10" t="e">
        <f>IF('FY2025'!$A53&lt;&gt;"",IF(AND(MONTH($K51) &lt;= 4, MONTH($L51) &gt;= 4), IF($O51 &lt;&gt; "", $E51/$O51, ""), ""),"")</f>
        <v>#VALUE!</v>
      </c>
      <c r="T51" s="10" t="e">
        <f>IF('FY2025'!$A53&lt;&gt;"",IF(AND(MONTH($K51) &lt;= 5, MONTH($L51) &gt;= 5), IF($O51 &lt;&gt; "", $E51/$O51, ""), ""),"")</f>
        <v>#VALUE!</v>
      </c>
      <c r="U51" s="10" t="e">
        <f>IF('FY2025'!$A53&lt;&gt;"",IF(AND(MONTH($K51) &lt;= 6, MONTH($L51) &gt;= 6), IF($O51 &lt;&gt; "", $E51/$O51, ""), ""),"")</f>
        <v>#VALUE!</v>
      </c>
      <c r="V51" s="10" t="e">
        <f>IF('FY2025'!$A53&lt;&gt;"",IF(AND(MONTH($K51) &lt;= 7, MONTH($L51) &gt;= 7 ), IF($O51 &lt;&gt; "", $E51/$O51, ""), ""),"")</f>
        <v>#VALUE!</v>
      </c>
      <c r="W51" s="10" t="e">
        <f>IF('FY2025'!$A53&lt;&gt;"",IF(AND(MONTH($K51) &lt;= 8, MONTH($L51) &gt;= 8), IF($O51 &lt;&gt; "", $E51/$O51, ""), ""),"")</f>
        <v>#VALUE!</v>
      </c>
      <c r="X51" s="10" t="e">
        <f>IF('FY2025'!$A53&lt;&gt;"",IF(AND(MONTH($K51) &lt;= 9, MONTH($L51) &gt;= 9), IF($O51 &lt;&gt; "", $E51/$O51, ""), ""),"")</f>
        <v>#VALUE!</v>
      </c>
      <c r="Y51" s="10" t="e">
        <f>IF('FY2025'!$A53&lt;&gt;"",IF(AND(MONTH($K51) &lt;= 10, MONTH($L51) &gt;= 10), IF($O51 &lt;&gt; "", $E51/$O51, ""), ""),"")</f>
        <v>#VALUE!</v>
      </c>
      <c r="Z51" s="10" t="e">
        <f>IF('FY2025'!$A53&lt;&gt;"",IF(AND(MONTH($K51) &lt;= 11, MONTH($L51) &gt;= 11), IF($O51 &lt;&gt; "", $E51/$O51, ""), ""),"")</f>
        <v>#VALUE!</v>
      </c>
      <c r="AA51" s="10" t="e">
        <f>IF('FY2025'!$A53&lt;&gt;"",IF(AND(MONTH($K51) &lt;= 12, MONTH($L51) &gt;= 12), IF($O51 &lt;&gt; "", $E51/$O51, ""), ""),"")</f>
        <v>#VALUE!</v>
      </c>
    </row>
    <row r="52" spans="1:27" x14ac:dyDescent="0.25">
      <c r="A52" s="8">
        <f>IF('FY2025'!A54&lt;&gt;"", VALUE('FY2025'!A54), "")</f>
        <v>51</v>
      </c>
      <c r="B52" s="5" t="str">
        <f>IF('FY2025'!A54&lt;&gt;"",_xlfn.VALUETOTEXT('FY2025'!B54),"")</f>
        <v>25-0312-2312-24JPMC-PS-EG-051</v>
      </c>
      <c r="C52" s="5" t="str">
        <f>_xlfn.VALUETOTEXT('FY2025'!C54)</f>
        <v>EG</v>
      </c>
      <c r="D52" s="5" t="str">
        <f>IF('FY2025'!A54&lt;&gt;"",_xlfn.VALUETOTEXT('FY2025'!D54),"")</f>
        <v>JP Morgan Chase Bank NA</v>
      </c>
      <c r="E52" s="6">
        <f>IF('FY2025'!A54&lt;&gt;"",VALUE('FY2025'!E54),"")</f>
        <v>500000</v>
      </c>
      <c r="F52" s="6">
        <f>IF('FY2025'!A54&lt;&gt;"",VALUE('FY2025'!F54),"")</f>
        <v>77</v>
      </c>
      <c r="G52" s="6">
        <f>IF('FY2025'!A54&lt;&gt;"",VALUE('FY2025'!G54),"")</f>
        <v>64</v>
      </c>
      <c r="H52" s="6">
        <f>IF('FY2025'!A54&lt;&gt;"",VALUE('FY2025'!H54),"")</f>
        <v>6.85</v>
      </c>
      <c r="I52" s="6">
        <f>IF('FY2025'!A54&lt;&gt;"",VALUE('FY2025'!I54),"")</f>
        <v>1.31</v>
      </c>
      <c r="J52" s="6">
        <f>IF('FY2025'!A54&lt;&gt;"",VALUE('FY2025'!J54),"")</f>
        <v>5.54</v>
      </c>
      <c r="K52" s="7" t="e">
        <f>IF('FY2025'!A54&lt;&gt;"",DATEVALUE(MID('FY2025'!K54, FIND(",", 'FY2025'!K54) + 2, FIND(" ", 'FY2025'!K54) - FIND(",", 'FY2025'!K54) - 1) &amp; " " &amp; MID('FY2025'!K54, FIND(" ", 'FY2025'!K54) + 1, FIND(",", 'FY2025'!K54, FIND(" ", 'FY2025'!K54)) - FIND(" ", 'FY2025'!K54) - 1) &amp; ", " &amp; MID('FY2025'!K54, FIND(",", 'FY2025'!K54, FIND(",",'FY2025'!K54) + 1) + 2, LEN('FY2025'!K54))),"")</f>
        <v>#VALUE!</v>
      </c>
      <c r="L52" s="7" t="e">
        <f>IF('FY2025'!A54&lt;&gt;"",DATEVALUE(MID('FY2025'!L54, FIND(",", 'FY2025'!L54) + 2, FIND(" ", 'FY2025'!L54) - FIND(",", 'FY2025'!L54) - 1) &amp; " " &amp; MID('FY2025'!L54, FIND(" ", 'FY2025'!L54) + 1, FIND(",", 'FY2025'!L54, FIND(" ", 'FY2025'!L54)) - FIND(" ", 'FY2025'!L54) - 1) &amp; ", " &amp; MID('FY2025'!L54, FIND(",", 'FY2025'!L54, FIND(",",'FY2025'!L54) + 1) + 2, LEN('FY2025'!L54))),"")</f>
        <v>#VALUE!</v>
      </c>
      <c r="M52" s="7" t="e">
        <f>IF('FY2025'!A54&lt;&gt;"",DATEVALUE(MID('FY2025'!M54, FIND(",", 'FY2025'!M54) + 2, FIND(" ", 'FY2025'!M54) - FIND(",", 'FY2025'!M54) - 1) &amp; " " &amp; MID('FY2025'!M54, FIND(" ", 'FY2025'!M54) + 1, FIND(",", 'FY2025'!M54, FIND(" ", 'FY2025'!M54)) - FIND(" ", 'FY2025'!M54) - 1) &amp; ", " &amp; MID('FY2025'!M54, FIND(",", 'FY2025'!M54, FIND(",",'FY2025'!M54) + 1) + 2, LEN('FY2025'!M54))),"")</f>
        <v>#VALUE!</v>
      </c>
      <c r="N52" s="7" t="e">
        <f>IF('FY2025'!A54&lt;&gt;"",DATEVALUE(MID('FY2025'!N54, FIND(",", 'FY2025'!N54) + 2, FIND(" ", 'FY2025'!N54) - FIND(",", 'FY2025'!N54) - 1) &amp; " " &amp; MID('FY2025'!N54, FIND(" ", 'FY2025'!N54) + 1, FIND(",", 'FY2025'!N54, FIND(" ", 'FY2025'!N54)) - FIND(" ", 'FY2025'!N54) - 1) &amp; ", " &amp; MID('FY2025'!N54, FIND(",", 'FY2025'!N54, FIND(",",'FY2025'!N54) + 1) + 2, LEN('FY2025'!N54))),"")</f>
        <v>#VALUE!</v>
      </c>
      <c r="O52" s="5" t="e">
        <f t="shared" si="0"/>
        <v>#VALUE!</v>
      </c>
      <c r="P52" s="10" t="e">
        <f>IF('FY2025'!$A54&lt;&gt;"",IF(AND(MONTH($K52) &lt;= 1, MONTH($L52) &gt;= 1), IF($O52 &lt;&gt; "", $E52/$O52, ""), ""),"")</f>
        <v>#VALUE!</v>
      </c>
      <c r="Q52" s="10" t="e">
        <f>IF('FY2025'!$A54&lt;&gt;"",IF(AND(MONTH($K52) &lt;= 2, MONTH($L52) &gt;= 2), IF($O52 &lt;&gt; "", $E52/$O52, ""), ""),"")</f>
        <v>#VALUE!</v>
      </c>
      <c r="R52" s="10" t="e">
        <f>IF('FY2025'!$A54&lt;&gt;"",IF(AND(MONTH($K52) &lt;= 3, MONTH($L52) &gt;= 3), IF($O52 &lt;&gt; "", $E52/$O52, ""), ""),"")</f>
        <v>#VALUE!</v>
      </c>
      <c r="S52" s="10" t="e">
        <f>IF('FY2025'!$A54&lt;&gt;"",IF(AND(MONTH($K52) &lt;= 4, MONTH($L52) &gt;= 4), IF($O52 &lt;&gt; "", $E52/$O52, ""), ""),"")</f>
        <v>#VALUE!</v>
      </c>
      <c r="T52" s="10" t="e">
        <f>IF('FY2025'!$A54&lt;&gt;"",IF(AND(MONTH($K52) &lt;= 5, MONTH($L52) &gt;= 5), IF($O52 &lt;&gt; "", $E52/$O52, ""), ""),"")</f>
        <v>#VALUE!</v>
      </c>
      <c r="U52" s="10" t="e">
        <f>IF('FY2025'!$A54&lt;&gt;"",IF(AND(MONTH($K52) &lt;= 6, MONTH($L52) &gt;= 6), IF($O52 &lt;&gt; "", $E52/$O52, ""), ""),"")</f>
        <v>#VALUE!</v>
      </c>
      <c r="V52" s="10" t="e">
        <f>IF('FY2025'!$A54&lt;&gt;"",IF(AND(MONTH($K52) &lt;= 7, MONTH($L52) &gt;= 7 ), IF($O52 &lt;&gt; "", $E52/$O52, ""), ""),"")</f>
        <v>#VALUE!</v>
      </c>
      <c r="W52" s="10" t="e">
        <f>IF('FY2025'!$A54&lt;&gt;"",IF(AND(MONTH($K52) &lt;= 8, MONTH($L52) &gt;= 8), IF($O52 &lt;&gt; "", $E52/$O52, ""), ""),"")</f>
        <v>#VALUE!</v>
      </c>
      <c r="X52" s="10" t="e">
        <f>IF('FY2025'!$A54&lt;&gt;"",IF(AND(MONTH($K52) &lt;= 9, MONTH($L52) &gt;= 9), IF($O52 &lt;&gt; "", $E52/$O52, ""), ""),"")</f>
        <v>#VALUE!</v>
      </c>
      <c r="Y52" s="10" t="e">
        <f>IF('FY2025'!$A54&lt;&gt;"",IF(AND(MONTH($K52) &lt;= 10, MONTH($L52) &gt;= 10), IF($O52 &lt;&gt; "", $E52/$O52, ""), ""),"")</f>
        <v>#VALUE!</v>
      </c>
      <c r="Z52" s="10" t="e">
        <f>IF('FY2025'!$A54&lt;&gt;"",IF(AND(MONTH($K52) &lt;= 11, MONTH($L52) &gt;= 11), IF($O52 &lt;&gt; "", $E52/$O52, ""), ""),"")</f>
        <v>#VALUE!</v>
      </c>
      <c r="AA52" s="10" t="e">
        <f>IF('FY2025'!$A54&lt;&gt;"",IF(AND(MONTH($K52) &lt;= 12, MONTH($L52) &gt;= 12), IF($O52 &lt;&gt; "", $E52/$O52, ""), ""),"")</f>
        <v>#VALUE!</v>
      </c>
    </row>
    <row r="53" spans="1:27" x14ac:dyDescent="0.25">
      <c r="A53" s="8">
        <f>IF('FY2025'!A55&lt;&gt;"", VALUE('FY2025'!A55), "")</f>
        <v>52</v>
      </c>
      <c r="B53" s="5" t="str">
        <f>IF('FY2025'!A55&lt;&gt;"",_xlfn.VALUETOTEXT('FY2025'!B55),"")</f>
        <v>25-0312-2312-24MSCG-PS-EG-052</v>
      </c>
      <c r="C53" s="5" t="str">
        <f>_xlfn.VALUETOTEXT('FY2025'!C55)</f>
        <v>EG</v>
      </c>
      <c r="D53" s="5" t="str">
        <f>IF('FY2025'!A55&lt;&gt;"",_xlfn.VALUETOTEXT('FY2025'!D55),"")</f>
        <v>Morgan Stanley Capital Group (Singapore) Pte</v>
      </c>
      <c r="E53" s="6">
        <f>IF('FY2025'!A55&lt;&gt;"",VALUE('FY2025'!E55),"")</f>
        <v>500000</v>
      </c>
      <c r="F53" s="6">
        <f>IF('FY2025'!A55&lt;&gt;"",VALUE('FY2025'!F55),"")</f>
        <v>77</v>
      </c>
      <c r="G53" s="6">
        <f>IF('FY2025'!A55&lt;&gt;"",VALUE('FY2025'!G55),"")</f>
        <v>64</v>
      </c>
      <c r="H53" s="6">
        <f>IF('FY2025'!A55&lt;&gt;"",VALUE('FY2025'!H55),"")</f>
        <v>6.25</v>
      </c>
      <c r="I53" s="6">
        <f>IF('FY2025'!A55&lt;&gt;"",VALUE('FY2025'!I55),"")</f>
        <v>0.91</v>
      </c>
      <c r="J53" s="6">
        <f>IF('FY2025'!A55&lt;&gt;"",VALUE('FY2025'!J55),"")</f>
        <v>5.34</v>
      </c>
      <c r="K53" s="7" t="e">
        <f>IF('FY2025'!A55&lt;&gt;"",DATEVALUE(MID('FY2025'!K55, FIND(",", 'FY2025'!K55) + 2, FIND(" ", 'FY2025'!K55) - FIND(",", 'FY2025'!K55) - 1) &amp; " " &amp; MID('FY2025'!K55, FIND(" ", 'FY2025'!K55) + 1, FIND(",", 'FY2025'!K55, FIND(" ", 'FY2025'!K55)) - FIND(" ", 'FY2025'!K55) - 1) &amp; ", " &amp; MID('FY2025'!K55, FIND(",", 'FY2025'!K55, FIND(",",'FY2025'!K55) + 1) + 2, LEN('FY2025'!K55))),"")</f>
        <v>#VALUE!</v>
      </c>
      <c r="L53" s="7" t="e">
        <f>IF('FY2025'!A55&lt;&gt;"",DATEVALUE(MID('FY2025'!L55, FIND(",", 'FY2025'!L55) + 2, FIND(" ", 'FY2025'!L55) - FIND(",", 'FY2025'!L55) - 1) &amp; " " &amp; MID('FY2025'!L55, FIND(" ", 'FY2025'!L55) + 1, FIND(",", 'FY2025'!L55, FIND(" ", 'FY2025'!L55)) - FIND(" ", 'FY2025'!L55) - 1) &amp; ", " &amp; MID('FY2025'!L55, FIND(",", 'FY2025'!L55, FIND(",",'FY2025'!L55) + 1) + 2, LEN('FY2025'!L55))),"")</f>
        <v>#VALUE!</v>
      </c>
      <c r="M53" s="7" t="e">
        <f>IF('FY2025'!A55&lt;&gt;"",DATEVALUE(MID('FY2025'!M55, FIND(",", 'FY2025'!M55) + 2, FIND(" ", 'FY2025'!M55) - FIND(",", 'FY2025'!M55) - 1) &amp; " " &amp; MID('FY2025'!M55, FIND(" ", 'FY2025'!M55) + 1, FIND(",", 'FY2025'!M55, FIND(" ", 'FY2025'!M55)) - FIND(" ", 'FY2025'!M55) - 1) &amp; ", " &amp; MID('FY2025'!M55, FIND(",", 'FY2025'!M55, FIND(",",'FY2025'!M55) + 1) + 2, LEN('FY2025'!M55))),"")</f>
        <v>#VALUE!</v>
      </c>
      <c r="N53" s="7" t="e">
        <f>IF('FY2025'!A55&lt;&gt;"",DATEVALUE(MID('FY2025'!N55, FIND(",", 'FY2025'!N55) + 2, FIND(" ", 'FY2025'!N55) - FIND(",", 'FY2025'!N55) - 1) &amp; " " &amp; MID('FY2025'!N55, FIND(" ", 'FY2025'!N55) + 1, FIND(",", 'FY2025'!N55, FIND(" ", 'FY2025'!N55)) - FIND(" ", 'FY2025'!N55) - 1) &amp; ", " &amp; MID('FY2025'!N55, FIND(",", 'FY2025'!N55, FIND(",",'FY2025'!N55) + 1) + 2, LEN('FY2025'!N55))),"")</f>
        <v>#VALUE!</v>
      </c>
      <c r="O53" s="5" t="e">
        <f t="shared" si="0"/>
        <v>#VALUE!</v>
      </c>
      <c r="P53" s="10" t="e">
        <f>IF('FY2025'!$A55&lt;&gt;"",IF(AND(MONTH($K53) &lt;= 1, MONTH($L53) &gt;= 1), IF($O53 &lt;&gt; "", $E53/$O53, ""), ""),"")</f>
        <v>#VALUE!</v>
      </c>
      <c r="Q53" s="10" t="e">
        <f>IF('FY2025'!$A55&lt;&gt;"",IF(AND(MONTH($K53) &lt;= 2, MONTH($L53) &gt;= 2), IF($O53 &lt;&gt; "", $E53/$O53, ""), ""),"")</f>
        <v>#VALUE!</v>
      </c>
      <c r="R53" s="10" t="e">
        <f>IF('FY2025'!$A55&lt;&gt;"",IF(AND(MONTH($K53) &lt;= 3, MONTH($L53) &gt;= 3), IF($O53 &lt;&gt; "", $E53/$O53, ""), ""),"")</f>
        <v>#VALUE!</v>
      </c>
      <c r="S53" s="10" t="e">
        <f>IF('FY2025'!$A55&lt;&gt;"",IF(AND(MONTH($K53) &lt;= 4, MONTH($L53) &gt;= 4), IF($O53 &lt;&gt; "", $E53/$O53, ""), ""),"")</f>
        <v>#VALUE!</v>
      </c>
      <c r="T53" s="10" t="e">
        <f>IF('FY2025'!$A55&lt;&gt;"",IF(AND(MONTH($K53) &lt;= 5, MONTH($L53) &gt;= 5), IF($O53 &lt;&gt; "", $E53/$O53, ""), ""),"")</f>
        <v>#VALUE!</v>
      </c>
      <c r="U53" s="10" t="e">
        <f>IF('FY2025'!$A55&lt;&gt;"",IF(AND(MONTH($K53) &lt;= 6, MONTH($L53) &gt;= 6), IF($O53 &lt;&gt; "", $E53/$O53, ""), ""),"")</f>
        <v>#VALUE!</v>
      </c>
      <c r="V53" s="10" t="e">
        <f>IF('FY2025'!$A55&lt;&gt;"",IF(AND(MONTH($K53) &lt;= 7, MONTH($L53) &gt;= 7 ), IF($O53 &lt;&gt; "", $E53/$O53, ""), ""),"")</f>
        <v>#VALUE!</v>
      </c>
      <c r="W53" s="10" t="e">
        <f>IF('FY2025'!$A55&lt;&gt;"",IF(AND(MONTH($K53) &lt;= 8, MONTH($L53) &gt;= 8), IF($O53 &lt;&gt; "", $E53/$O53, ""), ""),"")</f>
        <v>#VALUE!</v>
      </c>
      <c r="X53" s="10" t="e">
        <f>IF('FY2025'!$A55&lt;&gt;"",IF(AND(MONTH($K53) &lt;= 9, MONTH($L53) &gt;= 9), IF($O53 &lt;&gt; "", $E53/$O53, ""), ""),"")</f>
        <v>#VALUE!</v>
      </c>
      <c r="Y53" s="10" t="e">
        <f>IF('FY2025'!$A55&lt;&gt;"",IF(AND(MONTH($K53) &lt;= 10, MONTH($L53) &gt;= 10), IF($O53 &lt;&gt; "", $E53/$O53, ""), ""),"")</f>
        <v>#VALUE!</v>
      </c>
      <c r="Z53" s="10" t="e">
        <f>IF('FY2025'!$A55&lt;&gt;"",IF(AND(MONTH($K53) &lt;= 11, MONTH($L53) &gt;= 11), IF($O53 &lt;&gt; "", $E53/$O53, ""), ""),"")</f>
        <v>#VALUE!</v>
      </c>
      <c r="AA53" s="10" t="e">
        <f>IF('FY2025'!$A55&lt;&gt;"",IF(AND(MONTH($K53) &lt;= 12, MONTH($L53) &gt;= 12), IF($O53 &lt;&gt; "", $E53/$O53, ""), ""),"")</f>
        <v>#VALUE!</v>
      </c>
    </row>
    <row r="54" spans="1:27" x14ac:dyDescent="0.25">
      <c r="A54" s="8">
        <f>IF('FY2025'!A56&lt;&gt;"", VALUE('FY2025'!A56), "")</f>
        <v>53</v>
      </c>
      <c r="B54" s="5" t="str">
        <f>IF('FY2025'!A56&lt;&gt;"",_xlfn.VALUETOTEXT('FY2025'!B56),"")</f>
        <v>25-1012-3112-24CIMI-PS-HZ-053</v>
      </c>
      <c r="C54" s="5" t="str">
        <f>_xlfn.VALUETOTEXT('FY2025'!C56)</f>
        <v>HZ</v>
      </c>
      <c r="D54" s="5" t="str">
        <f>IF('FY2025'!A56&lt;&gt;"",_xlfn.VALUETOTEXT('FY2025'!D56),"")</f>
        <v>CIMB Islamic Bank Berhad</v>
      </c>
      <c r="E54" s="6">
        <f>IF('FY2025'!A56&lt;&gt;"",VALUE('FY2025'!E56),"")</f>
        <v>500000</v>
      </c>
      <c r="F54" s="6">
        <f>IF('FY2025'!A56&lt;&gt;"",VALUE('FY2025'!F56),"")</f>
        <v>77</v>
      </c>
      <c r="G54" s="6">
        <f>IF('FY2025'!A56&lt;&gt;"",VALUE('FY2025'!G56),"")</f>
        <v>64</v>
      </c>
      <c r="H54" s="6">
        <f>IF('FY2025'!A56&lt;&gt;"",VALUE('FY2025'!H56),"")</f>
        <v>5.7</v>
      </c>
      <c r="I54" s="6">
        <f>IF('FY2025'!A56&lt;&gt;"",VALUE('FY2025'!I56),"")</f>
        <v>0.27</v>
      </c>
      <c r="J54" s="6">
        <f>IF('FY2025'!A56&lt;&gt;"",VALUE('FY2025'!J56),"")</f>
        <v>5.43</v>
      </c>
      <c r="K54" s="7" t="e">
        <f>IF('FY2025'!A56&lt;&gt;"",DATEVALUE(MID('FY2025'!K56, FIND(",", 'FY2025'!K56) + 2, FIND(" ", 'FY2025'!K56) - FIND(",", 'FY2025'!K56) - 1) &amp; " " &amp; MID('FY2025'!K56, FIND(" ", 'FY2025'!K56) + 1, FIND(",", 'FY2025'!K56, FIND(" ", 'FY2025'!K56)) - FIND(" ", 'FY2025'!K56) - 1) &amp; ", " &amp; MID('FY2025'!K56, FIND(",", 'FY2025'!K56, FIND(",",'FY2025'!K56) + 1) + 2, LEN('FY2025'!K56))),"")</f>
        <v>#VALUE!</v>
      </c>
      <c r="L54" s="7" t="e">
        <f>IF('FY2025'!A56&lt;&gt;"",DATEVALUE(MID('FY2025'!L56, FIND(",", 'FY2025'!L56) + 2, FIND(" ", 'FY2025'!L56) - FIND(",", 'FY2025'!L56) - 1) &amp; " " &amp; MID('FY2025'!L56, FIND(" ", 'FY2025'!L56) + 1, FIND(",", 'FY2025'!L56, FIND(" ", 'FY2025'!L56)) - FIND(" ", 'FY2025'!L56) - 1) &amp; ", " &amp; MID('FY2025'!L56, FIND(",", 'FY2025'!L56, FIND(",",'FY2025'!L56) + 1) + 2, LEN('FY2025'!L56))),"")</f>
        <v>#VALUE!</v>
      </c>
      <c r="M54" s="7" t="e">
        <f>IF('FY2025'!A56&lt;&gt;"",DATEVALUE(MID('FY2025'!M56, FIND(",", 'FY2025'!M56) + 2, FIND(" ", 'FY2025'!M56) - FIND(",", 'FY2025'!M56) - 1) &amp; " " &amp; MID('FY2025'!M56, FIND(" ", 'FY2025'!M56) + 1, FIND(",", 'FY2025'!M56, FIND(" ", 'FY2025'!M56)) - FIND(" ", 'FY2025'!M56) - 1) &amp; ", " &amp; MID('FY2025'!M56, FIND(",", 'FY2025'!M56, FIND(",",'FY2025'!M56) + 1) + 2, LEN('FY2025'!M56))),"")</f>
        <v>#VALUE!</v>
      </c>
      <c r="N54" s="7" t="e">
        <f>IF('FY2025'!A56&lt;&gt;"",DATEVALUE(MID('FY2025'!N56, FIND(",", 'FY2025'!N56) + 2, FIND(" ", 'FY2025'!N56) - FIND(",", 'FY2025'!N56) - 1) &amp; " " &amp; MID('FY2025'!N56, FIND(" ", 'FY2025'!N56) + 1, FIND(",", 'FY2025'!N56, FIND(" ", 'FY2025'!N56)) - FIND(" ", 'FY2025'!N56) - 1) &amp; ", " &amp; MID('FY2025'!N56, FIND(",", 'FY2025'!N56, FIND(",",'FY2025'!N56) + 1) + 2, LEN('FY2025'!N56))),"")</f>
        <v>#VALUE!</v>
      </c>
      <c r="O54" s="5" t="e">
        <f t="shared" si="0"/>
        <v>#VALUE!</v>
      </c>
      <c r="P54" s="10" t="e">
        <f>IF('FY2025'!$A56&lt;&gt;"",IF(AND(MONTH($K54) &lt;= 1, MONTH($L54) &gt;= 1), IF($O54 &lt;&gt; "", $E54/$O54, ""), ""),"")</f>
        <v>#VALUE!</v>
      </c>
      <c r="Q54" s="10" t="e">
        <f>IF('FY2025'!$A56&lt;&gt;"",IF(AND(MONTH($K54) &lt;= 2, MONTH($L54) &gt;= 2), IF($O54 &lt;&gt; "", $E54/$O54, ""), ""),"")</f>
        <v>#VALUE!</v>
      </c>
      <c r="R54" s="10" t="e">
        <f>IF('FY2025'!$A56&lt;&gt;"",IF(AND(MONTH($K54) &lt;= 3, MONTH($L54) &gt;= 3), IF($O54 &lt;&gt; "", $E54/$O54, ""), ""),"")</f>
        <v>#VALUE!</v>
      </c>
      <c r="S54" s="10" t="e">
        <f>IF('FY2025'!$A56&lt;&gt;"",IF(AND(MONTH($K54) &lt;= 4, MONTH($L54) &gt;= 4), IF($O54 &lt;&gt; "", $E54/$O54, ""), ""),"")</f>
        <v>#VALUE!</v>
      </c>
      <c r="T54" s="10" t="e">
        <f>IF('FY2025'!$A56&lt;&gt;"",IF(AND(MONTH($K54) &lt;= 5, MONTH($L54) &gt;= 5), IF($O54 &lt;&gt; "", $E54/$O54, ""), ""),"")</f>
        <v>#VALUE!</v>
      </c>
      <c r="U54" s="10" t="e">
        <f>IF('FY2025'!$A56&lt;&gt;"",IF(AND(MONTH($K54) &lt;= 6, MONTH($L54) &gt;= 6), IF($O54 &lt;&gt; "", $E54/$O54, ""), ""),"")</f>
        <v>#VALUE!</v>
      </c>
      <c r="V54" s="10" t="e">
        <f>IF('FY2025'!$A56&lt;&gt;"",IF(AND(MONTH($K54) &lt;= 7, MONTH($L54) &gt;= 7 ), IF($O54 &lt;&gt; "", $E54/$O54, ""), ""),"")</f>
        <v>#VALUE!</v>
      </c>
      <c r="W54" s="10" t="e">
        <f>IF('FY2025'!$A56&lt;&gt;"",IF(AND(MONTH($K54) &lt;= 8, MONTH($L54) &gt;= 8), IF($O54 &lt;&gt; "", $E54/$O54, ""), ""),"")</f>
        <v>#VALUE!</v>
      </c>
      <c r="X54" s="10" t="e">
        <f>IF('FY2025'!$A56&lt;&gt;"",IF(AND(MONTH($K54) &lt;= 9, MONTH($L54) &gt;= 9), IF($O54 &lt;&gt; "", $E54/$O54, ""), ""),"")</f>
        <v>#VALUE!</v>
      </c>
      <c r="Y54" s="10" t="e">
        <f>IF('FY2025'!$A56&lt;&gt;"",IF(AND(MONTH($K54) &lt;= 10, MONTH($L54) &gt;= 10), IF($O54 &lt;&gt; "", $E54/$O54, ""), ""),"")</f>
        <v>#VALUE!</v>
      </c>
      <c r="Z54" s="10" t="e">
        <f>IF('FY2025'!$A56&lt;&gt;"",IF(AND(MONTH($K54) &lt;= 11, MONTH($L54) &gt;= 11), IF($O54 &lt;&gt; "", $E54/$O54, ""), ""),"")</f>
        <v>#VALUE!</v>
      </c>
      <c r="AA54" s="10" t="e">
        <f>IF('FY2025'!$A56&lt;&gt;"",IF(AND(MONTH($K54) &lt;= 12, MONTH($L54) &gt;= 12), IF($O54 &lt;&gt; "", $E54/$O54, ""), ""),"")</f>
        <v>#VALUE!</v>
      </c>
    </row>
    <row r="55" spans="1:27" x14ac:dyDescent="0.25">
      <c r="A55" s="8">
        <f>IF('FY2025'!A57&lt;&gt;"", VALUE('FY2025'!A57), "")</f>
        <v>54</v>
      </c>
      <c r="B55" s="5" t="str">
        <f>IF('FY2025'!A57&lt;&gt;"",_xlfn.VALUETOTEXT('FY2025'!B57),"")</f>
        <v>25-1012-3112-24SCBS-PS-DS-054</v>
      </c>
      <c r="C55" s="5" t="str">
        <f>_xlfn.VALUETOTEXT('FY2025'!C57)</f>
        <v>DS</v>
      </c>
      <c r="D55" s="5" t="str">
        <f>IF('FY2025'!A57&lt;&gt;"",_xlfn.VALUETOTEXT('FY2025'!D57),"")</f>
        <v>Standard Chartered Saadiq Berhad</v>
      </c>
      <c r="E55" s="6">
        <f>IF('FY2025'!A57&lt;&gt;"",VALUE('FY2025'!E57),"")</f>
        <v>500000</v>
      </c>
      <c r="F55" s="6">
        <f>IF('FY2025'!A57&lt;&gt;"",VALUE('FY2025'!F57),"")</f>
        <v>77</v>
      </c>
      <c r="G55" s="6">
        <f>IF('FY2025'!A57&lt;&gt;"",VALUE('FY2025'!G57),"")</f>
        <v>64</v>
      </c>
      <c r="H55" s="6">
        <f>IF('FY2025'!A57&lt;&gt;"",VALUE('FY2025'!H57),"")</f>
        <v>5.7</v>
      </c>
      <c r="I55" s="6">
        <f>IF('FY2025'!A57&lt;&gt;"",VALUE('FY2025'!I57),"")</f>
        <v>0.2</v>
      </c>
      <c r="J55" s="6">
        <f>IF('FY2025'!A57&lt;&gt;"",VALUE('FY2025'!J57),"")</f>
        <v>5.5</v>
      </c>
      <c r="K55" s="7" t="e">
        <f>IF('FY2025'!A57&lt;&gt;"",DATEVALUE(MID('FY2025'!K57, FIND(",", 'FY2025'!K57) + 2, FIND(" ", 'FY2025'!K57) - FIND(",", 'FY2025'!K57) - 1) &amp; " " &amp; MID('FY2025'!K57, FIND(" ", 'FY2025'!K57) + 1, FIND(",", 'FY2025'!K57, FIND(" ", 'FY2025'!K57)) - FIND(" ", 'FY2025'!K57) - 1) &amp; ", " &amp; MID('FY2025'!K57, FIND(",", 'FY2025'!K57, FIND(",",'FY2025'!K57) + 1) + 2, LEN('FY2025'!K57))),"")</f>
        <v>#VALUE!</v>
      </c>
      <c r="L55" s="7" t="e">
        <f>IF('FY2025'!A57&lt;&gt;"",DATEVALUE(MID('FY2025'!L57, FIND(",", 'FY2025'!L57) + 2, FIND(" ", 'FY2025'!L57) - FIND(",", 'FY2025'!L57) - 1) &amp; " " &amp; MID('FY2025'!L57, FIND(" ", 'FY2025'!L57) + 1, FIND(",", 'FY2025'!L57, FIND(" ", 'FY2025'!L57)) - FIND(" ", 'FY2025'!L57) - 1) &amp; ", " &amp; MID('FY2025'!L57, FIND(",", 'FY2025'!L57, FIND(",",'FY2025'!L57) + 1) + 2, LEN('FY2025'!L57))),"")</f>
        <v>#VALUE!</v>
      </c>
      <c r="M55" s="7" t="e">
        <f>IF('FY2025'!A57&lt;&gt;"",DATEVALUE(MID('FY2025'!M57, FIND(",", 'FY2025'!M57) + 2, FIND(" ", 'FY2025'!M57) - FIND(",", 'FY2025'!M57) - 1) &amp; " " &amp; MID('FY2025'!M57, FIND(" ", 'FY2025'!M57) + 1, FIND(",", 'FY2025'!M57, FIND(" ", 'FY2025'!M57)) - FIND(" ", 'FY2025'!M57) - 1) &amp; ", " &amp; MID('FY2025'!M57, FIND(",", 'FY2025'!M57, FIND(",",'FY2025'!M57) + 1) + 2, LEN('FY2025'!M57))),"")</f>
        <v>#VALUE!</v>
      </c>
      <c r="N55" s="7" t="e">
        <f>IF('FY2025'!A57&lt;&gt;"",DATEVALUE(MID('FY2025'!N57, FIND(",", 'FY2025'!N57) + 2, FIND(" ", 'FY2025'!N57) - FIND(",", 'FY2025'!N57) - 1) &amp; " " &amp; MID('FY2025'!N57, FIND(" ", 'FY2025'!N57) + 1, FIND(",", 'FY2025'!N57, FIND(" ", 'FY2025'!N57)) - FIND(" ", 'FY2025'!N57) - 1) &amp; ", " &amp; MID('FY2025'!N57, FIND(",", 'FY2025'!N57, FIND(",",'FY2025'!N57) + 1) + 2, LEN('FY2025'!N57))),"")</f>
        <v>#VALUE!</v>
      </c>
      <c r="O55" s="5" t="e">
        <f t="shared" si="0"/>
        <v>#VALUE!</v>
      </c>
      <c r="P55" s="10" t="e">
        <f>IF('FY2025'!$A57&lt;&gt;"",IF(AND(MONTH($K55) &lt;= 1, MONTH($L55) &gt;= 1), IF($O55 &lt;&gt; "", $E55/$O55, ""), ""),"")</f>
        <v>#VALUE!</v>
      </c>
      <c r="Q55" s="10" t="e">
        <f>IF('FY2025'!$A57&lt;&gt;"",IF(AND(MONTH($K55) &lt;= 2, MONTH($L55) &gt;= 2), IF($O55 &lt;&gt; "", $E55/$O55, ""), ""),"")</f>
        <v>#VALUE!</v>
      </c>
      <c r="R55" s="10" t="e">
        <f>IF('FY2025'!$A57&lt;&gt;"",IF(AND(MONTH($K55) &lt;= 3, MONTH($L55) &gt;= 3), IF($O55 &lt;&gt; "", $E55/$O55, ""), ""),"")</f>
        <v>#VALUE!</v>
      </c>
      <c r="S55" s="10" t="e">
        <f>IF('FY2025'!$A57&lt;&gt;"",IF(AND(MONTH($K55) &lt;= 4, MONTH($L55) &gt;= 4), IF($O55 &lt;&gt; "", $E55/$O55, ""), ""),"")</f>
        <v>#VALUE!</v>
      </c>
      <c r="T55" s="10" t="e">
        <f>IF('FY2025'!$A57&lt;&gt;"",IF(AND(MONTH($K55) &lt;= 5, MONTH($L55) &gt;= 5), IF($O55 &lt;&gt; "", $E55/$O55, ""), ""),"")</f>
        <v>#VALUE!</v>
      </c>
      <c r="U55" s="10" t="e">
        <f>IF('FY2025'!$A57&lt;&gt;"",IF(AND(MONTH($K55) &lt;= 6, MONTH($L55) &gt;= 6), IF($O55 &lt;&gt; "", $E55/$O55, ""), ""),"")</f>
        <v>#VALUE!</v>
      </c>
      <c r="V55" s="10" t="e">
        <f>IF('FY2025'!$A57&lt;&gt;"",IF(AND(MONTH($K55) &lt;= 7, MONTH($L55) &gt;= 7 ), IF($O55 &lt;&gt; "", $E55/$O55, ""), ""),"")</f>
        <v>#VALUE!</v>
      </c>
      <c r="W55" s="10" t="e">
        <f>IF('FY2025'!$A57&lt;&gt;"",IF(AND(MONTH($K55) &lt;= 8, MONTH($L55) &gt;= 8), IF($O55 &lt;&gt; "", $E55/$O55, ""), ""),"")</f>
        <v>#VALUE!</v>
      </c>
      <c r="X55" s="10" t="e">
        <f>IF('FY2025'!$A57&lt;&gt;"",IF(AND(MONTH($K55) &lt;= 9, MONTH($L55) &gt;= 9), IF($O55 &lt;&gt; "", $E55/$O55, ""), ""),"")</f>
        <v>#VALUE!</v>
      </c>
      <c r="Y55" s="10" t="e">
        <f>IF('FY2025'!$A57&lt;&gt;"",IF(AND(MONTH($K55) &lt;= 10, MONTH($L55) &gt;= 10), IF($O55 &lt;&gt; "", $E55/$O55, ""), ""),"")</f>
        <v>#VALUE!</v>
      </c>
      <c r="Z55" s="10" t="e">
        <f>IF('FY2025'!$A57&lt;&gt;"",IF(AND(MONTH($K55) &lt;= 11, MONTH($L55) &gt;= 11), IF($O55 &lt;&gt; "", $E55/$O55, ""), ""),"")</f>
        <v>#VALUE!</v>
      </c>
      <c r="AA55" s="10" t="e">
        <f>IF('FY2025'!$A57&lt;&gt;"",IF(AND(MONTH($K55) &lt;= 12, MONTH($L55) &gt;= 12), IF($O55 &lt;&gt; "", $E55/$O55, ""), ""),"")</f>
        <v>#VALUE!</v>
      </c>
    </row>
    <row r="56" spans="1:27" x14ac:dyDescent="0.25">
      <c r="A56" s="8">
        <f>IF('FY2025'!A58&lt;&gt;"", VALUE('FY2025'!A58), "")</f>
        <v>55</v>
      </c>
      <c r="B56" s="5" t="str">
        <f>IF('FY2025'!A58&lt;&gt;"",_xlfn.VALUETOTEXT('FY2025'!B58),"")</f>
        <v>25-1212-0301-24CITI-PS-HZ-055</v>
      </c>
      <c r="C56" s="5" t="str">
        <f>_xlfn.VALUETOTEXT('FY2025'!C58)</f>
        <v>HZ</v>
      </c>
      <c r="D56" s="5" t="str">
        <f>IF('FY2025'!A58&lt;&gt;"",_xlfn.VALUETOTEXT('FY2025'!D58),"")</f>
        <v>Citibank Bhd</v>
      </c>
      <c r="E56" s="6">
        <f>IF('FY2025'!A58&lt;&gt;"",VALUE('FY2025'!E58),"")</f>
        <v>500000</v>
      </c>
      <c r="F56" s="6">
        <f>IF('FY2025'!A58&lt;&gt;"",VALUE('FY2025'!F58),"")</f>
        <v>77</v>
      </c>
      <c r="G56" s="6">
        <f>IF('FY2025'!A58&lt;&gt;"",VALUE('FY2025'!G58),"")</f>
        <v>64</v>
      </c>
      <c r="H56" s="6">
        <f>IF('FY2025'!A58&lt;&gt;"",VALUE('FY2025'!H58),"")</f>
        <v>5.7</v>
      </c>
      <c r="I56" s="6">
        <f>IF('FY2025'!A58&lt;&gt;"",VALUE('FY2025'!I58),"")</f>
        <v>0.5</v>
      </c>
      <c r="J56" s="6">
        <f>IF('FY2025'!A58&lt;&gt;"",VALUE('FY2025'!J58),"")</f>
        <v>5.2</v>
      </c>
      <c r="K56" s="7" t="e">
        <f>IF('FY2025'!A58&lt;&gt;"",DATEVALUE(MID('FY2025'!K58, FIND(",", 'FY2025'!K58) + 2, FIND(" ", 'FY2025'!K58) - FIND(",", 'FY2025'!K58) - 1) &amp; " " &amp; MID('FY2025'!K58, FIND(" ", 'FY2025'!K58) + 1, FIND(",", 'FY2025'!K58, FIND(" ", 'FY2025'!K58)) - FIND(" ", 'FY2025'!K58) - 1) &amp; ", " &amp; MID('FY2025'!K58, FIND(",", 'FY2025'!K58, FIND(",",'FY2025'!K58) + 1) + 2, LEN('FY2025'!K58))),"")</f>
        <v>#VALUE!</v>
      </c>
      <c r="L56" s="7" t="e">
        <f>IF('FY2025'!A58&lt;&gt;"",DATEVALUE(MID('FY2025'!L58, FIND(",", 'FY2025'!L58) + 2, FIND(" ", 'FY2025'!L58) - FIND(",", 'FY2025'!L58) - 1) &amp; " " &amp; MID('FY2025'!L58, FIND(" ", 'FY2025'!L58) + 1, FIND(",", 'FY2025'!L58, FIND(" ", 'FY2025'!L58)) - FIND(" ", 'FY2025'!L58) - 1) &amp; ", " &amp; MID('FY2025'!L58, FIND(",", 'FY2025'!L58, FIND(",",'FY2025'!L58) + 1) + 2, LEN('FY2025'!L58))),"")</f>
        <v>#VALUE!</v>
      </c>
      <c r="M56" s="7" t="e">
        <f>IF('FY2025'!A58&lt;&gt;"",DATEVALUE(MID('FY2025'!M58, FIND(",", 'FY2025'!M58) + 2, FIND(" ", 'FY2025'!M58) - FIND(",", 'FY2025'!M58) - 1) &amp; " " &amp; MID('FY2025'!M58, FIND(" ", 'FY2025'!M58) + 1, FIND(",", 'FY2025'!M58, FIND(" ", 'FY2025'!M58)) - FIND(" ", 'FY2025'!M58) - 1) &amp; ", " &amp; MID('FY2025'!M58, FIND(",", 'FY2025'!M58, FIND(",",'FY2025'!M58) + 1) + 2, LEN('FY2025'!M58))),"")</f>
        <v>#VALUE!</v>
      </c>
      <c r="N56" s="7" t="e">
        <f>IF('FY2025'!A58&lt;&gt;"",DATEVALUE(MID('FY2025'!N58, FIND(",", 'FY2025'!N58) + 2, FIND(" ", 'FY2025'!N58) - FIND(",", 'FY2025'!N58) - 1) &amp; " " &amp; MID('FY2025'!N58, FIND(" ", 'FY2025'!N58) + 1, FIND(",", 'FY2025'!N58, FIND(" ", 'FY2025'!N58)) - FIND(" ", 'FY2025'!N58) - 1) &amp; ", " &amp; MID('FY2025'!N58, FIND(",", 'FY2025'!N58, FIND(",",'FY2025'!N58) + 1) + 2, LEN('FY2025'!N58))),"")</f>
        <v>#VALUE!</v>
      </c>
      <c r="O56" s="5" t="e">
        <f t="shared" si="0"/>
        <v>#VALUE!</v>
      </c>
      <c r="P56" s="10" t="e">
        <f>IF('FY2025'!$A58&lt;&gt;"",IF(AND(MONTH($K56) &lt;= 1, MONTH($L56) &gt;= 1), IF($O56 &lt;&gt; "", $E56/$O56, ""), ""),"")</f>
        <v>#VALUE!</v>
      </c>
      <c r="Q56" s="10" t="e">
        <f>IF('FY2025'!$A58&lt;&gt;"",IF(AND(MONTH($K56) &lt;= 2, MONTH($L56) &gt;= 2), IF($O56 &lt;&gt; "", $E56/$O56, ""), ""),"")</f>
        <v>#VALUE!</v>
      </c>
      <c r="R56" s="10" t="e">
        <f>IF('FY2025'!$A58&lt;&gt;"",IF(AND(MONTH($K56) &lt;= 3, MONTH($L56) &gt;= 3), IF($O56 &lt;&gt; "", $E56/$O56, ""), ""),"")</f>
        <v>#VALUE!</v>
      </c>
      <c r="S56" s="10" t="e">
        <f>IF('FY2025'!$A58&lt;&gt;"",IF(AND(MONTH($K56) &lt;= 4, MONTH($L56) &gt;= 4), IF($O56 &lt;&gt; "", $E56/$O56, ""), ""),"")</f>
        <v>#VALUE!</v>
      </c>
      <c r="T56" s="10" t="e">
        <f>IF('FY2025'!$A58&lt;&gt;"",IF(AND(MONTH($K56) &lt;= 5, MONTH($L56) &gt;= 5), IF($O56 &lt;&gt; "", $E56/$O56, ""), ""),"")</f>
        <v>#VALUE!</v>
      </c>
      <c r="U56" s="10" t="e">
        <f>IF('FY2025'!$A58&lt;&gt;"",IF(AND(MONTH($K56) &lt;= 6, MONTH($L56) &gt;= 6), IF($O56 &lt;&gt; "", $E56/$O56, ""), ""),"")</f>
        <v>#VALUE!</v>
      </c>
      <c r="V56" s="10" t="e">
        <f>IF('FY2025'!$A58&lt;&gt;"",IF(AND(MONTH($K56) &lt;= 7, MONTH($L56) &gt;= 7 ), IF($O56 &lt;&gt; "", $E56/$O56, ""), ""),"")</f>
        <v>#VALUE!</v>
      </c>
      <c r="W56" s="10" t="e">
        <f>IF('FY2025'!$A58&lt;&gt;"",IF(AND(MONTH($K56) &lt;= 8, MONTH($L56) &gt;= 8), IF($O56 &lt;&gt; "", $E56/$O56, ""), ""),"")</f>
        <v>#VALUE!</v>
      </c>
      <c r="X56" s="10" t="e">
        <f>IF('FY2025'!$A58&lt;&gt;"",IF(AND(MONTH($K56) &lt;= 9, MONTH($L56) &gt;= 9), IF($O56 &lt;&gt; "", $E56/$O56, ""), ""),"")</f>
        <v>#VALUE!</v>
      </c>
      <c r="Y56" s="10" t="e">
        <f>IF('FY2025'!$A58&lt;&gt;"",IF(AND(MONTH($K56) &lt;= 10, MONTH($L56) &gt;= 10), IF($O56 &lt;&gt; "", $E56/$O56, ""), ""),"")</f>
        <v>#VALUE!</v>
      </c>
      <c r="Z56" s="10" t="e">
        <f>IF('FY2025'!$A58&lt;&gt;"",IF(AND(MONTH($K56) &lt;= 11, MONTH($L56) &gt;= 11), IF($O56 &lt;&gt; "", $E56/$O56, ""), ""),"")</f>
        <v>#VALUE!</v>
      </c>
      <c r="AA56" s="10" t="e">
        <f>IF('FY2025'!$A58&lt;&gt;"",IF(AND(MONTH($K56) &lt;= 12, MONTH($L56) &gt;= 12), IF($O56 &lt;&gt; "", $E56/$O56, ""), ""),"")</f>
        <v>#VALUE!</v>
      </c>
    </row>
    <row r="57" spans="1:27" x14ac:dyDescent="0.25">
      <c r="A57" s="8">
        <f>IF('FY2025'!A59&lt;&gt;"", VALUE('FY2025'!A59), "")</f>
        <v>56</v>
      </c>
      <c r="B57" s="5" t="str">
        <f>IF('FY2025'!A59&lt;&gt;"",_xlfn.VALUETOTEXT('FY2025'!B59),"")</f>
        <v>25-1212-0301-24SCBS-PS-HZ-056</v>
      </c>
      <c r="C57" s="5" t="str">
        <f>_xlfn.VALUETOTEXT('FY2025'!C59)</f>
        <v>HZ</v>
      </c>
      <c r="D57" s="5" t="str">
        <f>IF('FY2025'!A59&lt;&gt;"",_xlfn.VALUETOTEXT('FY2025'!D59),"")</f>
        <v>Standard Chartered Saadiq Berhad</v>
      </c>
      <c r="E57" s="6">
        <f>IF('FY2025'!A59&lt;&gt;"",VALUE('FY2025'!E59),"")</f>
        <v>500000</v>
      </c>
      <c r="F57" s="6">
        <f>IF('FY2025'!A59&lt;&gt;"",VALUE('FY2025'!F59),"")</f>
        <v>77</v>
      </c>
      <c r="G57" s="6">
        <f>IF('FY2025'!A59&lt;&gt;"",VALUE('FY2025'!G59),"")</f>
        <v>64</v>
      </c>
      <c r="H57" s="6">
        <f>IF('FY2025'!A59&lt;&gt;"",VALUE('FY2025'!H59),"")</f>
        <v>6.48</v>
      </c>
      <c r="I57" s="6">
        <f>IF('FY2025'!A59&lt;&gt;"",VALUE('FY2025'!I59),"")</f>
        <v>0.98</v>
      </c>
      <c r="J57" s="6">
        <f>IF('FY2025'!A59&lt;&gt;"",VALUE('FY2025'!J59),"")</f>
        <v>5.5</v>
      </c>
      <c r="K57" s="7" t="e">
        <f>IF('FY2025'!A59&lt;&gt;"",DATEVALUE(MID('FY2025'!K59, FIND(",", 'FY2025'!K59) + 2, FIND(" ", 'FY2025'!K59) - FIND(",", 'FY2025'!K59) - 1) &amp; " " &amp; MID('FY2025'!K59, FIND(" ", 'FY2025'!K59) + 1, FIND(",", 'FY2025'!K59, FIND(" ", 'FY2025'!K59)) - FIND(" ", 'FY2025'!K59) - 1) &amp; ", " &amp; MID('FY2025'!K59, FIND(",", 'FY2025'!K59, FIND(",",'FY2025'!K59) + 1) + 2, LEN('FY2025'!K59))),"")</f>
        <v>#VALUE!</v>
      </c>
      <c r="L57" s="7" t="e">
        <f>IF('FY2025'!A59&lt;&gt;"",DATEVALUE(MID('FY2025'!L59, FIND(",", 'FY2025'!L59) + 2, FIND(" ", 'FY2025'!L59) - FIND(",", 'FY2025'!L59) - 1) &amp; " " &amp; MID('FY2025'!L59, FIND(" ", 'FY2025'!L59) + 1, FIND(",", 'FY2025'!L59, FIND(" ", 'FY2025'!L59)) - FIND(" ", 'FY2025'!L59) - 1) &amp; ", " &amp; MID('FY2025'!L59, FIND(",", 'FY2025'!L59, FIND(",",'FY2025'!L59) + 1) + 2, LEN('FY2025'!L59))),"")</f>
        <v>#VALUE!</v>
      </c>
      <c r="M57" s="7" t="e">
        <f>IF('FY2025'!A59&lt;&gt;"",DATEVALUE(MID('FY2025'!M59, FIND(",", 'FY2025'!M59) + 2, FIND(" ", 'FY2025'!M59) - FIND(",", 'FY2025'!M59) - 1) &amp; " " &amp; MID('FY2025'!M59, FIND(" ", 'FY2025'!M59) + 1, FIND(",", 'FY2025'!M59, FIND(" ", 'FY2025'!M59)) - FIND(" ", 'FY2025'!M59) - 1) &amp; ", " &amp; MID('FY2025'!M59, FIND(",", 'FY2025'!M59, FIND(",",'FY2025'!M59) + 1) + 2, LEN('FY2025'!M59))),"")</f>
        <v>#VALUE!</v>
      </c>
      <c r="N57" s="7" t="e">
        <f>IF('FY2025'!A59&lt;&gt;"",DATEVALUE(MID('FY2025'!N59, FIND(",", 'FY2025'!N59) + 2, FIND(" ", 'FY2025'!N59) - FIND(",", 'FY2025'!N59) - 1) &amp; " " &amp; MID('FY2025'!N59, FIND(" ", 'FY2025'!N59) + 1, FIND(",", 'FY2025'!N59, FIND(" ", 'FY2025'!N59)) - FIND(" ", 'FY2025'!N59) - 1) &amp; ", " &amp; MID('FY2025'!N59, FIND(",", 'FY2025'!N59, FIND(",",'FY2025'!N59) + 1) + 2, LEN('FY2025'!N59))),"")</f>
        <v>#VALUE!</v>
      </c>
      <c r="O57" s="5" t="e">
        <f t="shared" si="0"/>
        <v>#VALUE!</v>
      </c>
      <c r="P57" s="10" t="e">
        <f>IF('FY2025'!$A59&lt;&gt;"",IF(AND(MONTH($K57) &lt;= 1, MONTH($L57) &gt;= 1), IF($O57 &lt;&gt; "", $E57/$O57, ""), ""),"")</f>
        <v>#VALUE!</v>
      </c>
      <c r="Q57" s="10" t="e">
        <f>IF('FY2025'!$A59&lt;&gt;"",IF(AND(MONTH($K57) &lt;= 2, MONTH($L57) &gt;= 2), IF($O57 &lt;&gt; "", $E57/$O57, ""), ""),"")</f>
        <v>#VALUE!</v>
      </c>
      <c r="R57" s="10" t="e">
        <f>IF('FY2025'!$A59&lt;&gt;"",IF(AND(MONTH($K57) &lt;= 3, MONTH($L57) &gt;= 3), IF($O57 &lt;&gt; "", $E57/$O57, ""), ""),"")</f>
        <v>#VALUE!</v>
      </c>
      <c r="S57" s="10" t="e">
        <f>IF('FY2025'!$A59&lt;&gt;"",IF(AND(MONTH($K57) &lt;= 4, MONTH($L57) &gt;= 4), IF($O57 &lt;&gt; "", $E57/$O57, ""), ""),"")</f>
        <v>#VALUE!</v>
      </c>
      <c r="T57" s="10" t="e">
        <f>IF('FY2025'!$A59&lt;&gt;"",IF(AND(MONTH($K57) &lt;= 5, MONTH($L57) &gt;= 5), IF($O57 &lt;&gt; "", $E57/$O57, ""), ""),"")</f>
        <v>#VALUE!</v>
      </c>
      <c r="U57" s="10" t="e">
        <f>IF('FY2025'!$A59&lt;&gt;"",IF(AND(MONTH($K57) &lt;= 6, MONTH($L57) &gt;= 6), IF($O57 &lt;&gt; "", $E57/$O57, ""), ""),"")</f>
        <v>#VALUE!</v>
      </c>
      <c r="V57" s="10" t="e">
        <f>IF('FY2025'!$A59&lt;&gt;"",IF(AND(MONTH($K57) &lt;= 7, MONTH($L57) &gt;= 7 ), IF($O57 &lt;&gt; "", $E57/$O57, ""), ""),"")</f>
        <v>#VALUE!</v>
      </c>
      <c r="W57" s="10" t="e">
        <f>IF('FY2025'!$A59&lt;&gt;"",IF(AND(MONTH($K57) &lt;= 8, MONTH($L57) &gt;= 8), IF($O57 &lt;&gt; "", $E57/$O57, ""), ""),"")</f>
        <v>#VALUE!</v>
      </c>
      <c r="X57" s="10" t="e">
        <f>IF('FY2025'!$A59&lt;&gt;"",IF(AND(MONTH($K57) &lt;= 9, MONTH($L57) &gt;= 9), IF($O57 &lt;&gt; "", $E57/$O57, ""), ""),"")</f>
        <v>#VALUE!</v>
      </c>
      <c r="Y57" s="10" t="e">
        <f>IF('FY2025'!$A59&lt;&gt;"",IF(AND(MONTH($K57) &lt;= 10, MONTH($L57) &gt;= 10), IF($O57 &lt;&gt; "", $E57/$O57, ""), ""),"")</f>
        <v>#VALUE!</v>
      </c>
      <c r="Z57" s="10" t="e">
        <f>IF('FY2025'!$A59&lt;&gt;"",IF(AND(MONTH($K57) &lt;= 11, MONTH($L57) &gt;= 11), IF($O57 &lt;&gt; "", $E57/$O57, ""), ""),"")</f>
        <v>#VALUE!</v>
      </c>
      <c r="AA57" s="10" t="e">
        <f>IF('FY2025'!$A59&lt;&gt;"",IF(AND(MONTH($K57) &lt;= 12, MONTH($L57) &gt;= 12), IF($O57 &lt;&gt; "", $E57/$O57, ""), ""),"")</f>
        <v>#VALUE!</v>
      </c>
    </row>
    <row r="58" spans="1:27" x14ac:dyDescent="0.25">
      <c r="A58" s="8">
        <f>IF('FY2025'!A60&lt;&gt;"", VALUE('FY2025'!A60), "")</f>
        <v>57</v>
      </c>
      <c r="B58" s="5" t="str">
        <f>IF('FY2025'!A60&lt;&gt;"",_xlfn.VALUETOTEXT('FY2025'!B60),"")</f>
        <v>25-1212-0301-24SCBB-PS-HZ-057</v>
      </c>
      <c r="C58" s="5" t="str">
        <f>_xlfn.VALUETOTEXT('FY2025'!C60)</f>
        <v>HZ</v>
      </c>
      <c r="D58" s="5" t="str">
        <f>IF('FY2025'!A60&lt;&gt;"",_xlfn.VALUETOTEXT('FY2025'!D60),"")</f>
        <v>Standard Chartered Bank (M) Bhd</v>
      </c>
      <c r="E58" s="6">
        <f>IF('FY2025'!A60&lt;&gt;"",VALUE('FY2025'!E60),"")</f>
        <v>500000</v>
      </c>
      <c r="F58" s="6">
        <f>IF('FY2025'!A60&lt;&gt;"",VALUE('FY2025'!F60),"")</f>
        <v>77</v>
      </c>
      <c r="G58" s="6">
        <f>IF('FY2025'!A60&lt;&gt;"",VALUE('FY2025'!G60),"")</f>
        <v>64</v>
      </c>
      <c r="H58" s="6">
        <f>IF('FY2025'!A60&lt;&gt;"",VALUE('FY2025'!H60),"")</f>
        <v>6.68</v>
      </c>
      <c r="I58" s="6">
        <f>IF('FY2025'!A60&lt;&gt;"",VALUE('FY2025'!I60),"")</f>
        <v>0.98</v>
      </c>
      <c r="J58" s="6">
        <f>IF('FY2025'!A60&lt;&gt;"",VALUE('FY2025'!J60),"")</f>
        <v>5.7</v>
      </c>
      <c r="K58" s="7" t="e">
        <f>IF('FY2025'!A60&lt;&gt;"",DATEVALUE(MID('FY2025'!K60, FIND(",", 'FY2025'!K60) + 2, FIND(" ", 'FY2025'!K60) - FIND(",", 'FY2025'!K60) - 1) &amp; " " &amp; MID('FY2025'!K60, FIND(" ", 'FY2025'!K60) + 1, FIND(",", 'FY2025'!K60, FIND(" ", 'FY2025'!K60)) - FIND(" ", 'FY2025'!K60) - 1) &amp; ", " &amp; MID('FY2025'!K60, FIND(",", 'FY2025'!K60, FIND(",",'FY2025'!K60) + 1) + 2, LEN('FY2025'!K60))),"")</f>
        <v>#VALUE!</v>
      </c>
      <c r="L58" s="7" t="e">
        <f>IF('FY2025'!A60&lt;&gt;"",DATEVALUE(MID('FY2025'!L60, FIND(",", 'FY2025'!L60) + 2, FIND(" ", 'FY2025'!L60) - FIND(",", 'FY2025'!L60) - 1) &amp; " " &amp; MID('FY2025'!L60, FIND(" ", 'FY2025'!L60) + 1, FIND(",", 'FY2025'!L60, FIND(" ", 'FY2025'!L60)) - FIND(" ", 'FY2025'!L60) - 1) &amp; ", " &amp; MID('FY2025'!L60, FIND(",", 'FY2025'!L60, FIND(",",'FY2025'!L60) + 1) + 2, LEN('FY2025'!L60))),"")</f>
        <v>#VALUE!</v>
      </c>
      <c r="M58" s="7" t="e">
        <f>IF('FY2025'!A60&lt;&gt;"",DATEVALUE(MID('FY2025'!M60, FIND(",", 'FY2025'!M60) + 2, FIND(" ", 'FY2025'!M60) - FIND(",", 'FY2025'!M60) - 1) &amp; " " &amp; MID('FY2025'!M60, FIND(" ", 'FY2025'!M60) + 1, FIND(",", 'FY2025'!M60, FIND(" ", 'FY2025'!M60)) - FIND(" ", 'FY2025'!M60) - 1) &amp; ", " &amp; MID('FY2025'!M60, FIND(",", 'FY2025'!M60, FIND(",",'FY2025'!M60) + 1) + 2, LEN('FY2025'!M60))),"")</f>
        <v>#VALUE!</v>
      </c>
      <c r="N58" s="7" t="e">
        <f>IF('FY2025'!A60&lt;&gt;"",DATEVALUE(MID('FY2025'!N60, FIND(",", 'FY2025'!N60) + 2, FIND(" ", 'FY2025'!N60) - FIND(",", 'FY2025'!N60) - 1) &amp; " " &amp; MID('FY2025'!N60, FIND(" ", 'FY2025'!N60) + 1, FIND(",", 'FY2025'!N60, FIND(" ", 'FY2025'!N60)) - FIND(" ", 'FY2025'!N60) - 1) &amp; ", " &amp; MID('FY2025'!N60, FIND(",", 'FY2025'!N60, FIND(",",'FY2025'!N60) + 1) + 2, LEN('FY2025'!N60))),"")</f>
        <v>#VALUE!</v>
      </c>
      <c r="O58" s="5" t="e">
        <f t="shared" si="0"/>
        <v>#VALUE!</v>
      </c>
      <c r="P58" s="10" t="e">
        <f>IF('FY2025'!$A60&lt;&gt;"",IF(AND(MONTH($K58) &lt;= 1, MONTH($L58) &gt;= 1), IF($O58 &lt;&gt; "", $E58/$O58, ""), ""),"")</f>
        <v>#VALUE!</v>
      </c>
      <c r="Q58" s="10" t="e">
        <f>IF('FY2025'!$A60&lt;&gt;"",IF(AND(MONTH($K58) &lt;= 2, MONTH($L58) &gt;= 2), IF($O58 &lt;&gt; "", $E58/$O58, ""), ""),"")</f>
        <v>#VALUE!</v>
      </c>
      <c r="R58" s="10" t="e">
        <f>IF('FY2025'!$A60&lt;&gt;"",IF(AND(MONTH($K58) &lt;= 3, MONTH($L58) &gt;= 3), IF($O58 &lt;&gt; "", $E58/$O58, ""), ""),"")</f>
        <v>#VALUE!</v>
      </c>
      <c r="S58" s="10" t="e">
        <f>IF('FY2025'!$A60&lt;&gt;"",IF(AND(MONTH($K58) &lt;= 4, MONTH($L58) &gt;= 4), IF($O58 &lt;&gt; "", $E58/$O58, ""), ""),"")</f>
        <v>#VALUE!</v>
      </c>
      <c r="T58" s="10" t="e">
        <f>IF('FY2025'!$A60&lt;&gt;"",IF(AND(MONTH($K58) &lt;= 5, MONTH($L58) &gt;= 5), IF($O58 &lt;&gt; "", $E58/$O58, ""), ""),"")</f>
        <v>#VALUE!</v>
      </c>
      <c r="U58" s="10" t="e">
        <f>IF('FY2025'!$A60&lt;&gt;"",IF(AND(MONTH($K58) &lt;= 6, MONTH($L58) &gt;= 6), IF($O58 &lt;&gt; "", $E58/$O58, ""), ""),"")</f>
        <v>#VALUE!</v>
      </c>
      <c r="V58" s="10" t="e">
        <f>IF('FY2025'!$A60&lt;&gt;"",IF(AND(MONTH($K58) &lt;= 7, MONTH($L58) &gt;= 7 ), IF($O58 &lt;&gt; "", $E58/$O58, ""), ""),"")</f>
        <v>#VALUE!</v>
      </c>
      <c r="W58" s="10" t="e">
        <f>IF('FY2025'!$A60&lt;&gt;"",IF(AND(MONTH($K58) &lt;= 8, MONTH($L58) &gt;= 8), IF($O58 &lt;&gt; "", $E58/$O58, ""), ""),"")</f>
        <v>#VALUE!</v>
      </c>
      <c r="X58" s="10" t="e">
        <f>IF('FY2025'!$A60&lt;&gt;"",IF(AND(MONTH($K58) &lt;= 9, MONTH($L58) &gt;= 9), IF($O58 &lt;&gt; "", $E58/$O58, ""), ""),"")</f>
        <v>#VALUE!</v>
      </c>
      <c r="Y58" s="10" t="e">
        <f>IF('FY2025'!$A60&lt;&gt;"",IF(AND(MONTH($K58) &lt;= 10, MONTH($L58) &gt;= 10), IF($O58 &lt;&gt; "", $E58/$O58, ""), ""),"")</f>
        <v>#VALUE!</v>
      </c>
      <c r="Z58" s="10" t="e">
        <f>IF('FY2025'!$A60&lt;&gt;"",IF(AND(MONTH($K58) &lt;= 11, MONTH($L58) &gt;= 11), IF($O58 &lt;&gt; "", $E58/$O58, ""), ""),"")</f>
        <v>#VALUE!</v>
      </c>
      <c r="AA58" s="10" t="e">
        <f>IF('FY2025'!$A60&lt;&gt;"",IF(AND(MONTH($K58) &lt;= 12, MONTH($L58) &gt;= 12), IF($O58 &lt;&gt; "", $E58/$O58, ""), ""),"")</f>
        <v>#VALUE!</v>
      </c>
    </row>
    <row r="59" spans="1:27" x14ac:dyDescent="0.25">
      <c r="A59" s="8">
        <f>IF('FY2025'!A61&lt;&gt;"", VALUE('FY2025'!A61), "")</f>
        <v>58</v>
      </c>
      <c r="B59" s="5" t="str">
        <f>IF('FY2025'!A61&lt;&gt;"",_xlfn.VALUETOTEXT('FY2025'!B61),"")</f>
        <v>25-1212-0301-24CIMI-PS-HZ-058</v>
      </c>
      <c r="C59" s="5" t="str">
        <f>_xlfn.VALUETOTEXT('FY2025'!C61)</f>
        <v>HZ</v>
      </c>
      <c r="D59" s="5" t="str">
        <f>IF('FY2025'!A61&lt;&gt;"",_xlfn.VALUETOTEXT('FY2025'!D61),"")</f>
        <v>CIMB Islamic Bank Berhad</v>
      </c>
      <c r="E59" s="6">
        <f>IF('FY2025'!A61&lt;&gt;"",VALUE('FY2025'!E61),"")</f>
        <v>500000</v>
      </c>
      <c r="F59" s="6">
        <f>IF('FY2025'!A61&lt;&gt;"",VALUE('FY2025'!F61),"")</f>
        <v>77</v>
      </c>
      <c r="G59" s="6">
        <f>IF('FY2025'!A61&lt;&gt;"",VALUE('FY2025'!G61),"")</f>
        <v>64</v>
      </c>
      <c r="H59" s="6">
        <f>IF('FY2025'!A61&lt;&gt;"",VALUE('FY2025'!H61),"")</f>
        <v>5.9</v>
      </c>
      <c r="I59" s="6">
        <f>IF('FY2025'!A61&lt;&gt;"",VALUE('FY2025'!I61),"")</f>
        <v>0.51</v>
      </c>
      <c r="J59" s="6">
        <f>IF('FY2025'!A61&lt;&gt;"",VALUE('FY2025'!J61),"")</f>
        <v>5.39</v>
      </c>
      <c r="K59" s="7" t="e">
        <f>IF('FY2025'!A61&lt;&gt;"",DATEVALUE(MID('FY2025'!K61, FIND(",", 'FY2025'!K61) + 2, FIND(" ", 'FY2025'!K61) - FIND(",", 'FY2025'!K61) - 1) &amp; " " &amp; MID('FY2025'!K61, FIND(" ", 'FY2025'!K61) + 1, FIND(",", 'FY2025'!K61, FIND(" ", 'FY2025'!K61)) - FIND(" ", 'FY2025'!K61) - 1) &amp; ", " &amp; MID('FY2025'!K61, FIND(",", 'FY2025'!K61, FIND(",",'FY2025'!K61) + 1) + 2, LEN('FY2025'!K61))),"")</f>
        <v>#VALUE!</v>
      </c>
      <c r="L59" s="7" t="e">
        <f>IF('FY2025'!A61&lt;&gt;"",DATEVALUE(MID('FY2025'!L61, FIND(",", 'FY2025'!L61) + 2, FIND(" ", 'FY2025'!L61) - FIND(",", 'FY2025'!L61) - 1) &amp; " " &amp; MID('FY2025'!L61, FIND(" ", 'FY2025'!L61) + 1, FIND(",", 'FY2025'!L61, FIND(" ", 'FY2025'!L61)) - FIND(" ", 'FY2025'!L61) - 1) &amp; ", " &amp; MID('FY2025'!L61, FIND(",", 'FY2025'!L61, FIND(",",'FY2025'!L61) + 1) + 2, LEN('FY2025'!L61))),"")</f>
        <v>#VALUE!</v>
      </c>
      <c r="M59" s="7" t="e">
        <f>IF('FY2025'!A61&lt;&gt;"",DATEVALUE(MID('FY2025'!M61, FIND(",", 'FY2025'!M61) + 2, FIND(" ", 'FY2025'!M61) - FIND(",", 'FY2025'!M61) - 1) &amp; " " &amp; MID('FY2025'!M61, FIND(" ", 'FY2025'!M61) + 1, FIND(",", 'FY2025'!M61, FIND(" ", 'FY2025'!M61)) - FIND(" ", 'FY2025'!M61) - 1) &amp; ", " &amp; MID('FY2025'!M61, FIND(",", 'FY2025'!M61, FIND(",",'FY2025'!M61) + 1) + 2, LEN('FY2025'!M61))),"")</f>
        <v>#VALUE!</v>
      </c>
      <c r="N59" s="7" t="e">
        <f>IF('FY2025'!A61&lt;&gt;"",DATEVALUE(MID('FY2025'!N61, FIND(",", 'FY2025'!N61) + 2, FIND(" ", 'FY2025'!N61) - FIND(",", 'FY2025'!N61) - 1) &amp; " " &amp; MID('FY2025'!N61, FIND(" ", 'FY2025'!N61) + 1, FIND(",", 'FY2025'!N61, FIND(" ", 'FY2025'!N61)) - FIND(" ", 'FY2025'!N61) - 1) &amp; ", " &amp; MID('FY2025'!N61, FIND(",", 'FY2025'!N61, FIND(",",'FY2025'!N61) + 1) + 2, LEN('FY2025'!N61))),"")</f>
        <v>#VALUE!</v>
      </c>
      <c r="O59" s="5" t="e">
        <f t="shared" si="0"/>
        <v>#VALUE!</v>
      </c>
      <c r="P59" s="10" t="e">
        <f>IF('FY2025'!$A61&lt;&gt;"",IF(AND(MONTH($K59) &lt;= 1, MONTH($L59) &gt;= 1), IF($O59 &lt;&gt; "", $E59/$O59, ""), ""),"")</f>
        <v>#VALUE!</v>
      </c>
      <c r="Q59" s="10" t="e">
        <f>IF('FY2025'!$A61&lt;&gt;"",IF(AND(MONTH($K59) &lt;= 2, MONTH($L59) &gt;= 2), IF($O59 &lt;&gt; "", $E59/$O59, ""), ""),"")</f>
        <v>#VALUE!</v>
      </c>
      <c r="R59" s="10" t="e">
        <f>IF('FY2025'!$A61&lt;&gt;"",IF(AND(MONTH($K59) &lt;= 3, MONTH($L59) &gt;= 3), IF($O59 &lt;&gt; "", $E59/$O59, ""), ""),"")</f>
        <v>#VALUE!</v>
      </c>
      <c r="S59" s="10" t="e">
        <f>IF('FY2025'!$A61&lt;&gt;"",IF(AND(MONTH($K59) &lt;= 4, MONTH($L59) &gt;= 4), IF($O59 &lt;&gt; "", $E59/$O59, ""), ""),"")</f>
        <v>#VALUE!</v>
      </c>
      <c r="T59" s="10" t="e">
        <f>IF('FY2025'!$A61&lt;&gt;"",IF(AND(MONTH($K59) &lt;= 5, MONTH($L59) &gt;= 5), IF($O59 &lt;&gt; "", $E59/$O59, ""), ""),"")</f>
        <v>#VALUE!</v>
      </c>
      <c r="U59" s="10" t="e">
        <f>IF('FY2025'!$A61&lt;&gt;"",IF(AND(MONTH($K59) &lt;= 6, MONTH($L59) &gt;= 6), IF($O59 &lt;&gt; "", $E59/$O59, ""), ""),"")</f>
        <v>#VALUE!</v>
      </c>
      <c r="V59" s="10" t="e">
        <f>IF('FY2025'!$A61&lt;&gt;"",IF(AND(MONTH($K59) &lt;= 7, MONTH($L59) &gt;= 7 ), IF($O59 &lt;&gt; "", $E59/$O59, ""), ""),"")</f>
        <v>#VALUE!</v>
      </c>
      <c r="W59" s="10" t="e">
        <f>IF('FY2025'!$A61&lt;&gt;"",IF(AND(MONTH($K59) &lt;= 8, MONTH($L59) &gt;= 8), IF($O59 &lt;&gt; "", $E59/$O59, ""), ""),"")</f>
        <v>#VALUE!</v>
      </c>
      <c r="X59" s="10" t="e">
        <f>IF('FY2025'!$A61&lt;&gt;"",IF(AND(MONTH($K59) &lt;= 9, MONTH($L59) &gt;= 9), IF($O59 &lt;&gt; "", $E59/$O59, ""), ""),"")</f>
        <v>#VALUE!</v>
      </c>
      <c r="Y59" s="10" t="e">
        <f>IF('FY2025'!$A61&lt;&gt;"",IF(AND(MONTH($K59) &lt;= 10, MONTH($L59) &gt;= 10), IF($O59 &lt;&gt; "", $E59/$O59, ""), ""),"")</f>
        <v>#VALUE!</v>
      </c>
      <c r="Z59" s="10" t="e">
        <f>IF('FY2025'!$A61&lt;&gt;"",IF(AND(MONTH($K59) &lt;= 11, MONTH($L59) &gt;= 11), IF($O59 &lt;&gt; "", $E59/$O59, ""), ""),"")</f>
        <v>#VALUE!</v>
      </c>
      <c r="AA59" s="10" t="e">
        <f>IF('FY2025'!$A61&lt;&gt;"",IF(AND(MONTH($K59) &lt;= 12, MONTH($L59) &gt;= 12), IF($O59 &lt;&gt; "", $E59/$O59, ""), ""),"")</f>
        <v>#VALUE!</v>
      </c>
    </row>
    <row r="60" spans="1:27" x14ac:dyDescent="0.25">
      <c r="A60" s="8">
        <f>IF('FY2025'!A62&lt;&gt;"", VALUE('FY2025'!A62), "")</f>
        <v>59</v>
      </c>
      <c r="B60" s="5" t="str">
        <f>IF('FY2025'!A62&lt;&gt;"",_xlfn.VALUETOTEXT('FY2025'!B62),"")</f>
        <v>25-1212-0301-24CIMB-PS-HZ-059</v>
      </c>
      <c r="C60" s="5" t="str">
        <f>_xlfn.VALUETOTEXT('FY2025'!C62)</f>
        <v>HZ</v>
      </c>
      <c r="D60" s="5" t="str">
        <f>IF('FY2025'!A62&lt;&gt;"",_xlfn.VALUETOTEXT('FY2025'!D62),"")</f>
        <v>CIMB Bank Bhd</v>
      </c>
      <c r="E60" s="6">
        <f>IF('FY2025'!A62&lt;&gt;"",VALUE('FY2025'!E62),"")</f>
        <v>500000</v>
      </c>
      <c r="F60" s="6">
        <f>IF('FY2025'!A62&lt;&gt;"",VALUE('FY2025'!F62),"")</f>
        <v>77</v>
      </c>
      <c r="G60" s="6">
        <f>IF('FY2025'!A62&lt;&gt;"",VALUE('FY2025'!G62),"")</f>
        <v>64</v>
      </c>
      <c r="H60" s="6">
        <f>IF('FY2025'!A62&lt;&gt;"",VALUE('FY2025'!H62),"")</f>
        <v>6.61</v>
      </c>
      <c r="I60" s="6">
        <f>IF('FY2025'!A62&lt;&gt;"",VALUE('FY2025'!I62),"")</f>
        <v>0.95</v>
      </c>
      <c r="J60" s="6">
        <f>IF('FY2025'!A62&lt;&gt;"",VALUE('FY2025'!J62),"")</f>
        <v>5.66</v>
      </c>
      <c r="K60" s="7" t="e">
        <f>IF('FY2025'!A62&lt;&gt;"",DATEVALUE(MID('FY2025'!K62, FIND(",", 'FY2025'!K62) + 2, FIND(" ", 'FY2025'!K62) - FIND(",", 'FY2025'!K62) - 1) &amp; " " &amp; MID('FY2025'!K62, FIND(" ", 'FY2025'!K62) + 1, FIND(",", 'FY2025'!K62, FIND(" ", 'FY2025'!K62)) - FIND(" ", 'FY2025'!K62) - 1) &amp; ", " &amp; MID('FY2025'!K62, FIND(",", 'FY2025'!K62, FIND(",",'FY2025'!K62) + 1) + 2, LEN('FY2025'!K62))),"")</f>
        <v>#VALUE!</v>
      </c>
      <c r="L60" s="7" t="e">
        <f>IF('FY2025'!A62&lt;&gt;"",DATEVALUE(MID('FY2025'!L62, FIND(",", 'FY2025'!L62) + 2, FIND(" ", 'FY2025'!L62) - FIND(",", 'FY2025'!L62) - 1) &amp; " " &amp; MID('FY2025'!L62, FIND(" ", 'FY2025'!L62) + 1, FIND(",", 'FY2025'!L62, FIND(" ", 'FY2025'!L62)) - FIND(" ", 'FY2025'!L62) - 1) &amp; ", " &amp; MID('FY2025'!L62, FIND(",", 'FY2025'!L62, FIND(",",'FY2025'!L62) + 1) + 2, LEN('FY2025'!L62))),"")</f>
        <v>#VALUE!</v>
      </c>
      <c r="M60" s="7" t="e">
        <f>IF('FY2025'!A62&lt;&gt;"",DATEVALUE(MID('FY2025'!M62, FIND(",", 'FY2025'!M62) + 2, FIND(" ", 'FY2025'!M62) - FIND(",", 'FY2025'!M62) - 1) &amp; " " &amp; MID('FY2025'!M62, FIND(" ", 'FY2025'!M62) + 1, FIND(",", 'FY2025'!M62, FIND(" ", 'FY2025'!M62)) - FIND(" ", 'FY2025'!M62) - 1) &amp; ", " &amp; MID('FY2025'!M62, FIND(",", 'FY2025'!M62, FIND(",",'FY2025'!M62) + 1) + 2, LEN('FY2025'!M62))),"")</f>
        <v>#VALUE!</v>
      </c>
      <c r="N60" s="7" t="e">
        <f>IF('FY2025'!A62&lt;&gt;"",DATEVALUE(MID('FY2025'!N62, FIND(",", 'FY2025'!N62) + 2, FIND(" ", 'FY2025'!N62) - FIND(",", 'FY2025'!N62) - 1) &amp; " " &amp; MID('FY2025'!N62, FIND(" ", 'FY2025'!N62) + 1, FIND(",", 'FY2025'!N62, FIND(" ", 'FY2025'!N62)) - FIND(" ", 'FY2025'!N62) - 1) &amp; ", " &amp; MID('FY2025'!N62, FIND(",", 'FY2025'!N62, FIND(",",'FY2025'!N62) + 1) + 2, LEN('FY2025'!N62))),"")</f>
        <v>#VALUE!</v>
      </c>
      <c r="O60" s="5" t="e">
        <f t="shared" si="0"/>
        <v>#VALUE!</v>
      </c>
      <c r="P60" s="10" t="e">
        <f>IF('FY2025'!$A62&lt;&gt;"",IF(AND(MONTH($K60) &lt;= 1, MONTH($L60) &gt;= 1), IF($O60 &lt;&gt; "", $E60/$O60, ""), ""),"")</f>
        <v>#VALUE!</v>
      </c>
      <c r="Q60" s="10" t="e">
        <f>IF('FY2025'!$A62&lt;&gt;"",IF(AND(MONTH($K60) &lt;= 2, MONTH($L60) &gt;= 2), IF($O60 &lt;&gt; "", $E60/$O60, ""), ""),"")</f>
        <v>#VALUE!</v>
      </c>
      <c r="R60" s="10" t="e">
        <f>IF('FY2025'!$A62&lt;&gt;"",IF(AND(MONTH($K60) &lt;= 3, MONTH($L60) &gt;= 3), IF($O60 &lt;&gt; "", $E60/$O60, ""), ""),"")</f>
        <v>#VALUE!</v>
      </c>
      <c r="S60" s="10" t="e">
        <f>IF('FY2025'!$A62&lt;&gt;"",IF(AND(MONTH($K60) &lt;= 4, MONTH($L60) &gt;= 4), IF($O60 &lt;&gt; "", $E60/$O60, ""), ""),"")</f>
        <v>#VALUE!</v>
      </c>
      <c r="T60" s="10" t="e">
        <f>IF('FY2025'!$A62&lt;&gt;"",IF(AND(MONTH($K60) &lt;= 5, MONTH($L60) &gt;= 5), IF($O60 &lt;&gt; "", $E60/$O60, ""), ""),"")</f>
        <v>#VALUE!</v>
      </c>
      <c r="U60" s="10" t="e">
        <f>IF('FY2025'!$A62&lt;&gt;"",IF(AND(MONTH($K60) &lt;= 6, MONTH($L60) &gt;= 6), IF($O60 &lt;&gt; "", $E60/$O60, ""), ""),"")</f>
        <v>#VALUE!</v>
      </c>
      <c r="V60" s="10" t="e">
        <f>IF('FY2025'!$A62&lt;&gt;"",IF(AND(MONTH($K60) &lt;= 7, MONTH($L60) &gt;= 7 ), IF($O60 &lt;&gt; "", $E60/$O60, ""), ""),"")</f>
        <v>#VALUE!</v>
      </c>
      <c r="W60" s="10" t="e">
        <f>IF('FY2025'!$A62&lt;&gt;"",IF(AND(MONTH($K60) &lt;= 8, MONTH($L60) &gt;= 8), IF($O60 &lt;&gt; "", $E60/$O60, ""), ""),"")</f>
        <v>#VALUE!</v>
      </c>
      <c r="X60" s="10" t="e">
        <f>IF('FY2025'!$A62&lt;&gt;"",IF(AND(MONTH($K60) &lt;= 9, MONTH($L60) &gt;= 9), IF($O60 &lt;&gt; "", $E60/$O60, ""), ""),"")</f>
        <v>#VALUE!</v>
      </c>
      <c r="Y60" s="10" t="e">
        <f>IF('FY2025'!$A62&lt;&gt;"",IF(AND(MONTH($K60) &lt;= 10, MONTH($L60) &gt;= 10), IF($O60 &lt;&gt; "", $E60/$O60, ""), ""),"")</f>
        <v>#VALUE!</v>
      </c>
      <c r="Z60" s="10" t="e">
        <f>IF('FY2025'!$A62&lt;&gt;"",IF(AND(MONTH($K60) &lt;= 11, MONTH($L60) &gt;= 11), IF($O60 &lt;&gt; "", $E60/$O60, ""), ""),"")</f>
        <v>#VALUE!</v>
      </c>
      <c r="AA60" s="10" t="e">
        <f>IF('FY2025'!$A62&lt;&gt;"",IF(AND(MONTH($K60) &lt;= 12, MONTH($L60) &gt;= 12), IF($O60 &lt;&gt; "", $E60/$O60, ""), ""),"")</f>
        <v>#VALUE!</v>
      </c>
    </row>
    <row r="61" spans="1:27" x14ac:dyDescent="0.25">
      <c r="A61" s="8">
        <f>IF('FY2025'!A63&lt;&gt;"", VALUE('FY2025'!A63), "")</f>
        <v>60</v>
      </c>
      <c r="B61" s="5" t="str">
        <f>IF('FY2025'!A63&lt;&gt;"",_xlfn.VALUETOTEXT('FY2025'!B63),"")</f>
        <v>25-1212-0301-24CIMI-PS-HZ-060</v>
      </c>
      <c r="C61" s="5" t="str">
        <f>_xlfn.VALUETOTEXT('FY2025'!C63)</f>
        <v>HZ</v>
      </c>
      <c r="D61" s="5" t="str">
        <f>IF('FY2025'!A63&lt;&gt;"",_xlfn.VALUETOTEXT('FY2025'!D63),"")</f>
        <v>CIMB Islamic Bank Berhad</v>
      </c>
      <c r="E61" s="6">
        <f>IF('FY2025'!A63&lt;&gt;"",VALUE('FY2025'!E63),"")</f>
        <v>500000</v>
      </c>
      <c r="F61" s="6">
        <f>IF('FY2025'!A63&lt;&gt;"",VALUE('FY2025'!F63),"")</f>
        <v>77</v>
      </c>
      <c r="G61" s="6">
        <f>IF('FY2025'!A63&lt;&gt;"",VALUE('FY2025'!G63),"")</f>
        <v>64</v>
      </c>
      <c r="H61" s="6">
        <f>IF('FY2025'!A63&lt;&gt;"",VALUE('FY2025'!H63),"")</f>
        <v>6.87</v>
      </c>
      <c r="I61" s="6">
        <f>IF('FY2025'!A63&lt;&gt;"",VALUE('FY2025'!I63),"")</f>
        <v>0.99</v>
      </c>
      <c r="J61" s="6">
        <f>IF('FY2025'!A63&lt;&gt;"",VALUE('FY2025'!J63),"")</f>
        <v>5.88</v>
      </c>
      <c r="K61" s="7" t="e">
        <f>IF('FY2025'!A63&lt;&gt;"",DATEVALUE(MID('FY2025'!K63, FIND(",", 'FY2025'!K63) + 2, FIND(" ", 'FY2025'!K63) - FIND(",", 'FY2025'!K63) - 1) &amp; " " &amp; MID('FY2025'!K63, FIND(" ", 'FY2025'!K63) + 1, FIND(",", 'FY2025'!K63, FIND(" ", 'FY2025'!K63)) - FIND(" ", 'FY2025'!K63) - 1) &amp; ", " &amp; MID('FY2025'!K63, FIND(",", 'FY2025'!K63, FIND(",",'FY2025'!K63) + 1) + 2, LEN('FY2025'!K63))),"")</f>
        <v>#VALUE!</v>
      </c>
      <c r="L61" s="7" t="e">
        <f>IF('FY2025'!A63&lt;&gt;"",DATEVALUE(MID('FY2025'!L63, FIND(",", 'FY2025'!L63) + 2, FIND(" ", 'FY2025'!L63) - FIND(",", 'FY2025'!L63) - 1) &amp; " " &amp; MID('FY2025'!L63, FIND(" ", 'FY2025'!L63) + 1, FIND(",", 'FY2025'!L63, FIND(" ", 'FY2025'!L63)) - FIND(" ", 'FY2025'!L63) - 1) &amp; ", " &amp; MID('FY2025'!L63, FIND(",", 'FY2025'!L63, FIND(",",'FY2025'!L63) + 1) + 2, LEN('FY2025'!L63))),"")</f>
        <v>#VALUE!</v>
      </c>
      <c r="M61" s="7" t="e">
        <f>IF('FY2025'!A63&lt;&gt;"",DATEVALUE(MID('FY2025'!M63, FIND(",", 'FY2025'!M63) + 2, FIND(" ", 'FY2025'!M63) - FIND(",", 'FY2025'!M63) - 1) &amp; " " &amp; MID('FY2025'!M63, FIND(" ", 'FY2025'!M63) + 1, FIND(",", 'FY2025'!M63, FIND(" ", 'FY2025'!M63)) - FIND(" ", 'FY2025'!M63) - 1) &amp; ", " &amp; MID('FY2025'!M63, FIND(",", 'FY2025'!M63, FIND(",",'FY2025'!M63) + 1) + 2, LEN('FY2025'!M63))),"")</f>
        <v>#VALUE!</v>
      </c>
      <c r="N61" s="7" t="e">
        <f>IF('FY2025'!A63&lt;&gt;"",DATEVALUE(MID('FY2025'!N63, FIND(",", 'FY2025'!N63) + 2, FIND(" ", 'FY2025'!N63) - FIND(",", 'FY2025'!N63) - 1) &amp; " " &amp; MID('FY2025'!N63, FIND(" ", 'FY2025'!N63) + 1, FIND(",", 'FY2025'!N63, FIND(" ", 'FY2025'!N63)) - FIND(" ", 'FY2025'!N63) - 1) &amp; ", " &amp; MID('FY2025'!N63, FIND(",", 'FY2025'!N63, FIND(",",'FY2025'!N63) + 1) + 2, LEN('FY2025'!N63))),"")</f>
        <v>#VALUE!</v>
      </c>
      <c r="O61" s="5" t="e">
        <f t="shared" si="0"/>
        <v>#VALUE!</v>
      </c>
      <c r="P61" s="10" t="e">
        <f>IF('FY2025'!$A63&lt;&gt;"",IF(AND(MONTH($K61) &lt;= 1, MONTH($L61) &gt;= 1), IF($O61 &lt;&gt; "", $E61/$O61, ""), ""),"")</f>
        <v>#VALUE!</v>
      </c>
      <c r="Q61" s="10" t="e">
        <f>IF('FY2025'!$A63&lt;&gt;"",IF(AND(MONTH($K61) &lt;= 2, MONTH($L61) &gt;= 2), IF($O61 &lt;&gt; "", $E61/$O61, ""), ""),"")</f>
        <v>#VALUE!</v>
      </c>
      <c r="R61" s="10" t="e">
        <f>IF('FY2025'!$A63&lt;&gt;"",IF(AND(MONTH($K61) &lt;= 3, MONTH($L61) &gt;= 3), IF($O61 &lt;&gt; "", $E61/$O61, ""), ""),"")</f>
        <v>#VALUE!</v>
      </c>
      <c r="S61" s="10" t="e">
        <f>IF('FY2025'!$A63&lt;&gt;"",IF(AND(MONTH($K61) &lt;= 4, MONTH($L61) &gt;= 4), IF($O61 &lt;&gt; "", $E61/$O61, ""), ""),"")</f>
        <v>#VALUE!</v>
      </c>
      <c r="T61" s="10" t="e">
        <f>IF('FY2025'!$A63&lt;&gt;"",IF(AND(MONTH($K61) &lt;= 5, MONTH($L61) &gt;= 5), IF($O61 &lt;&gt; "", $E61/$O61, ""), ""),"")</f>
        <v>#VALUE!</v>
      </c>
      <c r="U61" s="10" t="e">
        <f>IF('FY2025'!$A63&lt;&gt;"",IF(AND(MONTH($K61) &lt;= 6, MONTH($L61) &gt;= 6), IF($O61 &lt;&gt; "", $E61/$O61, ""), ""),"")</f>
        <v>#VALUE!</v>
      </c>
      <c r="V61" s="10" t="e">
        <f>IF('FY2025'!$A63&lt;&gt;"",IF(AND(MONTH($K61) &lt;= 7, MONTH($L61) &gt;= 7 ), IF($O61 &lt;&gt; "", $E61/$O61, ""), ""),"")</f>
        <v>#VALUE!</v>
      </c>
      <c r="W61" s="10" t="e">
        <f>IF('FY2025'!$A63&lt;&gt;"",IF(AND(MONTH($K61) &lt;= 8, MONTH($L61) &gt;= 8), IF($O61 &lt;&gt; "", $E61/$O61, ""), ""),"")</f>
        <v>#VALUE!</v>
      </c>
      <c r="X61" s="10" t="e">
        <f>IF('FY2025'!$A63&lt;&gt;"",IF(AND(MONTH($K61) &lt;= 9, MONTH($L61) &gt;= 9), IF($O61 &lt;&gt; "", $E61/$O61, ""), ""),"")</f>
        <v>#VALUE!</v>
      </c>
      <c r="Y61" s="10" t="e">
        <f>IF('FY2025'!$A63&lt;&gt;"",IF(AND(MONTH($K61) &lt;= 10, MONTH($L61) &gt;= 10), IF($O61 &lt;&gt; "", $E61/$O61, ""), ""),"")</f>
        <v>#VALUE!</v>
      </c>
      <c r="Z61" s="10" t="e">
        <f>IF('FY2025'!$A63&lt;&gt;"",IF(AND(MONTH($K61) &lt;= 11, MONTH($L61) &gt;= 11), IF($O61 &lt;&gt; "", $E61/$O61, ""), ""),"")</f>
        <v>#VALUE!</v>
      </c>
      <c r="AA61" s="10" t="e">
        <f>IF('FY2025'!$A63&lt;&gt;"",IF(AND(MONTH($K61) &lt;= 12, MONTH($L61) &gt;= 12), IF($O61 &lt;&gt; "", $E61/$O61, ""), ""),"")</f>
        <v>#VALUE!</v>
      </c>
    </row>
    <row r="62" spans="1:27" x14ac:dyDescent="0.25">
      <c r="A62" s="8">
        <f>IF('FY2025'!A64&lt;&gt;"", VALUE('FY2025'!A64), "")</f>
        <v>61</v>
      </c>
      <c r="B62" s="5" t="str">
        <f>IF('FY2025'!A64&lt;&gt;"",_xlfn.VALUETOTEXT('FY2025'!B64),"")</f>
        <v>25-0201-2301-25MLIL-PS-HZ-061</v>
      </c>
      <c r="C62" s="5" t="str">
        <f>_xlfn.VALUETOTEXT('FY2025'!C64)</f>
        <v>HZ</v>
      </c>
      <c r="D62" s="5" t="str">
        <f>IF('FY2025'!A64&lt;&gt;"",_xlfn.VALUETOTEXT('FY2025'!D64),"")</f>
        <v>Merrill Lynch International</v>
      </c>
      <c r="E62" s="6">
        <f>IF('FY2025'!A64&lt;&gt;"",VALUE('FY2025'!E64),"")</f>
        <v>500000</v>
      </c>
      <c r="F62" s="6">
        <f>IF('FY2025'!A64&lt;&gt;"",VALUE('FY2025'!F64),"")</f>
        <v>77</v>
      </c>
      <c r="G62" s="6">
        <f>IF('FY2025'!A64&lt;&gt;"",VALUE('FY2025'!G64),"")</f>
        <v>64</v>
      </c>
      <c r="H62" s="6">
        <f>IF('FY2025'!A64&lt;&gt;"",VALUE('FY2025'!H64),"")</f>
        <v>5.78</v>
      </c>
      <c r="I62" s="6">
        <f>IF('FY2025'!A64&lt;&gt;"",VALUE('FY2025'!I64),"")</f>
        <v>1</v>
      </c>
      <c r="J62" s="6">
        <f>IF('FY2025'!A64&lt;&gt;"",VALUE('FY2025'!J64),"")</f>
        <v>4.78</v>
      </c>
      <c r="K62" s="7" t="e">
        <f>IF('FY2025'!A64&lt;&gt;"",DATEVALUE(MID('FY2025'!K64, FIND(",", 'FY2025'!K64) + 2, FIND(" ", 'FY2025'!K64) - FIND(",", 'FY2025'!K64) - 1) &amp; " " &amp; MID('FY2025'!K64, FIND(" ", 'FY2025'!K64) + 1, FIND(",", 'FY2025'!K64, FIND(" ", 'FY2025'!K64)) - FIND(" ", 'FY2025'!K64) - 1) &amp; ", " &amp; MID('FY2025'!K64, FIND(",", 'FY2025'!K64, FIND(",",'FY2025'!K64) + 1) + 2, LEN('FY2025'!K64))),"")</f>
        <v>#VALUE!</v>
      </c>
      <c r="L62" s="7" t="e">
        <f>IF('FY2025'!A64&lt;&gt;"",DATEVALUE(MID('FY2025'!L64, FIND(",", 'FY2025'!L64) + 2, FIND(" ", 'FY2025'!L64) - FIND(",", 'FY2025'!L64) - 1) &amp; " " &amp; MID('FY2025'!L64, FIND(" ", 'FY2025'!L64) + 1, FIND(",", 'FY2025'!L64, FIND(" ", 'FY2025'!L64)) - FIND(" ", 'FY2025'!L64) - 1) &amp; ", " &amp; MID('FY2025'!L64, FIND(",", 'FY2025'!L64, FIND(",",'FY2025'!L64) + 1) + 2, LEN('FY2025'!L64))),"")</f>
        <v>#VALUE!</v>
      </c>
      <c r="M62" s="7" t="e">
        <f>IF('FY2025'!A64&lt;&gt;"",DATEVALUE(MID('FY2025'!M64, FIND(",", 'FY2025'!M64) + 2, FIND(" ", 'FY2025'!M64) - FIND(",", 'FY2025'!M64) - 1) &amp; " " &amp; MID('FY2025'!M64, FIND(" ", 'FY2025'!M64) + 1, FIND(",", 'FY2025'!M64, FIND(" ", 'FY2025'!M64)) - FIND(" ", 'FY2025'!M64) - 1) &amp; ", " &amp; MID('FY2025'!M64, FIND(",", 'FY2025'!M64, FIND(",",'FY2025'!M64) + 1) + 2, LEN('FY2025'!M64))),"")</f>
        <v>#VALUE!</v>
      </c>
      <c r="N62" s="7" t="e">
        <f>IF('FY2025'!A64&lt;&gt;"",DATEVALUE(MID('FY2025'!N64, FIND(",", 'FY2025'!N64) + 2, FIND(" ", 'FY2025'!N64) - FIND(",", 'FY2025'!N64) - 1) &amp; " " &amp; MID('FY2025'!N64, FIND(" ", 'FY2025'!N64) + 1, FIND(",", 'FY2025'!N64, FIND(" ", 'FY2025'!N64)) - FIND(" ", 'FY2025'!N64) - 1) &amp; ", " &amp; MID('FY2025'!N64, FIND(",", 'FY2025'!N64, FIND(",",'FY2025'!N64) + 1) + 2, LEN('FY2025'!N64))),"")</f>
        <v>#VALUE!</v>
      </c>
      <c r="O62" s="5" t="e">
        <f t="shared" si="0"/>
        <v>#VALUE!</v>
      </c>
      <c r="P62" s="10" t="e">
        <f>IF('FY2025'!$A64&lt;&gt;"",IF(AND(MONTH($K62) &lt;= 1, MONTH($L62) &gt;= 1), IF($O62 &lt;&gt; "", $E62/$O62, ""), ""),"")</f>
        <v>#VALUE!</v>
      </c>
      <c r="Q62" s="10" t="e">
        <f>IF('FY2025'!$A64&lt;&gt;"",IF(AND(MONTH($K62) &lt;= 2, MONTH($L62) &gt;= 2), IF($O62 &lt;&gt; "", $E62/$O62, ""), ""),"")</f>
        <v>#VALUE!</v>
      </c>
      <c r="R62" s="10" t="e">
        <f>IF('FY2025'!$A64&lt;&gt;"",IF(AND(MONTH($K62) &lt;= 3, MONTH($L62) &gt;= 3), IF($O62 &lt;&gt; "", $E62/$O62, ""), ""),"")</f>
        <v>#VALUE!</v>
      </c>
      <c r="S62" s="10" t="e">
        <f>IF('FY2025'!$A64&lt;&gt;"",IF(AND(MONTH($K62) &lt;= 4, MONTH($L62) &gt;= 4), IF($O62 &lt;&gt; "", $E62/$O62, ""), ""),"")</f>
        <v>#VALUE!</v>
      </c>
      <c r="T62" s="10" t="e">
        <f>IF('FY2025'!$A64&lt;&gt;"",IF(AND(MONTH($K62) &lt;= 5, MONTH($L62) &gt;= 5), IF($O62 &lt;&gt; "", $E62/$O62, ""), ""),"")</f>
        <v>#VALUE!</v>
      </c>
      <c r="U62" s="10" t="e">
        <f>IF('FY2025'!$A64&lt;&gt;"",IF(AND(MONTH($K62) &lt;= 6, MONTH($L62) &gt;= 6), IF($O62 &lt;&gt; "", $E62/$O62, ""), ""),"")</f>
        <v>#VALUE!</v>
      </c>
      <c r="V62" s="10" t="e">
        <f>IF('FY2025'!$A64&lt;&gt;"",IF(AND(MONTH($K62) &lt;= 7, MONTH($L62) &gt;= 7 ), IF($O62 &lt;&gt; "", $E62/$O62, ""), ""),"")</f>
        <v>#VALUE!</v>
      </c>
      <c r="W62" s="10" t="e">
        <f>IF('FY2025'!$A64&lt;&gt;"",IF(AND(MONTH($K62) &lt;= 8, MONTH($L62) &gt;= 8), IF($O62 &lt;&gt; "", $E62/$O62, ""), ""),"")</f>
        <v>#VALUE!</v>
      </c>
      <c r="X62" s="10" t="e">
        <f>IF('FY2025'!$A64&lt;&gt;"",IF(AND(MONTH($K62) &lt;= 9, MONTH($L62) &gt;= 9), IF($O62 &lt;&gt; "", $E62/$O62, ""), ""),"")</f>
        <v>#VALUE!</v>
      </c>
      <c r="Y62" s="10" t="e">
        <f>IF('FY2025'!$A64&lt;&gt;"",IF(AND(MONTH($K62) &lt;= 10, MONTH($L62) &gt;= 10), IF($O62 &lt;&gt; "", $E62/$O62, ""), ""),"")</f>
        <v>#VALUE!</v>
      </c>
      <c r="Z62" s="10" t="e">
        <f>IF('FY2025'!$A64&lt;&gt;"",IF(AND(MONTH($K62) &lt;= 11, MONTH($L62) &gt;= 11), IF($O62 &lt;&gt; "", $E62/$O62, ""), ""),"")</f>
        <v>#VALUE!</v>
      </c>
      <c r="AA62" s="10" t="e">
        <f>IF('FY2025'!$A64&lt;&gt;"",IF(AND(MONTH($K62) &lt;= 12, MONTH($L62) &gt;= 12), IF($O62 &lt;&gt; "", $E62/$O62, ""), ""),"")</f>
        <v>#VALUE!</v>
      </c>
    </row>
    <row r="63" spans="1:27" x14ac:dyDescent="0.25">
      <c r="A63" s="8">
        <f>IF('FY2025'!A65&lt;&gt;"", VALUE('FY2025'!A65), "")</f>
        <v>62</v>
      </c>
      <c r="B63" s="5" t="str">
        <f>IF('FY2025'!A65&lt;&gt;"",_xlfn.VALUETOTEXT('FY2025'!B65),"")</f>
        <v>25-0201-2301-25BNPP-PS-DS-062</v>
      </c>
      <c r="C63" s="5" t="str">
        <f>_xlfn.VALUETOTEXT('FY2025'!C65)</f>
        <v>DS</v>
      </c>
      <c r="D63" s="5" t="str">
        <f>IF('FY2025'!A65&lt;&gt;"",_xlfn.VALUETOTEXT('FY2025'!D65),"")</f>
        <v>BNP Paribas SA</v>
      </c>
      <c r="E63" s="6">
        <f>IF('FY2025'!A65&lt;&gt;"",VALUE('FY2025'!E65),"")</f>
        <v>500000</v>
      </c>
      <c r="F63" s="6">
        <f>IF('FY2025'!A65&lt;&gt;"",VALUE('FY2025'!F65),"")</f>
        <v>77</v>
      </c>
      <c r="G63" s="6">
        <f>IF('FY2025'!A65&lt;&gt;"",VALUE('FY2025'!G65),"")</f>
        <v>64</v>
      </c>
      <c r="H63" s="6">
        <f>IF('FY2025'!A65&lt;&gt;"",VALUE('FY2025'!H65),"")</f>
        <v>5.78</v>
      </c>
      <c r="I63" s="6">
        <f>IF('FY2025'!A65&lt;&gt;"",VALUE('FY2025'!I65),"")</f>
        <v>1</v>
      </c>
      <c r="J63" s="6">
        <f>IF('FY2025'!A65&lt;&gt;"",VALUE('FY2025'!J65),"")</f>
        <v>4.78</v>
      </c>
      <c r="K63" s="7" t="e">
        <f>IF('FY2025'!A65&lt;&gt;"",DATEVALUE(MID('FY2025'!K65, FIND(",", 'FY2025'!K65) + 2, FIND(" ", 'FY2025'!K65) - FIND(",", 'FY2025'!K65) - 1) &amp; " " &amp; MID('FY2025'!K65, FIND(" ", 'FY2025'!K65) + 1, FIND(",", 'FY2025'!K65, FIND(" ", 'FY2025'!K65)) - FIND(" ", 'FY2025'!K65) - 1) &amp; ", " &amp; MID('FY2025'!K65, FIND(",", 'FY2025'!K65, FIND(",",'FY2025'!K65) + 1) + 2, LEN('FY2025'!K65))),"")</f>
        <v>#VALUE!</v>
      </c>
      <c r="L63" s="7" t="e">
        <f>IF('FY2025'!A65&lt;&gt;"",DATEVALUE(MID('FY2025'!L65, FIND(",", 'FY2025'!L65) + 2, FIND(" ", 'FY2025'!L65) - FIND(",", 'FY2025'!L65) - 1) &amp; " " &amp; MID('FY2025'!L65, FIND(" ", 'FY2025'!L65) + 1, FIND(",", 'FY2025'!L65, FIND(" ", 'FY2025'!L65)) - FIND(" ", 'FY2025'!L65) - 1) &amp; ", " &amp; MID('FY2025'!L65, FIND(",", 'FY2025'!L65, FIND(",",'FY2025'!L65) + 1) + 2, LEN('FY2025'!L65))),"")</f>
        <v>#VALUE!</v>
      </c>
      <c r="M63" s="7" t="e">
        <f>IF('FY2025'!A65&lt;&gt;"",DATEVALUE(MID('FY2025'!M65, FIND(",", 'FY2025'!M65) + 2, FIND(" ", 'FY2025'!M65) - FIND(",", 'FY2025'!M65) - 1) &amp; " " &amp; MID('FY2025'!M65, FIND(" ", 'FY2025'!M65) + 1, FIND(",", 'FY2025'!M65, FIND(" ", 'FY2025'!M65)) - FIND(" ", 'FY2025'!M65) - 1) &amp; ", " &amp; MID('FY2025'!M65, FIND(",", 'FY2025'!M65, FIND(",",'FY2025'!M65) + 1) + 2, LEN('FY2025'!M65))),"")</f>
        <v>#VALUE!</v>
      </c>
      <c r="N63" s="7" t="e">
        <f>IF('FY2025'!A65&lt;&gt;"",DATEVALUE(MID('FY2025'!N65, FIND(",", 'FY2025'!N65) + 2, FIND(" ", 'FY2025'!N65) - FIND(",", 'FY2025'!N65) - 1) &amp; " " &amp; MID('FY2025'!N65, FIND(" ", 'FY2025'!N65) + 1, FIND(",", 'FY2025'!N65, FIND(" ", 'FY2025'!N65)) - FIND(" ", 'FY2025'!N65) - 1) &amp; ", " &amp; MID('FY2025'!N65, FIND(",", 'FY2025'!N65, FIND(",",'FY2025'!N65) + 1) + 2, LEN('FY2025'!N65))),"")</f>
        <v>#VALUE!</v>
      </c>
      <c r="O63" s="5" t="e">
        <f t="shared" si="0"/>
        <v>#VALUE!</v>
      </c>
      <c r="P63" s="10" t="e">
        <f>IF('FY2025'!$A65&lt;&gt;"",IF(AND(MONTH($K63) &lt;= 1, MONTH($L63) &gt;= 1), IF($O63 &lt;&gt; "", $E63/$O63, ""), ""),"")</f>
        <v>#VALUE!</v>
      </c>
      <c r="Q63" s="10" t="e">
        <f>IF('FY2025'!$A65&lt;&gt;"",IF(AND(MONTH($K63) &lt;= 2, MONTH($L63) &gt;= 2), IF($O63 &lt;&gt; "", $E63/$O63, ""), ""),"")</f>
        <v>#VALUE!</v>
      </c>
      <c r="R63" s="10" t="e">
        <f>IF('FY2025'!$A65&lt;&gt;"",IF(AND(MONTH($K63) &lt;= 3, MONTH($L63) &gt;= 3), IF($O63 &lt;&gt; "", $E63/$O63, ""), ""),"")</f>
        <v>#VALUE!</v>
      </c>
      <c r="S63" s="10" t="e">
        <f>IF('FY2025'!$A65&lt;&gt;"",IF(AND(MONTH($K63) &lt;= 4, MONTH($L63) &gt;= 4), IF($O63 &lt;&gt; "", $E63/$O63, ""), ""),"")</f>
        <v>#VALUE!</v>
      </c>
      <c r="T63" s="10" t="e">
        <f>IF('FY2025'!$A65&lt;&gt;"",IF(AND(MONTH($K63) &lt;= 5, MONTH($L63) &gt;= 5), IF($O63 &lt;&gt; "", $E63/$O63, ""), ""),"")</f>
        <v>#VALUE!</v>
      </c>
      <c r="U63" s="10" t="e">
        <f>IF('FY2025'!$A65&lt;&gt;"",IF(AND(MONTH($K63) &lt;= 6, MONTH($L63) &gt;= 6), IF($O63 &lt;&gt; "", $E63/$O63, ""), ""),"")</f>
        <v>#VALUE!</v>
      </c>
      <c r="V63" s="10" t="e">
        <f>IF('FY2025'!$A65&lt;&gt;"",IF(AND(MONTH($K63) &lt;= 7, MONTH($L63) &gt;= 7 ), IF($O63 &lt;&gt; "", $E63/$O63, ""), ""),"")</f>
        <v>#VALUE!</v>
      </c>
      <c r="W63" s="10" t="e">
        <f>IF('FY2025'!$A65&lt;&gt;"",IF(AND(MONTH($K63) &lt;= 8, MONTH($L63) &gt;= 8), IF($O63 &lt;&gt; "", $E63/$O63, ""), ""),"")</f>
        <v>#VALUE!</v>
      </c>
      <c r="X63" s="10" t="e">
        <f>IF('FY2025'!$A65&lt;&gt;"",IF(AND(MONTH($K63) &lt;= 9, MONTH($L63) &gt;= 9), IF($O63 &lt;&gt; "", $E63/$O63, ""), ""),"")</f>
        <v>#VALUE!</v>
      </c>
      <c r="Y63" s="10" t="e">
        <f>IF('FY2025'!$A65&lt;&gt;"",IF(AND(MONTH($K63) &lt;= 10, MONTH($L63) &gt;= 10), IF($O63 &lt;&gt; "", $E63/$O63, ""), ""),"")</f>
        <v>#VALUE!</v>
      </c>
      <c r="Z63" s="10" t="e">
        <f>IF('FY2025'!$A65&lt;&gt;"",IF(AND(MONTH($K63) &lt;= 11, MONTH($L63) &gt;= 11), IF($O63 &lt;&gt; "", $E63/$O63, ""), ""),"")</f>
        <v>#VALUE!</v>
      </c>
      <c r="AA63" s="10" t="e">
        <f>IF('FY2025'!$A65&lt;&gt;"",IF(AND(MONTH($K63) &lt;= 12, MONTH($L63) &gt;= 12), IF($O63 &lt;&gt; "", $E63/$O63, ""), ""),"")</f>
        <v>#VALUE!</v>
      </c>
    </row>
    <row r="64" spans="1:27" x14ac:dyDescent="0.25">
      <c r="A64" s="8">
        <f>IF('FY2025'!A66&lt;&gt;"", VALUE('FY2025'!A66), "")</f>
        <v>63</v>
      </c>
      <c r="B64" s="5" t="str">
        <f>IF('FY2025'!A66&lt;&gt;"",_xlfn.VALUETOTEXT('FY2025'!B66),"")</f>
        <v>25-0201-2301-25JPMC-PS-DS-063</v>
      </c>
      <c r="C64" s="5" t="str">
        <f>_xlfn.VALUETOTEXT('FY2025'!C66)</f>
        <v>DS</v>
      </c>
      <c r="D64" s="5" t="str">
        <f>IF('FY2025'!A66&lt;&gt;"",_xlfn.VALUETOTEXT('FY2025'!D66),"")</f>
        <v>JP Morgan Chase Bank NA</v>
      </c>
      <c r="E64" s="6">
        <f>IF('FY2025'!A66&lt;&gt;"",VALUE('FY2025'!E66),"")</f>
        <v>500000</v>
      </c>
      <c r="F64" s="6">
        <f>IF('FY2025'!A66&lt;&gt;"",VALUE('FY2025'!F66),"")</f>
        <v>77</v>
      </c>
      <c r="G64" s="6">
        <f>IF('FY2025'!A66&lt;&gt;"",VALUE('FY2025'!G66),"")</f>
        <v>64</v>
      </c>
      <c r="H64" s="6">
        <f>IF('FY2025'!A66&lt;&gt;"",VALUE('FY2025'!H66),"")</f>
        <v>6.57</v>
      </c>
      <c r="I64" s="6">
        <f>IF('FY2025'!A66&lt;&gt;"",VALUE('FY2025'!I66),"")</f>
        <v>1.5</v>
      </c>
      <c r="J64" s="6">
        <f>IF('FY2025'!A66&lt;&gt;"",VALUE('FY2025'!J66),"")</f>
        <v>5.07</v>
      </c>
      <c r="K64" s="7" t="e">
        <f>IF('FY2025'!A66&lt;&gt;"",DATEVALUE(MID('FY2025'!K66, FIND(",", 'FY2025'!K66) + 2, FIND(" ", 'FY2025'!K66) - FIND(",", 'FY2025'!K66) - 1) &amp; " " &amp; MID('FY2025'!K66, FIND(" ", 'FY2025'!K66) + 1, FIND(",", 'FY2025'!K66, FIND(" ", 'FY2025'!K66)) - FIND(" ", 'FY2025'!K66) - 1) &amp; ", " &amp; MID('FY2025'!K66, FIND(",", 'FY2025'!K66, FIND(",",'FY2025'!K66) + 1) + 2, LEN('FY2025'!K66))),"")</f>
        <v>#VALUE!</v>
      </c>
      <c r="L64" s="7" t="e">
        <f>IF('FY2025'!A66&lt;&gt;"",DATEVALUE(MID('FY2025'!L66, FIND(",", 'FY2025'!L66) + 2, FIND(" ", 'FY2025'!L66) - FIND(",", 'FY2025'!L66) - 1) &amp; " " &amp; MID('FY2025'!L66, FIND(" ", 'FY2025'!L66) + 1, FIND(",", 'FY2025'!L66, FIND(" ", 'FY2025'!L66)) - FIND(" ", 'FY2025'!L66) - 1) &amp; ", " &amp; MID('FY2025'!L66, FIND(",", 'FY2025'!L66, FIND(",",'FY2025'!L66) + 1) + 2, LEN('FY2025'!L66))),"")</f>
        <v>#VALUE!</v>
      </c>
      <c r="M64" s="7" t="e">
        <f>IF('FY2025'!A66&lt;&gt;"",DATEVALUE(MID('FY2025'!M66, FIND(",", 'FY2025'!M66) + 2, FIND(" ", 'FY2025'!M66) - FIND(",", 'FY2025'!M66) - 1) &amp; " " &amp; MID('FY2025'!M66, FIND(" ", 'FY2025'!M66) + 1, FIND(",", 'FY2025'!M66, FIND(" ", 'FY2025'!M66)) - FIND(" ", 'FY2025'!M66) - 1) &amp; ", " &amp; MID('FY2025'!M66, FIND(",", 'FY2025'!M66, FIND(",",'FY2025'!M66) + 1) + 2, LEN('FY2025'!M66))),"")</f>
        <v>#VALUE!</v>
      </c>
      <c r="N64" s="7" t="e">
        <f>IF('FY2025'!A66&lt;&gt;"",DATEVALUE(MID('FY2025'!N66, FIND(",", 'FY2025'!N66) + 2, FIND(" ", 'FY2025'!N66) - FIND(",", 'FY2025'!N66) - 1) &amp; " " &amp; MID('FY2025'!N66, FIND(" ", 'FY2025'!N66) + 1, FIND(",", 'FY2025'!N66, FIND(" ", 'FY2025'!N66)) - FIND(" ", 'FY2025'!N66) - 1) &amp; ", " &amp; MID('FY2025'!N66, FIND(",", 'FY2025'!N66, FIND(",",'FY2025'!N66) + 1) + 2, LEN('FY2025'!N66))),"")</f>
        <v>#VALUE!</v>
      </c>
      <c r="O64" s="5" t="e">
        <f t="shared" si="0"/>
        <v>#VALUE!</v>
      </c>
      <c r="P64" s="10" t="e">
        <f>IF('FY2025'!$A66&lt;&gt;"",IF(AND(MONTH($K64) &lt;= 1, MONTH($L64) &gt;= 1), IF($O64 &lt;&gt; "", $E64/$O64, ""), ""),"")</f>
        <v>#VALUE!</v>
      </c>
      <c r="Q64" s="10" t="e">
        <f>IF('FY2025'!$A66&lt;&gt;"",IF(AND(MONTH($K64) &lt;= 2, MONTH($L64) &gt;= 2), IF($O64 &lt;&gt; "", $E64/$O64, ""), ""),"")</f>
        <v>#VALUE!</v>
      </c>
      <c r="R64" s="10" t="e">
        <f>IF('FY2025'!$A66&lt;&gt;"",IF(AND(MONTH($K64) &lt;= 3, MONTH($L64) &gt;= 3), IF($O64 &lt;&gt; "", $E64/$O64, ""), ""),"")</f>
        <v>#VALUE!</v>
      </c>
      <c r="S64" s="10" t="e">
        <f>IF('FY2025'!$A66&lt;&gt;"",IF(AND(MONTH($K64) &lt;= 4, MONTH($L64) &gt;= 4), IF($O64 &lt;&gt; "", $E64/$O64, ""), ""),"")</f>
        <v>#VALUE!</v>
      </c>
      <c r="T64" s="10" t="e">
        <f>IF('FY2025'!$A66&lt;&gt;"",IF(AND(MONTH($K64) &lt;= 5, MONTH($L64) &gt;= 5), IF($O64 &lt;&gt; "", $E64/$O64, ""), ""),"")</f>
        <v>#VALUE!</v>
      </c>
      <c r="U64" s="10" t="e">
        <f>IF('FY2025'!$A66&lt;&gt;"",IF(AND(MONTH($K64) &lt;= 6, MONTH($L64) &gt;= 6), IF($O64 &lt;&gt; "", $E64/$O64, ""), ""),"")</f>
        <v>#VALUE!</v>
      </c>
      <c r="V64" s="10" t="e">
        <f>IF('FY2025'!$A66&lt;&gt;"",IF(AND(MONTH($K64) &lt;= 7, MONTH($L64) &gt;= 7 ), IF($O64 &lt;&gt; "", $E64/$O64, ""), ""),"")</f>
        <v>#VALUE!</v>
      </c>
      <c r="W64" s="10" t="e">
        <f>IF('FY2025'!$A66&lt;&gt;"",IF(AND(MONTH($K64) &lt;= 8, MONTH($L64) &gt;= 8), IF($O64 &lt;&gt; "", $E64/$O64, ""), ""),"")</f>
        <v>#VALUE!</v>
      </c>
      <c r="X64" s="10" t="e">
        <f>IF('FY2025'!$A66&lt;&gt;"",IF(AND(MONTH($K64) &lt;= 9, MONTH($L64) &gt;= 9), IF($O64 &lt;&gt; "", $E64/$O64, ""), ""),"")</f>
        <v>#VALUE!</v>
      </c>
      <c r="Y64" s="10" t="e">
        <f>IF('FY2025'!$A66&lt;&gt;"",IF(AND(MONTH($K64) &lt;= 10, MONTH($L64) &gt;= 10), IF($O64 &lt;&gt; "", $E64/$O64, ""), ""),"")</f>
        <v>#VALUE!</v>
      </c>
      <c r="Z64" s="10" t="e">
        <f>IF('FY2025'!$A66&lt;&gt;"",IF(AND(MONTH($K64) &lt;= 11, MONTH($L64) &gt;= 11), IF($O64 &lt;&gt; "", $E64/$O64, ""), ""),"")</f>
        <v>#VALUE!</v>
      </c>
      <c r="AA64" s="10" t="e">
        <f>IF('FY2025'!$A66&lt;&gt;"",IF(AND(MONTH($K64) &lt;= 12, MONTH($L64) &gt;= 12), IF($O64 &lt;&gt; "", $E64/$O64, ""), ""),"")</f>
        <v>#VALUE!</v>
      </c>
    </row>
    <row r="65" spans="1:27" x14ac:dyDescent="0.25">
      <c r="A65" s="8">
        <f>IF('FY2025'!A67&lt;&gt;"", VALUE('FY2025'!A67), "")</f>
        <v>64</v>
      </c>
      <c r="B65" s="5" t="str">
        <f>IF('FY2025'!A67&lt;&gt;"",_xlfn.VALUETOTEXT('FY2025'!B67),"")</f>
        <v>25-0201-2301-25TOTS-PS-HZ-064</v>
      </c>
      <c r="C65" s="5" t="str">
        <f>_xlfn.VALUETOTEXT('FY2025'!C67)</f>
        <v>HZ</v>
      </c>
      <c r="D65" s="5" t="str">
        <f>IF('FY2025'!A67&lt;&gt;"",_xlfn.VALUETOTEXT('FY2025'!D67),"")</f>
        <v>TOTSA TotalEnergies Trading SA</v>
      </c>
      <c r="E65" s="6">
        <f>IF('FY2025'!A67&lt;&gt;"",VALUE('FY2025'!E67),"")</f>
        <v>500000</v>
      </c>
      <c r="F65" s="6">
        <f>IF('FY2025'!A67&lt;&gt;"",VALUE('FY2025'!F67),"")</f>
        <v>77</v>
      </c>
      <c r="G65" s="6">
        <f>IF('FY2025'!A67&lt;&gt;"",VALUE('FY2025'!G67),"")</f>
        <v>64</v>
      </c>
      <c r="H65" s="6">
        <f>IF('FY2025'!A67&lt;&gt;"",VALUE('FY2025'!H67),"")</f>
        <v>6.75</v>
      </c>
      <c r="I65" s="6">
        <f>IF('FY2025'!A67&lt;&gt;"",VALUE('FY2025'!I67),"")</f>
        <v>1.69</v>
      </c>
      <c r="J65" s="6">
        <f>IF('FY2025'!A67&lt;&gt;"",VALUE('FY2025'!J67),"")</f>
        <v>5.0599999999999996</v>
      </c>
      <c r="K65" s="7" t="e">
        <f>IF('FY2025'!A67&lt;&gt;"",DATEVALUE(MID('FY2025'!K67, FIND(",", 'FY2025'!K67) + 2, FIND(" ", 'FY2025'!K67) - FIND(",", 'FY2025'!K67) - 1) &amp; " " &amp; MID('FY2025'!K67, FIND(" ", 'FY2025'!K67) + 1, FIND(",", 'FY2025'!K67, FIND(" ", 'FY2025'!K67)) - FIND(" ", 'FY2025'!K67) - 1) &amp; ", " &amp; MID('FY2025'!K67, FIND(",", 'FY2025'!K67, FIND(",",'FY2025'!K67) + 1) + 2, LEN('FY2025'!K67))),"")</f>
        <v>#VALUE!</v>
      </c>
      <c r="L65" s="7" t="e">
        <f>IF('FY2025'!A67&lt;&gt;"",DATEVALUE(MID('FY2025'!L67, FIND(",", 'FY2025'!L67) + 2, FIND(" ", 'FY2025'!L67) - FIND(",", 'FY2025'!L67) - 1) &amp; " " &amp; MID('FY2025'!L67, FIND(" ", 'FY2025'!L67) + 1, FIND(",", 'FY2025'!L67, FIND(" ", 'FY2025'!L67)) - FIND(" ", 'FY2025'!L67) - 1) &amp; ", " &amp; MID('FY2025'!L67, FIND(",", 'FY2025'!L67, FIND(",",'FY2025'!L67) + 1) + 2, LEN('FY2025'!L67))),"")</f>
        <v>#VALUE!</v>
      </c>
      <c r="M65" s="7" t="e">
        <f>IF('FY2025'!A67&lt;&gt;"",DATEVALUE(MID('FY2025'!M67, FIND(",", 'FY2025'!M67) + 2, FIND(" ", 'FY2025'!M67) - FIND(",", 'FY2025'!M67) - 1) &amp; " " &amp; MID('FY2025'!M67, FIND(" ", 'FY2025'!M67) + 1, FIND(",", 'FY2025'!M67, FIND(" ", 'FY2025'!M67)) - FIND(" ", 'FY2025'!M67) - 1) &amp; ", " &amp; MID('FY2025'!M67, FIND(",", 'FY2025'!M67, FIND(",",'FY2025'!M67) + 1) + 2, LEN('FY2025'!M67))),"")</f>
        <v>#VALUE!</v>
      </c>
      <c r="N65" s="7" t="e">
        <f>IF('FY2025'!A67&lt;&gt;"",DATEVALUE(MID('FY2025'!N67, FIND(",", 'FY2025'!N67) + 2, FIND(" ", 'FY2025'!N67) - FIND(",", 'FY2025'!N67) - 1) &amp; " " &amp; MID('FY2025'!N67, FIND(" ", 'FY2025'!N67) + 1, FIND(",", 'FY2025'!N67, FIND(" ", 'FY2025'!N67)) - FIND(" ", 'FY2025'!N67) - 1) &amp; ", " &amp; MID('FY2025'!N67, FIND(",", 'FY2025'!N67, FIND(",",'FY2025'!N67) + 1) + 2, LEN('FY2025'!N67))),"")</f>
        <v>#VALUE!</v>
      </c>
      <c r="O65" s="5" t="e">
        <f t="shared" si="0"/>
        <v>#VALUE!</v>
      </c>
      <c r="P65" s="10" t="e">
        <f>IF('FY2025'!$A67&lt;&gt;"",IF(AND(MONTH($K65) &lt;= 1, MONTH($L65) &gt;= 1), IF($O65 &lt;&gt; "", $E65/$O65, ""), ""),"")</f>
        <v>#VALUE!</v>
      </c>
      <c r="Q65" s="10" t="e">
        <f>IF('FY2025'!$A67&lt;&gt;"",IF(AND(MONTH($K65) &lt;= 2, MONTH($L65) &gt;= 2), IF($O65 &lt;&gt; "", $E65/$O65, ""), ""),"")</f>
        <v>#VALUE!</v>
      </c>
      <c r="R65" s="10" t="e">
        <f>IF('FY2025'!$A67&lt;&gt;"",IF(AND(MONTH($K65) &lt;= 3, MONTH($L65) &gt;= 3), IF($O65 &lt;&gt; "", $E65/$O65, ""), ""),"")</f>
        <v>#VALUE!</v>
      </c>
      <c r="S65" s="10" t="e">
        <f>IF('FY2025'!$A67&lt;&gt;"",IF(AND(MONTH($K65) &lt;= 4, MONTH($L65) &gt;= 4), IF($O65 &lt;&gt; "", $E65/$O65, ""), ""),"")</f>
        <v>#VALUE!</v>
      </c>
      <c r="T65" s="10" t="e">
        <f>IF('FY2025'!$A67&lt;&gt;"",IF(AND(MONTH($K65) &lt;= 5, MONTH($L65) &gt;= 5), IF($O65 &lt;&gt; "", $E65/$O65, ""), ""),"")</f>
        <v>#VALUE!</v>
      </c>
      <c r="U65" s="10" t="e">
        <f>IF('FY2025'!$A67&lt;&gt;"",IF(AND(MONTH($K65) &lt;= 6, MONTH($L65) &gt;= 6), IF($O65 &lt;&gt; "", $E65/$O65, ""), ""),"")</f>
        <v>#VALUE!</v>
      </c>
      <c r="V65" s="10" t="e">
        <f>IF('FY2025'!$A67&lt;&gt;"",IF(AND(MONTH($K65) &lt;= 7, MONTH($L65) &gt;= 7 ), IF($O65 &lt;&gt; "", $E65/$O65, ""), ""),"")</f>
        <v>#VALUE!</v>
      </c>
      <c r="W65" s="10" t="e">
        <f>IF('FY2025'!$A67&lt;&gt;"",IF(AND(MONTH($K65) &lt;= 8, MONTH($L65) &gt;= 8), IF($O65 &lt;&gt; "", $E65/$O65, ""), ""),"")</f>
        <v>#VALUE!</v>
      </c>
      <c r="X65" s="10" t="e">
        <f>IF('FY2025'!$A67&lt;&gt;"",IF(AND(MONTH($K65) &lt;= 9, MONTH($L65) &gt;= 9), IF($O65 &lt;&gt; "", $E65/$O65, ""), ""),"")</f>
        <v>#VALUE!</v>
      </c>
      <c r="Y65" s="10" t="e">
        <f>IF('FY2025'!$A67&lt;&gt;"",IF(AND(MONTH($K65) &lt;= 10, MONTH($L65) &gt;= 10), IF($O65 &lt;&gt; "", $E65/$O65, ""), ""),"")</f>
        <v>#VALUE!</v>
      </c>
      <c r="Z65" s="10" t="e">
        <f>IF('FY2025'!$A67&lt;&gt;"",IF(AND(MONTH($K65) &lt;= 11, MONTH($L65) &gt;= 11), IF($O65 &lt;&gt; "", $E65/$O65, ""), ""),"")</f>
        <v>#VALUE!</v>
      </c>
      <c r="AA65" s="10" t="e">
        <f>IF('FY2025'!$A67&lt;&gt;"",IF(AND(MONTH($K65) &lt;= 12, MONTH($L65) &gt;= 12), IF($O65 &lt;&gt; "", $E65/$O65, ""), ""),"")</f>
        <v>#VALUE!</v>
      </c>
    </row>
    <row r="66" spans="1:27" x14ac:dyDescent="0.25">
      <c r="A66" s="8">
        <f>IF('FY2025'!A68&lt;&gt;"", VALUE('FY2025'!A68), "")</f>
        <v>65</v>
      </c>
      <c r="B66" s="5" t="str">
        <f>IF('FY2025'!A68&lt;&gt;"",_xlfn.VALUETOTEXT('FY2025'!B68),"")</f>
        <v>25-0801-0302-25MSCG-PS-DS-065</v>
      </c>
      <c r="C66" s="5" t="str">
        <f>_xlfn.VALUETOTEXT('FY2025'!C68)</f>
        <v>DS</v>
      </c>
      <c r="D66" s="5" t="str">
        <f>IF('FY2025'!A68&lt;&gt;"",_xlfn.VALUETOTEXT('FY2025'!D68),"")</f>
        <v>Morgan Stanley Capital Group (Singapore) Pte</v>
      </c>
      <c r="E66" s="6">
        <f>IF('FY2025'!A68&lt;&gt;"",VALUE('FY2025'!E68),"")</f>
        <v>500000</v>
      </c>
      <c r="F66" s="6">
        <f>IF('FY2025'!A68&lt;&gt;"",VALUE('FY2025'!F68),"")</f>
        <v>77</v>
      </c>
      <c r="G66" s="6">
        <f>IF('FY2025'!A68&lt;&gt;"",VALUE('FY2025'!G68),"")</f>
        <v>64</v>
      </c>
      <c r="H66" s="6">
        <f>IF('FY2025'!A68&lt;&gt;"",VALUE('FY2025'!H68),"")</f>
        <v>4.5999999999999996</v>
      </c>
      <c r="I66" s="6">
        <f>IF('FY2025'!A68&lt;&gt;"",VALUE('FY2025'!I68),"")</f>
        <v>0.7</v>
      </c>
      <c r="J66" s="6">
        <f>IF('FY2025'!A68&lt;&gt;"",VALUE('FY2025'!J68),"")</f>
        <v>3.9</v>
      </c>
      <c r="K66" s="7" t="e">
        <f>IF('FY2025'!A68&lt;&gt;"",DATEVALUE(MID('FY2025'!K68, FIND(",", 'FY2025'!K68) + 2, FIND(" ", 'FY2025'!K68) - FIND(",", 'FY2025'!K68) - 1) &amp; " " &amp; MID('FY2025'!K68, FIND(" ", 'FY2025'!K68) + 1, FIND(",", 'FY2025'!K68, FIND(" ", 'FY2025'!K68)) - FIND(" ", 'FY2025'!K68) - 1) &amp; ", " &amp; MID('FY2025'!K68, FIND(",", 'FY2025'!K68, FIND(",",'FY2025'!K68) + 1) + 2, LEN('FY2025'!K68))),"")</f>
        <v>#VALUE!</v>
      </c>
      <c r="L66" s="7" t="e">
        <f>IF('FY2025'!A68&lt;&gt;"",DATEVALUE(MID('FY2025'!L68, FIND(",", 'FY2025'!L68) + 2, FIND(" ", 'FY2025'!L68) - FIND(",", 'FY2025'!L68) - 1) &amp; " " &amp; MID('FY2025'!L68, FIND(" ", 'FY2025'!L68) + 1, FIND(",", 'FY2025'!L68, FIND(" ", 'FY2025'!L68)) - FIND(" ", 'FY2025'!L68) - 1) &amp; ", " &amp; MID('FY2025'!L68, FIND(",", 'FY2025'!L68, FIND(",",'FY2025'!L68) + 1) + 2, LEN('FY2025'!L68))),"")</f>
        <v>#VALUE!</v>
      </c>
      <c r="M66" s="7" t="e">
        <f>IF('FY2025'!A68&lt;&gt;"",DATEVALUE(MID('FY2025'!M68, FIND(",", 'FY2025'!M68) + 2, FIND(" ", 'FY2025'!M68) - FIND(",", 'FY2025'!M68) - 1) &amp; " " &amp; MID('FY2025'!M68, FIND(" ", 'FY2025'!M68) + 1, FIND(",", 'FY2025'!M68, FIND(" ", 'FY2025'!M68)) - FIND(" ", 'FY2025'!M68) - 1) &amp; ", " &amp; MID('FY2025'!M68, FIND(",", 'FY2025'!M68, FIND(",",'FY2025'!M68) + 1) + 2, LEN('FY2025'!M68))),"")</f>
        <v>#VALUE!</v>
      </c>
      <c r="N66" s="7" t="e">
        <f>IF('FY2025'!A68&lt;&gt;"",DATEVALUE(MID('FY2025'!N68, FIND(",", 'FY2025'!N68) + 2, FIND(" ", 'FY2025'!N68) - FIND(",", 'FY2025'!N68) - 1) &amp; " " &amp; MID('FY2025'!N68, FIND(" ", 'FY2025'!N68) + 1, FIND(",", 'FY2025'!N68, FIND(" ", 'FY2025'!N68)) - FIND(" ", 'FY2025'!N68) - 1) &amp; ", " &amp; MID('FY2025'!N68, FIND(",", 'FY2025'!N68, FIND(",",'FY2025'!N68) + 1) + 2, LEN('FY2025'!N68))),"")</f>
        <v>#VALUE!</v>
      </c>
      <c r="O66" s="5" t="e">
        <f t="shared" si="0"/>
        <v>#VALUE!</v>
      </c>
      <c r="P66" s="10" t="e">
        <f>IF('FY2025'!$A68&lt;&gt;"",IF(AND(MONTH($K66) &lt;= 1, MONTH($L66) &gt;= 1), IF($O66 &lt;&gt; "", $E66/$O66, ""), ""),"")</f>
        <v>#VALUE!</v>
      </c>
      <c r="Q66" s="10" t="e">
        <f>IF('FY2025'!$A68&lt;&gt;"",IF(AND(MONTH($K66) &lt;= 2, MONTH($L66) &gt;= 2), IF($O66 &lt;&gt; "", $E66/$O66, ""), ""),"")</f>
        <v>#VALUE!</v>
      </c>
      <c r="R66" s="10" t="e">
        <f>IF('FY2025'!$A68&lt;&gt;"",IF(AND(MONTH($K66) &lt;= 3, MONTH($L66) &gt;= 3), IF($O66 &lt;&gt; "", $E66/$O66, ""), ""),"")</f>
        <v>#VALUE!</v>
      </c>
      <c r="S66" s="10" t="e">
        <f>IF('FY2025'!$A68&lt;&gt;"",IF(AND(MONTH($K66) &lt;= 4, MONTH($L66) &gt;= 4), IF($O66 &lt;&gt; "", $E66/$O66, ""), ""),"")</f>
        <v>#VALUE!</v>
      </c>
      <c r="T66" s="10" t="e">
        <f>IF('FY2025'!$A68&lt;&gt;"",IF(AND(MONTH($K66) &lt;= 5, MONTH($L66) &gt;= 5), IF($O66 &lt;&gt; "", $E66/$O66, ""), ""),"")</f>
        <v>#VALUE!</v>
      </c>
      <c r="U66" s="10" t="e">
        <f>IF('FY2025'!$A68&lt;&gt;"",IF(AND(MONTH($K66) &lt;= 6, MONTH($L66) &gt;= 6), IF($O66 &lt;&gt; "", $E66/$O66, ""), ""),"")</f>
        <v>#VALUE!</v>
      </c>
      <c r="V66" s="10" t="e">
        <f>IF('FY2025'!$A68&lt;&gt;"",IF(AND(MONTH($K66) &lt;= 7, MONTH($L66) &gt;= 7 ), IF($O66 &lt;&gt; "", $E66/$O66, ""), ""),"")</f>
        <v>#VALUE!</v>
      </c>
      <c r="W66" s="10" t="e">
        <f>IF('FY2025'!$A68&lt;&gt;"",IF(AND(MONTH($K66) &lt;= 8, MONTH($L66) &gt;= 8), IF($O66 &lt;&gt; "", $E66/$O66, ""), ""),"")</f>
        <v>#VALUE!</v>
      </c>
      <c r="X66" s="10" t="e">
        <f>IF('FY2025'!$A68&lt;&gt;"",IF(AND(MONTH($K66) &lt;= 9, MONTH($L66) &gt;= 9), IF($O66 &lt;&gt; "", $E66/$O66, ""), ""),"")</f>
        <v>#VALUE!</v>
      </c>
      <c r="Y66" s="10" t="e">
        <f>IF('FY2025'!$A68&lt;&gt;"",IF(AND(MONTH($K66) &lt;= 10, MONTH($L66) &gt;= 10), IF($O66 &lt;&gt; "", $E66/$O66, ""), ""),"")</f>
        <v>#VALUE!</v>
      </c>
      <c r="Z66" s="10" t="e">
        <f>IF('FY2025'!$A68&lt;&gt;"",IF(AND(MONTH($K66) &lt;= 11, MONTH($L66) &gt;= 11), IF($O66 &lt;&gt; "", $E66/$O66, ""), ""),"")</f>
        <v>#VALUE!</v>
      </c>
      <c r="AA66" s="10" t="e">
        <f>IF('FY2025'!$A68&lt;&gt;"",IF(AND(MONTH($K66) &lt;= 12, MONTH($L66) &gt;= 12), IF($O66 &lt;&gt; "", $E66/$O66, ""), ""),"")</f>
        <v>#VALUE!</v>
      </c>
    </row>
    <row r="67" spans="1:27" x14ac:dyDescent="0.25">
      <c r="A67" s="8">
        <f>IF('FY2025'!A69&lt;&gt;"", VALUE('FY2025'!A69), "")</f>
        <v>66</v>
      </c>
      <c r="B67" s="5" t="str">
        <f>IF('FY2025'!A69&lt;&gt;"",_xlfn.VALUETOTEXT('FY2025'!B69),"")</f>
        <v>25-0801-0302-25SCBS-PS-HZ-066</v>
      </c>
      <c r="C67" s="5" t="str">
        <f>_xlfn.VALUETOTEXT('FY2025'!C69)</f>
        <v>HZ</v>
      </c>
      <c r="D67" s="5" t="str">
        <f>IF('FY2025'!A69&lt;&gt;"",_xlfn.VALUETOTEXT('FY2025'!D69),"")</f>
        <v>Standard Chartered Saadiq Berhad</v>
      </c>
      <c r="E67" s="6">
        <f>IF('FY2025'!A69&lt;&gt;"",VALUE('FY2025'!E69),"")</f>
        <v>500000</v>
      </c>
      <c r="F67" s="6">
        <f>IF('FY2025'!A69&lt;&gt;"",VALUE('FY2025'!F69),"")</f>
        <v>77</v>
      </c>
      <c r="G67" s="6">
        <f>IF('FY2025'!A69&lt;&gt;"",VALUE('FY2025'!G69),"")</f>
        <v>64</v>
      </c>
      <c r="H67" s="6">
        <f>IF('FY2025'!A69&lt;&gt;"",VALUE('FY2025'!H69),"")</f>
        <v>4.55</v>
      </c>
      <c r="I67" s="6">
        <f>IF('FY2025'!A69&lt;&gt;"",VALUE('FY2025'!I69),"")</f>
        <v>0.7</v>
      </c>
      <c r="J67" s="6">
        <f>IF('FY2025'!A69&lt;&gt;"",VALUE('FY2025'!J69),"")</f>
        <v>3.85</v>
      </c>
      <c r="K67" s="7" t="e">
        <f>IF('FY2025'!A69&lt;&gt;"",DATEVALUE(MID('FY2025'!K69, FIND(",", 'FY2025'!K69) + 2, FIND(" ", 'FY2025'!K69) - FIND(",", 'FY2025'!K69) - 1) &amp; " " &amp; MID('FY2025'!K69, FIND(" ", 'FY2025'!K69) + 1, FIND(",", 'FY2025'!K69, FIND(" ", 'FY2025'!K69)) - FIND(" ", 'FY2025'!K69) - 1) &amp; ", " &amp; MID('FY2025'!K69, FIND(",", 'FY2025'!K69, FIND(",",'FY2025'!K69) + 1) + 2, LEN('FY2025'!K69))),"")</f>
        <v>#VALUE!</v>
      </c>
      <c r="L67" s="7" t="e">
        <f>IF('FY2025'!A69&lt;&gt;"",DATEVALUE(MID('FY2025'!L69, FIND(",", 'FY2025'!L69) + 2, FIND(" ", 'FY2025'!L69) - FIND(",", 'FY2025'!L69) - 1) &amp; " " &amp; MID('FY2025'!L69, FIND(" ", 'FY2025'!L69) + 1, FIND(",", 'FY2025'!L69, FIND(" ", 'FY2025'!L69)) - FIND(" ", 'FY2025'!L69) - 1) &amp; ", " &amp; MID('FY2025'!L69, FIND(",", 'FY2025'!L69, FIND(",",'FY2025'!L69) + 1) + 2, LEN('FY2025'!L69))),"")</f>
        <v>#VALUE!</v>
      </c>
      <c r="M67" s="7" t="e">
        <f>IF('FY2025'!A69&lt;&gt;"",DATEVALUE(MID('FY2025'!M69, FIND(",", 'FY2025'!M69) + 2, FIND(" ", 'FY2025'!M69) - FIND(",", 'FY2025'!M69) - 1) &amp; " " &amp; MID('FY2025'!M69, FIND(" ", 'FY2025'!M69) + 1, FIND(",", 'FY2025'!M69, FIND(" ", 'FY2025'!M69)) - FIND(" ", 'FY2025'!M69) - 1) &amp; ", " &amp; MID('FY2025'!M69, FIND(",", 'FY2025'!M69, FIND(",",'FY2025'!M69) + 1) + 2, LEN('FY2025'!M69))),"")</f>
        <v>#VALUE!</v>
      </c>
      <c r="N67" s="7" t="e">
        <f>IF('FY2025'!A69&lt;&gt;"",DATEVALUE(MID('FY2025'!N69, FIND(",", 'FY2025'!N69) + 2, FIND(" ", 'FY2025'!N69) - FIND(",", 'FY2025'!N69) - 1) &amp; " " &amp; MID('FY2025'!N69, FIND(" ", 'FY2025'!N69) + 1, FIND(",", 'FY2025'!N69, FIND(" ", 'FY2025'!N69)) - FIND(" ", 'FY2025'!N69) - 1) &amp; ", " &amp; MID('FY2025'!N69, FIND(",", 'FY2025'!N69, FIND(",",'FY2025'!N69) + 1) + 2, LEN('FY2025'!N69))),"")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IF('FY2025'!$A69&lt;&gt;"",IF(AND(MONTH($K67) &lt;= 1, MONTH($L67) &gt;= 1), IF($O67 &lt;&gt; "", $E67/$O67, ""), ""),"")</f>
        <v>#VALUE!</v>
      </c>
      <c r="Q67" s="10" t="e">
        <f>IF('FY2025'!$A69&lt;&gt;"",IF(AND(MONTH($K67) &lt;= 2, MONTH($L67) &gt;= 2), IF($O67 &lt;&gt; "", $E67/$O67, ""), ""),"")</f>
        <v>#VALUE!</v>
      </c>
      <c r="R67" s="10" t="e">
        <f>IF('FY2025'!$A69&lt;&gt;"",IF(AND(MONTH($K67) &lt;= 3, MONTH($L67) &gt;= 3), IF($O67 &lt;&gt; "", $E67/$O67, ""), ""),"")</f>
        <v>#VALUE!</v>
      </c>
      <c r="S67" s="10" t="e">
        <f>IF('FY2025'!$A69&lt;&gt;"",IF(AND(MONTH($K67) &lt;= 4, MONTH($L67) &gt;= 4), IF($O67 &lt;&gt; "", $E67/$O67, ""), ""),"")</f>
        <v>#VALUE!</v>
      </c>
      <c r="T67" s="10" t="e">
        <f>IF('FY2025'!$A69&lt;&gt;"",IF(AND(MONTH($K67) &lt;= 5, MONTH($L67) &gt;= 5), IF($O67 &lt;&gt; "", $E67/$O67, ""), ""),"")</f>
        <v>#VALUE!</v>
      </c>
      <c r="U67" s="10" t="e">
        <f>IF('FY2025'!$A69&lt;&gt;"",IF(AND(MONTH($K67) &lt;= 6, MONTH($L67) &gt;= 6), IF($O67 &lt;&gt; "", $E67/$O67, ""), ""),"")</f>
        <v>#VALUE!</v>
      </c>
      <c r="V67" s="10" t="e">
        <f>IF('FY2025'!$A69&lt;&gt;"",IF(AND(MONTH($K67) &lt;= 7, MONTH($L67) &gt;= 7 ), IF($O67 &lt;&gt; "", $E67/$O67, ""), ""),"")</f>
        <v>#VALUE!</v>
      </c>
      <c r="W67" s="10" t="e">
        <f>IF('FY2025'!$A69&lt;&gt;"",IF(AND(MONTH($K67) &lt;= 8, MONTH($L67) &gt;= 8), IF($O67 &lt;&gt; "", $E67/$O67, ""), ""),"")</f>
        <v>#VALUE!</v>
      </c>
      <c r="X67" s="10" t="e">
        <f>IF('FY2025'!$A69&lt;&gt;"",IF(AND(MONTH($K67) &lt;= 9, MONTH($L67) &gt;= 9), IF($O67 &lt;&gt; "", $E67/$O67, ""), ""),"")</f>
        <v>#VALUE!</v>
      </c>
      <c r="Y67" s="10" t="e">
        <f>IF('FY2025'!$A69&lt;&gt;"",IF(AND(MONTH($K67) &lt;= 10, MONTH($L67) &gt;= 10), IF($O67 &lt;&gt; "", $E67/$O67, ""), ""),"")</f>
        <v>#VALUE!</v>
      </c>
      <c r="Z67" s="10" t="e">
        <f>IF('FY2025'!$A69&lt;&gt;"",IF(AND(MONTH($K67) &lt;= 11, MONTH($L67) &gt;= 11), IF($O67 &lt;&gt; "", $E67/$O67, ""), ""),"")</f>
        <v>#VALUE!</v>
      </c>
      <c r="AA67" s="10" t="e">
        <f>IF('FY2025'!$A69&lt;&gt;"",IF(AND(MONTH($K67) &lt;= 12, MONTH($L67) &gt;= 12), IF($O67 &lt;&gt; "", $E67/$O67, ""), ""),"")</f>
        <v>#VALUE!</v>
      </c>
    </row>
    <row r="68" spans="1:27" x14ac:dyDescent="0.25">
      <c r="A68" s="8">
        <f>IF('FY2025'!A70&lt;&gt;"", VALUE('FY2025'!A70), "")</f>
        <v>67</v>
      </c>
      <c r="B68" s="5" t="str">
        <f>IF('FY2025'!A70&lt;&gt;"",_xlfn.VALUETOTEXT('FY2025'!B70),"")</f>
        <v>25-0801-0302-25SCBB-PS-HZ-067</v>
      </c>
      <c r="C68" s="5" t="str">
        <f>_xlfn.VALUETOTEXT('FY2025'!C70)</f>
        <v>HZ</v>
      </c>
      <c r="D68" s="5" t="str">
        <f>IF('FY2025'!A70&lt;&gt;"",_xlfn.VALUETOTEXT('FY2025'!D70),"")</f>
        <v>Standard Chartered Bank (M) Bhd</v>
      </c>
      <c r="E68" s="6">
        <f>IF('FY2025'!A70&lt;&gt;"",VALUE('FY2025'!E70),"")</f>
        <v>500000</v>
      </c>
      <c r="F68" s="6">
        <f>IF('FY2025'!A70&lt;&gt;"",VALUE('FY2025'!F70),"")</f>
        <v>77</v>
      </c>
      <c r="G68" s="6">
        <f>IF('FY2025'!A70&lt;&gt;"",VALUE('FY2025'!G70),"")</f>
        <v>64</v>
      </c>
      <c r="H68" s="6">
        <f>IF('FY2025'!A70&lt;&gt;"",VALUE('FY2025'!H70),"")</f>
        <v>5.4</v>
      </c>
      <c r="I68" s="6">
        <f>IF('FY2025'!A70&lt;&gt;"",VALUE('FY2025'!I70),"")</f>
        <v>1.1299999999999999</v>
      </c>
      <c r="J68" s="6">
        <f>IF('FY2025'!A70&lt;&gt;"",VALUE('FY2025'!J70),"")</f>
        <v>4.2699999999999996</v>
      </c>
      <c r="K68" s="7" t="e">
        <f>IF('FY2025'!A70&lt;&gt;"",DATEVALUE(MID('FY2025'!K70, FIND(",", 'FY2025'!K70) + 2, FIND(" ", 'FY2025'!K70) - FIND(",", 'FY2025'!K70) - 1) &amp; " " &amp; MID('FY2025'!K70, FIND(" ", 'FY2025'!K70) + 1, FIND(",", 'FY2025'!K70, FIND(" ", 'FY2025'!K70)) - FIND(" ", 'FY2025'!K70) - 1) &amp; ", " &amp; MID('FY2025'!K70, FIND(",", 'FY2025'!K70, FIND(",",'FY2025'!K70) + 1) + 2, LEN('FY2025'!K70))),"")</f>
        <v>#VALUE!</v>
      </c>
      <c r="L68" s="7" t="e">
        <f>IF('FY2025'!A70&lt;&gt;"",DATEVALUE(MID('FY2025'!L70, FIND(",", 'FY2025'!L70) + 2, FIND(" ", 'FY2025'!L70) - FIND(",", 'FY2025'!L70) - 1) &amp; " " &amp; MID('FY2025'!L70, FIND(" ", 'FY2025'!L70) + 1, FIND(",", 'FY2025'!L70, FIND(" ", 'FY2025'!L70)) - FIND(" ", 'FY2025'!L70) - 1) &amp; ", " &amp; MID('FY2025'!L70, FIND(",", 'FY2025'!L70, FIND(",",'FY2025'!L70) + 1) + 2, LEN('FY2025'!L70))),"")</f>
        <v>#VALUE!</v>
      </c>
      <c r="M68" s="7" t="e">
        <f>IF('FY2025'!A70&lt;&gt;"",DATEVALUE(MID('FY2025'!M70, FIND(",", 'FY2025'!M70) + 2, FIND(" ", 'FY2025'!M70) - FIND(",", 'FY2025'!M70) - 1) &amp; " " &amp; MID('FY2025'!M70, FIND(" ", 'FY2025'!M70) + 1, FIND(",", 'FY2025'!M70, FIND(" ", 'FY2025'!M70)) - FIND(" ", 'FY2025'!M70) - 1) &amp; ", " &amp; MID('FY2025'!M70, FIND(",", 'FY2025'!M70, FIND(",",'FY2025'!M70) + 1) + 2, LEN('FY2025'!M70))),"")</f>
        <v>#VALUE!</v>
      </c>
      <c r="N68" s="7" t="e">
        <f>IF('FY2025'!A70&lt;&gt;"",DATEVALUE(MID('FY2025'!N70, FIND(",", 'FY2025'!N70) + 2, FIND(" ", 'FY2025'!N70) - FIND(",", 'FY2025'!N70) - 1) &amp; " " &amp; MID('FY2025'!N70, FIND(" ", 'FY2025'!N70) + 1, FIND(",", 'FY2025'!N70, FIND(" ", 'FY2025'!N70)) - FIND(" ", 'FY2025'!N70) - 1) &amp; ", " &amp; MID('FY2025'!N70, FIND(",", 'FY2025'!N70, FIND(",",'FY2025'!N70) + 1) + 2, LEN('FY2025'!N70))),"")</f>
        <v>#VALUE!</v>
      </c>
      <c r="O68" s="5" t="e">
        <f t="shared" si="1"/>
        <v>#VALUE!</v>
      </c>
      <c r="P68" s="10" t="e">
        <f>IF('FY2025'!$A70&lt;&gt;"",IF(AND(MONTH($K68) &lt;= 1, MONTH($L68) &gt;= 1), IF($O68 &lt;&gt; "", $E68/$O68, ""), ""),"")</f>
        <v>#VALUE!</v>
      </c>
      <c r="Q68" s="10" t="e">
        <f>IF('FY2025'!$A70&lt;&gt;"",IF(AND(MONTH($K68) &lt;= 2, MONTH($L68) &gt;= 2), IF($O68 &lt;&gt; "", $E68/$O68, ""), ""),"")</f>
        <v>#VALUE!</v>
      </c>
      <c r="R68" s="10" t="e">
        <f>IF('FY2025'!$A70&lt;&gt;"",IF(AND(MONTH($K68) &lt;= 3, MONTH($L68) &gt;= 3), IF($O68 &lt;&gt; "", $E68/$O68, ""), ""),"")</f>
        <v>#VALUE!</v>
      </c>
      <c r="S68" s="10" t="e">
        <f>IF('FY2025'!$A70&lt;&gt;"",IF(AND(MONTH($K68) &lt;= 4, MONTH($L68) &gt;= 4), IF($O68 &lt;&gt; "", $E68/$O68, ""), ""),"")</f>
        <v>#VALUE!</v>
      </c>
      <c r="T68" s="10" t="e">
        <f>IF('FY2025'!$A70&lt;&gt;"",IF(AND(MONTH($K68) &lt;= 5, MONTH($L68) &gt;= 5), IF($O68 &lt;&gt; "", $E68/$O68, ""), ""),"")</f>
        <v>#VALUE!</v>
      </c>
      <c r="U68" s="10" t="e">
        <f>IF('FY2025'!$A70&lt;&gt;"",IF(AND(MONTH($K68) &lt;= 6, MONTH($L68) &gt;= 6), IF($O68 &lt;&gt; "", $E68/$O68, ""), ""),"")</f>
        <v>#VALUE!</v>
      </c>
      <c r="V68" s="10" t="e">
        <f>IF('FY2025'!$A70&lt;&gt;"",IF(AND(MONTH($K68) &lt;= 7, MONTH($L68) &gt;= 7 ), IF($O68 &lt;&gt; "", $E68/$O68, ""), ""),"")</f>
        <v>#VALUE!</v>
      </c>
      <c r="W68" s="10" t="e">
        <f>IF('FY2025'!$A70&lt;&gt;"",IF(AND(MONTH($K68) &lt;= 8, MONTH($L68) &gt;= 8), IF($O68 &lt;&gt; "", $E68/$O68, ""), ""),"")</f>
        <v>#VALUE!</v>
      </c>
      <c r="X68" s="10" t="e">
        <f>IF('FY2025'!$A70&lt;&gt;"",IF(AND(MONTH($K68) &lt;= 9, MONTH($L68) &gt;= 9), IF($O68 &lt;&gt; "", $E68/$O68, ""), ""),"")</f>
        <v>#VALUE!</v>
      </c>
      <c r="Y68" s="10" t="e">
        <f>IF('FY2025'!$A70&lt;&gt;"",IF(AND(MONTH($K68) &lt;= 10, MONTH($L68) &gt;= 10), IF($O68 &lt;&gt; "", $E68/$O68, ""), ""),"")</f>
        <v>#VALUE!</v>
      </c>
      <c r="Z68" s="10" t="e">
        <f>IF('FY2025'!$A70&lt;&gt;"",IF(AND(MONTH($K68) &lt;= 11, MONTH($L68) &gt;= 11), IF($O68 &lt;&gt; "", $E68/$O68, ""), ""),"")</f>
        <v>#VALUE!</v>
      </c>
      <c r="AA68" s="10" t="e">
        <f>IF('FY2025'!$A70&lt;&gt;"",IF(AND(MONTH($K68) &lt;= 12, MONTH($L68) &gt;= 12), IF($O68 &lt;&gt; "", $E68/$O68, ""), ""),"")</f>
        <v>#VALUE!</v>
      </c>
    </row>
    <row r="69" spans="1:27" x14ac:dyDescent="0.25">
      <c r="A69" s="8">
        <f>IF('FY2025'!A71&lt;&gt;"", VALUE('FY2025'!A71), "")</f>
        <v>68</v>
      </c>
      <c r="B69" s="5" t="str">
        <f>IF('FY2025'!A71&lt;&gt;"",_xlfn.VALUETOTEXT('FY2025'!B71),"")</f>
        <v>25-0801-0302-25CITI-PS-DS-068</v>
      </c>
      <c r="C69" s="5" t="str">
        <f>_xlfn.VALUETOTEXT('FY2025'!C71)</f>
        <v>DS</v>
      </c>
      <c r="D69" s="5" t="str">
        <f>IF('FY2025'!A71&lt;&gt;"",_xlfn.VALUETOTEXT('FY2025'!D71),"")</f>
        <v>Citibank Bhd</v>
      </c>
      <c r="E69" s="6">
        <f>IF('FY2025'!A71&lt;&gt;"",VALUE('FY2025'!E71),"")</f>
        <v>500000</v>
      </c>
      <c r="F69" s="6">
        <f>IF('FY2025'!A71&lt;&gt;"",VALUE('FY2025'!F71),"")</f>
        <v>77</v>
      </c>
      <c r="G69" s="6">
        <f>IF('FY2025'!A71&lt;&gt;"",VALUE('FY2025'!G71),"")</f>
        <v>64</v>
      </c>
      <c r="H69" s="6">
        <f>IF('FY2025'!A71&lt;&gt;"",VALUE('FY2025'!H71),"")</f>
        <v>5.45</v>
      </c>
      <c r="I69" s="6">
        <f>IF('FY2025'!A71&lt;&gt;"",VALUE('FY2025'!I71),"")</f>
        <v>1.18</v>
      </c>
      <c r="J69" s="6">
        <f>IF('FY2025'!A71&lt;&gt;"",VALUE('FY2025'!J71),"")</f>
        <v>4.2699999999999996</v>
      </c>
      <c r="K69" s="7" t="e">
        <f>IF('FY2025'!A71&lt;&gt;"",DATEVALUE(MID('FY2025'!K71, FIND(",", 'FY2025'!K71) + 2, FIND(" ", 'FY2025'!K71) - FIND(",", 'FY2025'!K71) - 1) &amp; " " &amp; MID('FY2025'!K71, FIND(" ", 'FY2025'!K71) + 1, FIND(",", 'FY2025'!K71, FIND(" ", 'FY2025'!K71)) - FIND(" ", 'FY2025'!K71) - 1) &amp; ", " &amp; MID('FY2025'!K71, FIND(",", 'FY2025'!K71, FIND(",",'FY2025'!K71) + 1) + 2, LEN('FY2025'!K71))),"")</f>
        <v>#VALUE!</v>
      </c>
      <c r="L69" s="7" t="e">
        <f>IF('FY2025'!A71&lt;&gt;"",DATEVALUE(MID('FY2025'!L71, FIND(",", 'FY2025'!L71) + 2, FIND(" ", 'FY2025'!L71) - FIND(",", 'FY2025'!L71) - 1) &amp; " " &amp; MID('FY2025'!L71, FIND(" ", 'FY2025'!L71) + 1, FIND(",", 'FY2025'!L71, FIND(" ", 'FY2025'!L71)) - FIND(" ", 'FY2025'!L71) - 1) &amp; ", " &amp; MID('FY2025'!L71, FIND(",", 'FY2025'!L71, FIND(",",'FY2025'!L71) + 1) + 2, LEN('FY2025'!L71))),"")</f>
        <v>#VALUE!</v>
      </c>
      <c r="M69" s="7" t="e">
        <f>IF('FY2025'!A71&lt;&gt;"",DATEVALUE(MID('FY2025'!M71, FIND(",", 'FY2025'!M71) + 2, FIND(" ", 'FY2025'!M71) - FIND(",", 'FY2025'!M71) - 1) &amp; " " &amp; MID('FY2025'!M71, FIND(" ", 'FY2025'!M71) + 1, FIND(",", 'FY2025'!M71, FIND(" ", 'FY2025'!M71)) - FIND(" ", 'FY2025'!M71) - 1) &amp; ", " &amp; MID('FY2025'!M71, FIND(",", 'FY2025'!M71, FIND(",",'FY2025'!M71) + 1) + 2, LEN('FY2025'!M71))),"")</f>
        <v>#VALUE!</v>
      </c>
      <c r="N69" s="7" t="e">
        <f>IF('FY2025'!A71&lt;&gt;"",DATEVALUE(MID('FY2025'!N71, FIND(",", 'FY2025'!N71) + 2, FIND(" ", 'FY2025'!N71) - FIND(",", 'FY2025'!N71) - 1) &amp; " " &amp; MID('FY2025'!N71, FIND(" ", 'FY2025'!N71) + 1, FIND(",", 'FY2025'!N71, FIND(" ", 'FY2025'!N71)) - FIND(" ", 'FY2025'!N71) - 1) &amp; ", " &amp; MID('FY2025'!N71, FIND(",", 'FY2025'!N71, FIND(",",'FY2025'!N71) + 1) + 2, LEN('FY2025'!N71))),"")</f>
        <v>#VALUE!</v>
      </c>
      <c r="O69" s="5" t="e">
        <f t="shared" si="1"/>
        <v>#VALUE!</v>
      </c>
      <c r="P69" s="10" t="e">
        <f>IF('FY2025'!$A71&lt;&gt;"",IF(AND(MONTH($K69) &lt;= 1, MONTH($L69) &gt;= 1), IF($O69 &lt;&gt; "", $E69/$O69, ""), ""),"")</f>
        <v>#VALUE!</v>
      </c>
      <c r="Q69" s="10" t="e">
        <f>IF('FY2025'!$A71&lt;&gt;"",IF(AND(MONTH($K69) &lt;= 2, MONTH($L69) &gt;= 2), IF($O69 &lt;&gt; "", $E69/$O69, ""), ""),"")</f>
        <v>#VALUE!</v>
      </c>
      <c r="R69" s="10" t="e">
        <f>IF('FY2025'!$A71&lt;&gt;"",IF(AND(MONTH($K69) &lt;= 3, MONTH($L69) &gt;= 3), IF($O69 &lt;&gt; "", $E69/$O69, ""), ""),"")</f>
        <v>#VALUE!</v>
      </c>
      <c r="S69" s="10" t="e">
        <f>IF('FY2025'!$A71&lt;&gt;"",IF(AND(MONTH($K69) &lt;= 4, MONTH($L69) &gt;= 4), IF($O69 &lt;&gt; "", $E69/$O69, ""), ""),"")</f>
        <v>#VALUE!</v>
      </c>
      <c r="T69" s="10" t="e">
        <f>IF('FY2025'!$A71&lt;&gt;"",IF(AND(MONTH($K69) &lt;= 5, MONTH($L69) &gt;= 5), IF($O69 &lt;&gt; "", $E69/$O69, ""), ""),"")</f>
        <v>#VALUE!</v>
      </c>
      <c r="U69" s="10" t="e">
        <f>IF('FY2025'!$A71&lt;&gt;"",IF(AND(MONTH($K69) &lt;= 6, MONTH($L69) &gt;= 6), IF($O69 &lt;&gt; "", $E69/$O69, ""), ""),"")</f>
        <v>#VALUE!</v>
      </c>
      <c r="V69" s="10" t="e">
        <f>IF('FY2025'!$A71&lt;&gt;"",IF(AND(MONTH($K69) &lt;= 7, MONTH($L69) &gt;= 7 ), IF($O69 &lt;&gt; "", $E69/$O69, ""), ""),"")</f>
        <v>#VALUE!</v>
      </c>
      <c r="W69" s="10" t="e">
        <f>IF('FY2025'!$A71&lt;&gt;"",IF(AND(MONTH($K69) &lt;= 8, MONTH($L69) &gt;= 8), IF($O69 &lt;&gt; "", $E69/$O69, ""), ""),"")</f>
        <v>#VALUE!</v>
      </c>
      <c r="X69" s="10" t="e">
        <f>IF('FY2025'!$A71&lt;&gt;"",IF(AND(MONTH($K69) &lt;= 9, MONTH($L69) &gt;= 9), IF($O69 &lt;&gt; "", $E69/$O69, ""), ""),"")</f>
        <v>#VALUE!</v>
      </c>
      <c r="Y69" s="10" t="e">
        <f>IF('FY2025'!$A71&lt;&gt;"",IF(AND(MONTH($K69) &lt;= 10, MONTH($L69) &gt;= 10), IF($O69 &lt;&gt; "", $E69/$O69, ""), ""),"")</f>
        <v>#VALUE!</v>
      </c>
      <c r="Z69" s="10" t="e">
        <f>IF('FY2025'!$A71&lt;&gt;"",IF(AND(MONTH($K69) &lt;= 11, MONTH($L69) &gt;= 11), IF($O69 &lt;&gt; "", $E69/$O69, ""), ""),"")</f>
        <v>#VALUE!</v>
      </c>
      <c r="AA69" s="10" t="e">
        <f>IF('FY2025'!$A71&lt;&gt;"",IF(AND(MONTH($K69) &lt;= 12, MONTH($L69) &gt;= 12), IF($O69 &lt;&gt; "", $E69/$O69, ""), ""),"")</f>
        <v>#VALUE!</v>
      </c>
    </row>
    <row r="70" spans="1:27" x14ac:dyDescent="0.25">
      <c r="A70" s="8">
        <f>IF('FY2025'!A72&lt;&gt;"", VALUE('FY2025'!A72), "")</f>
        <v>69</v>
      </c>
      <c r="B70" s="5" t="str">
        <f>IF('FY2025'!A72&lt;&gt;"",_xlfn.VALUETOTEXT('FY2025'!B72),"")</f>
        <v>25-1001-0402-25SCBS-PS-DS-069</v>
      </c>
      <c r="C70" s="5" t="str">
        <f>_xlfn.VALUETOTEXT('FY2025'!C72)</f>
        <v>DS</v>
      </c>
      <c r="D70" s="5" t="str">
        <f>IF('FY2025'!A72&lt;&gt;"",_xlfn.VALUETOTEXT('FY2025'!D72),"")</f>
        <v>Standard Chartered Saadiq Berhad</v>
      </c>
      <c r="E70" s="6">
        <f>IF('FY2025'!A72&lt;&gt;"",VALUE('FY2025'!E72),"")</f>
        <v>500000</v>
      </c>
      <c r="F70" s="6">
        <f>IF('FY2025'!A72&lt;&gt;"",VALUE('FY2025'!F72),"")</f>
        <v>77</v>
      </c>
      <c r="G70" s="6">
        <f>IF('FY2025'!A72&lt;&gt;"",VALUE('FY2025'!G72),"")</f>
        <v>64</v>
      </c>
      <c r="H70" s="6">
        <f>IF('FY2025'!A72&lt;&gt;"",VALUE('FY2025'!H72),"")</f>
        <v>4.2</v>
      </c>
      <c r="I70" s="6">
        <f>IF('FY2025'!A72&lt;&gt;"",VALUE('FY2025'!I72),"")</f>
        <v>0.64</v>
      </c>
      <c r="J70" s="6">
        <f>IF('FY2025'!A72&lt;&gt;"",VALUE('FY2025'!J72),"")</f>
        <v>3.56</v>
      </c>
      <c r="K70" s="7" t="e">
        <f>IF('FY2025'!A72&lt;&gt;"",DATEVALUE(MID('FY2025'!K72, FIND(",", 'FY2025'!K72) + 2, FIND(" ", 'FY2025'!K72) - FIND(",", 'FY2025'!K72) - 1) &amp; " " &amp; MID('FY2025'!K72, FIND(" ", 'FY2025'!K72) + 1, FIND(",", 'FY2025'!K72, FIND(" ", 'FY2025'!K72)) - FIND(" ", 'FY2025'!K72) - 1) &amp; ", " &amp; MID('FY2025'!K72, FIND(",", 'FY2025'!K72, FIND(",",'FY2025'!K72) + 1) + 2, LEN('FY2025'!K72))),"")</f>
        <v>#VALUE!</v>
      </c>
      <c r="L70" s="7" t="e">
        <f>IF('FY2025'!A72&lt;&gt;"",DATEVALUE(MID('FY2025'!L72, FIND(",", 'FY2025'!L72) + 2, FIND(" ", 'FY2025'!L72) - FIND(",", 'FY2025'!L72) - 1) &amp; " " &amp; MID('FY2025'!L72, FIND(" ", 'FY2025'!L72) + 1, FIND(",", 'FY2025'!L72, FIND(" ", 'FY2025'!L72)) - FIND(" ", 'FY2025'!L72) - 1) &amp; ", " &amp; MID('FY2025'!L72, FIND(",", 'FY2025'!L72, FIND(",",'FY2025'!L72) + 1) + 2, LEN('FY2025'!L72))),"")</f>
        <v>#VALUE!</v>
      </c>
      <c r="M70" s="7" t="e">
        <f>IF('FY2025'!A72&lt;&gt;"",DATEVALUE(MID('FY2025'!M72, FIND(",", 'FY2025'!M72) + 2, FIND(" ", 'FY2025'!M72) - FIND(",", 'FY2025'!M72) - 1) &amp; " " &amp; MID('FY2025'!M72, FIND(" ", 'FY2025'!M72) + 1, FIND(",", 'FY2025'!M72, FIND(" ", 'FY2025'!M72)) - FIND(" ", 'FY2025'!M72) - 1) &amp; ", " &amp; MID('FY2025'!M72, FIND(",", 'FY2025'!M72, FIND(",",'FY2025'!M72) + 1) + 2, LEN('FY2025'!M72))),"")</f>
        <v>#VALUE!</v>
      </c>
      <c r="N70" s="7" t="e">
        <f>IF('FY2025'!A72&lt;&gt;"",DATEVALUE(MID('FY2025'!N72, FIND(",", 'FY2025'!N72) + 2, FIND(" ", 'FY2025'!N72) - FIND(",", 'FY2025'!N72) - 1) &amp; " " &amp; MID('FY2025'!N72, FIND(" ", 'FY2025'!N72) + 1, FIND(",", 'FY2025'!N72, FIND(" ", 'FY2025'!N72)) - FIND(" ", 'FY2025'!N72) - 1) &amp; ", " &amp; MID('FY2025'!N72, FIND(",", 'FY2025'!N72, FIND(",",'FY2025'!N72) + 1) + 2, LEN('FY2025'!N72))),"")</f>
        <v>#VALUE!</v>
      </c>
      <c r="O70" s="5" t="e">
        <f t="shared" si="1"/>
        <v>#VALUE!</v>
      </c>
      <c r="P70" s="10" t="e">
        <f>IF('FY2025'!$A72&lt;&gt;"",IF(AND(MONTH($K70) &lt;= 1, MONTH($L70) &gt;= 1), IF($O70 &lt;&gt; "", $E70/$O70, ""), ""),"")</f>
        <v>#VALUE!</v>
      </c>
      <c r="Q70" s="10" t="e">
        <f>IF('FY2025'!$A72&lt;&gt;"",IF(AND(MONTH($K70) &lt;= 2, MONTH($L70) &gt;= 2), IF($O70 &lt;&gt; "", $E70/$O70, ""), ""),"")</f>
        <v>#VALUE!</v>
      </c>
      <c r="R70" s="10" t="e">
        <f>IF('FY2025'!$A72&lt;&gt;"",IF(AND(MONTH($K70) &lt;= 3, MONTH($L70) &gt;= 3), IF($O70 &lt;&gt; "", $E70/$O70, ""), ""),"")</f>
        <v>#VALUE!</v>
      </c>
      <c r="S70" s="10" t="e">
        <f>IF('FY2025'!$A72&lt;&gt;"",IF(AND(MONTH($K70) &lt;= 4, MONTH($L70) &gt;= 4), IF($O70 &lt;&gt; "", $E70/$O70, ""), ""),"")</f>
        <v>#VALUE!</v>
      </c>
      <c r="T70" s="10" t="e">
        <f>IF('FY2025'!$A72&lt;&gt;"",IF(AND(MONTH($K70) &lt;= 5, MONTH($L70) &gt;= 5), IF($O70 &lt;&gt; "", $E70/$O70, ""), ""),"")</f>
        <v>#VALUE!</v>
      </c>
      <c r="U70" s="10" t="e">
        <f>IF('FY2025'!$A72&lt;&gt;"",IF(AND(MONTH($K70) &lt;= 6, MONTH($L70) &gt;= 6), IF($O70 &lt;&gt; "", $E70/$O70, ""), ""),"")</f>
        <v>#VALUE!</v>
      </c>
      <c r="V70" s="10" t="e">
        <f>IF('FY2025'!$A72&lt;&gt;"",IF(AND(MONTH($K70) &lt;= 7, MONTH($L70) &gt;= 7 ), IF($O70 &lt;&gt; "", $E70/$O70, ""), ""),"")</f>
        <v>#VALUE!</v>
      </c>
      <c r="W70" s="10" t="e">
        <f>IF('FY2025'!$A72&lt;&gt;"",IF(AND(MONTH($K70) &lt;= 8, MONTH($L70) &gt;= 8), IF($O70 &lt;&gt; "", $E70/$O70, ""), ""),"")</f>
        <v>#VALUE!</v>
      </c>
      <c r="X70" s="10" t="e">
        <f>IF('FY2025'!$A72&lt;&gt;"",IF(AND(MONTH($K70) &lt;= 9, MONTH($L70) &gt;= 9), IF($O70 &lt;&gt; "", $E70/$O70, ""), ""),"")</f>
        <v>#VALUE!</v>
      </c>
      <c r="Y70" s="10" t="e">
        <f>IF('FY2025'!$A72&lt;&gt;"",IF(AND(MONTH($K70) &lt;= 10, MONTH($L70) &gt;= 10), IF($O70 &lt;&gt; "", $E70/$O70, ""), ""),"")</f>
        <v>#VALUE!</v>
      </c>
      <c r="Z70" s="10" t="e">
        <f>IF('FY2025'!$A72&lt;&gt;"",IF(AND(MONTH($K70) &lt;= 11, MONTH($L70) &gt;= 11), IF($O70 &lt;&gt; "", $E70/$O70, ""), ""),"")</f>
        <v>#VALUE!</v>
      </c>
      <c r="AA70" s="10" t="e">
        <f>IF('FY2025'!$A72&lt;&gt;"",IF(AND(MONTH($K70) &lt;= 12, MONTH($L70) &gt;= 12), IF($O70 &lt;&gt; "", $E70/$O70, ""), ""),"")</f>
        <v>#VALUE!</v>
      </c>
    </row>
    <row r="71" spans="1:27" x14ac:dyDescent="0.25">
      <c r="A71" s="8">
        <f>IF('FY2025'!A73&lt;&gt;"", VALUE('FY2025'!A73), "")</f>
        <v>70</v>
      </c>
      <c r="B71" s="5" t="str">
        <f>IF('FY2025'!A73&lt;&gt;"",_xlfn.VALUETOTEXT('FY2025'!B73),"")</f>
        <v>25-1001-0402-25SCBB-PS-DS-070</v>
      </c>
      <c r="C71" s="5" t="str">
        <f>_xlfn.VALUETOTEXT('FY2025'!C73)</f>
        <v>DS</v>
      </c>
      <c r="D71" s="5" t="str">
        <f>IF('FY2025'!A73&lt;&gt;"",_xlfn.VALUETOTEXT('FY2025'!D73),"")</f>
        <v>Standard Chartered Bank (M) Bhd</v>
      </c>
      <c r="E71" s="6">
        <f>IF('FY2025'!A73&lt;&gt;"",VALUE('FY2025'!E73),"")</f>
        <v>500000</v>
      </c>
      <c r="F71" s="6">
        <f>IF('FY2025'!A73&lt;&gt;"",VALUE('FY2025'!F73),"")</f>
        <v>77</v>
      </c>
      <c r="G71" s="6">
        <f>IF('FY2025'!A73&lt;&gt;"",VALUE('FY2025'!G73),"")</f>
        <v>64</v>
      </c>
      <c r="H71" s="6">
        <f>IF('FY2025'!A73&lt;&gt;"",VALUE('FY2025'!H73),"")</f>
        <v>5.05</v>
      </c>
      <c r="I71" s="6">
        <f>IF('FY2025'!A73&lt;&gt;"",VALUE('FY2025'!I73),"")</f>
        <v>1.02</v>
      </c>
      <c r="J71" s="6">
        <f>IF('FY2025'!A73&lt;&gt;"",VALUE('FY2025'!J73),"")</f>
        <v>4.03</v>
      </c>
      <c r="K71" s="7" t="e">
        <f>IF('FY2025'!A73&lt;&gt;"",DATEVALUE(MID('FY2025'!K73, FIND(",", 'FY2025'!K73) + 2, FIND(" ", 'FY2025'!K73) - FIND(",", 'FY2025'!K73) - 1) &amp; " " &amp; MID('FY2025'!K73, FIND(" ", 'FY2025'!K73) + 1, FIND(",", 'FY2025'!K73, FIND(" ", 'FY2025'!K73)) - FIND(" ", 'FY2025'!K73) - 1) &amp; ", " &amp; MID('FY2025'!K73, FIND(",", 'FY2025'!K73, FIND(",",'FY2025'!K73) + 1) + 2, LEN('FY2025'!K73))),"")</f>
        <v>#VALUE!</v>
      </c>
      <c r="L71" s="7" t="e">
        <f>IF('FY2025'!A73&lt;&gt;"",DATEVALUE(MID('FY2025'!L73, FIND(",", 'FY2025'!L73) + 2, FIND(" ", 'FY2025'!L73) - FIND(",", 'FY2025'!L73) - 1) &amp; " " &amp; MID('FY2025'!L73, FIND(" ", 'FY2025'!L73) + 1, FIND(",", 'FY2025'!L73, FIND(" ", 'FY2025'!L73)) - FIND(" ", 'FY2025'!L73) - 1) &amp; ", " &amp; MID('FY2025'!L73, FIND(",", 'FY2025'!L73, FIND(",",'FY2025'!L73) + 1) + 2, LEN('FY2025'!L73))),"")</f>
        <v>#VALUE!</v>
      </c>
      <c r="M71" s="7" t="e">
        <f>IF('FY2025'!A73&lt;&gt;"",DATEVALUE(MID('FY2025'!M73, FIND(",", 'FY2025'!M73) + 2, FIND(" ", 'FY2025'!M73) - FIND(",", 'FY2025'!M73) - 1) &amp; " " &amp; MID('FY2025'!M73, FIND(" ", 'FY2025'!M73) + 1, FIND(",", 'FY2025'!M73, FIND(" ", 'FY2025'!M73)) - FIND(" ", 'FY2025'!M73) - 1) &amp; ", " &amp; MID('FY2025'!M73, FIND(",", 'FY2025'!M73, FIND(",",'FY2025'!M73) + 1) + 2, LEN('FY2025'!M73))),"")</f>
        <v>#VALUE!</v>
      </c>
      <c r="N71" s="7" t="e">
        <f>IF('FY2025'!A73&lt;&gt;"",DATEVALUE(MID('FY2025'!N73, FIND(",", 'FY2025'!N73) + 2, FIND(" ", 'FY2025'!N73) - FIND(",", 'FY2025'!N73) - 1) &amp; " " &amp; MID('FY2025'!N73, FIND(" ", 'FY2025'!N73) + 1, FIND(",", 'FY2025'!N73, FIND(" ", 'FY2025'!N73)) - FIND(" ", 'FY2025'!N73) - 1) &amp; ", " &amp; MID('FY2025'!N73, FIND(",", 'FY2025'!N73, FIND(",",'FY2025'!N73) + 1) + 2, LEN('FY2025'!N73))),"")</f>
        <v>#VALUE!</v>
      </c>
      <c r="O71" s="5" t="e">
        <f t="shared" si="1"/>
        <v>#VALUE!</v>
      </c>
      <c r="P71" s="10" t="e">
        <f>IF('FY2025'!$A73&lt;&gt;"",IF(AND(MONTH($K71) &lt;= 1, MONTH($L71) &gt;= 1), IF($O71 &lt;&gt; "", $E71/$O71, ""), ""),"")</f>
        <v>#VALUE!</v>
      </c>
      <c r="Q71" s="10" t="e">
        <f>IF('FY2025'!$A73&lt;&gt;"",IF(AND(MONTH($K71) &lt;= 2, MONTH($L71) &gt;= 2), IF($O71 &lt;&gt; "", $E71/$O71, ""), ""),"")</f>
        <v>#VALUE!</v>
      </c>
      <c r="R71" s="10" t="e">
        <f>IF('FY2025'!$A73&lt;&gt;"",IF(AND(MONTH($K71) &lt;= 3, MONTH($L71) &gt;= 3), IF($O71 &lt;&gt; "", $E71/$O71, ""), ""),"")</f>
        <v>#VALUE!</v>
      </c>
      <c r="S71" s="10" t="e">
        <f>IF('FY2025'!$A73&lt;&gt;"",IF(AND(MONTH($K71) &lt;= 4, MONTH($L71) &gt;= 4), IF($O71 &lt;&gt; "", $E71/$O71, ""), ""),"")</f>
        <v>#VALUE!</v>
      </c>
      <c r="T71" s="10" t="e">
        <f>IF('FY2025'!$A73&lt;&gt;"",IF(AND(MONTH($K71) &lt;= 5, MONTH($L71) &gt;= 5), IF($O71 &lt;&gt; "", $E71/$O71, ""), ""),"")</f>
        <v>#VALUE!</v>
      </c>
      <c r="U71" s="10" t="e">
        <f>IF('FY2025'!$A73&lt;&gt;"",IF(AND(MONTH($K71) &lt;= 6, MONTH($L71) &gt;= 6), IF($O71 &lt;&gt; "", $E71/$O71, ""), ""),"")</f>
        <v>#VALUE!</v>
      </c>
      <c r="V71" s="10" t="e">
        <f>IF('FY2025'!$A73&lt;&gt;"",IF(AND(MONTH($K71) &lt;= 7, MONTH($L71) &gt;= 7 ), IF($O71 &lt;&gt; "", $E71/$O71, ""), ""),"")</f>
        <v>#VALUE!</v>
      </c>
      <c r="W71" s="10" t="e">
        <f>IF('FY2025'!$A73&lt;&gt;"",IF(AND(MONTH($K71) &lt;= 8, MONTH($L71) &gt;= 8), IF($O71 &lt;&gt; "", $E71/$O71, ""), ""),"")</f>
        <v>#VALUE!</v>
      </c>
      <c r="X71" s="10" t="e">
        <f>IF('FY2025'!$A73&lt;&gt;"",IF(AND(MONTH($K71) &lt;= 9, MONTH($L71) &gt;= 9), IF($O71 &lt;&gt; "", $E71/$O71, ""), ""),"")</f>
        <v>#VALUE!</v>
      </c>
      <c r="Y71" s="10" t="e">
        <f>IF('FY2025'!$A73&lt;&gt;"",IF(AND(MONTH($K71) &lt;= 10, MONTH($L71) &gt;= 10), IF($O71 &lt;&gt; "", $E71/$O71, ""), ""),"")</f>
        <v>#VALUE!</v>
      </c>
      <c r="Z71" s="10" t="e">
        <f>IF('FY2025'!$A73&lt;&gt;"",IF(AND(MONTH($K71) &lt;= 11, MONTH($L71) &gt;= 11), IF($O71 &lt;&gt; "", $E71/$O71, ""), ""),"")</f>
        <v>#VALUE!</v>
      </c>
      <c r="AA71" s="10" t="e">
        <f>IF('FY2025'!$A73&lt;&gt;"",IF(AND(MONTH($K71) &lt;= 12, MONTH($L71) &gt;= 12), IF($O71 &lt;&gt; "", $E71/$O71, ""), ""),"")</f>
        <v>#VALUE!</v>
      </c>
    </row>
    <row r="72" spans="1:27" x14ac:dyDescent="0.25">
      <c r="A72" s="8">
        <f>IF('FY2025'!A74&lt;&gt;"", VALUE('FY2025'!A74), "")</f>
        <v>71</v>
      </c>
      <c r="B72" s="5" t="str">
        <f>IF('FY2025'!A74&lt;&gt;"",_xlfn.VALUETOTEXT('FY2025'!B74),"")</f>
        <v>25-1001-0402-25CIMI-PS-DS-071</v>
      </c>
      <c r="C72" s="5" t="str">
        <f>_xlfn.VALUETOTEXT('FY2025'!C74)</f>
        <v>DS</v>
      </c>
      <c r="D72" s="5" t="str">
        <f>IF('FY2025'!A74&lt;&gt;"",_xlfn.VALUETOTEXT('FY2025'!D74),"")</f>
        <v>CIMB Islamic Bank Berhad</v>
      </c>
      <c r="E72" s="6">
        <f>IF('FY2025'!A74&lt;&gt;"",VALUE('FY2025'!E74),"")</f>
        <v>500000</v>
      </c>
      <c r="F72" s="6">
        <f>IF('FY2025'!A74&lt;&gt;"",VALUE('FY2025'!F74),"")</f>
        <v>77</v>
      </c>
      <c r="G72" s="6">
        <f>IF('FY2025'!A74&lt;&gt;"",VALUE('FY2025'!G74),"")</f>
        <v>64</v>
      </c>
      <c r="H72" s="6">
        <f>IF('FY2025'!A74&lt;&gt;"",VALUE('FY2025'!H74),"")</f>
        <v>4.04</v>
      </c>
      <c r="I72" s="6">
        <f>IF('FY2025'!A74&lt;&gt;"",VALUE('FY2025'!I74),"")</f>
        <v>0.49</v>
      </c>
      <c r="J72" s="6">
        <f>IF('FY2025'!A74&lt;&gt;"",VALUE('FY2025'!J74),"")</f>
        <v>3.55</v>
      </c>
      <c r="K72" s="7" t="e">
        <f>IF('FY2025'!A74&lt;&gt;"",DATEVALUE(MID('FY2025'!K74, FIND(",", 'FY2025'!K74) + 2, FIND(" ", 'FY2025'!K74) - FIND(",", 'FY2025'!K74) - 1) &amp; " " &amp; MID('FY2025'!K74, FIND(" ", 'FY2025'!K74) + 1, FIND(",", 'FY2025'!K74, FIND(" ", 'FY2025'!K74)) - FIND(" ", 'FY2025'!K74) - 1) &amp; ", " &amp; MID('FY2025'!K74, FIND(",", 'FY2025'!K74, FIND(",",'FY2025'!K74) + 1) + 2, LEN('FY2025'!K74))),"")</f>
        <v>#VALUE!</v>
      </c>
      <c r="L72" s="7" t="e">
        <f>IF('FY2025'!A74&lt;&gt;"",DATEVALUE(MID('FY2025'!L74, FIND(",", 'FY2025'!L74) + 2, FIND(" ", 'FY2025'!L74) - FIND(",", 'FY2025'!L74) - 1) &amp; " " &amp; MID('FY2025'!L74, FIND(" ", 'FY2025'!L74) + 1, FIND(",", 'FY2025'!L74, FIND(" ", 'FY2025'!L74)) - FIND(" ", 'FY2025'!L74) - 1) &amp; ", " &amp; MID('FY2025'!L74, FIND(",", 'FY2025'!L74, FIND(",",'FY2025'!L74) + 1) + 2, LEN('FY2025'!L74))),"")</f>
        <v>#VALUE!</v>
      </c>
      <c r="M72" s="7" t="e">
        <f>IF('FY2025'!A74&lt;&gt;"",DATEVALUE(MID('FY2025'!M74, FIND(",", 'FY2025'!M74) + 2, FIND(" ", 'FY2025'!M74) - FIND(",", 'FY2025'!M74) - 1) &amp; " " &amp; MID('FY2025'!M74, FIND(" ", 'FY2025'!M74) + 1, FIND(",", 'FY2025'!M74, FIND(" ", 'FY2025'!M74)) - FIND(" ", 'FY2025'!M74) - 1) &amp; ", " &amp; MID('FY2025'!M74, FIND(",", 'FY2025'!M74, FIND(",",'FY2025'!M74) + 1) + 2, LEN('FY2025'!M74))),"")</f>
        <v>#VALUE!</v>
      </c>
      <c r="N72" s="7" t="e">
        <f>IF('FY2025'!A74&lt;&gt;"",DATEVALUE(MID('FY2025'!N74, FIND(",", 'FY2025'!N74) + 2, FIND(" ", 'FY2025'!N74) - FIND(",", 'FY2025'!N74) - 1) &amp; " " &amp; MID('FY2025'!N74, FIND(" ", 'FY2025'!N74) + 1, FIND(",", 'FY2025'!N74, FIND(" ", 'FY2025'!N74)) - FIND(" ", 'FY2025'!N74) - 1) &amp; ", " &amp; MID('FY2025'!N74, FIND(",", 'FY2025'!N74, FIND(",",'FY2025'!N74) + 1) + 2, LEN('FY2025'!N74))),"")</f>
        <v>#VALUE!</v>
      </c>
      <c r="O72" s="5" t="e">
        <f t="shared" si="1"/>
        <v>#VALUE!</v>
      </c>
      <c r="P72" s="10" t="e">
        <f>IF('FY2025'!$A74&lt;&gt;"",IF(AND(MONTH($K72) &lt;= 1, MONTH($L72) &gt;= 1), IF($O72 &lt;&gt; "", $E72/$O72, ""), ""),"")</f>
        <v>#VALUE!</v>
      </c>
      <c r="Q72" s="10" t="e">
        <f>IF('FY2025'!$A74&lt;&gt;"",IF(AND(MONTH($K72) &lt;= 2, MONTH($L72) &gt;= 2), IF($O72 &lt;&gt; "", $E72/$O72, ""), ""),"")</f>
        <v>#VALUE!</v>
      </c>
      <c r="R72" s="10" t="e">
        <f>IF('FY2025'!$A74&lt;&gt;"",IF(AND(MONTH($K72) &lt;= 3, MONTH($L72) &gt;= 3), IF($O72 &lt;&gt; "", $E72/$O72, ""), ""),"")</f>
        <v>#VALUE!</v>
      </c>
      <c r="S72" s="10" t="e">
        <f>IF('FY2025'!$A74&lt;&gt;"",IF(AND(MONTH($K72) &lt;= 4, MONTH($L72) &gt;= 4), IF($O72 &lt;&gt; "", $E72/$O72, ""), ""),"")</f>
        <v>#VALUE!</v>
      </c>
      <c r="T72" s="10" t="e">
        <f>IF('FY2025'!$A74&lt;&gt;"",IF(AND(MONTH($K72) &lt;= 5, MONTH($L72) &gt;= 5), IF($O72 &lt;&gt; "", $E72/$O72, ""), ""),"")</f>
        <v>#VALUE!</v>
      </c>
      <c r="U72" s="10" t="e">
        <f>IF('FY2025'!$A74&lt;&gt;"",IF(AND(MONTH($K72) &lt;= 6, MONTH($L72) &gt;= 6), IF($O72 &lt;&gt; "", $E72/$O72, ""), ""),"")</f>
        <v>#VALUE!</v>
      </c>
      <c r="V72" s="10" t="e">
        <f>IF('FY2025'!$A74&lt;&gt;"",IF(AND(MONTH($K72) &lt;= 7, MONTH($L72) &gt;= 7 ), IF($O72 &lt;&gt; "", $E72/$O72, ""), ""),"")</f>
        <v>#VALUE!</v>
      </c>
      <c r="W72" s="10" t="e">
        <f>IF('FY2025'!$A74&lt;&gt;"",IF(AND(MONTH($K72) &lt;= 8, MONTH($L72) &gt;= 8), IF($O72 &lt;&gt; "", $E72/$O72, ""), ""),"")</f>
        <v>#VALUE!</v>
      </c>
      <c r="X72" s="10" t="e">
        <f>IF('FY2025'!$A74&lt;&gt;"",IF(AND(MONTH($K72) &lt;= 9, MONTH($L72) &gt;= 9), IF($O72 &lt;&gt; "", $E72/$O72, ""), ""),"")</f>
        <v>#VALUE!</v>
      </c>
      <c r="Y72" s="10" t="e">
        <f>IF('FY2025'!$A74&lt;&gt;"",IF(AND(MONTH($K72) &lt;= 10, MONTH($L72) &gt;= 10), IF($O72 &lt;&gt; "", $E72/$O72, ""), ""),"")</f>
        <v>#VALUE!</v>
      </c>
      <c r="Z72" s="10" t="e">
        <f>IF('FY2025'!$A74&lt;&gt;"",IF(AND(MONTH($K72) &lt;= 11, MONTH($L72) &gt;= 11), IF($O72 &lt;&gt; "", $E72/$O72, ""), ""),"")</f>
        <v>#VALUE!</v>
      </c>
      <c r="AA72" s="10" t="e">
        <f>IF('FY2025'!$A74&lt;&gt;"",IF(AND(MONTH($K72) &lt;= 12, MONTH($L72) &gt;= 12), IF($O72 &lt;&gt; "", $E72/$O72, ""), ""),"")</f>
        <v>#VALUE!</v>
      </c>
    </row>
    <row r="73" spans="1:27" x14ac:dyDescent="0.25">
      <c r="A73" s="8">
        <f>IF('FY2025'!A75&lt;&gt;"", VALUE('FY2025'!A75), "")</f>
        <v>72</v>
      </c>
      <c r="B73" s="5" t="str">
        <f>IF('FY2025'!A75&lt;&gt;"",_xlfn.VALUETOTEXT('FY2025'!B75),"")</f>
        <v>25-1001-0402-25CITI-PS-DS-072</v>
      </c>
      <c r="C73" s="5" t="str">
        <f>_xlfn.VALUETOTEXT('FY2025'!C75)</f>
        <v>DS</v>
      </c>
      <c r="D73" s="5" t="str">
        <f>IF('FY2025'!A75&lt;&gt;"",_xlfn.VALUETOTEXT('FY2025'!D75),"")</f>
        <v>Citibank Bhd</v>
      </c>
      <c r="E73" s="6">
        <f>IF('FY2025'!A75&lt;&gt;"",VALUE('FY2025'!E75),"")</f>
        <v>500000</v>
      </c>
      <c r="F73" s="6">
        <f>IF('FY2025'!A75&lt;&gt;"",VALUE('FY2025'!F75),"")</f>
        <v>77</v>
      </c>
      <c r="G73" s="6">
        <f>IF('FY2025'!A75&lt;&gt;"",VALUE('FY2025'!G75),"")</f>
        <v>64</v>
      </c>
      <c r="H73" s="6">
        <f>IF('FY2025'!A75&lt;&gt;"",VALUE('FY2025'!H75),"")</f>
        <v>5.07</v>
      </c>
      <c r="I73" s="6">
        <f>IF('FY2025'!A75&lt;&gt;"",VALUE('FY2025'!I75),"")</f>
        <v>1.04</v>
      </c>
      <c r="J73" s="6">
        <f>IF('FY2025'!A75&lt;&gt;"",VALUE('FY2025'!J75),"")</f>
        <v>4.03</v>
      </c>
      <c r="K73" s="7" t="e">
        <f>IF('FY2025'!A75&lt;&gt;"",DATEVALUE(MID('FY2025'!K75, FIND(",", 'FY2025'!K75) + 2, FIND(" ", 'FY2025'!K75) - FIND(",", 'FY2025'!K75) - 1) &amp; " " &amp; MID('FY2025'!K75, FIND(" ", 'FY2025'!K75) + 1, FIND(",", 'FY2025'!K75, FIND(" ", 'FY2025'!K75)) - FIND(" ", 'FY2025'!K75) - 1) &amp; ", " &amp; MID('FY2025'!K75, FIND(",", 'FY2025'!K75, FIND(",",'FY2025'!K75) + 1) + 2, LEN('FY2025'!K75))),"")</f>
        <v>#VALUE!</v>
      </c>
      <c r="L73" s="7" t="e">
        <f>IF('FY2025'!A75&lt;&gt;"",DATEVALUE(MID('FY2025'!L75, FIND(",", 'FY2025'!L75) + 2, FIND(" ", 'FY2025'!L75) - FIND(",", 'FY2025'!L75) - 1) &amp; " " &amp; MID('FY2025'!L75, FIND(" ", 'FY2025'!L75) + 1, FIND(",", 'FY2025'!L75, FIND(" ", 'FY2025'!L75)) - FIND(" ", 'FY2025'!L75) - 1) &amp; ", " &amp; MID('FY2025'!L75, FIND(",", 'FY2025'!L75, FIND(",",'FY2025'!L75) + 1) + 2, LEN('FY2025'!L75))),"")</f>
        <v>#VALUE!</v>
      </c>
      <c r="M73" s="7" t="e">
        <f>IF('FY2025'!A75&lt;&gt;"",DATEVALUE(MID('FY2025'!M75, FIND(",", 'FY2025'!M75) + 2, FIND(" ", 'FY2025'!M75) - FIND(",", 'FY2025'!M75) - 1) &amp; " " &amp; MID('FY2025'!M75, FIND(" ", 'FY2025'!M75) + 1, FIND(",", 'FY2025'!M75, FIND(" ", 'FY2025'!M75)) - FIND(" ", 'FY2025'!M75) - 1) &amp; ", " &amp; MID('FY2025'!M75, FIND(",", 'FY2025'!M75, FIND(",",'FY2025'!M75) + 1) + 2, LEN('FY2025'!M75))),"")</f>
        <v>#VALUE!</v>
      </c>
      <c r="N73" s="7" t="e">
        <f>IF('FY2025'!A75&lt;&gt;"",DATEVALUE(MID('FY2025'!N75, FIND(",", 'FY2025'!N75) + 2, FIND(" ", 'FY2025'!N75) - FIND(",", 'FY2025'!N75) - 1) &amp; " " &amp; MID('FY2025'!N75, FIND(" ", 'FY2025'!N75) + 1, FIND(",", 'FY2025'!N75, FIND(" ", 'FY2025'!N75)) - FIND(" ", 'FY2025'!N75) - 1) &amp; ", " &amp; MID('FY2025'!N75, FIND(",", 'FY2025'!N75, FIND(",",'FY2025'!N75) + 1) + 2, LEN('FY2025'!N75))),"")</f>
        <v>#VALUE!</v>
      </c>
      <c r="O73" s="5" t="e">
        <f t="shared" si="1"/>
        <v>#VALUE!</v>
      </c>
      <c r="P73" s="10" t="e">
        <f>IF('FY2025'!$A75&lt;&gt;"",IF(AND(MONTH($K73) &lt;= 1, MONTH($L73) &gt;= 1), IF($O73 &lt;&gt; "", $E73/$O73, ""), ""),"")</f>
        <v>#VALUE!</v>
      </c>
      <c r="Q73" s="10" t="e">
        <f>IF('FY2025'!$A75&lt;&gt;"",IF(AND(MONTH($K73) &lt;= 2, MONTH($L73) &gt;= 2), IF($O73 &lt;&gt; "", $E73/$O73, ""), ""),"")</f>
        <v>#VALUE!</v>
      </c>
      <c r="R73" s="10" t="e">
        <f>IF('FY2025'!$A75&lt;&gt;"",IF(AND(MONTH($K73) &lt;= 3, MONTH($L73) &gt;= 3), IF($O73 &lt;&gt; "", $E73/$O73, ""), ""),"")</f>
        <v>#VALUE!</v>
      </c>
      <c r="S73" s="10" t="e">
        <f>IF('FY2025'!$A75&lt;&gt;"",IF(AND(MONTH($K73) &lt;= 4, MONTH($L73) &gt;= 4), IF($O73 &lt;&gt; "", $E73/$O73, ""), ""),"")</f>
        <v>#VALUE!</v>
      </c>
      <c r="T73" s="10" t="e">
        <f>IF('FY2025'!$A75&lt;&gt;"",IF(AND(MONTH($K73) &lt;= 5, MONTH($L73) &gt;= 5), IF($O73 &lt;&gt; "", $E73/$O73, ""), ""),"")</f>
        <v>#VALUE!</v>
      </c>
      <c r="U73" s="10" t="e">
        <f>IF('FY2025'!$A75&lt;&gt;"",IF(AND(MONTH($K73) &lt;= 6, MONTH($L73) &gt;= 6), IF($O73 &lt;&gt; "", $E73/$O73, ""), ""),"")</f>
        <v>#VALUE!</v>
      </c>
      <c r="V73" s="10" t="e">
        <f>IF('FY2025'!$A75&lt;&gt;"",IF(AND(MONTH($K73) &lt;= 7, MONTH($L73) &gt;= 7 ), IF($O73 &lt;&gt; "", $E73/$O73, ""), ""),"")</f>
        <v>#VALUE!</v>
      </c>
      <c r="W73" s="10" t="e">
        <f>IF('FY2025'!$A75&lt;&gt;"",IF(AND(MONTH($K73) &lt;= 8, MONTH($L73) &gt;= 8), IF($O73 &lt;&gt; "", $E73/$O73, ""), ""),"")</f>
        <v>#VALUE!</v>
      </c>
      <c r="X73" s="10" t="e">
        <f>IF('FY2025'!$A75&lt;&gt;"",IF(AND(MONTH($K73) &lt;= 9, MONTH($L73) &gt;= 9), IF($O73 &lt;&gt; "", $E73/$O73, ""), ""),"")</f>
        <v>#VALUE!</v>
      </c>
      <c r="Y73" s="10" t="e">
        <f>IF('FY2025'!$A75&lt;&gt;"",IF(AND(MONTH($K73) &lt;= 10, MONTH($L73) &gt;= 10), IF($O73 &lt;&gt; "", $E73/$O73, ""), ""),"")</f>
        <v>#VALUE!</v>
      </c>
      <c r="Z73" s="10" t="e">
        <f>IF('FY2025'!$A75&lt;&gt;"",IF(AND(MONTH($K73) &lt;= 11, MONTH($L73) &gt;= 11), IF($O73 &lt;&gt; "", $E73/$O73, ""), ""),"")</f>
        <v>#VALUE!</v>
      </c>
      <c r="AA73" s="10" t="e">
        <f>IF('FY2025'!$A75&lt;&gt;"",IF(AND(MONTH($K73) &lt;= 12, MONTH($L73) &gt;= 12), IF($O73 &lt;&gt; "", $E73/$O73, ""), ""),"")</f>
        <v>#VALUE!</v>
      </c>
    </row>
    <row r="74" spans="1:27" x14ac:dyDescent="0.25">
      <c r="A74" s="8">
        <f>IF('FY2025'!A76&lt;&gt;"", VALUE('FY2025'!A76), "")</f>
        <v>73</v>
      </c>
      <c r="B74" s="5" t="str">
        <f>IF('FY2025'!A76&lt;&gt;"",_xlfn.VALUETOTEXT('FY2025'!B76),"")</f>
        <v>25-1001-0402-25TOTS-PS-DS-073</v>
      </c>
      <c r="C74" s="5" t="str">
        <f>_xlfn.VALUETOTEXT('FY2025'!C76)</f>
        <v>DS</v>
      </c>
      <c r="D74" s="5" t="str">
        <f>IF('FY2025'!A76&lt;&gt;"",_xlfn.VALUETOTEXT('FY2025'!D76),"")</f>
        <v>TOTSA TotalEnergies Trading SA</v>
      </c>
      <c r="E74" s="6">
        <f>IF('FY2025'!A76&lt;&gt;"",VALUE('FY2025'!E76),"")</f>
        <v>500000</v>
      </c>
      <c r="F74" s="6">
        <f>IF('FY2025'!A76&lt;&gt;"",VALUE('FY2025'!F76),"")</f>
        <v>77</v>
      </c>
      <c r="G74" s="6">
        <f>IF('FY2025'!A76&lt;&gt;"",VALUE('FY2025'!G76),"")</f>
        <v>64</v>
      </c>
      <c r="H74" s="6">
        <f>IF('FY2025'!A76&lt;&gt;"",VALUE('FY2025'!H76),"")</f>
        <v>5.05</v>
      </c>
      <c r="I74" s="6">
        <f>IF('FY2025'!A76&lt;&gt;"",VALUE('FY2025'!I76),"")</f>
        <v>1.05</v>
      </c>
      <c r="J74" s="6">
        <f>IF('FY2025'!A76&lt;&gt;"",VALUE('FY2025'!J76),"")</f>
        <v>4</v>
      </c>
      <c r="K74" s="7" t="e">
        <f>IF('FY2025'!A76&lt;&gt;"",DATEVALUE(MID('FY2025'!K76, FIND(",", 'FY2025'!K76) + 2, FIND(" ", 'FY2025'!K76) - FIND(",", 'FY2025'!K76) - 1) &amp; " " &amp; MID('FY2025'!K76, FIND(" ", 'FY2025'!K76) + 1, FIND(",", 'FY2025'!K76, FIND(" ", 'FY2025'!K76)) - FIND(" ", 'FY2025'!K76) - 1) &amp; ", " &amp; MID('FY2025'!K76, FIND(",", 'FY2025'!K76, FIND(",",'FY2025'!K76) + 1) + 2, LEN('FY2025'!K76))),"")</f>
        <v>#VALUE!</v>
      </c>
      <c r="L74" s="7" t="e">
        <f>IF('FY2025'!A76&lt;&gt;"",DATEVALUE(MID('FY2025'!L76, FIND(",", 'FY2025'!L76) + 2, FIND(" ", 'FY2025'!L76) - FIND(",", 'FY2025'!L76) - 1) &amp; " " &amp; MID('FY2025'!L76, FIND(" ", 'FY2025'!L76) + 1, FIND(",", 'FY2025'!L76, FIND(" ", 'FY2025'!L76)) - FIND(" ", 'FY2025'!L76) - 1) &amp; ", " &amp; MID('FY2025'!L76, FIND(",", 'FY2025'!L76, FIND(",",'FY2025'!L76) + 1) + 2, LEN('FY2025'!L76))),"")</f>
        <v>#VALUE!</v>
      </c>
      <c r="M74" s="7" t="e">
        <f>IF('FY2025'!A76&lt;&gt;"",DATEVALUE(MID('FY2025'!M76, FIND(",", 'FY2025'!M76) + 2, FIND(" ", 'FY2025'!M76) - FIND(",", 'FY2025'!M76) - 1) &amp; " " &amp; MID('FY2025'!M76, FIND(" ", 'FY2025'!M76) + 1, FIND(",", 'FY2025'!M76, FIND(" ", 'FY2025'!M76)) - FIND(" ", 'FY2025'!M76) - 1) &amp; ", " &amp; MID('FY2025'!M76, FIND(",", 'FY2025'!M76, FIND(",",'FY2025'!M76) + 1) + 2, LEN('FY2025'!M76))),"")</f>
        <v>#VALUE!</v>
      </c>
      <c r="N74" s="7" t="e">
        <f>IF('FY2025'!A76&lt;&gt;"",DATEVALUE(MID('FY2025'!N76, FIND(",", 'FY2025'!N76) + 2, FIND(" ", 'FY2025'!N76) - FIND(",", 'FY2025'!N76) - 1) &amp; " " &amp; MID('FY2025'!N76, FIND(" ", 'FY2025'!N76) + 1, FIND(",", 'FY2025'!N76, FIND(" ", 'FY2025'!N76)) - FIND(" ", 'FY2025'!N76) - 1) &amp; ", " &amp; MID('FY2025'!N76, FIND(",", 'FY2025'!N76, FIND(",",'FY2025'!N76) + 1) + 2, LEN('FY2025'!N76))),"")</f>
        <v>#VALUE!</v>
      </c>
      <c r="O74" s="5" t="e">
        <f t="shared" si="1"/>
        <v>#VALUE!</v>
      </c>
      <c r="P74" s="10" t="e">
        <f>IF('FY2025'!$A76&lt;&gt;"",IF(AND(MONTH($K74) &lt;= 1, MONTH($L74) &gt;= 1), IF($O74 &lt;&gt; "", $E74/$O74, ""), ""),"")</f>
        <v>#VALUE!</v>
      </c>
      <c r="Q74" s="10" t="e">
        <f>IF('FY2025'!$A76&lt;&gt;"",IF(AND(MONTH($K74) &lt;= 2, MONTH($L74) &gt;= 2), IF($O74 &lt;&gt; "", $E74/$O74, ""), ""),"")</f>
        <v>#VALUE!</v>
      </c>
      <c r="R74" s="10" t="e">
        <f>IF('FY2025'!$A76&lt;&gt;"",IF(AND(MONTH($K74) &lt;= 3, MONTH($L74) &gt;= 3), IF($O74 &lt;&gt; "", $E74/$O74, ""), ""),"")</f>
        <v>#VALUE!</v>
      </c>
      <c r="S74" s="10" t="e">
        <f>IF('FY2025'!$A76&lt;&gt;"",IF(AND(MONTH($K74) &lt;= 4, MONTH($L74) &gt;= 4), IF($O74 &lt;&gt; "", $E74/$O74, ""), ""),"")</f>
        <v>#VALUE!</v>
      </c>
      <c r="T74" s="10" t="e">
        <f>IF('FY2025'!$A76&lt;&gt;"",IF(AND(MONTH($K74) &lt;= 5, MONTH($L74) &gt;= 5), IF($O74 &lt;&gt; "", $E74/$O74, ""), ""),"")</f>
        <v>#VALUE!</v>
      </c>
      <c r="U74" s="10" t="e">
        <f>IF('FY2025'!$A76&lt;&gt;"",IF(AND(MONTH($K74) &lt;= 6, MONTH($L74) &gt;= 6), IF($O74 &lt;&gt; "", $E74/$O74, ""), ""),"")</f>
        <v>#VALUE!</v>
      </c>
      <c r="V74" s="10" t="e">
        <f>IF('FY2025'!$A76&lt;&gt;"",IF(AND(MONTH($K74) &lt;= 7, MONTH($L74) &gt;= 7 ), IF($O74 &lt;&gt; "", $E74/$O74, ""), ""),"")</f>
        <v>#VALUE!</v>
      </c>
      <c r="W74" s="10" t="e">
        <f>IF('FY2025'!$A76&lt;&gt;"",IF(AND(MONTH($K74) &lt;= 8, MONTH($L74) &gt;= 8), IF($O74 &lt;&gt; "", $E74/$O74, ""), ""),"")</f>
        <v>#VALUE!</v>
      </c>
      <c r="X74" s="10" t="e">
        <f>IF('FY2025'!$A76&lt;&gt;"",IF(AND(MONTH($K74) &lt;= 9, MONTH($L74) &gt;= 9), IF($O74 &lt;&gt; "", $E74/$O74, ""), ""),"")</f>
        <v>#VALUE!</v>
      </c>
      <c r="Y74" s="10" t="e">
        <f>IF('FY2025'!$A76&lt;&gt;"",IF(AND(MONTH($K74) &lt;= 10, MONTH($L74) &gt;= 10), IF($O74 &lt;&gt; "", $E74/$O74, ""), ""),"")</f>
        <v>#VALUE!</v>
      </c>
      <c r="Z74" s="10" t="e">
        <f>IF('FY2025'!$A76&lt;&gt;"",IF(AND(MONTH($K74) &lt;= 11, MONTH($L74) &gt;= 11), IF($O74 &lt;&gt; "", $E74/$O74, ""), ""),"")</f>
        <v>#VALUE!</v>
      </c>
      <c r="AA74" s="10" t="e">
        <f>IF('FY2025'!$A76&lt;&gt;"",IF(AND(MONTH($K74) &lt;= 12, MONTH($L74) &gt;= 12), IF($O74 &lt;&gt; "", $E74/$O74, ""), ""),"")</f>
        <v>#VALUE!</v>
      </c>
    </row>
    <row r="75" spans="1:27" x14ac:dyDescent="0.25">
      <c r="A75" s="8">
        <f>IF('FY2025'!A77&lt;&gt;"", VALUE('FY2025'!A77), "")</f>
        <v>74</v>
      </c>
      <c r="B75" s="5" t="str">
        <f>IF('FY2025'!A77&lt;&gt;"",_xlfn.VALUETOTEXT('FY2025'!B77),"")</f>
        <v>25-1002-0403-25SCBS-PS-HZ-074</v>
      </c>
      <c r="C75" s="5" t="str">
        <f>_xlfn.VALUETOTEXT('FY2025'!C77)</f>
        <v>HZ</v>
      </c>
      <c r="D75" s="5" t="str">
        <f>IF('FY2025'!A77&lt;&gt;"",_xlfn.VALUETOTEXT('FY2025'!D77),"")</f>
        <v>Standard Chartered Saadiq Berhad</v>
      </c>
      <c r="E75" s="6">
        <f>IF('FY2025'!A77&lt;&gt;"",VALUE('FY2025'!E77),"")</f>
        <v>500000</v>
      </c>
      <c r="F75" s="6">
        <f>IF('FY2025'!A77&lt;&gt;"",VALUE('FY2025'!F77),"")</f>
        <v>77</v>
      </c>
      <c r="G75" s="6">
        <f>IF('FY2025'!A77&lt;&gt;"",VALUE('FY2025'!G77),"")</f>
        <v>64</v>
      </c>
      <c r="H75" s="6">
        <f>IF('FY2025'!A77&lt;&gt;"",VALUE('FY2025'!H77),"")</f>
        <v>4.25</v>
      </c>
      <c r="I75" s="6">
        <f>IF('FY2025'!A77&lt;&gt;"",VALUE('FY2025'!I77),"")</f>
        <v>0.36</v>
      </c>
      <c r="J75" s="6">
        <f>IF('FY2025'!A77&lt;&gt;"",VALUE('FY2025'!J77),"")</f>
        <v>3.89</v>
      </c>
      <c r="K75" s="7" t="e">
        <f>IF('FY2025'!A77&lt;&gt;"",DATEVALUE(MID('FY2025'!K77, FIND(",", 'FY2025'!K77) + 2, FIND(" ", 'FY2025'!K77) - FIND(",", 'FY2025'!K77) - 1) &amp; " " &amp; MID('FY2025'!K77, FIND(" ", 'FY2025'!K77) + 1, FIND(",", 'FY2025'!K77, FIND(" ", 'FY2025'!K77)) - FIND(" ", 'FY2025'!K77) - 1) &amp; ", " &amp; MID('FY2025'!K77, FIND(",", 'FY2025'!K77, FIND(",",'FY2025'!K77) + 1) + 2, LEN('FY2025'!K77))),"")</f>
        <v>#VALUE!</v>
      </c>
      <c r="L75" s="7" t="e">
        <f>IF('FY2025'!A77&lt;&gt;"",DATEVALUE(MID('FY2025'!L77, FIND(",", 'FY2025'!L77) + 2, FIND(" ", 'FY2025'!L77) - FIND(",", 'FY2025'!L77) - 1) &amp; " " &amp; MID('FY2025'!L77, FIND(" ", 'FY2025'!L77) + 1, FIND(",", 'FY2025'!L77, FIND(" ", 'FY2025'!L77)) - FIND(" ", 'FY2025'!L77) - 1) &amp; ", " &amp; MID('FY2025'!L77, FIND(",", 'FY2025'!L77, FIND(",",'FY2025'!L77) + 1) + 2, LEN('FY2025'!L77))),"")</f>
        <v>#VALUE!</v>
      </c>
      <c r="M75" s="7" t="e">
        <f>IF('FY2025'!A77&lt;&gt;"",DATEVALUE(MID('FY2025'!M77, FIND(",", 'FY2025'!M77) + 2, FIND(" ", 'FY2025'!M77) - FIND(",", 'FY2025'!M77) - 1) &amp; " " &amp; MID('FY2025'!M77, FIND(" ", 'FY2025'!M77) + 1, FIND(",", 'FY2025'!M77, FIND(" ", 'FY2025'!M77)) - FIND(" ", 'FY2025'!M77) - 1) &amp; ", " &amp; MID('FY2025'!M77, FIND(",", 'FY2025'!M77, FIND(",",'FY2025'!M77) + 1) + 2, LEN('FY2025'!M77))),"")</f>
        <v>#VALUE!</v>
      </c>
      <c r="N75" s="7" t="e">
        <f>IF('FY2025'!A77&lt;&gt;"",DATEVALUE(MID('FY2025'!N77, FIND(",", 'FY2025'!N77) + 2, FIND(" ", 'FY2025'!N77) - FIND(",", 'FY2025'!N77) - 1) &amp; " " &amp; MID('FY2025'!N77, FIND(" ", 'FY2025'!N77) + 1, FIND(",", 'FY2025'!N77, FIND(" ", 'FY2025'!N77)) - FIND(" ", 'FY2025'!N77) - 1) &amp; ", " &amp; MID('FY2025'!N77, FIND(",", 'FY2025'!N77, FIND(",",'FY2025'!N77) + 1) + 2, LEN('FY2025'!N77))),"")</f>
        <v>#VALUE!</v>
      </c>
      <c r="O75" s="5" t="e">
        <f t="shared" si="1"/>
        <v>#VALUE!</v>
      </c>
      <c r="P75" s="10" t="e">
        <f>IF('FY2025'!$A77&lt;&gt;"",IF(AND(MONTH($K75) &lt;= 1, MONTH($L75) &gt;= 1), IF($O75 &lt;&gt; "", $E75/$O75, ""), ""),"")</f>
        <v>#VALUE!</v>
      </c>
      <c r="Q75" s="10" t="e">
        <f>IF('FY2025'!$A77&lt;&gt;"",IF(AND(MONTH($K75) &lt;= 2, MONTH($L75) &gt;= 2), IF($O75 &lt;&gt; "", $E75/$O75, ""), ""),"")</f>
        <v>#VALUE!</v>
      </c>
      <c r="R75" s="10" t="e">
        <f>IF('FY2025'!$A77&lt;&gt;"",IF(AND(MONTH($K75) &lt;= 3, MONTH($L75) &gt;= 3), IF($O75 &lt;&gt; "", $E75/$O75, ""), ""),"")</f>
        <v>#VALUE!</v>
      </c>
      <c r="S75" s="10" t="e">
        <f>IF('FY2025'!$A77&lt;&gt;"",IF(AND(MONTH($K75) &lt;= 4, MONTH($L75) &gt;= 4), IF($O75 &lt;&gt; "", $E75/$O75, ""), ""),"")</f>
        <v>#VALUE!</v>
      </c>
      <c r="T75" s="10" t="e">
        <f>IF('FY2025'!$A77&lt;&gt;"",IF(AND(MONTH($K75) &lt;= 5, MONTH($L75) &gt;= 5), IF($O75 &lt;&gt; "", $E75/$O75, ""), ""),"")</f>
        <v>#VALUE!</v>
      </c>
      <c r="U75" s="10" t="e">
        <f>IF('FY2025'!$A77&lt;&gt;"",IF(AND(MONTH($K75) &lt;= 6, MONTH($L75) &gt;= 6), IF($O75 &lt;&gt; "", $E75/$O75, ""), ""),"")</f>
        <v>#VALUE!</v>
      </c>
      <c r="V75" s="10" t="e">
        <f>IF('FY2025'!$A77&lt;&gt;"",IF(AND(MONTH($K75) &lt;= 7, MONTH($L75) &gt;= 7 ), IF($O75 &lt;&gt; "", $E75/$O75, ""), ""),"")</f>
        <v>#VALUE!</v>
      </c>
      <c r="W75" s="10" t="e">
        <f>IF('FY2025'!$A77&lt;&gt;"",IF(AND(MONTH($K75) &lt;= 8, MONTH($L75) &gt;= 8), IF($O75 &lt;&gt; "", $E75/$O75, ""), ""),"")</f>
        <v>#VALUE!</v>
      </c>
      <c r="X75" s="10" t="e">
        <f>IF('FY2025'!$A77&lt;&gt;"",IF(AND(MONTH($K75) &lt;= 9, MONTH($L75) &gt;= 9), IF($O75 &lt;&gt; "", $E75/$O75, ""), ""),"")</f>
        <v>#VALUE!</v>
      </c>
      <c r="Y75" s="10" t="e">
        <f>IF('FY2025'!$A77&lt;&gt;"",IF(AND(MONTH($K75) &lt;= 10, MONTH($L75) &gt;= 10), IF($O75 &lt;&gt; "", $E75/$O75, ""), ""),"")</f>
        <v>#VALUE!</v>
      </c>
      <c r="Z75" s="10" t="e">
        <f>IF('FY2025'!$A77&lt;&gt;"",IF(AND(MONTH($K75) &lt;= 11, MONTH($L75) &gt;= 11), IF($O75 &lt;&gt; "", $E75/$O75, ""), ""),"")</f>
        <v>#VALUE!</v>
      </c>
      <c r="AA75" s="10" t="e">
        <f>IF('FY2025'!$A77&lt;&gt;"",IF(AND(MONTH($K75) &lt;= 12, MONTH($L75) &gt;= 12), IF($O75 &lt;&gt; "", $E75/$O75, ""), ""),"")</f>
        <v>#VALUE!</v>
      </c>
    </row>
    <row r="76" spans="1:27" x14ac:dyDescent="0.25">
      <c r="A76" s="8">
        <f>IF('FY2025'!A78&lt;&gt;"", VALUE('FY2025'!A78), "")</f>
        <v>75</v>
      </c>
      <c r="B76" s="5" t="str">
        <f>IF('FY2025'!A78&lt;&gt;"",_xlfn.VALUETOTEXT('FY2025'!B78),"")</f>
        <v>25-1002-0403-25SCBB-PS-HZ-075</v>
      </c>
      <c r="C76" s="5" t="str">
        <f>_xlfn.VALUETOTEXT('FY2025'!C78)</f>
        <v>HZ</v>
      </c>
      <c r="D76" s="5" t="str">
        <f>IF('FY2025'!A78&lt;&gt;"",_xlfn.VALUETOTEXT('FY2025'!D78),"")</f>
        <v>Standard Chartered Bank (M) Bhd</v>
      </c>
      <c r="E76" s="6">
        <f>IF('FY2025'!A78&lt;&gt;"",VALUE('FY2025'!E78),"")</f>
        <v>500000</v>
      </c>
      <c r="F76" s="6">
        <f>IF('FY2025'!A78&lt;&gt;"",VALUE('FY2025'!F78),"")</f>
        <v>77</v>
      </c>
      <c r="G76" s="6">
        <f>IF('FY2025'!A78&lt;&gt;"",VALUE('FY2025'!G78),"")</f>
        <v>64</v>
      </c>
      <c r="H76" s="6">
        <f>IF('FY2025'!A78&lt;&gt;"",VALUE('FY2025'!H78),"")</f>
        <v>4.2699999999999996</v>
      </c>
      <c r="I76" s="6">
        <f>IF('FY2025'!A78&lt;&gt;"",VALUE('FY2025'!I78),"")</f>
        <v>0.33</v>
      </c>
      <c r="J76" s="6">
        <f>IF('FY2025'!A78&lt;&gt;"",VALUE('FY2025'!J78),"")</f>
        <v>3.94</v>
      </c>
      <c r="K76" s="7" t="e">
        <f>IF('FY2025'!A78&lt;&gt;"",DATEVALUE(MID('FY2025'!K78, FIND(",", 'FY2025'!K78) + 2, FIND(" ", 'FY2025'!K78) - FIND(",", 'FY2025'!K78) - 1) &amp; " " &amp; MID('FY2025'!K78, FIND(" ", 'FY2025'!K78) + 1, FIND(",", 'FY2025'!K78, FIND(" ", 'FY2025'!K78)) - FIND(" ", 'FY2025'!K78) - 1) &amp; ", " &amp; MID('FY2025'!K78, FIND(",", 'FY2025'!K78, FIND(",",'FY2025'!K78) + 1) + 2, LEN('FY2025'!K78))),"")</f>
        <v>#VALUE!</v>
      </c>
      <c r="L76" s="7" t="e">
        <f>IF('FY2025'!A78&lt;&gt;"",DATEVALUE(MID('FY2025'!L78, FIND(",", 'FY2025'!L78) + 2, FIND(" ", 'FY2025'!L78) - FIND(",", 'FY2025'!L78) - 1) &amp; " " &amp; MID('FY2025'!L78, FIND(" ", 'FY2025'!L78) + 1, FIND(",", 'FY2025'!L78, FIND(" ", 'FY2025'!L78)) - FIND(" ", 'FY2025'!L78) - 1) &amp; ", " &amp; MID('FY2025'!L78, FIND(",", 'FY2025'!L78, FIND(",",'FY2025'!L78) + 1) + 2, LEN('FY2025'!L78))),"")</f>
        <v>#VALUE!</v>
      </c>
      <c r="M76" s="7" t="e">
        <f>IF('FY2025'!A78&lt;&gt;"",DATEVALUE(MID('FY2025'!M78, FIND(",", 'FY2025'!M78) + 2, FIND(" ", 'FY2025'!M78) - FIND(",", 'FY2025'!M78) - 1) &amp; " " &amp; MID('FY2025'!M78, FIND(" ", 'FY2025'!M78) + 1, FIND(",", 'FY2025'!M78, FIND(" ", 'FY2025'!M78)) - FIND(" ", 'FY2025'!M78) - 1) &amp; ", " &amp; MID('FY2025'!M78, FIND(",", 'FY2025'!M78, FIND(",",'FY2025'!M78) + 1) + 2, LEN('FY2025'!M78))),"")</f>
        <v>#VALUE!</v>
      </c>
      <c r="N76" s="7" t="e">
        <f>IF('FY2025'!A78&lt;&gt;"",DATEVALUE(MID('FY2025'!N78, FIND(",", 'FY2025'!N78) + 2, FIND(" ", 'FY2025'!N78) - FIND(",", 'FY2025'!N78) - 1) &amp; " " &amp; MID('FY2025'!N78, FIND(" ", 'FY2025'!N78) + 1, FIND(",", 'FY2025'!N78, FIND(" ", 'FY2025'!N78)) - FIND(" ", 'FY2025'!N78) - 1) &amp; ", " &amp; MID('FY2025'!N78, FIND(",", 'FY2025'!N78, FIND(",",'FY2025'!N78) + 1) + 2, LEN('FY2025'!N78))),"")</f>
        <v>#VALUE!</v>
      </c>
      <c r="O76" s="5" t="e">
        <f t="shared" si="1"/>
        <v>#VALUE!</v>
      </c>
      <c r="P76" s="10" t="e">
        <f>IF('FY2025'!$A78&lt;&gt;"",IF(AND(MONTH($K76) &lt;= 1, MONTH($L76) &gt;= 1), IF($O76 &lt;&gt; "", $E76/$O76, ""), ""),"")</f>
        <v>#VALUE!</v>
      </c>
      <c r="Q76" s="10" t="e">
        <f>IF('FY2025'!$A78&lt;&gt;"",IF(AND(MONTH($K76) &lt;= 2, MONTH($L76) &gt;= 2), IF($O76 &lt;&gt; "", $E76/$O76, ""), ""),"")</f>
        <v>#VALUE!</v>
      </c>
      <c r="R76" s="10" t="e">
        <f>IF('FY2025'!$A78&lt;&gt;"",IF(AND(MONTH($K76) &lt;= 3, MONTH($L76) &gt;= 3), IF($O76 &lt;&gt; "", $E76/$O76, ""), ""),"")</f>
        <v>#VALUE!</v>
      </c>
      <c r="S76" s="10" t="e">
        <f>IF('FY2025'!$A78&lt;&gt;"",IF(AND(MONTH($K76) &lt;= 4, MONTH($L76) &gt;= 4), IF($O76 &lt;&gt; "", $E76/$O76, ""), ""),"")</f>
        <v>#VALUE!</v>
      </c>
      <c r="T76" s="10" t="e">
        <f>IF('FY2025'!$A78&lt;&gt;"",IF(AND(MONTH($K76) &lt;= 5, MONTH($L76) &gt;= 5), IF($O76 &lt;&gt; "", $E76/$O76, ""), ""),"")</f>
        <v>#VALUE!</v>
      </c>
      <c r="U76" s="10" t="e">
        <f>IF('FY2025'!$A78&lt;&gt;"",IF(AND(MONTH($K76) &lt;= 6, MONTH($L76) &gt;= 6), IF($O76 &lt;&gt; "", $E76/$O76, ""), ""),"")</f>
        <v>#VALUE!</v>
      </c>
      <c r="V76" s="10" t="e">
        <f>IF('FY2025'!$A78&lt;&gt;"",IF(AND(MONTH($K76) &lt;= 7, MONTH($L76) &gt;= 7 ), IF($O76 &lt;&gt; "", $E76/$O76, ""), ""),"")</f>
        <v>#VALUE!</v>
      </c>
      <c r="W76" s="10" t="e">
        <f>IF('FY2025'!$A78&lt;&gt;"",IF(AND(MONTH($K76) &lt;= 8, MONTH($L76) &gt;= 8), IF($O76 &lt;&gt; "", $E76/$O76, ""), ""),"")</f>
        <v>#VALUE!</v>
      </c>
      <c r="X76" s="10" t="e">
        <f>IF('FY2025'!$A78&lt;&gt;"",IF(AND(MONTH($K76) &lt;= 9, MONTH($L76) &gt;= 9), IF($O76 &lt;&gt; "", $E76/$O76, ""), ""),"")</f>
        <v>#VALUE!</v>
      </c>
      <c r="Y76" s="10" t="e">
        <f>IF('FY2025'!$A78&lt;&gt;"",IF(AND(MONTH($K76) &lt;= 10, MONTH($L76) &gt;= 10), IF($O76 &lt;&gt; "", $E76/$O76, ""), ""),"")</f>
        <v>#VALUE!</v>
      </c>
      <c r="Z76" s="10" t="e">
        <f>IF('FY2025'!$A78&lt;&gt;"",IF(AND(MONTH($K76) &lt;= 11, MONTH($L76) &gt;= 11), IF($O76 &lt;&gt; "", $E76/$O76, ""), ""),"")</f>
        <v>#VALUE!</v>
      </c>
      <c r="AA76" s="10" t="e">
        <f>IF('FY2025'!$A78&lt;&gt;"",IF(AND(MONTH($K76) &lt;= 12, MONTH($L76) &gt;= 12), IF($O76 &lt;&gt; "", $E76/$O76, ""), ""),"")</f>
        <v>#VALUE!</v>
      </c>
    </row>
    <row r="77" spans="1:27" x14ac:dyDescent="0.25">
      <c r="A77" s="8">
        <f>IF('FY2025'!A79&lt;&gt;"", VALUE('FY2025'!A79), "")</f>
        <v>76</v>
      </c>
      <c r="B77" s="5" t="str">
        <f>IF('FY2025'!A79&lt;&gt;"",_xlfn.VALUETOTEXT('FY2025'!B79),"")</f>
        <v>25-1002-0403-25JPMC-PS-HZ-076</v>
      </c>
      <c r="C77" s="5" t="str">
        <f>_xlfn.VALUETOTEXT('FY2025'!C79)</f>
        <v>HZ</v>
      </c>
      <c r="D77" s="5" t="str">
        <f>IF('FY2025'!A79&lt;&gt;"",_xlfn.VALUETOTEXT('FY2025'!D79),"")</f>
        <v>JP Morgan Chase Bank NA</v>
      </c>
      <c r="E77" s="6">
        <f>IF('FY2025'!A79&lt;&gt;"",VALUE('FY2025'!E79),"")</f>
        <v>500000</v>
      </c>
      <c r="F77" s="6">
        <f>IF('FY2025'!A79&lt;&gt;"",VALUE('FY2025'!F79),"")</f>
        <v>77</v>
      </c>
      <c r="G77" s="6">
        <f>IF('FY2025'!A79&lt;&gt;"",VALUE('FY2025'!G79),"")</f>
        <v>64</v>
      </c>
      <c r="H77" s="6">
        <f>IF('FY2025'!A79&lt;&gt;"",VALUE('FY2025'!H79),"")</f>
        <v>5.15</v>
      </c>
      <c r="I77" s="6">
        <f>IF('FY2025'!A79&lt;&gt;"",VALUE('FY2025'!I79),"")</f>
        <v>0.67</v>
      </c>
      <c r="J77" s="6">
        <f>IF('FY2025'!A79&lt;&gt;"",VALUE('FY2025'!J79),"")</f>
        <v>4.4800000000000004</v>
      </c>
      <c r="K77" s="7" t="e">
        <f>IF('FY2025'!A79&lt;&gt;"",DATEVALUE(MID('FY2025'!K79, FIND(",", 'FY2025'!K79) + 2, FIND(" ", 'FY2025'!K79) - FIND(",", 'FY2025'!K79) - 1) &amp; " " &amp; MID('FY2025'!K79, FIND(" ", 'FY2025'!K79) + 1, FIND(",", 'FY2025'!K79, FIND(" ", 'FY2025'!K79)) - FIND(" ", 'FY2025'!K79) - 1) &amp; ", " &amp; MID('FY2025'!K79, FIND(",", 'FY2025'!K79, FIND(",",'FY2025'!K79) + 1) + 2, LEN('FY2025'!K79))),"")</f>
        <v>#VALUE!</v>
      </c>
      <c r="L77" s="7" t="e">
        <f>IF('FY2025'!A79&lt;&gt;"",DATEVALUE(MID('FY2025'!L79, FIND(",", 'FY2025'!L79) + 2, FIND(" ", 'FY2025'!L79) - FIND(",", 'FY2025'!L79) - 1) &amp; " " &amp; MID('FY2025'!L79, FIND(" ", 'FY2025'!L79) + 1, FIND(",", 'FY2025'!L79, FIND(" ", 'FY2025'!L79)) - FIND(" ", 'FY2025'!L79) - 1) &amp; ", " &amp; MID('FY2025'!L79, FIND(",", 'FY2025'!L79, FIND(",",'FY2025'!L79) + 1) + 2, LEN('FY2025'!L79))),"")</f>
        <v>#VALUE!</v>
      </c>
      <c r="M77" s="7" t="e">
        <f>IF('FY2025'!A79&lt;&gt;"",DATEVALUE(MID('FY2025'!M79, FIND(",", 'FY2025'!M79) + 2, FIND(" ", 'FY2025'!M79) - FIND(",", 'FY2025'!M79) - 1) &amp; " " &amp; MID('FY2025'!M79, FIND(" ", 'FY2025'!M79) + 1, FIND(",", 'FY2025'!M79, FIND(" ", 'FY2025'!M79)) - FIND(" ", 'FY2025'!M79) - 1) &amp; ", " &amp; MID('FY2025'!M79, FIND(",", 'FY2025'!M79, FIND(",",'FY2025'!M79) + 1) + 2, LEN('FY2025'!M79))),"")</f>
        <v>#VALUE!</v>
      </c>
      <c r="N77" s="7" t="e">
        <f>IF('FY2025'!A79&lt;&gt;"",DATEVALUE(MID('FY2025'!N79, FIND(",", 'FY2025'!N79) + 2, FIND(" ", 'FY2025'!N79) - FIND(",", 'FY2025'!N79) - 1) &amp; " " &amp; MID('FY2025'!N79, FIND(" ", 'FY2025'!N79) + 1, FIND(",", 'FY2025'!N79, FIND(" ", 'FY2025'!N79)) - FIND(" ", 'FY2025'!N79) - 1) &amp; ", " &amp; MID('FY2025'!N79, FIND(",", 'FY2025'!N79, FIND(",",'FY2025'!N79) + 1) + 2, LEN('FY2025'!N79))),"")</f>
        <v>#VALUE!</v>
      </c>
      <c r="O77" s="5" t="e">
        <f t="shared" si="1"/>
        <v>#VALUE!</v>
      </c>
      <c r="P77" s="10" t="e">
        <f>IF('FY2025'!$A79&lt;&gt;"",IF(AND(MONTH($K77) &lt;= 1, MONTH($L77) &gt;= 1), IF($O77 &lt;&gt; "", $E77/$O77, ""), ""),"")</f>
        <v>#VALUE!</v>
      </c>
      <c r="Q77" s="10" t="e">
        <f>IF('FY2025'!$A79&lt;&gt;"",IF(AND(MONTH($K77) &lt;= 2, MONTH($L77) &gt;= 2), IF($O77 &lt;&gt; "", $E77/$O77, ""), ""),"")</f>
        <v>#VALUE!</v>
      </c>
      <c r="R77" s="10" t="e">
        <f>IF('FY2025'!$A79&lt;&gt;"",IF(AND(MONTH($K77) &lt;= 3, MONTH($L77) &gt;= 3), IF($O77 &lt;&gt; "", $E77/$O77, ""), ""),"")</f>
        <v>#VALUE!</v>
      </c>
      <c r="S77" s="10" t="e">
        <f>IF('FY2025'!$A79&lt;&gt;"",IF(AND(MONTH($K77) &lt;= 4, MONTH($L77) &gt;= 4), IF($O77 &lt;&gt; "", $E77/$O77, ""), ""),"")</f>
        <v>#VALUE!</v>
      </c>
      <c r="T77" s="10" t="e">
        <f>IF('FY2025'!$A79&lt;&gt;"",IF(AND(MONTH($K77) &lt;= 5, MONTH($L77) &gt;= 5), IF($O77 &lt;&gt; "", $E77/$O77, ""), ""),"")</f>
        <v>#VALUE!</v>
      </c>
      <c r="U77" s="10" t="e">
        <f>IF('FY2025'!$A79&lt;&gt;"",IF(AND(MONTH($K77) &lt;= 6, MONTH($L77) &gt;= 6), IF($O77 &lt;&gt; "", $E77/$O77, ""), ""),"")</f>
        <v>#VALUE!</v>
      </c>
      <c r="V77" s="10" t="e">
        <f>IF('FY2025'!$A79&lt;&gt;"",IF(AND(MONTH($K77) &lt;= 7, MONTH($L77) &gt;= 7 ), IF($O77 &lt;&gt; "", $E77/$O77, ""), ""),"")</f>
        <v>#VALUE!</v>
      </c>
      <c r="W77" s="10" t="e">
        <f>IF('FY2025'!$A79&lt;&gt;"",IF(AND(MONTH($K77) &lt;= 8, MONTH($L77) &gt;= 8), IF($O77 &lt;&gt; "", $E77/$O77, ""), ""),"")</f>
        <v>#VALUE!</v>
      </c>
      <c r="X77" s="10" t="e">
        <f>IF('FY2025'!$A79&lt;&gt;"",IF(AND(MONTH($K77) &lt;= 9, MONTH($L77) &gt;= 9), IF($O77 &lt;&gt; "", $E77/$O77, ""), ""),"")</f>
        <v>#VALUE!</v>
      </c>
      <c r="Y77" s="10" t="e">
        <f>IF('FY2025'!$A79&lt;&gt;"",IF(AND(MONTH($K77) &lt;= 10, MONTH($L77) &gt;= 10), IF($O77 &lt;&gt; "", $E77/$O77, ""), ""),"")</f>
        <v>#VALUE!</v>
      </c>
      <c r="Z77" s="10" t="e">
        <f>IF('FY2025'!$A79&lt;&gt;"",IF(AND(MONTH($K77) &lt;= 11, MONTH($L77) &gt;= 11), IF($O77 &lt;&gt; "", $E77/$O77, ""), ""),"")</f>
        <v>#VALUE!</v>
      </c>
      <c r="AA77" s="10" t="e">
        <f>IF('FY2025'!$A79&lt;&gt;"",IF(AND(MONTH($K77) &lt;= 12, MONTH($L77) &gt;= 12), IF($O77 &lt;&gt; "", $E77/$O77, ""), ""),"")</f>
        <v>#VALUE!</v>
      </c>
    </row>
    <row r="78" spans="1:27" x14ac:dyDescent="0.25">
      <c r="A78" s="8">
        <f>IF('FY2025'!A80&lt;&gt;"", VALUE('FY2025'!A80), "")</f>
        <v>77</v>
      </c>
      <c r="B78" s="5" t="str">
        <f>IF('FY2025'!A80&lt;&gt;"",_xlfn.VALUETOTEXT('FY2025'!B80),"")</f>
        <v>25-1002-0403-25TOTS-PS-HZ-077</v>
      </c>
      <c r="C78" s="5" t="str">
        <f>_xlfn.VALUETOTEXT('FY2025'!C80)</f>
        <v>HZ</v>
      </c>
      <c r="D78" s="5" t="str">
        <f>IF('FY2025'!A80&lt;&gt;"",_xlfn.VALUETOTEXT('FY2025'!D80),"")</f>
        <v>TOTSA TotalEnergies Trading SA</v>
      </c>
      <c r="E78" s="6">
        <f>IF('FY2025'!A80&lt;&gt;"",VALUE('FY2025'!E80),"")</f>
        <v>500000</v>
      </c>
      <c r="F78" s="6">
        <f>IF('FY2025'!A80&lt;&gt;"",VALUE('FY2025'!F80),"")</f>
        <v>77</v>
      </c>
      <c r="G78" s="6">
        <f>IF('FY2025'!A80&lt;&gt;"",VALUE('FY2025'!G80),"")</f>
        <v>64</v>
      </c>
      <c r="H78" s="6">
        <f>IF('FY2025'!A80&lt;&gt;"",VALUE('FY2025'!H80),"")</f>
        <v>5.27</v>
      </c>
      <c r="I78" s="6">
        <f>IF('FY2025'!A80&lt;&gt;"",VALUE('FY2025'!I80),"")</f>
        <v>0.8</v>
      </c>
      <c r="J78" s="6">
        <f>IF('FY2025'!A80&lt;&gt;"",VALUE('FY2025'!J80),"")</f>
        <v>4.47</v>
      </c>
      <c r="K78" s="7" t="e">
        <f>IF('FY2025'!A80&lt;&gt;"",DATEVALUE(MID('FY2025'!K80, FIND(",", 'FY2025'!K80) + 2, FIND(" ", 'FY2025'!K80) - FIND(",", 'FY2025'!K80) - 1) &amp; " " &amp; MID('FY2025'!K80, FIND(" ", 'FY2025'!K80) + 1, FIND(",", 'FY2025'!K80, FIND(" ", 'FY2025'!K80)) - FIND(" ", 'FY2025'!K80) - 1) &amp; ", " &amp; MID('FY2025'!K80, FIND(",", 'FY2025'!K80, FIND(",",'FY2025'!K80) + 1) + 2, LEN('FY2025'!K80))),"")</f>
        <v>#VALUE!</v>
      </c>
      <c r="L78" s="7" t="e">
        <f>IF('FY2025'!A80&lt;&gt;"",DATEVALUE(MID('FY2025'!L80, FIND(",", 'FY2025'!L80) + 2, FIND(" ", 'FY2025'!L80) - FIND(",", 'FY2025'!L80) - 1) &amp; " " &amp; MID('FY2025'!L80, FIND(" ", 'FY2025'!L80) + 1, FIND(",", 'FY2025'!L80, FIND(" ", 'FY2025'!L80)) - FIND(" ", 'FY2025'!L80) - 1) &amp; ", " &amp; MID('FY2025'!L80, FIND(",", 'FY2025'!L80, FIND(",",'FY2025'!L80) + 1) + 2, LEN('FY2025'!L80))),"")</f>
        <v>#VALUE!</v>
      </c>
      <c r="M78" s="7" t="e">
        <f>IF('FY2025'!A80&lt;&gt;"",DATEVALUE(MID('FY2025'!M80, FIND(",", 'FY2025'!M80) + 2, FIND(" ", 'FY2025'!M80) - FIND(",", 'FY2025'!M80) - 1) &amp; " " &amp; MID('FY2025'!M80, FIND(" ", 'FY2025'!M80) + 1, FIND(",", 'FY2025'!M80, FIND(" ", 'FY2025'!M80)) - FIND(" ", 'FY2025'!M80) - 1) &amp; ", " &amp; MID('FY2025'!M80, FIND(",", 'FY2025'!M80, FIND(",",'FY2025'!M80) + 1) + 2, LEN('FY2025'!M80))),"")</f>
        <v>#VALUE!</v>
      </c>
      <c r="N78" s="7" t="e">
        <f>IF('FY2025'!A80&lt;&gt;"",DATEVALUE(MID('FY2025'!N80, FIND(",", 'FY2025'!N80) + 2, FIND(" ", 'FY2025'!N80) - FIND(",", 'FY2025'!N80) - 1) &amp; " " &amp; MID('FY2025'!N80, FIND(" ", 'FY2025'!N80) + 1, FIND(",", 'FY2025'!N80, FIND(" ", 'FY2025'!N80)) - FIND(" ", 'FY2025'!N80) - 1) &amp; ", " &amp; MID('FY2025'!N80, FIND(",", 'FY2025'!N80, FIND(",",'FY2025'!N80) + 1) + 2, LEN('FY2025'!N80))),"")</f>
        <v>#VALUE!</v>
      </c>
      <c r="O78" s="5" t="e">
        <f t="shared" si="1"/>
        <v>#VALUE!</v>
      </c>
      <c r="P78" s="10" t="e">
        <f>IF('FY2025'!$A80&lt;&gt;"",IF(AND(MONTH($K78) &lt;= 1, MONTH($L78) &gt;= 1), IF($O78 &lt;&gt; "", $E78/$O78, ""), ""),"")</f>
        <v>#VALUE!</v>
      </c>
      <c r="Q78" s="10" t="e">
        <f>IF('FY2025'!$A80&lt;&gt;"",IF(AND(MONTH($K78) &lt;= 2, MONTH($L78) &gt;= 2), IF($O78 &lt;&gt; "", $E78/$O78, ""), ""),"")</f>
        <v>#VALUE!</v>
      </c>
      <c r="R78" s="10" t="e">
        <f>IF('FY2025'!$A80&lt;&gt;"",IF(AND(MONTH($K78) &lt;= 3, MONTH($L78) &gt;= 3), IF($O78 &lt;&gt; "", $E78/$O78, ""), ""),"")</f>
        <v>#VALUE!</v>
      </c>
      <c r="S78" s="10" t="e">
        <f>IF('FY2025'!$A80&lt;&gt;"",IF(AND(MONTH($K78) &lt;= 4, MONTH($L78) &gt;= 4), IF($O78 &lt;&gt; "", $E78/$O78, ""), ""),"")</f>
        <v>#VALUE!</v>
      </c>
      <c r="T78" s="10" t="e">
        <f>IF('FY2025'!$A80&lt;&gt;"",IF(AND(MONTH($K78) &lt;= 5, MONTH($L78) &gt;= 5), IF($O78 &lt;&gt; "", $E78/$O78, ""), ""),"")</f>
        <v>#VALUE!</v>
      </c>
      <c r="U78" s="10" t="e">
        <f>IF('FY2025'!$A80&lt;&gt;"",IF(AND(MONTH($K78) &lt;= 6, MONTH($L78) &gt;= 6), IF($O78 &lt;&gt; "", $E78/$O78, ""), ""),"")</f>
        <v>#VALUE!</v>
      </c>
      <c r="V78" s="10" t="e">
        <f>IF('FY2025'!$A80&lt;&gt;"",IF(AND(MONTH($K78) &lt;= 7, MONTH($L78) &gt;= 7 ), IF($O78 &lt;&gt; "", $E78/$O78, ""), ""),"")</f>
        <v>#VALUE!</v>
      </c>
      <c r="W78" s="10" t="e">
        <f>IF('FY2025'!$A80&lt;&gt;"",IF(AND(MONTH($K78) &lt;= 8, MONTH($L78) &gt;= 8), IF($O78 &lt;&gt; "", $E78/$O78, ""), ""),"")</f>
        <v>#VALUE!</v>
      </c>
      <c r="X78" s="10" t="e">
        <f>IF('FY2025'!$A80&lt;&gt;"",IF(AND(MONTH($K78) &lt;= 9, MONTH($L78) &gt;= 9), IF($O78 &lt;&gt; "", $E78/$O78, ""), ""),"")</f>
        <v>#VALUE!</v>
      </c>
      <c r="Y78" s="10" t="e">
        <f>IF('FY2025'!$A80&lt;&gt;"",IF(AND(MONTH($K78) &lt;= 10, MONTH($L78) &gt;= 10), IF($O78 &lt;&gt; "", $E78/$O78, ""), ""),"")</f>
        <v>#VALUE!</v>
      </c>
      <c r="Z78" s="10" t="e">
        <f>IF('FY2025'!$A80&lt;&gt;"",IF(AND(MONTH($K78) &lt;= 11, MONTH($L78) &gt;= 11), IF($O78 &lt;&gt; "", $E78/$O78, ""), ""),"")</f>
        <v>#VALUE!</v>
      </c>
      <c r="AA78" s="10" t="e">
        <f>IF('FY2025'!$A80&lt;&gt;"",IF(AND(MONTH($K78) &lt;= 12, MONTH($L78) &gt;= 12), IF($O78 &lt;&gt; "", $E78/$O78, ""), ""),"")</f>
        <v>#VALUE!</v>
      </c>
    </row>
    <row r="79" spans="1:27" x14ac:dyDescent="0.25">
      <c r="A79" s="8">
        <f>IF('FY2025'!A81&lt;&gt;"", VALUE('FY2025'!A81), "")</f>
        <v>78</v>
      </c>
      <c r="B79" s="5" t="str">
        <f>IF('FY2025'!A81&lt;&gt;"",_xlfn.VALUETOTEXT('FY2025'!B81),"")</f>
        <v>25-1002-0403-25MLIL-PS-HZ-078</v>
      </c>
      <c r="C79" s="5" t="str">
        <f>_xlfn.VALUETOTEXT('FY2025'!C81)</f>
        <v>HZ</v>
      </c>
      <c r="D79" s="5" t="str">
        <f>IF('FY2025'!A81&lt;&gt;"",_xlfn.VALUETOTEXT('FY2025'!D81),"")</f>
        <v>Merrill Lynch International</v>
      </c>
      <c r="E79" s="6">
        <f>IF('FY2025'!A81&lt;&gt;"",VALUE('FY2025'!E81),"")</f>
        <v>500000</v>
      </c>
      <c r="F79" s="6">
        <f>IF('FY2025'!A81&lt;&gt;"",VALUE('FY2025'!F81),"")</f>
        <v>77</v>
      </c>
      <c r="G79" s="6">
        <f>IF('FY2025'!A81&lt;&gt;"",VALUE('FY2025'!G81),"")</f>
        <v>64</v>
      </c>
      <c r="H79" s="6">
        <f>IF('FY2025'!A81&lt;&gt;"",VALUE('FY2025'!H81),"")</f>
        <v>5.13</v>
      </c>
      <c r="I79" s="6">
        <f>IF('FY2025'!A81&lt;&gt;"",VALUE('FY2025'!I81),"")</f>
        <v>0.65</v>
      </c>
      <c r="J79" s="6">
        <f>IF('FY2025'!A81&lt;&gt;"",VALUE('FY2025'!J81),"")</f>
        <v>4.4800000000000004</v>
      </c>
      <c r="K79" s="7" t="e">
        <f>IF('FY2025'!A81&lt;&gt;"",DATEVALUE(MID('FY2025'!K81, FIND(",", 'FY2025'!K81) + 2, FIND(" ", 'FY2025'!K81) - FIND(",", 'FY2025'!K81) - 1) &amp; " " &amp; MID('FY2025'!K81, FIND(" ", 'FY2025'!K81) + 1, FIND(",", 'FY2025'!K81, FIND(" ", 'FY2025'!K81)) - FIND(" ", 'FY2025'!K81) - 1) &amp; ", " &amp; MID('FY2025'!K81, FIND(",", 'FY2025'!K81, FIND(",",'FY2025'!K81) + 1) + 2, LEN('FY2025'!K81))),"")</f>
        <v>#VALUE!</v>
      </c>
      <c r="L79" s="7" t="e">
        <f>IF('FY2025'!A81&lt;&gt;"",DATEVALUE(MID('FY2025'!L81, FIND(",", 'FY2025'!L81) + 2, FIND(" ", 'FY2025'!L81) - FIND(",", 'FY2025'!L81) - 1) &amp; " " &amp; MID('FY2025'!L81, FIND(" ", 'FY2025'!L81) + 1, FIND(",", 'FY2025'!L81, FIND(" ", 'FY2025'!L81)) - FIND(" ", 'FY2025'!L81) - 1) &amp; ", " &amp; MID('FY2025'!L81, FIND(",", 'FY2025'!L81, FIND(",",'FY2025'!L81) + 1) + 2, LEN('FY2025'!L81))),"")</f>
        <v>#VALUE!</v>
      </c>
      <c r="M79" s="7" t="e">
        <f>IF('FY2025'!A81&lt;&gt;"",DATEVALUE(MID('FY2025'!M81, FIND(",", 'FY2025'!M81) + 2, FIND(" ", 'FY2025'!M81) - FIND(",", 'FY2025'!M81) - 1) &amp; " " &amp; MID('FY2025'!M81, FIND(" ", 'FY2025'!M81) + 1, FIND(",", 'FY2025'!M81, FIND(" ", 'FY2025'!M81)) - FIND(" ", 'FY2025'!M81) - 1) &amp; ", " &amp; MID('FY2025'!M81, FIND(",", 'FY2025'!M81, FIND(",",'FY2025'!M81) + 1) + 2, LEN('FY2025'!M81))),"")</f>
        <v>#VALUE!</v>
      </c>
      <c r="N79" s="7" t="e">
        <f>IF('FY2025'!A81&lt;&gt;"",DATEVALUE(MID('FY2025'!N81, FIND(",", 'FY2025'!N81) + 2, FIND(" ", 'FY2025'!N81) - FIND(",", 'FY2025'!N81) - 1) &amp; " " &amp; MID('FY2025'!N81, FIND(" ", 'FY2025'!N81) + 1, FIND(",", 'FY2025'!N81, FIND(" ", 'FY2025'!N81)) - FIND(" ", 'FY2025'!N81) - 1) &amp; ", " &amp; MID('FY2025'!N81, FIND(",", 'FY2025'!N81, FIND(",",'FY2025'!N81) + 1) + 2, LEN('FY2025'!N81))),"")</f>
        <v>#VALUE!</v>
      </c>
      <c r="O79" s="5" t="e">
        <f t="shared" si="1"/>
        <v>#VALUE!</v>
      </c>
      <c r="P79" s="10" t="e">
        <f>IF('FY2025'!$A81&lt;&gt;"",IF(AND(MONTH($K79) &lt;= 1, MONTH($L79) &gt;= 1), IF($O79 &lt;&gt; "", $E79/$O79, ""), ""),"")</f>
        <v>#VALUE!</v>
      </c>
      <c r="Q79" s="10" t="e">
        <f>IF('FY2025'!$A81&lt;&gt;"",IF(AND(MONTH($K79) &lt;= 2, MONTH($L79) &gt;= 2), IF($O79 &lt;&gt; "", $E79/$O79, ""), ""),"")</f>
        <v>#VALUE!</v>
      </c>
      <c r="R79" s="10" t="e">
        <f>IF('FY2025'!$A81&lt;&gt;"",IF(AND(MONTH($K79) &lt;= 3, MONTH($L79) &gt;= 3), IF($O79 &lt;&gt; "", $E79/$O79, ""), ""),"")</f>
        <v>#VALUE!</v>
      </c>
      <c r="S79" s="10" t="e">
        <f>IF('FY2025'!$A81&lt;&gt;"",IF(AND(MONTH($K79) &lt;= 4, MONTH($L79) &gt;= 4), IF($O79 &lt;&gt; "", $E79/$O79, ""), ""),"")</f>
        <v>#VALUE!</v>
      </c>
      <c r="T79" s="10" t="e">
        <f>IF('FY2025'!$A81&lt;&gt;"",IF(AND(MONTH($K79) &lt;= 5, MONTH($L79) &gt;= 5), IF($O79 &lt;&gt; "", $E79/$O79, ""), ""),"")</f>
        <v>#VALUE!</v>
      </c>
      <c r="U79" s="10" t="e">
        <f>IF('FY2025'!$A81&lt;&gt;"",IF(AND(MONTH($K79) &lt;= 6, MONTH($L79) &gt;= 6), IF($O79 &lt;&gt; "", $E79/$O79, ""), ""),"")</f>
        <v>#VALUE!</v>
      </c>
      <c r="V79" s="10" t="e">
        <f>IF('FY2025'!$A81&lt;&gt;"",IF(AND(MONTH($K79) &lt;= 7, MONTH($L79) &gt;= 7 ), IF($O79 &lt;&gt; "", $E79/$O79, ""), ""),"")</f>
        <v>#VALUE!</v>
      </c>
      <c r="W79" s="10" t="e">
        <f>IF('FY2025'!$A81&lt;&gt;"",IF(AND(MONTH($K79) &lt;= 8, MONTH($L79) &gt;= 8), IF($O79 &lt;&gt; "", $E79/$O79, ""), ""),"")</f>
        <v>#VALUE!</v>
      </c>
      <c r="X79" s="10" t="e">
        <f>IF('FY2025'!$A81&lt;&gt;"",IF(AND(MONTH($K79) &lt;= 9, MONTH($L79) &gt;= 9), IF($O79 &lt;&gt; "", $E79/$O79, ""), ""),"")</f>
        <v>#VALUE!</v>
      </c>
      <c r="Y79" s="10" t="e">
        <f>IF('FY2025'!$A81&lt;&gt;"",IF(AND(MONTH($K79) &lt;= 10, MONTH($L79) &gt;= 10), IF($O79 &lt;&gt; "", $E79/$O79, ""), ""),"")</f>
        <v>#VALUE!</v>
      </c>
      <c r="Z79" s="10" t="e">
        <f>IF('FY2025'!$A81&lt;&gt;"",IF(AND(MONTH($K79) &lt;= 11, MONTH($L79) &gt;= 11), IF($O79 &lt;&gt; "", $E79/$O79, ""), ""),"")</f>
        <v>#VALUE!</v>
      </c>
      <c r="AA79" s="10" t="e">
        <f>IF('FY2025'!$A81&lt;&gt;"",IF(AND(MONTH($K79) &lt;= 12, MONTH($L79) &gt;= 12), IF($O79 &lt;&gt; "", $E79/$O79, ""), ""),"")</f>
        <v>#VALUE!</v>
      </c>
    </row>
    <row r="80" spans="1:27" x14ac:dyDescent="0.25">
      <c r="A80" s="8">
        <f>IF('FY2025'!A82&lt;&gt;"", VALUE('FY2025'!A82), "")</f>
        <v>79</v>
      </c>
      <c r="B80" s="5" t="str">
        <f>IF('FY2025'!A82&lt;&gt;"",_xlfn.VALUETOTEXT('FY2025'!B82),"")</f>
        <v>25-1002-0403-25CITI-PS-HZ-079</v>
      </c>
      <c r="C80" s="5" t="str">
        <f>_xlfn.VALUETOTEXT('FY2025'!C82)</f>
        <v>HZ</v>
      </c>
      <c r="D80" s="5" t="str">
        <f>IF('FY2025'!A82&lt;&gt;"",_xlfn.VALUETOTEXT('FY2025'!D82),"")</f>
        <v>Citibank Bhd</v>
      </c>
      <c r="E80" s="6">
        <f>IF('FY2025'!A82&lt;&gt;"",VALUE('FY2025'!E82),"")</f>
        <v>500000</v>
      </c>
      <c r="F80" s="6">
        <f>IF('FY2025'!A82&lt;&gt;"",VALUE('FY2025'!F82),"")</f>
        <v>77</v>
      </c>
      <c r="G80" s="6">
        <f>IF('FY2025'!A82&lt;&gt;"",VALUE('FY2025'!G82),"")</f>
        <v>64</v>
      </c>
      <c r="H80" s="6">
        <f>IF('FY2025'!A82&lt;&gt;"",VALUE('FY2025'!H82),"")</f>
        <v>4.32</v>
      </c>
      <c r="I80" s="6">
        <f>IF('FY2025'!A82&lt;&gt;"",VALUE('FY2025'!I82),"")</f>
        <v>0.37</v>
      </c>
      <c r="J80" s="6">
        <f>IF('FY2025'!A82&lt;&gt;"",VALUE('FY2025'!J82),"")</f>
        <v>3.95</v>
      </c>
      <c r="K80" s="7" t="e">
        <f>IF('FY2025'!A82&lt;&gt;"",DATEVALUE(MID('FY2025'!K82, FIND(",", 'FY2025'!K82) + 2, FIND(" ", 'FY2025'!K82) - FIND(",", 'FY2025'!K82) - 1) &amp; " " &amp; MID('FY2025'!K82, FIND(" ", 'FY2025'!K82) + 1, FIND(",", 'FY2025'!K82, FIND(" ", 'FY2025'!K82)) - FIND(" ", 'FY2025'!K82) - 1) &amp; ", " &amp; MID('FY2025'!K82, FIND(",", 'FY2025'!K82, FIND(",",'FY2025'!K82) + 1) + 2, LEN('FY2025'!K82))),"")</f>
        <v>#VALUE!</v>
      </c>
      <c r="L80" s="7" t="e">
        <f>IF('FY2025'!A82&lt;&gt;"",DATEVALUE(MID('FY2025'!L82, FIND(",", 'FY2025'!L82) + 2, FIND(" ", 'FY2025'!L82) - FIND(",", 'FY2025'!L82) - 1) &amp; " " &amp; MID('FY2025'!L82, FIND(" ", 'FY2025'!L82) + 1, FIND(",", 'FY2025'!L82, FIND(" ", 'FY2025'!L82)) - FIND(" ", 'FY2025'!L82) - 1) &amp; ", " &amp; MID('FY2025'!L82, FIND(",", 'FY2025'!L82, FIND(",",'FY2025'!L82) + 1) + 2, LEN('FY2025'!L82))),"")</f>
        <v>#VALUE!</v>
      </c>
      <c r="M80" s="7" t="e">
        <f>IF('FY2025'!A82&lt;&gt;"",DATEVALUE(MID('FY2025'!M82, FIND(",", 'FY2025'!M82) + 2, FIND(" ", 'FY2025'!M82) - FIND(",", 'FY2025'!M82) - 1) &amp; " " &amp; MID('FY2025'!M82, FIND(" ", 'FY2025'!M82) + 1, FIND(",", 'FY2025'!M82, FIND(" ", 'FY2025'!M82)) - FIND(" ", 'FY2025'!M82) - 1) &amp; ", " &amp; MID('FY2025'!M82, FIND(",", 'FY2025'!M82, FIND(",",'FY2025'!M82) + 1) + 2, LEN('FY2025'!M82))),"")</f>
        <v>#VALUE!</v>
      </c>
      <c r="N80" s="7" t="e">
        <f>IF('FY2025'!A82&lt;&gt;"",DATEVALUE(MID('FY2025'!N82, FIND(",", 'FY2025'!N82) + 2, FIND(" ", 'FY2025'!N82) - FIND(",", 'FY2025'!N82) - 1) &amp; " " &amp; MID('FY2025'!N82, FIND(" ", 'FY2025'!N82) + 1, FIND(",", 'FY2025'!N82, FIND(" ", 'FY2025'!N82)) - FIND(" ", 'FY2025'!N82) - 1) &amp; ", " &amp; MID('FY2025'!N82, FIND(",", 'FY2025'!N82, FIND(",",'FY2025'!N82) + 1) + 2, LEN('FY2025'!N82))),"")</f>
        <v>#VALUE!</v>
      </c>
      <c r="O80" s="5" t="e">
        <f t="shared" si="1"/>
        <v>#VALUE!</v>
      </c>
      <c r="P80" s="10" t="e">
        <f>IF('FY2025'!$A82&lt;&gt;"",IF(AND(MONTH($K80) &lt;= 1, MONTH($L80) &gt;= 1), IF($O80 &lt;&gt; "", $E80/$O80, ""), ""),"")</f>
        <v>#VALUE!</v>
      </c>
      <c r="Q80" s="10" t="e">
        <f>IF('FY2025'!$A82&lt;&gt;"",IF(AND(MONTH($K80) &lt;= 2, MONTH($L80) &gt;= 2), IF($O80 &lt;&gt; "", $E80/$O80, ""), ""),"")</f>
        <v>#VALUE!</v>
      </c>
      <c r="R80" s="10" t="e">
        <f>IF('FY2025'!$A82&lt;&gt;"",IF(AND(MONTH($K80) &lt;= 3, MONTH($L80) &gt;= 3), IF($O80 &lt;&gt; "", $E80/$O80, ""), ""),"")</f>
        <v>#VALUE!</v>
      </c>
      <c r="S80" s="10" t="e">
        <f>IF('FY2025'!$A82&lt;&gt;"",IF(AND(MONTH($K80) &lt;= 4, MONTH($L80) &gt;= 4), IF($O80 &lt;&gt; "", $E80/$O80, ""), ""),"")</f>
        <v>#VALUE!</v>
      </c>
      <c r="T80" s="10" t="e">
        <f>IF('FY2025'!$A82&lt;&gt;"",IF(AND(MONTH($K80) &lt;= 5, MONTH($L80) &gt;= 5), IF($O80 &lt;&gt; "", $E80/$O80, ""), ""),"")</f>
        <v>#VALUE!</v>
      </c>
      <c r="U80" s="10" t="e">
        <f>IF('FY2025'!$A82&lt;&gt;"",IF(AND(MONTH($K80) &lt;= 6, MONTH($L80) &gt;= 6), IF($O80 &lt;&gt; "", $E80/$O80, ""), ""),"")</f>
        <v>#VALUE!</v>
      </c>
      <c r="V80" s="10" t="e">
        <f>IF('FY2025'!$A82&lt;&gt;"",IF(AND(MONTH($K80) &lt;= 7, MONTH($L80) &gt;= 7 ), IF($O80 &lt;&gt; "", $E80/$O80, ""), ""),"")</f>
        <v>#VALUE!</v>
      </c>
      <c r="W80" s="10" t="e">
        <f>IF('FY2025'!$A82&lt;&gt;"",IF(AND(MONTH($K80) &lt;= 8, MONTH($L80) &gt;= 8), IF($O80 &lt;&gt; "", $E80/$O80, ""), ""),"")</f>
        <v>#VALUE!</v>
      </c>
      <c r="X80" s="10" t="e">
        <f>IF('FY2025'!$A82&lt;&gt;"",IF(AND(MONTH($K80) &lt;= 9, MONTH($L80) &gt;= 9), IF($O80 &lt;&gt; "", $E80/$O80, ""), ""),"")</f>
        <v>#VALUE!</v>
      </c>
      <c r="Y80" s="10" t="e">
        <f>IF('FY2025'!$A82&lt;&gt;"",IF(AND(MONTH($K80) &lt;= 10, MONTH($L80) &gt;= 10), IF($O80 &lt;&gt; "", $E80/$O80, ""), ""),"")</f>
        <v>#VALUE!</v>
      </c>
      <c r="Z80" s="10" t="e">
        <f>IF('FY2025'!$A82&lt;&gt;"",IF(AND(MONTH($K80) &lt;= 11, MONTH($L80) &gt;= 11), IF($O80 &lt;&gt; "", $E80/$O80, ""), ""),"")</f>
        <v>#VALUE!</v>
      </c>
      <c r="AA80" s="10" t="e">
        <f>IF('FY2025'!$A82&lt;&gt;"",IF(AND(MONTH($K80) &lt;= 12, MONTH($L80) &gt;= 12), IF($O80 &lt;&gt; "", $E80/$O80, ""), ""),"")</f>
        <v>#VALUE!</v>
      </c>
    </row>
    <row r="81" spans="1:27" x14ac:dyDescent="0.25">
      <c r="A81" s="8">
        <f>IF('FY2025'!A83&lt;&gt;"", VALUE('FY2025'!A83), "")</f>
        <v>80</v>
      </c>
      <c r="B81" s="5" t="str">
        <f>IF('FY2025'!A83&lt;&gt;"",_xlfn.VALUETOTEXT('FY2025'!B83),"")</f>
        <v>25-1002-0403-25MACQ-PS-HZ-080</v>
      </c>
      <c r="C81" s="5" t="str">
        <f>_xlfn.VALUETOTEXT('FY2025'!C83)</f>
        <v>HZ</v>
      </c>
      <c r="D81" s="5" t="str">
        <f>IF('FY2025'!A83&lt;&gt;"",_xlfn.VALUETOTEXT('FY2025'!D83),"")</f>
        <v>Macquarie Bank Ltd</v>
      </c>
      <c r="E81" s="6">
        <f>IF('FY2025'!A83&lt;&gt;"",VALUE('FY2025'!E83),"")</f>
        <v>500000</v>
      </c>
      <c r="F81" s="6">
        <f>IF('FY2025'!A83&lt;&gt;"",VALUE('FY2025'!F83),"")</f>
        <v>77</v>
      </c>
      <c r="G81" s="6">
        <f>IF('FY2025'!A83&lt;&gt;"",VALUE('FY2025'!G83),"")</f>
        <v>64</v>
      </c>
      <c r="H81" s="6">
        <f>IF('FY2025'!A83&lt;&gt;"",VALUE('FY2025'!H83),"")</f>
        <v>4.3499999999999996</v>
      </c>
      <c r="I81" s="6">
        <f>IF('FY2025'!A83&lt;&gt;"",VALUE('FY2025'!I83),"")</f>
        <v>0.38</v>
      </c>
      <c r="J81" s="6">
        <f>IF('FY2025'!A83&lt;&gt;"",VALUE('FY2025'!J83),"")</f>
        <v>3.97</v>
      </c>
      <c r="K81" s="7" t="e">
        <f>IF('FY2025'!A83&lt;&gt;"",DATEVALUE(MID('FY2025'!K83, FIND(",", 'FY2025'!K83) + 2, FIND(" ", 'FY2025'!K83) - FIND(",", 'FY2025'!K83) - 1) &amp; " " &amp; MID('FY2025'!K83, FIND(" ", 'FY2025'!K83) + 1, FIND(",", 'FY2025'!K83, FIND(" ", 'FY2025'!K83)) - FIND(" ", 'FY2025'!K83) - 1) &amp; ", " &amp; MID('FY2025'!K83, FIND(",", 'FY2025'!K83, FIND(",",'FY2025'!K83) + 1) + 2, LEN('FY2025'!K83))),"")</f>
        <v>#VALUE!</v>
      </c>
      <c r="L81" s="7" t="e">
        <f>IF('FY2025'!A83&lt;&gt;"",DATEVALUE(MID('FY2025'!L83, FIND(",", 'FY2025'!L83) + 2, FIND(" ", 'FY2025'!L83) - FIND(",", 'FY2025'!L83) - 1) &amp; " " &amp; MID('FY2025'!L83, FIND(" ", 'FY2025'!L83) + 1, FIND(",", 'FY2025'!L83, FIND(" ", 'FY2025'!L83)) - FIND(" ", 'FY2025'!L83) - 1) &amp; ", " &amp; MID('FY2025'!L83, FIND(",", 'FY2025'!L83, FIND(",",'FY2025'!L83) + 1) + 2, LEN('FY2025'!L83))),"")</f>
        <v>#VALUE!</v>
      </c>
      <c r="M81" s="7" t="e">
        <f>IF('FY2025'!A83&lt;&gt;"",DATEVALUE(MID('FY2025'!M83, FIND(",", 'FY2025'!M83) + 2, FIND(" ", 'FY2025'!M83) - FIND(",", 'FY2025'!M83) - 1) &amp; " " &amp; MID('FY2025'!M83, FIND(" ", 'FY2025'!M83) + 1, FIND(",", 'FY2025'!M83, FIND(" ", 'FY2025'!M83)) - FIND(" ", 'FY2025'!M83) - 1) &amp; ", " &amp; MID('FY2025'!M83, FIND(",", 'FY2025'!M83, FIND(",",'FY2025'!M83) + 1) + 2, LEN('FY2025'!M83))),"")</f>
        <v>#VALUE!</v>
      </c>
      <c r="N81" s="7" t="e">
        <f>IF('FY2025'!A83&lt;&gt;"",DATEVALUE(MID('FY2025'!N83, FIND(",", 'FY2025'!N83) + 2, FIND(" ", 'FY2025'!N83) - FIND(",", 'FY2025'!N83) - 1) &amp; " " &amp; MID('FY2025'!N83, FIND(" ", 'FY2025'!N83) + 1, FIND(",", 'FY2025'!N83, FIND(" ", 'FY2025'!N83)) - FIND(" ", 'FY2025'!N83) - 1) &amp; ", " &amp; MID('FY2025'!N83, FIND(",", 'FY2025'!N83, FIND(",",'FY2025'!N83) + 1) + 2, LEN('FY2025'!N83))),"")</f>
        <v>#VALUE!</v>
      </c>
      <c r="O81" s="5" t="e">
        <f t="shared" si="1"/>
        <v>#VALUE!</v>
      </c>
      <c r="P81" s="10" t="e">
        <f>IF('FY2025'!$A83&lt;&gt;"",IF(AND(MONTH($K81) &lt;= 1, MONTH($L81) &gt;= 1), IF($O81 &lt;&gt; "", $E81/$O81, ""), ""),"")</f>
        <v>#VALUE!</v>
      </c>
      <c r="Q81" s="10" t="e">
        <f>IF('FY2025'!$A83&lt;&gt;"",IF(AND(MONTH($K81) &lt;= 2, MONTH($L81) &gt;= 2), IF($O81 &lt;&gt; "", $E81/$O81, ""), ""),"")</f>
        <v>#VALUE!</v>
      </c>
      <c r="R81" s="10" t="e">
        <f>IF('FY2025'!$A83&lt;&gt;"",IF(AND(MONTH($K81) &lt;= 3, MONTH($L81) &gt;= 3), IF($O81 &lt;&gt; "", $E81/$O81, ""), ""),"")</f>
        <v>#VALUE!</v>
      </c>
      <c r="S81" s="10" t="e">
        <f>IF('FY2025'!$A83&lt;&gt;"",IF(AND(MONTH($K81) &lt;= 4, MONTH($L81) &gt;= 4), IF($O81 &lt;&gt; "", $E81/$O81, ""), ""),"")</f>
        <v>#VALUE!</v>
      </c>
      <c r="T81" s="10" t="e">
        <f>IF('FY2025'!$A83&lt;&gt;"",IF(AND(MONTH($K81) &lt;= 5, MONTH($L81) &gt;= 5), IF($O81 &lt;&gt; "", $E81/$O81, ""), ""),"")</f>
        <v>#VALUE!</v>
      </c>
      <c r="U81" s="10" t="e">
        <f>IF('FY2025'!$A83&lt;&gt;"",IF(AND(MONTH($K81) &lt;= 6, MONTH($L81) &gt;= 6), IF($O81 &lt;&gt; "", $E81/$O81, ""), ""),"")</f>
        <v>#VALUE!</v>
      </c>
      <c r="V81" s="10" t="e">
        <f>IF('FY2025'!$A83&lt;&gt;"",IF(AND(MONTH($K81) &lt;= 7, MONTH($L81) &gt;= 7 ), IF($O81 &lt;&gt; "", $E81/$O81, ""), ""),"")</f>
        <v>#VALUE!</v>
      </c>
      <c r="W81" s="10" t="e">
        <f>IF('FY2025'!$A83&lt;&gt;"",IF(AND(MONTH($K81) &lt;= 8, MONTH($L81) &gt;= 8), IF($O81 &lt;&gt; "", $E81/$O81, ""), ""),"")</f>
        <v>#VALUE!</v>
      </c>
      <c r="X81" s="10" t="e">
        <f>IF('FY2025'!$A83&lt;&gt;"",IF(AND(MONTH($K81) &lt;= 9, MONTH($L81) &gt;= 9), IF($O81 &lt;&gt; "", $E81/$O81, ""), ""),"")</f>
        <v>#VALUE!</v>
      </c>
      <c r="Y81" s="10" t="e">
        <f>IF('FY2025'!$A83&lt;&gt;"",IF(AND(MONTH($K81) &lt;= 10, MONTH($L81) &gt;= 10), IF($O81 &lt;&gt; "", $E81/$O81, ""), ""),"")</f>
        <v>#VALUE!</v>
      </c>
      <c r="Z81" s="10" t="e">
        <f>IF('FY2025'!$A83&lt;&gt;"",IF(AND(MONTH($K81) &lt;= 11, MONTH($L81) &gt;= 11), IF($O81 &lt;&gt; "", $E81/$O81, ""), ""),"")</f>
        <v>#VALUE!</v>
      </c>
      <c r="AA81" s="10" t="e">
        <f>IF('FY2025'!$A83&lt;&gt;"",IF(AND(MONTH($K81) &lt;= 12, MONTH($L81) &gt;= 12), IF($O81 &lt;&gt; "", $E81/$O81, ""), ""),"")</f>
        <v>#VALUE!</v>
      </c>
    </row>
    <row r="82" spans="1:27" x14ac:dyDescent="0.25">
      <c r="A82" s="8">
        <f>IF('FY2025'!A84&lt;&gt;"", VALUE('FY2025'!A84), "")</f>
        <v>81</v>
      </c>
      <c r="B82" s="5" t="str">
        <f>IF('FY2025'!A84&lt;&gt;"",_xlfn.VALUETOTEXT('FY2025'!B84),"")</f>
        <v>25-1202-0503-25CIMI-PS-HZ-081</v>
      </c>
      <c r="C82" s="5" t="str">
        <f>_xlfn.VALUETOTEXT('FY2025'!C84)</f>
        <v>HZ</v>
      </c>
      <c r="D82" s="5" t="str">
        <f>IF('FY2025'!A84&lt;&gt;"",_xlfn.VALUETOTEXT('FY2025'!D84),"")</f>
        <v>CIMB Islamic Bank Berhad</v>
      </c>
      <c r="E82" s="6">
        <f>IF('FY2025'!A84&lt;&gt;"",VALUE('FY2025'!E84),"")</f>
        <v>500000</v>
      </c>
      <c r="F82" s="6">
        <f>IF('FY2025'!A84&lt;&gt;"",VALUE('FY2025'!F84),"")</f>
        <v>77</v>
      </c>
      <c r="G82" s="6">
        <f>IF('FY2025'!A84&lt;&gt;"",VALUE('FY2025'!G84),"")</f>
        <v>64</v>
      </c>
      <c r="H82" s="6">
        <f>IF('FY2025'!A84&lt;&gt;"",VALUE('FY2025'!H84),"")</f>
        <v>5.57</v>
      </c>
      <c r="I82" s="6">
        <f>IF('FY2025'!A84&lt;&gt;"",VALUE('FY2025'!I84),"")</f>
        <v>1</v>
      </c>
      <c r="J82" s="6">
        <f>IF('FY2025'!A84&lt;&gt;"",VALUE('FY2025'!J84),"")</f>
        <v>4.57</v>
      </c>
      <c r="K82" s="7" t="e">
        <f>IF('FY2025'!A84&lt;&gt;"",DATEVALUE(MID('FY2025'!K84, FIND(",", 'FY2025'!K84) + 2, FIND(" ", 'FY2025'!K84) - FIND(",", 'FY2025'!K84) - 1) &amp; " " &amp; MID('FY2025'!K84, FIND(" ", 'FY2025'!K84) + 1, FIND(",", 'FY2025'!K84, FIND(" ", 'FY2025'!K84)) - FIND(" ", 'FY2025'!K84) - 1) &amp; ", " &amp; MID('FY2025'!K84, FIND(",", 'FY2025'!K84, FIND(",",'FY2025'!K84) + 1) + 2, LEN('FY2025'!K84))),"")</f>
        <v>#VALUE!</v>
      </c>
      <c r="L82" s="7" t="e">
        <f>IF('FY2025'!A84&lt;&gt;"",DATEVALUE(MID('FY2025'!L84, FIND(",", 'FY2025'!L84) + 2, FIND(" ", 'FY2025'!L84) - FIND(",", 'FY2025'!L84) - 1) &amp; " " &amp; MID('FY2025'!L84, FIND(" ", 'FY2025'!L84) + 1, FIND(",", 'FY2025'!L84, FIND(" ", 'FY2025'!L84)) - FIND(" ", 'FY2025'!L84) - 1) &amp; ", " &amp; MID('FY2025'!L84, FIND(",", 'FY2025'!L84, FIND(",",'FY2025'!L84) + 1) + 2, LEN('FY2025'!L84))),"")</f>
        <v>#VALUE!</v>
      </c>
      <c r="M82" s="7" t="e">
        <f>IF('FY2025'!A84&lt;&gt;"",DATEVALUE(MID('FY2025'!M84, FIND(",", 'FY2025'!M84) + 2, FIND(" ", 'FY2025'!M84) - FIND(",", 'FY2025'!M84) - 1) &amp; " " &amp; MID('FY2025'!M84, FIND(" ", 'FY2025'!M84) + 1, FIND(",", 'FY2025'!M84, FIND(" ", 'FY2025'!M84)) - FIND(" ", 'FY2025'!M84) - 1) &amp; ", " &amp; MID('FY2025'!M84, FIND(",", 'FY2025'!M84, FIND(",",'FY2025'!M84) + 1) + 2, LEN('FY2025'!M84))),"")</f>
        <v>#VALUE!</v>
      </c>
      <c r="N82" s="7" t="e">
        <f>IF('FY2025'!A84&lt;&gt;"",DATEVALUE(MID('FY2025'!N84, FIND(",", 'FY2025'!N84) + 2, FIND(" ", 'FY2025'!N84) - FIND(",", 'FY2025'!N84) - 1) &amp; " " &amp; MID('FY2025'!N84, FIND(" ", 'FY2025'!N84) + 1, FIND(",", 'FY2025'!N84, FIND(" ", 'FY2025'!N84)) - FIND(" ", 'FY2025'!N84) - 1) &amp; ", " &amp; MID('FY2025'!N84, FIND(",", 'FY2025'!N84, FIND(",",'FY2025'!N84) + 1) + 2, LEN('FY2025'!N84))),"")</f>
        <v>#VALUE!</v>
      </c>
      <c r="O82" s="5" t="e">
        <f t="shared" si="1"/>
        <v>#VALUE!</v>
      </c>
      <c r="P82" s="10" t="e">
        <f>IF('FY2025'!$A84&lt;&gt;"",IF(AND(MONTH($K82) &lt;= 1, MONTH($L82) &gt;= 1), IF($O82 &lt;&gt; "", $E82/$O82, ""), ""),"")</f>
        <v>#VALUE!</v>
      </c>
      <c r="Q82" s="10" t="e">
        <f>IF('FY2025'!$A84&lt;&gt;"",IF(AND(MONTH($K82) &lt;= 2, MONTH($L82) &gt;= 2), IF($O82 &lt;&gt; "", $E82/$O82, ""), ""),"")</f>
        <v>#VALUE!</v>
      </c>
      <c r="R82" s="10" t="e">
        <f>IF('FY2025'!$A84&lt;&gt;"",IF(AND(MONTH($K82) &lt;= 3, MONTH($L82) &gt;= 3), IF($O82 &lt;&gt; "", $E82/$O82, ""), ""),"")</f>
        <v>#VALUE!</v>
      </c>
      <c r="S82" s="10" t="e">
        <f>IF('FY2025'!$A84&lt;&gt;"",IF(AND(MONTH($K82) &lt;= 4, MONTH($L82) &gt;= 4), IF($O82 &lt;&gt; "", $E82/$O82, ""), ""),"")</f>
        <v>#VALUE!</v>
      </c>
      <c r="T82" s="10" t="e">
        <f>IF('FY2025'!$A84&lt;&gt;"",IF(AND(MONTH($K82) &lt;= 5, MONTH($L82) &gt;= 5), IF($O82 &lt;&gt; "", $E82/$O82, ""), ""),"")</f>
        <v>#VALUE!</v>
      </c>
      <c r="U82" s="10" t="e">
        <f>IF('FY2025'!$A84&lt;&gt;"",IF(AND(MONTH($K82) &lt;= 6, MONTH($L82) &gt;= 6), IF($O82 &lt;&gt; "", $E82/$O82, ""), ""),"")</f>
        <v>#VALUE!</v>
      </c>
      <c r="V82" s="10" t="e">
        <f>IF('FY2025'!$A84&lt;&gt;"",IF(AND(MONTH($K82) &lt;= 7, MONTH($L82) &gt;= 7 ), IF($O82 &lt;&gt; "", $E82/$O82, ""), ""),"")</f>
        <v>#VALUE!</v>
      </c>
      <c r="W82" s="10" t="e">
        <f>IF('FY2025'!$A84&lt;&gt;"",IF(AND(MONTH($K82) &lt;= 8, MONTH($L82) &gt;= 8), IF($O82 &lt;&gt; "", $E82/$O82, ""), ""),"")</f>
        <v>#VALUE!</v>
      </c>
      <c r="X82" s="10" t="e">
        <f>IF('FY2025'!$A84&lt;&gt;"",IF(AND(MONTH($K82) &lt;= 9, MONTH($L82) &gt;= 9), IF($O82 &lt;&gt; "", $E82/$O82, ""), ""),"")</f>
        <v>#VALUE!</v>
      </c>
      <c r="Y82" s="10" t="e">
        <f>IF('FY2025'!$A84&lt;&gt;"",IF(AND(MONTH($K82) &lt;= 10, MONTH($L82) &gt;= 10), IF($O82 &lt;&gt; "", $E82/$O82, ""), ""),"")</f>
        <v>#VALUE!</v>
      </c>
      <c r="Z82" s="10" t="e">
        <f>IF('FY2025'!$A84&lt;&gt;"",IF(AND(MONTH($K82) &lt;= 11, MONTH($L82) &gt;= 11), IF($O82 &lt;&gt; "", $E82/$O82, ""), ""),"")</f>
        <v>#VALUE!</v>
      </c>
      <c r="AA82" s="10" t="e">
        <f>IF('FY2025'!$A84&lt;&gt;"",IF(AND(MONTH($K82) &lt;= 12, MONTH($L82) &gt;= 12), IF($O82 &lt;&gt; "", $E82/$O82, ""), ""),"")</f>
        <v>#VALUE!</v>
      </c>
    </row>
    <row r="83" spans="1:27" x14ac:dyDescent="0.25">
      <c r="A83" s="8">
        <f>IF('FY2025'!A85&lt;&gt;"", VALUE('FY2025'!A85), "")</f>
        <v>82</v>
      </c>
      <c r="B83" s="5" t="str">
        <f>IF('FY2025'!A85&lt;&gt;"",_xlfn.VALUETOTEXT('FY2025'!B85),"")</f>
        <v>25-1202-0503-25MSCG-PS-HZ-082</v>
      </c>
      <c r="C83" s="5" t="str">
        <f>_xlfn.VALUETOTEXT('FY2025'!C85)</f>
        <v>HZ</v>
      </c>
      <c r="D83" s="5" t="str">
        <f>IF('FY2025'!A85&lt;&gt;"",_xlfn.VALUETOTEXT('FY2025'!D85),"")</f>
        <v>Morgan Stanley Capital Group (Singapore) Pte</v>
      </c>
      <c r="E83" s="6">
        <f>IF('FY2025'!A85&lt;&gt;"",VALUE('FY2025'!E85),"")</f>
        <v>500000</v>
      </c>
      <c r="F83" s="6">
        <f>IF('FY2025'!A85&lt;&gt;"",VALUE('FY2025'!F85),"")</f>
        <v>77</v>
      </c>
      <c r="G83" s="6">
        <f>IF('FY2025'!A85&lt;&gt;"",VALUE('FY2025'!G85),"")</f>
        <v>64</v>
      </c>
      <c r="H83" s="6">
        <f>IF('FY2025'!A85&lt;&gt;"",VALUE('FY2025'!H85),"")</f>
        <v>5.6</v>
      </c>
      <c r="I83" s="6">
        <f>IF('FY2025'!A85&lt;&gt;"",VALUE('FY2025'!I85),"")</f>
        <v>1.02</v>
      </c>
      <c r="J83" s="6">
        <f>IF('FY2025'!A85&lt;&gt;"",VALUE('FY2025'!J85),"")</f>
        <v>4.58</v>
      </c>
      <c r="K83" s="7" t="e">
        <f>IF('FY2025'!A85&lt;&gt;"",DATEVALUE(MID('FY2025'!K85, FIND(",", 'FY2025'!K85) + 2, FIND(" ", 'FY2025'!K85) - FIND(",", 'FY2025'!K85) - 1) &amp; " " &amp; MID('FY2025'!K85, FIND(" ", 'FY2025'!K85) + 1, FIND(",", 'FY2025'!K85, FIND(" ", 'FY2025'!K85)) - FIND(" ", 'FY2025'!K85) - 1) &amp; ", " &amp; MID('FY2025'!K85, FIND(",", 'FY2025'!K85, FIND(",",'FY2025'!K85) + 1) + 2, LEN('FY2025'!K85))),"")</f>
        <v>#VALUE!</v>
      </c>
      <c r="L83" s="7" t="e">
        <f>IF('FY2025'!A85&lt;&gt;"",DATEVALUE(MID('FY2025'!L85, FIND(",", 'FY2025'!L85) + 2, FIND(" ", 'FY2025'!L85) - FIND(",", 'FY2025'!L85) - 1) &amp; " " &amp; MID('FY2025'!L85, FIND(" ", 'FY2025'!L85) + 1, FIND(",", 'FY2025'!L85, FIND(" ", 'FY2025'!L85)) - FIND(" ", 'FY2025'!L85) - 1) &amp; ", " &amp; MID('FY2025'!L85, FIND(",", 'FY2025'!L85, FIND(",",'FY2025'!L85) + 1) + 2, LEN('FY2025'!L85))),"")</f>
        <v>#VALUE!</v>
      </c>
      <c r="M83" s="7" t="e">
        <f>IF('FY2025'!A85&lt;&gt;"",DATEVALUE(MID('FY2025'!M85, FIND(",", 'FY2025'!M85) + 2, FIND(" ", 'FY2025'!M85) - FIND(",", 'FY2025'!M85) - 1) &amp; " " &amp; MID('FY2025'!M85, FIND(" ", 'FY2025'!M85) + 1, FIND(",", 'FY2025'!M85, FIND(" ", 'FY2025'!M85)) - FIND(" ", 'FY2025'!M85) - 1) &amp; ", " &amp; MID('FY2025'!M85, FIND(",", 'FY2025'!M85, FIND(",",'FY2025'!M85) + 1) + 2, LEN('FY2025'!M85))),"")</f>
        <v>#VALUE!</v>
      </c>
      <c r="N83" s="7" t="e">
        <f>IF('FY2025'!A85&lt;&gt;"",DATEVALUE(MID('FY2025'!N85, FIND(",", 'FY2025'!N85) + 2, FIND(" ", 'FY2025'!N85) - FIND(",", 'FY2025'!N85) - 1) &amp; " " &amp; MID('FY2025'!N85, FIND(" ", 'FY2025'!N85) + 1, FIND(",", 'FY2025'!N85, FIND(" ", 'FY2025'!N85)) - FIND(" ", 'FY2025'!N85) - 1) &amp; ", " &amp; MID('FY2025'!N85, FIND(",", 'FY2025'!N85, FIND(",",'FY2025'!N85) + 1) + 2, LEN('FY2025'!N85))),"")</f>
        <v>#VALUE!</v>
      </c>
      <c r="O83" s="5" t="e">
        <f t="shared" si="1"/>
        <v>#VALUE!</v>
      </c>
      <c r="P83" s="10" t="e">
        <f>IF('FY2025'!$A85&lt;&gt;"",IF(AND(MONTH($K83) &lt;= 1, MONTH($L83) &gt;= 1), IF($O83 &lt;&gt; "", $E83/$O83, ""), ""),"")</f>
        <v>#VALUE!</v>
      </c>
      <c r="Q83" s="10" t="e">
        <f>IF('FY2025'!$A85&lt;&gt;"",IF(AND(MONTH($K83) &lt;= 2, MONTH($L83) &gt;= 2), IF($O83 &lt;&gt; "", $E83/$O83, ""), ""),"")</f>
        <v>#VALUE!</v>
      </c>
      <c r="R83" s="10" t="e">
        <f>IF('FY2025'!$A85&lt;&gt;"",IF(AND(MONTH($K83) &lt;= 3, MONTH($L83) &gt;= 3), IF($O83 &lt;&gt; "", $E83/$O83, ""), ""),"")</f>
        <v>#VALUE!</v>
      </c>
      <c r="S83" s="10" t="e">
        <f>IF('FY2025'!$A85&lt;&gt;"",IF(AND(MONTH($K83) &lt;= 4, MONTH($L83) &gt;= 4), IF($O83 &lt;&gt; "", $E83/$O83, ""), ""),"")</f>
        <v>#VALUE!</v>
      </c>
      <c r="T83" s="10" t="e">
        <f>IF('FY2025'!$A85&lt;&gt;"",IF(AND(MONTH($K83) &lt;= 5, MONTH($L83) &gt;= 5), IF($O83 &lt;&gt; "", $E83/$O83, ""), ""),"")</f>
        <v>#VALUE!</v>
      </c>
      <c r="U83" s="10" t="e">
        <f>IF('FY2025'!$A85&lt;&gt;"",IF(AND(MONTH($K83) &lt;= 6, MONTH($L83) &gt;= 6), IF($O83 &lt;&gt; "", $E83/$O83, ""), ""),"")</f>
        <v>#VALUE!</v>
      </c>
      <c r="V83" s="10" t="e">
        <f>IF('FY2025'!$A85&lt;&gt;"",IF(AND(MONTH($K83) &lt;= 7, MONTH($L83) &gt;= 7 ), IF($O83 &lt;&gt; "", $E83/$O83, ""), ""),"")</f>
        <v>#VALUE!</v>
      </c>
      <c r="W83" s="10" t="e">
        <f>IF('FY2025'!$A85&lt;&gt;"",IF(AND(MONTH($K83) &lt;= 8, MONTH($L83) &gt;= 8), IF($O83 &lt;&gt; "", $E83/$O83, ""), ""),"")</f>
        <v>#VALUE!</v>
      </c>
      <c r="X83" s="10" t="e">
        <f>IF('FY2025'!$A85&lt;&gt;"",IF(AND(MONTH($K83) &lt;= 9, MONTH($L83) &gt;= 9), IF($O83 &lt;&gt; "", $E83/$O83, ""), ""),"")</f>
        <v>#VALUE!</v>
      </c>
      <c r="Y83" s="10" t="e">
        <f>IF('FY2025'!$A85&lt;&gt;"",IF(AND(MONTH($K83) &lt;= 10, MONTH($L83) &gt;= 10), IF($O83 &lt;&gt; "", $E83/$O83, ""), ""),"")</f>
        <v>#VALUE!</v>
      </c>
      <c r="Z83" s="10" t="e">
        <f>IF('FY2025'!$A85&lt;&gt;"",IF(AND(MONTH($K83) &lt;= 11, MONTH($L83) &gt;= 11), IF($O83 &lt;&gt; "", $E83/$O83, ""), ""),"")</f>
        <v>#VALUE!</v>
      </c>
      <c r="AA83" s="10" t="e">
        <f>IF('FY2025'!$A85&lt;&gt;"",IF(AND(MONTH($K83) &lt;= 12, MONTH($L83) &gt;= 12), IF($O83 &lt;&gt; "", $E83/$O83, ""), ""),"")</f>
        <v>#VALUE!</v>
      </c>
    </row>
    <row r="84" spans="1:27" x14ac:dyDescent="0.25">
      <c r="A84" s="8">
        <f>IF('FY2025'!A86&lt;&gt;"", VALUE('FY2025'!A86), "")</f>
        <v>83</v>
      </c>
      <c r="B84" s="5" t="str">
        <f>IF('FY2025'!A86&lt;&gt;"",_xlfn.VALUETOTEXT('FY2025'!B86),"")</f>
        <v>25-1202-0503-25SCBS-PS-DS-083</v>
      </c>
      <c r="C84" s="5" t="str">
        <f>_xlfn.VALUETOTEXT('FY2025'!C86)</f>
        <v>DS</v>
      </c>
      <c r="D84" s="5" t="str">
        <f>IF('FY2025'!A86&lt;&gt;"",_xlfn.VALUETOTEXT('FY2025'!D86),"")</f>
        <v>Standard Chartered Saadiq Berhad</v>
      </c>
      <c r="E84" s="6">
        <f>IF('FY2025'!A86&lt;&gt;"",VALUE('FY2025'!E86),"")</f>
        <v>500000</v>
      </c>
      <c r="F84" s="6">
        <f>IF('FY2025'!A86&lt;&gt;"",VALUE('FY2025'!F86),"")</f>
        <v>77</v>
      </c>
      <c r="G84" s="6">
        <f>IF('FY2025'!A86&lt;&gt;"",VALUE('FY2025'!G86),"")</f>
        <v>64</v>
      </c>
      <c r="H84" s="6">
        <f>IF('FY2025'!A86&lt;&gt;"",VALUE('FY2025'!H86),"")</f>
        <v>5.55</v>
      </c>
      <c r="I84" s="6">
        <f>IF('FY2025'!A86&lt;&gt;"",VALUE('FY2025'!I86),"")</f>
        <v>1</v>
      </c>
      <c r="J84" s="6">
        <f>IF('FY2025'!A86&lt;&gt;"",VALUE('FY2025'!J86),"")</f>
        <v>4.55</v>
      </c>
      <c r="K84" s="7" t="e">
        <f>IF('FY2025'!A86&lt;&gt;"",DATEVALUE(MID('FY2025'!K86, FIND(",", 'FY2025'!K86) + 2, FIND(" ", 'FY2025'!K86) - FIND(",", 'FY2025'!K86) - 1) &amp; " " &amp; MID('FY2025'!K86, FIND(" ", 'FY2025'!K86) + 1, FIND(",", 'FY2025'!K86, FIND(" ", 'FY2025'!K86)) - FIND(" ", 'FY2025'!K86) - 1) &amp; ", " &amp; MID('FY2025'!K86, FIND(",", 'FY2025'!K86, FIND(",",'FY2025'!K86) + 1) + 2, LEN('FY2025'!K86))),"")</f>
        <v>#VALUE!</v>
      </c>
      <c r="L84" s="7" t="e">
        <f>IF('FY2025'!A86&lt;&gt;"",DATEVALUE(MID('FY2025'!L86, FIND(",", 'FY2025'!L86) + 2, FIND(" ", 'FY2025'!L86) - FIND(",", 'FY2025'!L86) - 1) &amp; " " &amp; MID('FY2025'!L86, FIND(" ", 'FY2025'!L86) + 1, FIND(",", 'FY2025'!L86, FIND(" ", 'FY2025'!L86)) - FIND(" ", 'FY2025'!L86) - 1) &amp; ", " &amp; MID('FY2025'!L86, FIND(",", 'FY2025'!L86, FIND(",",'FY2025'!L86) + 1) + 2, LEN('FY2025'!L86))),"")</f>
        <v>#VALUE!</v>
      </c>
      <c r="M84" s="7" t="e">
        <f>IF('FY2025'!A86&lt;&gt;"",DATEVALUE(MID('FY2025'!M86, FIND(",", 'FY2025'!M86) + 2, FIND(" ", 'FY2025'!M86) - FIND(",", 'FY2025'!M86) - 1) &amp; " " &amp; MID('FY2025'!M86, FIND(" ", 'FY2025'!M86) + 1, FIND(",", 'FY2025'!M86, FIND(" ", 'FY2025'!M86)) - FIND(" ", 'FY2025'!M86) - 1) &amp; ", " &amp; MID('FY2025'!M86, FIND(",", 'FY2025'!M86, FIND(",",'FY2025'!M86) + 1) + 2, LEN('FY2025'!M86))),"")</f>
        <v>#VALUE!</v>
      </c>
      <c r="N84" s="7" t="e">
        <f>IF('FY2025'!A86&lt;&gt;"",DATEVALUE(MID('FY2025'!N86, FIND(",", 'FY2025'!N86) + 2, FIND(" ", 'FY2025'!N86) - FIND(",", 'FY2025'!N86) - 1) &amp; " " &amp; MID('FY2025'!N86, FIND(" ", 'FY2025'!N86) + 1, FIND(",", 'FY2025'!N86, FIND(" ", 'FY2025'!N86)) - FIND(" ", 'FY2025'!N86) - 1) &amp; ", " &amp; MID('FY2025'!N86, FIND(",", 'FY2025'!N86, FIND(",",'FY2025'!N86) + 1) + 2, LEN('FY2025'!N86))),"")</f>
        <v>#VALUE!</v>
      </c>
      <c r="O84" s="5" t="e">
        <f t="shared" si="1"/>
        <v>#VALUE!</v>
      </c>
      <c r="P84" s="10" t="e">
        <f>IF('FY2025'!$A86&lt;&gt;"",IF(AND(MONTH($K84) &lt;= 1, MONTH($L84) &gt;= 1), IF($O84 &lt;&gt; "", $E84/$O84, ""), ""),"")</f>
        <v>#VALUE!</v>
      </c>
      <c r="Q84" s="10" t="e">
        <f>IF('FY2025'!$A86&lt;&gt;"",IF(AND(MONTH($K84) &lt;= 2, MONTH($L84) &gt;= 2), IF($O84 &lt;&gt; "", $E84/$O84, ""), ""),"")</f>
        <v>#VALUE!</v>
      </c>
      <c r="R84" s="10" t="e">
        <f>IF('FY2025'!$A86&lt;&gt;"",IF(AND(MONTH($K84) &lt;= 3, MONTH($L84) &gt;= 3), IF($O84 &lt;&gt; "", $E84/$O84, ""), ""),"")</f>
        <v>#VALUE!</v>
      </c>
      <c r="S84" s="10" t="e">
        <f>IF('FY2025'!$A86&lt;&gt;"",IF(AND(MONTH($K84) &lt;= 4, MONTH($L84) &gt;= 4), IF($O84 &lt;&gt; "", $E84/$O84, ""), ""),"")</f>
        <v>#VALUE!</v>
      </c>
      <c r="T84" s="10" t="e">
        <f>IF('FY2025'!$A86&lt;&gt;"",IF(AND(MONTH($K84) &lt;= 5, MONTH($L84) &gt;= 5), IF($O84 &lt;&gt; "", $E84/$O84, ""), ""),"")</f>
        <v>#VALUE!</v>
      </c>
      <c r="U84" s="10" t="e">
        <f>IF('FY2025'!$A86&lt;&gt;"",IF(AND(MONTH($K84) &lt;= 6, MONTH($L84) &gt;= 6), IF($O84 &lt;&gt; "", $E84/$O84, ""), ""),"")</f>
        <v>#VALUE!</v>
      </c>
      <c r="V84" s="10" t="e">
        <f>IF('FY2025'!$A86&lt;&gt;"",IF(AND(MONTH($K84) &lt;= 7, MONTH($L84) &gt;= 7 ), IF($O84 &lt;&gt; "", $E84/$O84, ""), ""),"")</f>
        <v>#VALUE!</v>
      </c>
      <c r="W84" s="10" t="e">
        <f>IF('FY2025'!$A86&lt;&gt;"",IF(AND(MONTH($K84) &lt;= 8, MONTH($L84) &gt;= 8), IF($O84 &lt;&gt; "", $E84/$O84, ""), ""),"")</f>
        <v>#VALUE!</v>
      </c>
      <c r="X84" s="10" t="e">
        <f>IF('FY2025'!$A86&lt;&gt;"",IF(AND(MONTH($K84) &lt;= 9, MONTH($L84) &gt;= 9), IF($O84 &lt;&gt; "", $E84/$O84, ""), ""),"")</f>
        <v>#VALUE!</v>
      </c>
      <c r="Y84" s="10" t="e">
        <f>IF('FY2025'!$A86&lt;&gt;"",IF(AND(MONTH($K84) &lt;= 10, MONTH($L84) &gt;= 10), IF($O84 &lt;&gt; "", $E84/$O84, ""), ""),"")</f>
        <v>#VALUE!</v>
      </c>
      <c r="Z84" s="10" t="e">
        <f>IF('FY2025'!$A86&lt;&gt;"",IF(AND(MONTH($K84) &lt;= 11, MONTH($L84) &gt;= 11), IF($O84 &lt;&gt; "", $E84/$O84, ""), ""),"")</f>
        <v>#VALUE!</v>
      </c>
      <c r="AA84" s="10" t="e">
        <f>IF('FY2025'!$A86&lt;&gt;"",IF(AND(MONTH($K84) &lt;= 12, MONTH($L84) &gt;= 12), IF($O84 &lt;&gt; "", $E84/$O84, ""), ""),"")</f>
        <v>#VALUE!</v>
      </c>
    </row>
    <row r="85" spans="1:27" x14ac:dyDescent="0.25">
      <c r="A85" s="8">
        <f>IF('FY2025'!A87&lt;&gt;"", VALUE('FY2025'!A87), "")</f>
        <v>84</v>
      </c>
      <c r="B85" s="5" t="str">
        <f>IF('FY2025'!A87&lt;&gt;"",_xlfn.VALUETOTEXT('FY2025'!B87),"")</f>
        <v>25-1202-0503-25MACQ-PS-DS-084</v>
      </c>
      <c r="C85" s="5" t="str">
        <f>_xlfn.VALUETOTEXT('FY2025'!C87)</f>
        <v>DS</v>
      </c>
      <c r="D85" s="5" t="str">
        <f>IF('FY2025'!A87&lt;&gt;"",_xlfn.VALUETOTEXT('FY2025'!D87),"")</f>
        <v>Macquarie Bank Ltd</v>
      </c>
      <c r="E85" s="6">
        <f>IF('FY2025'!A87&lt;&gt;"",VALUE('FY2025'!E87),"")</f>
        <v>500000</v>
      </c>
      <c r="F85" s="6">
        <f>IF('FY2025'!A87&lt;&gt;"",VALUE('FY2025'!F87),"")</f>
        <v>77</v>
      </c>
      <c r="G85" s="6">
        <f>IF('FY2025'!A87&lt;&gt;"",VALUE('FY2025'!G87),"")</f>
        <v>64</v>
      </c>
      <c r="H85" s="6">
        <f>IF('FY2025'!A87&lt;&gt;"",VALUE('FY2025'!H87),"")</f>
        <v>5.53</v>
      </c>
      <c r="I85" s="6">
        <f>IF('FY2025'!A87&lt;&gt;"",VALUE('FY2025'!I87),"")</f>
        <v>0.98</v>
      </c>
      <c r="J85" s="6">
        <f>IF('FY2025'!A87&lt;&gt;"",VALUE('FY2025'!J87),"")</f>
        <v>4.55</v>
      </c>
      <c r="K85" s="7" t="e">
        <f>IF('FY2025'!A87&lt;&gt;"",DATEVALUE(MID('FY2025'!K87, FIND(",", 'FY2025'!K87) + 2, FIND(" ", 'FY2025'!K87) - FIND(",", 'FY2025'!K87) - 1) &amp; " " &amp; MID('FY2025'!K87, FIND(" ", 'FY2025'!K87) + 1, FIND(",", 'FY2025'!K87, FIND(" ", 'FY2025'!K87)) - FIND(" ", 'FY2025'!K87) - 1) &amp; ", " &amp; MID('FY2025'!K87, FIND(",", 'FY2025'!K87, FIND(",",'FY2025'!K87) + 1) + 2, LEN('FY2025'!K87))),"")</f>
        <v>#VALUE!</v>
      </c>
      <c r="L85" s="7" t="e">
        <f>IF('FY2025'!A87&lt;&gt;"",DATEVALUE(MID('FY2025'!L87, FIND(",", 'FY2025'!L87) + 2, FIND(" ", 'FY2025'!L87) - FIND(",", 'FY2025'!L87) - 1) &amp; " " &amp; MID('FY2025'!L87, FIND(" ", 'FY2025'!L87) + 1, FIND(",", 'FY2025'!L87, FIND(" ", 'FY2025'!L87)) - FIND(" ", 'FY2025'!L87) - 1) &amp; ", " &amp; MID('FY2025'!L87, FIND(",", 'FY2025'!L87, FIND(",",'FY2025'!L87) + 1) + 2, LEN('FY2025'!L87))),"")</f>
        <v>#VALUE!</v>
      </c>
      <c r="M85" s="7" t="e">
        <f>IF('FY2025'!A87&lt;&gt;"",DATEVALUE(MID('FY2025'!M87, FIND(",", 'FY2025'!M87) + 2, FIND(" ", 'FY2025'!M87) - FIND(",", 'FY2025'!M87) - 1) &amp; " " &amp; MID('FY2025'!M87, FIND(" ", 'FY2025'!M87) + 1, FIND(",", 'FY2025'!M87, FIND(" ", 'FY2025'!M87)) - FIND(" ", 'FY2025'!M87) - 1) &amp; ", " &amp; MID('FY2025'!M87, FIND(",", 'FY2025'!M87, FIND(",",'FY2025'!M87) + 1) + 2, LEN('FY2025'!M87))),"")</f>
        <v>#VALUE!</v>
      </c>
      <c r="N85" s="7" t="e">
        <f>IF('FY2025'!A87&lt;&gt;"",DATEVALUE(MID('FY2025'!N87, FIND(",", 'FY2025'!N87) + 2, FIND(" ", 'FY2025'!N87) - FIND(",", 'FY2025'!N87) - 1) &amp; " " &amp; MID('FY2025'!N87, FIND(" ", 'FY2025'!N87) + 1, FIND(",", 'FY2025'!N87, FIND(" ", 'FY2025'!N87)) - FIND(" ", 'FY2025'!N87) - 1) &amp; ", " &amp; MID('FY2025'!N87, FIND(",", 'FY2025'!N87, FIND(",",'FY2025'!N87) + 1) + 2, LEN('FY2025'!N87))),"")</f>
        <v>#VALUE!</v>
      </c>
      <c r="O85" s="5" t="e">
        <f t="shared" si="1"/>
        <v>#VALUE!</v>
      </c>
      <c r="P85" s="10" t="e">
        <f>IF('FY2025'!$A87&lt;&gt;"",IF(AND(MONTH($K85) &lt;= 1, MONTH($L85) &gt;= 1), IF($O85 &lt;&gt; "", $E85/$O85, ""), ""),"")</f>
        <v>#VALUE!</v>
      </c>
      <c r="Q85" s="10" t="e">
        <f>IF('FY2025'!$A87&lt;&gt;"",IF(AND(MONTH($K85) &lt;= 2, MONTH($L85) &gt;= 2), IF($O85 &lt;&gt; "", $E85/$O85, ""), ""),"")</f>
        <v>#VALUE!</v>
      </c>
      <c r="R85" s="10" t="e">
        <f>IF('FY2025'!$A87&lt;&gt;"",IF(AND(MONTH($K85) &lt;= 3, MONTH($L85) &gt;= 3), IF($O85 &lt;&gt; "", $E85/$O85, ""), ""),"")</f>
        <v>#VALUE!</v>
      </c>
      <c r="S85" s="10" t="e">
        <f>IF('FY2025'!$A87&lt;&gt;"",IF(AND(MONTH($K85) &lt;= 4, MONTH($L85) &gt;= 4), IF($O85 &lt;&gt; "", $E85/$O85, ""), ""),"")</f>
        <v>#VALUE!</v>
      </c>
      <c r="T85" s="10" t="e">
        <f>IF('FY2025'!$A87&lt;&gt;"",IF(AND(MONTH($K85) &lt;= 5, MONTH($L85) &gt;= 5), IF($O85 &lt;&gt; "", $E85/$O85, ""), ""),"")</f>
        <v>#VALUE!</v>
      </c>
      <c r="U85" s="10" t="e">
        <f>IF('FY2025'!$A87&lt;&gt;"",IF(AND(MONTH($K85) &lt;= 6, MONTH($L85) &gt;= 6), IF($O85 &lt;&gt; "", $E85/$O85, ""), ""),"")</f>
        <v>#VALUE!</v>
      </c>
      <c r="V85" s="10" t="e">
        <f>IF('FY2025'!$A87&lt;&gt;"",IF(AND(MONTH($K85) &lt;= 7, MONTH($L85) &gt;= 7 ), IF($O85 &lt;&gt; "", $E85/$O85, ""), ""),"")</f>
        <v>#VALUE!</v>
      </c>
      <c r="W85" s="10" t="e">
        <f>IF('FY2025'!$A87&lt;&gt;"",IF(AND(MONTH($K85) &lt;= 8, MONTH($L85) &gt;= 8), IF($O85 &lt;&gt; "", $E85/$O85, ""), ""),"")</f>
        <v>#VALUE!</v>
      </c>
      <c r="X85" s="10" t="e">
        <f>IF('FY2025'!$A87&lt;&gt;"",IF(AND(MONTH($K85) &lt;= 9, MONTH($L85) &gt;= 9), IF($O85 &lt;&gt; "", $E85/$O85, ""), ""),"")</f>
        <v>#VALUE!</v>
      </c>
      <c r="Y85" s="10" t="e">
        <f>IF('FY2025'!$A87&lt;&gt;"",IF(AND(MONTH($K85) &lt;= 10, MONTH($L85) &gt;= 10), IF($O85 &lt;&gt; "", $E85/$O85, ""), ""),"")</f>
        <v>#VALUE!</v>
      </c>
      <c r="Z85" s="10" t="e">
        <f>IF('FY2025'!$A87&lt;&gt;"",IF(AND(MONTH($K85) &lt;= 11, MONTH($L85) &gt;= 11), IF($O85 &lt;&gt; "", $E85/$O85, ""), ""),"")</f>
        <v>#VALUE!</v>
      </c>
      <c r="AA85" s="10" t="e">
        <f>IF('FY2025'!$A87&lt;&gt;"",IF(AND(MONTH($K85) &lt;= 12, MONTH($L85) &gt;= 12), IF($O85 &lt;&gt; "", $E85/$O85, ""), ""),"")</f>
        <v>#VALUE!</v>
      </c>
    </row>
    <row r="86" spans="1:27" x14ac:dyDescent="0.25">
      <c r="A86" s="8">
        <f>IF('FY2025'!A88&lt;&gt;"", VALUE('FY2025'!A88), "")</f>
        <v>85</v>
      </c>
      <c r="B86" s="5" t="str">
        <f>IF('FY2025'!A88&lt;&gt;"",_xlfn.VALUETOTEXT('FY2025'!B88),"")</f>
        <v>25-1402-0703-25ANZB-PS-EG-085</v>
      </c>
      <c r="C86" s="5" t="str">
        <f>_xlfn.VALUETOTEXT('FY2025'!C88)</f>
        <v>EG</v>
      </c>
      <c r="D86" s="5" t="str">
        <f>IF('FY2025'!A88&lt;&gt;"",_xlfn.VALUETOTEXT('FY2025'!D88),"")</f>
        <v>Australia And New Zealand Banking Group Limited</v>
      </c>
      <c r="E86" s="6">
        <f>IF('FY2025'!A88&lt;&gt;"",VALUE('FY2025'!E88),"")</f>
        <v>500000</v>
      </c>
      <c r="F86" s="6">
        <f>IF('FY2025'!A88&lt;&gt;"",VALUE('FY2025'!F88),"")</f>
        <v>77</v>
      </c>
      <c r="G86" s="6">
        <f>IF('FY2025'!A88&lt;&gt;"",VALUE('FY2025'!G88),"")</f>
        <v>64</v>
      </c>
      <c r="H86" s="6">
        <f>IF('FY2025'!A88&lt;&gt;"",VALUE('FY2025'!H88),"")</f>
        <v>5.95</v>
      </c>
      <c r="I86" s="6">
        <f>IF('FY2025'!A88&lt;&gt;"",VALUE('FY2025'!I88),"")</f>
        <v>1</v>
      </c>
      <c r="J86" s="6">
        <f>IF('FY2025'!A88&lt;&gt;"",VALUE('FY2025'!J88),"")</f>
        <v>4.95</v>
      </c>
      <c r="K86" s="7" t="e">
        <f>IF('FY2025'!A88&lt;&gt;"",DATEVALUE(MID('FY2025'!K88, FIND(",", 'FY2025'!K88) + 2, FIND(" ", 'FY2025'!K88) - FIND(",", 'FY2025'!K88) - 1) &amp; " " &amp; MID('FY2025'!K88, FIND(" ", 'FY2025'!K88) + 1, FIND(",", 'FY2025'!K88, FIND(" ", 'FY2025'!K88)) - FIND(" ", 'FY2025'!K88) - 1) &amp; ", " &amp; MID('FY2025'!K88, FIND(",", 'FY2025'!K88, FIND(",",'FY2025'!K88) + 1) + 2, LEN('FY2025'!K88))),"")</f>
        <v>#VALUE!</v>
      </c>
      <c r="L86" s="7" t="e">
        <f>IF('FY2025'!A88&lt;&gt;"",DATEVALUE(MID('FY2025'!L88, FIND(",", 'FY2025'!L88) + 2, FIND(" ", 'FY2025'!L88) - FIND(",", 'FY2025'!L88) - 1) &amp; " " &amp; MID('FY2025'!L88, FIND(" ", 'FY2025'!L88) + 1, FIND(",", 'FY2025'!L88, FIND(" ", 'FY2025'!L88)) - FIND(" ", 'FY2025'!L88) - 1) &amp; ", " &amp; MID('FY2025'!L88, FIND(",", 'FY2025'!L88, FIND(",",'FY2025'!L88) + 1) + 2, LEN('FY2025'!L88))),"")</f>
        <v>#VALUE!</v>
      </c>
      <c r="M86" s="7" t="e">
        <f>IF('FY2025'!A88&lt;&gt;"",DATEVALUE(MID('FY2025'!M88, FIND(",", 'FY2025'!M88) + 2, FIND(" ", 'FY2025'!M88) - FIND(",", 'FY2025'!M88) - 1) &amp; " " &amp; MID('FY2025'!M88, FIND(" ", 'FY2025'!M88) + 1, FIND(",", 'FY2025'!M88, FIND(" ", 'FY2025'!M88)) - FIND(" ", 'FY2025'!M88) - 1) &amp; ", " &amp; MID('FY2025'!M88, FIND(",", 'FY2025'!M88, FIND(",",'FY2025'!M88) + 1) + 2, LEN('FY2025'!M88))),"")</f>
        <v>#VALUE!</v>
      </c>
      <c r="N86" s="7" t="e">
        <f>IF('FY2025'!A88&lt;&gt;"",DATEVALUE(MID('FY2025'!N88, FIND(",", 'FY2025'!N88) + 2, FIND(" ", 'FY2025'!N88) - FIND(",", 'FY2025'!N88) - 1) &amp; " " &amp; MID('FY2025'!N88, FIND(" ", 'FY2025'!N88) + 1, FIND(",", 'FY2025'!N88, FIND(" ", 'FY2025'!N88)) - FIND(" ", 'FY2025'!N88) - 1) &amp; ", " &amp; MID('FY2025'!N88, FIND(",", 'FY2025'!N88, FIND(",",'FY2025'!N88) + 1) + 2, LEN('FY2025'!N88))),"")</f>
        <v>#VALUE!</v>
      </c>
      <c r="O86" s="5" t="e">
        <f t="shared" si="1"/>
        <v>#VALUE!</v>
      </c>
      <c r="P86" s="10" t="e">
        <f>IF('FY2025'!$A88&lt;&gt;"",IF(AND(MONTH($K86) &lt;= 1, MONTH($L86) &gt;= 1), IF($O86 &lt;&gt; "", $E86/$O86, ""), ""),"")</f>
        <v>#VALUE!</v>
      </c>
      <c r="Q86" s="10" t="e">
        <f>IF('FY2025'!$A88&lt;&gt;"",IF(AND(MONTH($K86) &lt;= 2, MONTH($L86) &gt;= 2), IF($O86 &lt;&gt; "", $E86/$O86, ""), ""),"")</f>
        <v>#VALUE!</v>
      </c>
      <c r="R86" s="10" t="e">
        <f>IF('FY2025'!$A88&lt;&gt;"",IF(AND(MONTH($K86) &lt;= 3, MONTH($L86) &gt;= 3), IF($O86 &lt;&gt; "", $E86/$O86, ""), ""),"")</f>
        <v>#VALUE!</v>
      </c>
      <c r="S86" s="10" t="e">
        <f>IF('FY2025'!$A88&lt;&gt;"",IF(AND(MONTH($K86) &lt;= 4, MONTH($L86) &gt;= 4), IF($O86 &lt;&gt; "", $E86/$O86, ""), ""),"")</f>
        <v>#VALUE!</v>
      </c>
      <c r="T86" s="10" t="e">
        <f>IF('FY2025'!$A88&lt;&gt;"",IF(AND(MONTH($K86) &lt;= 5, MONTH($L86) &gt;= 5), IF($O86 &lt;&gt; "", $E86/$O86, ""), ""),"")</f>
        <v>#VALUE!</v>
      </c>
      <c r="U86" s="10" t="e">
        <f>IF('FY2025'!$A88&lt;&gt;"",IF(AND(MONTH($K86) &lt;= 6, MONTH($L86) &gt;= 6), IF($O86 &lt;&gt; "", $E86/$O86, ""), ""),"")</f>
        <v>#VALUE!</v>
      </c>
      <c r="V86" s="10" t="e">
        <f>IF('FY2025'!$A88&lt;&gt;"",IF(AND(MONTH($K86) &lt;= 7, MONTH($L86) &gt;= 7 ), IF($O86 &lt;&gt; "", $E86/$O86, ""), ""),"")</f>
        <v>#VALUE!</v>
      </c>
      <c r="W86" s="10" t="e">
        <f>IF('FY2025'!$A88&lt;&gt;"",IF(AND(MONTH($K86) &lt;= 8, MONTH($L86) &gt;= 8), IF($O86 &lt;&gt; "", $E86/$O86, ""), ""),"")</f>
        <v>#VALUE!</v>
      </c>
      <c r="X86" s="10" t="e">
        <f>IF('FY2025'!$A88&lt;&gt;"",IF(AND(MONTH($K86) &lt;= 9, MONTH($L86) &gt;= 9), IF($O86 &lt;&gt; "", $E86/$O86, ""), ""),"")</f>
        <v>#VALUE!</v>
      </c>
      <c r="Y86" s="10" t="e">
        <f>IF('FY2025'!$A88&lt;&gt;"",IF(AND(MONTH($K86) &lt;= 10, MONTH($L86) &gt;= 10), IF($O86 &lt;&gt; "", $E86/$O86, ""), ""),"")</f>
        <v>#VALUE!</v>
      </c>
      <c r="Z86" s="10" t="e">
        <f>IF('FY2025'!$A88&lt;&gt;"",IF(AND(MONTH($K86) &lt;= 11, MONTH($L86) &gt;= 11), IF($O86 &lt;&gt; "", $E86/$O86, ""), ""),"")</f>
        <v>#VALUE!</v>
      </c>
      <c r="AA86" s="10" t="e">
        <f>IF('FY2025'!$A88&lt;&gt;"",IF(AND(MONTH($K86) &lt;= 12, MONTH($L86) &gt;= 12), IF($O86 &lt;&gt; "", $E86/$O86, ""), ""),"")</f>
        <v>#VALUE!</v>
      </c>
    </row>
    <row r="87" spans="1:27" x14ac:dyDescent="0.25">
      <c r="A87" s="8">
        <f>IF('FY2025'!A89&lt;&gt;"", VALUE('FY2025'!A89), "")</f>
        <v>86</v>
      </c>
      <c r="B87" s="5" t="str">
        <f>IF('FY2025'!A89&lt;&gt;"",_xlfn.VALUETOTEXT('FY2025'!B89),"")</f>
        <v>25-1402-0703-25SCBS-PS-HZ-086</v>
      </c>
      <c r="C87" s="5" t="str">
        <f>_xlfn.VALUETOTEXT('FY2025'!C89)</f>
        <v>HZ</v>
      </c>
      <c r="D87" s="5" t="str">
        <f>IF('FY2025'!A89&lt;&gt;"",_xlfn.VALUETOTEXT('FY2025'!D89),"")</f>
        <v>Standard Chartered Saadiq Berhad</v>
      </c>
      <c r="E87" s="6">
        <f>IF('FY2025'!A89&lt;&gt;"",VALUE('FY2025'!E89),"")</f>
        <v>500000</v>
      </c>
      <c r="F87" s="6">
        <f>IF('FY2025'!A89&lt;&gt;"",VALUE('FY2025'!F89),"")</f>
        <v>77</v>
      </c>
      <c r="G87" s="6">
        <f>IF('FY2025'!A89&lt;&gt;"",VALUE('FY2025'!G89),"")</f>
        <v>64</v>
      </c>
      <c r="H87" s="6">
        <f>IF('FY2025'!A89&lt;&gt;"",VALUE('FY2025'!H89),"")</f>
        <v>5.9</v>
      </c>
      <c r="I87" s="6">
        <f>IF('FY2025'!A89&lt;&gt;"",VALUE('FY2025'!I89),"")</f>
        <v>1</v>
      </c>
      <c r="J87" s="6">
        <f>IF('FY2025'!A89&lt;&gt;"",VALUE('FY2025'!J89),"")</f>
        <v>4.9000000000000004</v>
      </c>
      <c r="K87" s="7" t="e">
        <f>IF('FY2025'!A89&lt;&gt;"",DATEVALUE(MID('FY2025'!K89, FIND(",", 'FY2025'!K89) + 2, FIND(" ", 'FY2025'!K89) - FIND(",", 'FY2025'!K89) - 1) &amp; " " &amp; MID('FY2025'!K89, FIND(" ", 'FY2025'!K89) + 1, FIND(",", 'FY2025'!K89, FIND(" ", 'FY2025'!K89)) - FIND(" ", 'FY2025'!K89) - 1) &amp; ", " &amp; MID('FY2025'!K89, FIND(",", 'FY2025'!K89, FIND(",",'FY2025'!K89) + 1) + 2, LEN('FY2025'!K89))),"")</f>
        <v>#VALUE!</v>
      </c>
      <c r="L87" s="7" t="e">
        <f>IF('FY2025'!A89&lt;&gt;"",DATEVALUE(MID('FY2025'!L89, FIND(",", 'FY2025'!L89) + 2, FIND(" ", 'FY2025'!L89) - FIND(",", 'FY2025'!L89) - 1) &amp; " " &amp; MID('FY2025'!L89, FIND(" ", 'FY2025'!L89) + 1, FIND(",", 'FY2025'!L89, FIND(" ", 'FY2025'!L89)) - FIND(" ", 'FY2025'!L89) - 1) &amp; ", " &amp; MID('FY2025'!L89, FIND(",", 'FY2025'!L89, FIND(",",'FY2025'!L89) + 1) + 2, LEN('FY2025'!L89))),"")</f>
        <v>#VALUE!</v>
      </c>
      <c r="M87" s="7" t="e">
        <f>IF('FY2025'!A89&lt;&gt;"",DATEVALUE(MID('FY2025'!M89, FIND(",", 'FY2025'!M89) + 2, FIND(" ", 'FY2025'!M89) - FIND(",", 'FY2025'!M89) - 1) &amp; " " &amp; MID('FY2025'!M89, FIND(" ", 'FY2025'!M89) + 1, FIND(",", 'FY2025'!M89, FIND(" ", 'FY2025'!M89)) - FIND(" ", 'FY2025'!M89) - 1) &amp; ", " &amp; MID('FY2025'!M89, FIND(",", 'FY2025'!M89, FIND(",",'FY2025'!M89) + 1) + 2, LEN('FY2025'!M89))),"")</f>
        <v>#VALUE!</v>
      </c>
      <c r="N87" s="7" t="e">
        <f>IF('FY2025'!A89&lt;&gt;"",DATEVALUE(MID('FY2025'!N89, FIND(",", 'FY2025'!N89) + 2, FIND(" ", 'FY2025'!N89) - FIND(",", 'FY2025'!N89) - 1) &amp; " " &amp; MID('FY2025'!N89, FIND(" ", 'FY2025'!N89) + 1, FIND(",", 'FY2025'!N89, FIND(" ", 'FY2025'!N89)) - FIND(" ", 'FY2025'!N89) - 1) &amp; ", " &amp; MID('FY2025'!N89, FIND(",", 'FY2025'!N89, FIND(",",'FY2025'!N89) + 1) + 2, LEN('FY2025'!N89))),"")</f>
        <v>#VALUE!</v>
      </c>
      <c r="O87" s="5" t="e">
        <f t="shared" si="1"/>
        <v>#VALUE!</v>
      </c>
      <c r="P87" s="10" t="e">
        <f>IF('FY2025'!$A89&lt;&gt;"",IF(AND(MONTH($K87) &lt;= 1, MONTH($L87) &gt;= 1), IF($O87 &lt;&gt; "", $E87/$O87, ""), ""),"")</f>
        <v>#VALUE!</v>
      </c>
      <c r="Q87" s="10" t="e">
        <f>IF('FY2025'!$A89&lt;&gt;"",IF(AND(MONTH($K87) &lt;= 2, MONTH($L87) &gt;= 2), IF($O87 &lt;&gt; "", $E87/$O87, ""), ""),"")</f>
        <v>#VALUE!</v>
      </c>
      <c r="R87" s="10" t="e">
        <f>IF('FY2025'!$A89&lt;&gt;"",IF(AND(MONTH($K87) &lt;= 3, MONTH($L87) &gt;= 3), IF($O87 &lt;&gt; "", $E87/$O87, ""), ""),"")</f>
        <v>#VALUE!</v>
      </c>
      <c r="S87" s="10" t="e">
        <f>IF('FY2025'!$A89&lt;&gt;"",IF(AND(MONTH($K87) &lt;= 4, MONTH($L87) &gt;= 4), IF($O87 &lt;&gt; "", $E87/$O87, ""), ""),"")</f>
        <v>#VALUE!</v>
      </c>
      <c r="T87" s="10" t="e">
        <f>IF('FY2025'!$A89&lt;&gt;"",IF(AND(MONTH($K87) &lt;= 5, MONTH($L87) &gt;= 5), IF($O87 &lt;&gt; "", $E87/$O87, ""), ""),"")</f>
        <v>#VALUE!</v>
      </c>
      <c r="U87" s="10" t="e">
        <f>IF('FY2025'!$A89&lt;&gt;"",IF(AND(MONTH($K87) &lt;= 6, MONTH($L87) &gt;= 6), IF($O87 &lt;&gt; "", $E87/$O87, ""), ""),"")</f>
        <v>#VALUE!</v>
      </c>
      <c r="V87" s="10" t="e">
        <f>IF('FY2025'!$A89&lt;&gt;"",IF(AND(MONTH($K87) &lt;= 7, MONTH($L87) &gt;= 7 ), IF($O87 &lt;&gt; "", $E87/$O87, ""), ""),"")</f>
        <v>#VALUE!</v>
      </c>
      <c r="W87" s="10" t="e">
        <f>IF('FY2025'!$A89&lt;&gt;"",IF(AND(MONTH($K87) &lt;= 8, MONTH($L87) &gt;= 8), IF($O87 &lt;&gt; "", $E87/$O87, ""), ""),"")</f>
        <v>#VALUE!</v>
      </c>
      <c r="X87" s="10" t="e">
        <f>IF('FY2025'!$A89&lt;&gt;"",IF(AND(MONTH($K87) &lt;= 9, MONTH($L87) &gt;= 9), IF($O87 &lt;&gt; "", $E87/$O87, ""), ""),"")</f>
        <v>#VALUE!</v>
      </c>
      <c r="Y87" s="10" t="e">
        <f>IF('FY2025'!$A89&lt;&gt;"",IF(AND(MONTH($K87) &lt;= 10, MONTH($L87) &gt;= 10), IF($O87 &lt;&gt; "", $E87/$O87, ""), ""),"")</f>
        <v>#VALUE!</v>
      </c>
      <c r="Z87" s="10" t="e">
        <f>IF('FY2025'!$A89&lt;&gt;"",IF(AND(MONTH($K87) &lt;= 11, MONTH($L87) &gt;= 11), IF($O87 &lt;&gt; "", $E87/$O87, ""), ""),"")</f>
        <v>#VALUE!</v>
      </c>
      <c r="AA87" s="10" t="e">
        <f>IF('FY2025'!$A89&lt;&gt;"",IF(AND(MONTH($K87) &lt;= 12, MONTH($L87) &gt;= 12), IF($O87 &lt;&gt; "", $E87/$O87, ""), ""),"")</f>
        <v>#VALUE!</v>
      </c>
    </row>
    <row r="88" spans="1:27" x14ac:dyDescent="0.25">
      <c r="A88" s="8">
        <f>IF('FY2025'!A90&lt;&gt;"", VALUE('FY2025'!A90), "")</f>
        <v>87</v>
      </c>
      <c r="B88" s="5" t="str">
        <f>IF('FY2025'!A90&lt;&gt;"",_xlfn.VALUETOTEXT('FY2025'!B90),"")</f>
        <v>25-1402-0703-25JPMC-PS-EG-087</v>
      </c>
      <c r="C88" s="5" t="str">
        <f>_xlfn.VALUETOTEXT('FY2025'!C90)</f>
        <v>EG</v>
      </c>
      <c r="D88" s="5" t="str">
        <f>IF('FY2025'!A90&lt;&gt;"",_xlfn.VALUETOTEXT('FY2025'!D90),"")</f>
        <v>JP Morgan Chase Bank NA</v>
      </c>
      <c r="E88" s="6">
        <f>IF('FY2025'!A90&lt;&gt;"",VALUE('FY2025'!E90),"")</f>
        <v>500000</v>
      </c>
      <c r="F88" s="6">
        <f>IF('FY2025'!A90&lt;&gt;"",VALUE('FY2025'!F90),"")</f>
        <v>77</v>
      </c>
      <c r="G88" s="6">
        <f>IF('FY2025'!A90&lt;&gt;"",VALUE('FY2025'!G90),"")</f>
        <v>64</v>
      </c>
      <c r="H88" s="6">
        <f>IF('FY2025'!A90&lt;&gt;"",VALUE('FY2025'!H90),"")</f>
        <v>6</v>
      </c>
      <c r="I88" s="6">
        <f>IF('FY2025'!A90&lt;&gt;"",VALUE('FY2025'!I90),"")</f>
        <v>1.07</v>
      </c>
      <c r="J88" s="6">
        <f>IF('FY2025'!A90&lt;&gt;"",VALUE('FY2025'!J90),"")</f>
        <v>4.93</v>
      </c>
      <c r="K88" s="7" t="e">
        <f>IF('FY2025'!A90&lt;&gt;"",DATEVALUE(MID('FY2025'!K90, FIND(",", 'FY2025'!K90) + 2, FIND(" ", 'FY2025'!K90) - FIND(",", 'FY2025'!K90) - 1) &amp; " " &amp; MID('FY2025'!K90, FIND(" ", 'FY2025'!K90) + 1, FIND(",", 'FY2025'!K90, FIND(" ", 'FY2025'!K90)) - FIND(" ", 'FY2025'!K90) - 1) &amp; ", " &amp; MID('FY2025'!K90, FIND(",", 'FY2025'!K90, FIND(",",'FY2025'!K90) + 1) + 2, LEN('FY2025'!K90))),"")</f>
        <v>#VALUE!</v>
      </c>
      <c r="L88" s="7" t="e">
        <f>IF('FY2025'!A90&lt;&gt;"",DATEVALUE(MID('FY2025'!L90, FIND(",", 'FY2025'!L90) + 2, FIND(" ", 'FY2025'!L90) - FIND(",", 'FY2025'!L90) - 1) &amp; " " &amp; MID('FY2025'!L90, FIND(" ", 'FY2025'!L90) + 1, FIND(",", 'FY2025'!L90, FIND(" ", 'FY2025'!L90)) - FIND(" ", 'FY2025'!L90) - 1) &amp; ", " &amp; MID('FY2025'!L90, FIND(",", 'FY2025'!L90, FIND(",",'FY2025'!L90) + 1) + 2, LEN('FY2025'!L90))),"")</f>
        <v>#VALUE!</v>
      </c>
      <c r="M88" s="7" t="e">
        <f>IF('FY2025'!A90&lt;&gt;"",DATEVALUE(MID('FY2025'!M90, FIND(",", 'FY2025'!M90) + 2, FIND(" ", 'FY2025'!M90) - FIND(",", 'FY2025'!M90) - 1) &amp; " " &amp; MID('FY2025'!M90, FIND(" ", 'FY2025'!M90) + 1, FIND(",", 'FY2025'!M90, FIND(" ", 'FY2025'!M90)) - FIND(" ", 'FY2025'!M90) - 1) &amp; ", " &amp; MID('FY2025'!M90, FIND(",", 'FY2025'!M90, FIND(",",'FY2025'!M90) + 1) + 2, LEN('FY2025'!M90))),"")</f>
        <v>#VALUE!</v>
      </c>
      <c r="N88" s="7" t="e">
        <f>IF('FY2025'!A90&lt;&gt;"",DATEVALUE(MID('FY2025'!N90, FIND(",", 'FY2025'!N90) + 2, FIND(" ", 'FY2025'!N90) - FIND(",", 'FY2025'!N90) - 1) &amp; " " &amp; MID('FY2025'!N90, FIND(" ", 'FY2025'!N90) + 1, FIND(",", 'FY2025'!N90, FIND(" ", 'FY2025'!N90)) - FIND(" ", 'FY2025'!N90) - 1) &amp; ", " &amp; MID('FY2025'!N90, FIND(",", 'FY2025'!N90, FIND(",",'FY2025'!N90) + 1) + 2, LEN('FY2025'!N90))),"")</f>
        <v>#VALUE!</v>
      </c>
      <c r="O88" s="5" t="e">
        <f t="shared" si="1"/>
        <v>#VALUE!</v>
      </c>
      <c r="P88" s="10" t="e">
        <f>IF('FY2025'!$A90&lt;&gt;"",IF(AND(MONTH($K88) &lt;= 1, MONTH($L88) &gt;= 1), IF($O88 &lt;&gt; "", $E88/$O88, ""), ""),"")</f>
        <v>#VALUE!</v>
      </c>
      <c r="Q88" s="10" t="e">
        <f>IF('FY2025'!$A90&lt;&gt;"",IF(AND(MONTH($K88) &lt;= 2, MONTH($L88) &gt;= 2), IF($O88 &lt;&gt; "", $E88/$O88, ""), ""),"")</f>
        <v>#VALUE!</v>
      </c>
      <c r="R88" s="10" t="e">
        <f>IF('FY2025'!$A90&lt;&gt;"",IF(AND(MONTH($K88) &lt;= 3, MONTH($L88) &gt;= 3), IF($O88 &lt;&gt; "", $E88/$O88, ""), ""),"")</f>
        <v>#VALUE!</v>
      </c>
      <c r="S88" s="10" t="e">
        <f>IF('FY2025'!$A90&lt;&gt;"",IF(AND(MONTH($K88) &lt;= 4, MONTH($L88) &gt;= 4), IF($O88 &lt;&gt; "", $E88/$O88, ""), ""),"")</f>
        <v>#VALUE!</v>
      </c>
      <c r="T88" s="10" t="e">
        <f>IF('FY2025'!$A90&lt;&gt;"",IF(AND(MONTH($K88) &lt;= 5, MONTH($L88) &gt;= 5), IF($O88 &lt;&gt; "", $E88/$O88, ""), ""),"")</f>
        <v>#VALUE!</v>
      </c>
      <c r="U88" s="10" t="e">
        <f>IF('FY2025'!$A90&lt;&gt;"",IF(AND(MONTH($K88) &lt;= 6, MONTH($L88) &gt;= 6), IF($O88 &lt;&gt; "", $E88/$O88, ""), ""),"")</f>
        <v>#VALUE!</v>
      </c>
      <c r="V88" s="10" t="e">
        <f>IF('FY2025'!$A90&lt;&gt;"",IF(AND(MONTH($K88) &lt;= 7, MONTH($L88) &gt;= 7 ), IF($O88 &lt;&gt; "", $E88/$O88, ""), ""),"")</f>
        <v>#VALUE!</v>
      </c>
      <c r="W88" s="10" t="e">
        <f>IF('FY2025'!$A90&lt;&gt;"",IF(AND(MONTH($K88) &lt;= 8, MONTH($L88) &gt;= 8), IF($O88 &lt;&gt; "", $E88/$O88, ""), ""),"")</f>
        <v>#VALUE!</v>
      </c>
      <c r="X88" s="10" t="e">
        <f>IF('FY2025'!$A90&lt;&gt;"",IF(AND(MONTH($K88) &lt;= 9, MONTH($L88) &gt;= 9), IF($O88 &lt;&gt; "", $E88/$O88, ""), ""),"")</f>
        <v>#VALUE!</v>
      </c>
      <c r="Y88" s="10" t="e">
        <f>IF('FY2025'!$A90&lt;&gt;"",IF(AND(MONTH($K88) &lt;= 10, MONTH($L88) &gt;= 10), IF($O88 &lt;&gt; "", $E88/$O88, ""), ""),"")</f>
        <v>#VALUE!</v>
      </c>
      <c r="Z88" s="10" t="e">
        <f>IF('FY2025'!$A90&lt;&gt;"",IF(AND(MONTH($K88) &lt;= 11, MONTH($L88) &gt;= 11), IF($O88 &lt;&gt; "", $E88/$O88, ""), ""),"")</f>
        <v>#VALUE!</v>
      </c>
      <c r="AA88" s="10" t="e">
        <f>IF('FY2025'!$A90&lt;&gt;"",IF(AND(MONTH($K88) &lt;= 12, MONTH($L88) &gt;= 12), IF($O88 &lt;&gt; "", $E88/$O88, ""), ""),"")</f>
        <v>#VALUE!</v>
      </c>
    </row>
    <row r="89" spans="1:27" x14ac:dyDescent="0.25">
      <c r="A89" s="8">
        <f>IF('FY2025'!A91&lt;&gt;"", VALUE('FY2025'!A91), "")</f>
        <v>88</v>
      </c>
      <c r="B89" s="5" t="str">
        <f>IF('FY2025'!A91&lt;&gt;"",_xlfn.VALUETOTEXT('FY2025'!B91),"")</f>
        <v>25-1402-0703-25MACQ-PS-HZ-088</v>
      </c>
      <c r="C89" s="5" t="str">
        <f>_xlfn.VALUETOTEXT('FY2025'!C91)</f>
        <v>HZ</v>
      </c>
      <c r="D89" s="5" t="str">
        <f>IF('FY2025'!A91&lt;&gt;"",_xlfn.VALUETOTEXT('FY2025'!D91),"")</f>
        <v>Macquarie Bank Ltd</v>
      </c>
      <c r="E89" s="6">
        <f>IF('FY2025'!A91&lt;&gt;"",VALUE('FY2025'!E91),"")</f>
        <v>500000</v>
      </c>
      <c r="F89" s="6">
        <f>IF('FY2025'!A91&lt;&gt;"",VALUE('FY2025'!F91),"")</f>
        <v>77</v>
      </c>
      <c r="G89" s="6">
        <f>IF('FY2025'!A91&lt;&gt;"",VALUE('FY2025'!G91),"")</f>
        <v>64</v>
      </c>
      <c r="H89" s="6">
        <f>IF('FY2025'!A91&lt;&gt;"",VALUE('FY2025'!H91),"")</f>
        <v>6.02</v>
      </c>
      <c r="I89" s="6">
        <f>IF('FY2025'!A91&lt;&gt;"",VALUE('FY2025'!I91),"")</f>
        <v>1.08</v>
      </c>
      <c r="J89" s="6">
        <f>IF('FY2025'!A91&lt;&gt;"",VALUE('FY2025'!J91),"")</f>
        <v>4.9400000000000004</v>
      </c>
      <c r="K89" s="7" t="e">
        <f>IF('FY2025'!A91&lt;&gt;"",DATEVALUE(MID('FY2025'!K91, FIND(",", 'FY2025'!K91) + 2, FIND(" ", 'FY2025'!K91) - FIND(",", 'FY2025'!K91) - 1) &amp; " " &amp; MID('FY2025'!K91, FIND(" ", 'FY2025'!K91) + 1, FIND(",", 'FY2025'!K91, FIND(" ", 'FY2025'!K91)) - FIND(" ", 'FY2025'!K91) - 1) &amp; ", " &amp; MID('FY2025'!K91, FIND(",", 'FY2025'!K91, FIND(",",'FY2025'!K91) + 1) + 2, LEN('FY2025'!K91))),"")</f>
        <v>#VALUE!</v>
      </c>
      <c r="L89" s="7" t="e">
        <f>IF('FY2025'!A91&lt;&gt;"",DATEVALUE(MID('FY2025'!L91, FIND(",", 'FY2025'!L91) + 2, FIND(" ", 'FY2025'!L91) - FIND(",", 'FY2025'!L91) - 1) &amp; " " &amp; MID('FY2025'!L91, FIND(" ", 'FY2025'!L91) + 1, FIND(",", 'FY2025'!L91, FIND(" ", 'FY2025'!L91)) - FIND(" ", 'FY2025'!L91) - 1) &amp; ", " &amp; MID('FY2025'!L91, FIND(",", 'FY2025'!L91, FIND(",",'FY2025'!L91) + 1) + 2, LEN('FY2025'!L91))),"")</f>
        <v>#VALUE!</v>
      </c>
      <c r="M89" s="7" t="e">
        <f>IF('FY2025'!A91&lt;&gt;"",DATEVALUE(MID('FY2025'!M91, FIND(",", 'FY2025'!M91) + 2, FIND(" ", 'FY2025'!M91) - FIND(",", 'FY2025'!M91) - 1) &amp; " " &amp; MID('FY2025'!M91, FIND(" ", 'FY2025'!M91) + 1, FIND(",", 'FY2025'!M91, FIND(" ", 'FY2025'!M91)) - FIND(" ", 'FY2025'!M91) - 1) &amp; ", " &amp; MID('FY2025'!M91, FIND(",", 'FY2025'!M91, FIND(",",'FY2025'!M91) + 1) + 2, LEN('FY2025'!M91))),"")</f>
        <v>#VALUE!</v>
      </c>
      <c r="N89" s="7" t="e">
        <f>IF('FY2025'!A91&lt;&gt;"",DATEVALUE(MID('FY2025'!N91, FIND(",", 'FY2025'!N91) + 2, FIND(" ", 'FY2025'!N91) - FIND(",", 'FY2025'!N91) - 1) &amp; " " &amp; MID('FY2025'!N91, FIND(" ", 'FY2025'!N91) + 1, FIND(",", 'FY2025'!N91, FIND(" ", 'FY2025'!N91)) - FIND(" ", 'FY2025'!N91) - 1) &amp; ", " &amp; MID('FY2025'!N91, FIND(",", 'FY2025'!N91, FIND(",",'FY2025'!N91) + 1) + 2, LEN('FY2025'!N91))),"")</f>
        <v>#VALUE!</v>
      </c>
      <c r="O89" s="5" t="e">
        <f t="shared" si="1"/>
        <v>#VALUE!</v>
      </c>
      <c r="P89" s="10" t="e">
        <f>IF('FY2025'!$A91&lt;&gt;"",IF(AND(MONTH($K89) &lt;= 1, MONTH($L89) &gt;= 1), IF($O89 &lt;&gt; "", $E89/$O89, ""), ""),"")</f>
        <v>#VALUE!</v>
      </c>
      <c r="Q89" s="10" t="e">
        <f>IF('FY2025'!$A91&lt;&gt;"",IF(AND(MONTH($K89) &lt;= 2, MONTH($L89) &gt;= 2), IF($O89 &lt;&gt; "", $E89/$O89, ""), ""),"")</f>
        <v>#VALUE!</v>
      </c>
      <c r="R89" s="10" t="e">
        <f>IF('FY2025'!$A91&lt;&gt;"",IF(AND(MONTH($K89) &lt;= 3, MONTH($L89) &gt;= 3), IF($O89 &lt;&gt; "", $E89/$O89, ""), ""),"")</f>
        <v>#VALUE!</v>
      </c>
      <c r="S89" s="10" t="e">
        <f>IF('FY2025'!$A91&lt;&gt;"",IF(AND(MONTH($K89) &lt;= 4, MONTH($L89) &gt;= 4), IF($O89 &lt;&gt; "", $E89/$O89, ""), ""),"")</f>
        <v>#VALUE!</v>
      </c>
      <c r="T89" s="10" t="e">
        <f>IF('FY2025'!$A91&lt;&gt;"",IF(AND(MONTH($K89) &lt;= 5, MONTH($L89) &gt;= 5), IF($O89 &lt;&gt; "", $E89/$O89, ""), ""),"")</f>
        <v>#VALUE!</v>
      </c>
      <c r="U89" s="10" t="e">
        <f>IF('FY2025'!$A91&lt;&gt;"",IF(AND(MONTH($K89) &lt;= 6, MONTH($L89) &gt;= 6), IF($O89 &lt;&gt; "", $E89/$O89, ""), ""),"")</f>
        <v>#VALUE!</v>
      </c>
      <c r="V89" s="10" t="e">
        <f>IF('FY2025'!$A91&lt;&gt;"",IF(AND(MONTH($K89) &lt;= 7, MONTH($L89) &gt;= 7 ), IF($O89 &lt;&gt; "", $E89/$O89, ""), ""),"")</f>
        <v>#VALUE!</v>
      </c>
      <c r="W89" s="10" t="e">
        <f>IF('FY2025'!$A91&lt;&gt;"",IF(AND(MONTH($K89) &lt;= 8, MONTH($L89) &gt;= 8), IF($O89 &lt;&gt; "", $E89/$O89, ""), ""),"")</f>
        <v>#VALUE!</v>
      </c>
      <c r="X89" s="10" t="e">
        <f>IF('FY2025'!$A91&lt;&gt;"",IF(AND(MONTH($K89) &lt;= 9, MONTH($L89) &gt;= 9), IF($O89 &lt;&gt; "", $E89/$O89, ""), ""),"")</f>
        <v>#VALUE!</v>
      </c>
      <c r="Y89" s="10" t="e">
        <f>IF('FY2025'!$A91&lt;&gt;"",IF(AND(MONTH($K89) &lt;= 10, MONTH($L89) &gt;= 10), IF($O89 &lt;&gt; "", $E89/$O89, ""), ""),"")</f>
        <v>#VALUE!</v>
      </c>
      <c r="Z89" s="10" t="e">
        <f>IF('FY2025'!$A91&lt;&gt;"",IF(AND(MONTH($K89) &lt;= 11, MONTH($L89) &gt;= 11), IF($O89 &lt;&gt; "", $E89/$O89, ""), ""),"")</f>
        <v>#VALUE!</v>
      </c>
      <c r="AA89" s="10" t="e">
        <f>IF('FY2025'!$A91&lt;&gt;"",IF(AND(MONTH($K89) &lt;= 12, MONTH($L89) &gt;= 12), IF($O89 &lt;&gt; "", $E89/$O89, ""), ""),"")</f>
        <v>#VALUE!</v>
      </c>
    </row>
    <row r="90" spans="1:27" x14ac:dyDescent="0.25">
      <c r="A90" s="8">
        <f>IF('FY2025'!A92&lt;&gt;"", VALUE('FY2025'!A92), "")</f>
        <v>89</v>
      </c>
      <c r="B90" s="5" t="str">
        <f>IF('FY2025'!A92&lt;&gt;"",_xlfn.VALUETOTEXT('FY2025'!B92),"")</f>
        <v>25-1402-0703-25MSCG-PS-DS-089</v>
      </c>
      <c r="C90" s="5" t="str">
        <f>_xlfn.VALUETOTEXT('FY2025'!C92)</f>
        <v>DS</v>
      </c>
      <c r="D90" s="5" t="str">
        <f>IF('FY2025'!A92&lt;&gt;"",_xlfn.VALUETOTEXT('FY2025'!D92),"")</f>
        <v>Morgan Stanley Capital Group (Singapore) Pte</v>
      </c>
      <c r="E90" s="6">
        <f>IF('FY2025'!A92&lt;&gt;"",VALUE('FY2025'!E92),"")</f>
        <v>500000</v>
      </c>
      <c r="F90" s="6">
        <f>IF('FY2025'!A92&lt;&gt;"",VALUE('FY2025'!F92),"")</f>
        <v>77</v>
      </c>
      <c r="G90" s="6">
        <f>IF('FY2025'!A92&lt;&gt;"",VALUE('FY2025'!G92),"")</f>
        <v>64</v>
      </c>
      <c r="H90" s="6">
        <f>IF('FY2025'!A92&lt;&gt;"",VALUE('FY2025'!H92),"")</f>
        <v>5.89</v>
      </c>
      <c r="I90" s="6">
        <f>IF('FY2025'!A92&lt;&gt;"",VALUE('FY2025'!I92),"")</f>
        <v>1.05</v>
      </c>
      <c r="J90" s="6">
        <f>IF('FY2025'!A92&lt;&gt;"",VALUE('FY2025'!J92),"")</f>
        <v>4.84</v>
      </c>
      <c r="K90" s="7" t="e">
        <f>IF('FY2025'!A92&lt;&gt;"",DATEVALUE(MID('FY2025'!K92, FIND(",", 'FY2025'!K92) + 2, FIND(" ", 'FY2025'!K92) - FIND(",", 'FY2025'!K92) - 1) &amp; " " &amp; MID('FY2025'!K92, FIND(" ", 'FY2025'!K92) + 1, FIND(",", 'FY2025'!K92, FIND(" ", 'FY2025'!K92)) - FIND(" ", 'FY2025'!K92) - 1) &amp; ", " &amp; MID('FY2025'!K92, FIND(",", 'FY2025'!K92, FIND(",",'FY2025'!K92) + 1) + 2, LEN('FY2025'!K92))),"")</f>
        <v>#VALUE!</v>
      </c>
      <c r="L90" s="7" t="e">
        <f>IF('FY2025'!A92&lt;&gt;"",DATEVALUE(MID('FY2025'!L92, FIND(",", 'FY2025'!L92) + 2, FIND(" ", 'FY2025'!L92) - FIND(",", 'FY2025'!L92) - 1) &amp; " " &amp; MID('FY2025'!L92, FIND(" ", 'FY2025'!L92) + 1, FIND(",", 'FY2025'!L92, FIND(" ", 'FY2025'!L92)) - FIND(" ", 'FY2025'!L92) - 1) &amp; ", " &amp; MID('FY2025'!L92, FIND(",", 'FY2025'!L92, FIND(",",'FY2025'!L92) + 1) + 2, LEN('FY2025'!L92))),"")</f>
        <v>#VALUE!</v>
      </c>
      <c r="M90" s="7" t="e">
        <f>IF('FY2025'!A92&lt;&gt;"",DATEVALUE(MID('FY2025'!M92, FIND(",", 'FY2025'!M92) + 2, FIND(" ", 'FY2025'!M92) - FIND(",", 'FY2025'!M92) - 1) &amp; " " &amp; MID('FY2025'!M92, FIND(" ", 'FY2025'!M92) + 1, FIND(",", 'FY2025'!M92, FIND(" ", 'FY2025'!M92)) - FIND(" ", 'FY2025'!M92) - 1) &amp; ", " &amp; MID('FY2025'!M92, FIND(",", 'FY2025'!M92, FIND(",",'FY2025'!M92) + 1) + 2, LEN('FY2025'!M92))),"")</f>
        <v>#VALUE!</v>
      </c>
      <c r="N90" s="7" t="e">
        <f>IF('FY2025'!A92&lt;&gt;"",DATEVALUE(MID('FY2025'!N92, FIND(",", 'FY2025'!N92) + 2, FIND(" ", 'FY2025'!N92) - FIND(",", 'FY2025'!N92) - 1) &amp; " " &amp; MID('FY2025'!N92, FIND(" ", 'FY2025'!N92) + 1, FIND(",", 'FY2025'!N92, FIND(" ", 'FY2025'!N92)) - FIND(" ", 'FY2025'!N92) - 1) &amp; ", " &amp; MID('FY2025'!N92, FIND(",", 'FY2025'!N92, FIND(",",'FY2025'!N92) + 1) + 2, LEN('FY2025'!N92))),"")</f>
        <v>#VALUE!</v>
      </c>
      <c r="O90" s="5" t="e">
        <f t="shared" si="1"/>
        <v>#VALUE!</v>
      </c>
      <c r="P90" s="10" t="e">
        <f>IF('FY2025'!$A92&lt;&gt;"",IF(AND(MONTH($K90) &lt;= 1, MONTH($L90) &gt;= 1), IF($O90 &lt;&gt; "", $E90/$O90, ""), ""),"")</f>
        <v>#VALUE!</v>
      </c>
      <c r="Q90" s="10" t="e">
        <f>IF('FY2025'!$A92&lt;&gt;"",IF(AND(MONTH($K90) &lt;= 2, MONTH($L90) &gt;= 2), IF($O90 &lt;&gt; "", $E90/$O90, ""), ""),"")</f>
        <v>#VALUE!</v>
      </c>
      <c r="R90" s="10" t="e">
        <f>IF('FY2025'!$A92&lt;&gt;"",IF(AND(MONTH($K90) &lt;= 3, MONTH($L90) &gt;= 3), IF($O90 &lt;&gt; "", $E90/$O90, ""), ""),"")</f>
        <v>#VALUE!</v>
      </c>
      <c r="S90" s="10" t="e">
        <f>IF('FY2025'!$A92&lt;&gt;"",IF(AND(MONTH($K90) &lt;= 4, MONTH($L90) &gt;= 4), IF($O90 &lt;&gt; "", $E90/$O90, ""), ""),"")</f>
        <v>#VALUE!</v>
      </c>
      <c r="T90" s="10" t="e">
        <f>IF('FY2025'!$A92&lt;&gt;"",IF(AND(MONTH($K90) &lt;= 5, MONTH($L90) &gt;= 5), IF($O90 &lt;&gt; "", $E90/$O90, ""), ""),"")</f>
        <v>#VALUE!</v>
      </c>
      <c r="U90" s="10" t="e">
        <f>IF('FY2025'!$A92&lt;&gt;"",IF(AND(MONTH($K90) &lt;= 6, MONTH($L90) &gt;= 6), IF($O90 &lt;&gt; "", $E90/$O90, ""), ""),"")</f>
        <v>#VALUE!</v>
      </c>
      <c r="V90" s="10" t="e">
        <f>IF('FY2025'!$A92&lt;&gt;"",IF(AND(MONTH($K90) &lt;= 7, MONTH($L90) &gt;= 7 ), IF($O90 &lt;&gt; "", $E90/$O90, ""), ""),"")</f>
        <v>#VALUE!</v>
      </c>
      <c r="W90" s="10" t="e">
        <f>IF('FY2025'!$A92&lt;&gt;"",IF(AND(MONTH($K90) &lt;= 8, MONTH($L90) &gt;= 8), IF($O90 &lt;&gt; "", $E90/$O90, ""), ""),"")</f>
        <v>#VALUE!</v>
      </c>
      <c r="X90" s="10" t="e">
        <f>IF('FY2025'!$A92&lt;&gt;"",IF(AND(MONTH($K90) &lt;= 9, MONTH($L90) &gt;= 9), IF($O90 &lt;&gt; "", $E90/$O90, ""), ""),"")</f>
        <v>#VALUE!</v>
      </c>
      <c r="Y90" s="10" t="e">
        <f>IF('FY2025'!$A92&lt;&gt;"",IF(AND(MONTH($K90) &lt;= 10, MONTH($L90) &gt;= 10), IF($O90 &lt;&gt; "", $E90/$O90, ""), ""),"")</f>
        <v>#VALUE!</v>
      </c>
      <c r="Z90" s="10" t="e">
        <f>IF('FY2025'!$A92&lt;&gt;"",IF(AND(MONTH($K90) &lt;= 11, MONTH($L90) &gt;= 11), IF($O90 &lt;&gt; "", $E90/$O90, ""), ""),"")</f>
        <v>#VALUE!</v>
      </c>
      <c r="AA90" s="10" t="e">
        <f>IF('FY2025'!$A92&lt;&gt;"",IF(AND(MONTH($K90) &lt;= 12, MONTH($L90) &gt;= 12), IF($O90 &lt;&gt; "", $E90/$O90, ""), ""),"")</f>
        <v>#VALUE!</v>
      </c>
    </row>
    <row r="91" spans="1:27" x14ac:dyDescent="0.25">
      <c r="A91" s="8">
        <f>IF('FY2025'!A93&lt;&gt;"", VALUE('FY2025'!A93), "")</f>
        <v>90</v>
      </c>
      <c r="B91" s="5" t="str">
        <f>IF('FY2025'!A93&lt;&gt;"",_xlfn.VALUETOTEXT('FY2025'!B93),"")</f>
        <v>25-1802-1003-25SCBS-PS-DS-090</v>
      </c>
      <c r="C91" s="5" t="str">
        <f>_xlfn.VALUETOTEXT('FY2025'!C93)</f>
        <v>DS</v>
      </c>
      <c r="D91" s="5" t="str">
        <f>IF('FY2025'!A93&lt;&gt;"",_xlfn.VALUETOTEXT('FY2025'!D93),"")</f>
        <v>Standard Chartered Saadiq Berhad</v>
      </c>
      <c r="E91" s="6">
        <f>IF('FY2025'!A93&lt;&gt;"",VALUE('FY2025'!E93),"")</f>
        <v>500000</v>
      </c>
      <c r="F91" s="6">
        <f>IF('FY2025'!A93&lt;&gt;"",VALUE('FY2025'!F93),"")</f>
        <v>77</v>
      </c>
      <c r="G91" s="6">
        <f>IF('FY2025'!A93&lt;&gt;"",VALUE('FY2025'!G93),"")</f>
        <v>64</v>
      </c>
      <c r="H91" s="6">
        <f>IF('FY2025'!A93&lt;&gt;"",VALUE('FY2025'!H93),"")</f>
        <v>6.1</v>
      </c>
      <c r="I91" s="6">
        <f>IF('FY2025'!A93&lt;&gt;"",VALUE('FY2025'!I93),"")</f>
        <v>1.2</v>
      </c>
      <c r="J91" s="6">
        <f>IF('FY2025'!A93&lt;&gt;"",VALUE('FY2025'!J93),"")</f>
        <v>4.9000000000000004</v>
      </c>
      <c r="K91" s="7" t="e">
        <f>IF('FY2025'!A93&lt;&gt;"",DATEVALUE(MID('FY2025'!K93, FIND(",", 'FY2025'!K93) + 2, FIND(" ", 'FY2025'!K93) - FIND(",", 'FY2025'!K93) - 1) &amp; " " &amp; MID('FY2025'!K93, FIND(" ", 'FY2025'!K93) + 1, FIND(",", 'FY2025'!K93, FIND(" ", 'FY2025'!K93)) - FIND(" ", 'FY2025'!K93) - 1) &amp; ", " &amp; MID('FY2025'!K93, FIND(",", 'FY2025'!K93, FIND(",",'FY2025'!K93) + 1) + 2, LEN('FY2025'!K93))),"")</f>
        <v>#VALUE!</v>
      </c>
      <c r="L91" s="7" t="e">
        <f>IF('FY2025'!A93&lt;&gt;"",DATEVALUE(MID('FY2025'!L93, FIND(",", 'FY2025'!L93) + 2, FIND(" ", 'FY2025'!L93) - FIND(",", 'FY2025'!L93) - 1) &amp; " " &amp; MID('FY2025'!L93, FIND(" ", 'FY2025'!L93) + 1, FIND(",", 'FY2025'!L93, FIND(" ", 'FY2025'!L93)) - FIND(" ", 'FY2025'!L93) - 1) &amp; ", " &amp; MID('FY2025'!L93, FIND(",", 'FY2025'!L93, FIND(",",'FY2025'!L93) + 1) + 2, LEN('FY2025'!L93))),"")</f>
        <v>#VALUE!</v>
      </c>
      <c r="M91" s="7" t="e">
        <f>IF('FY2025'!A93&lt;&gt;"",DATEVALUE(MID('FY2025'!M93, FIND(",", 'FY2025'!M93) + 2, FIND(" ", 'FY2025'!M93) - FIND(",", 'FY2025'!M93) - 1) &amp; " " &amp; MID('FY2025'!M93, FIND(" ", 'FY2025'!M93) + 1, FIND(",", 'FY2025'!M93, FIND(" ", 'FY2025'!M93)) - FIND(" ", 'FY2025'!M93) - 1) &amp; ", " &amp; MID('FY2025'!M93, FIND(",", 'FY2025'!M93, FIND(",",'FY2025'!M93) + 1) + 2, LEN('FY2025'!M93))),"")</f>
        <v>#VALUE!</v>
      </c>
      <c r="N91" s="7" t="e">
        <f>IF('FY2025'!A93&lt;&gt;"",DATEVALUE(MID('FY2025'!N93, FIND(",", 'FY2025'!N93) + 2, FIND(" ", 'FY2025'!N93) - FIND(",", 'FY2025'!N93) - 1) &amp; " " &amp; MID('FY2025'!N93, FIND(" ", 'FY2025'!N93) + 1, FIND(",", 'FY2025'!N93, FIND(" ", 'FY2025'!N93)) - FIND(" ", 'FY2025'!N93) - 1) &amp; ", " &amp; MID('FY2025'!N93, FIND(",", 'FY2025'!N93, FIND(",",'FY2025'!N93) + 1) + 2, LEN('FY2025'!N93))),"")</f>
        <v>#VALUE!</v>
      </c>
      <c r="O91" s="5" t="e">
        <f t="shared" si="1"/>
        <v>#VALUE!</v>
      </c>
      <c r="P91" s="10" t="e">
        <f>IF('FY2025'!$A93&lt;&gt;"",IF(AND(MONTH($K91) &lt;= 1, MONTH($L91) &gt;= 1), IF($O91 &lt;&gt; "", $E91/$O91, ""), ""),"")</f>
        <v>#VALUE!</v>
      </c>
      <c r="Q91" s="10" t="e">
        <f>IF('FY2025'!$A93&lt;&gt;"",IF(AND(MONTH($K91) &lt;= 2, MONTH($L91) &gt;= 2), IF($O91 &lt;&gt; "", $E91/$O91, ""), ""),"")</f>
        <v>#VALUE!</v>
      </c>
      <c r="R91" s="10" t="e">
        <f>IF('FY2025'!$A93&lt;&gt;"",IF(AND(MONTH($K91) &lt;= 3, MONTH($L91) &gt;= 3), IF($O91 &lt;&gt; "", $E91/$O91, ""), ""),"")</f>
        <v>#VALUE!</v>
      </c>
      <c r="S91" s="10" t="e">
        <f>IF('FY2025'!$A93&lt;&gt;"",IF(AND(MONTH($K91) &lt;= 4, MONTH($L91) &gt;= 4), IF($O91 &lt;&gt; "", $E91/$O91, ""), ""),"")</f>
        <v>#VALUE!</v>
      </c>
      <c r="T91" s="10" t="e">
        <f>IF('FY2025'!$A93&lt;&gt;"",IF(AND(MONTH($K91) &lt;= 5, MONTH($L91) &gt;= 5), IF($O91 &lt;&gt; "", $E91/$O91, ""), ""),"")</f>
        <v>#VALUE!</v>
      </c>
      <c r="U91" s="10" t="e">
        <f>IF('FY2025'!$A93&lt;&gt;"",IF(AND(MONTH($K91) &lt;= 6, MONTH($L91) &gt;= 6), IF($O91 &lt;&gt; "", $E91/$O91, ""), ""),"")</f>
        <v>#VALUE!</v>
      </c>
      <c r="V91" s="10" t="e">
        <f>IF('FY2025'!$A93&lt;&gt;"",IF(AND(MONTH($K91) &lt;= 7, MONTH($L91) &gt;= 7 ), IF($O91 &lt;&gt; "", $E91/$O91, ""), ""),"")</f>
        <v>#VALUE!</v>
      </c>
      <c r="W91" s="10" t="e">
        <f>IF('FY2025'!$A93&lt;&gt;"",IF(AND(MONTH($K91) &lt;= 8, MONTH($L91) &gt;= 8), IF($O91 &lt;&gt; "", $E91/$O91, ""), ""),"")</f>
        <v>#VALUE!</v>
      </c>
      <c r="X91" s="10" t="e">
        <f>IF('FY2025'!$A93&lt;&gt;"",IF(AND(MONTH($K91) &lt;= 9, MONTH($L91) &gt;= 9), IF($O91 &lt;&gt; "", $E91/$O91, ""), ""),"")</f>
        <v>#VALUE!</v>
      </c>
      <c r="Y91" s="10" t="e">
        <f>IF('FY2025'!$A93&lt;&gt;"",IF(AND(MONTH($K91) &lt;= 10, MONTH($L91) &gt;= 10), IF($O91 &lt;&gt; "", $E91/$O91, ""), ""),"")</f>
        <v>#VALUE!</v>
      </c>
      <c r="Z91" s="10" t="e">
        <f>IF('FY2025'!$A93&lt;&gt;"",IF(AND(MONTH($K91) &lt;= 11, MONTH($L91) &gt;= 11), IF($O91 &lt;&gt; "", $E91/$O91, ""), ""),"")</f>
        <v>#VALUE!</v>
      </c>
      <c r="AA91" s="10" t="e">
        <f>IF('FY2025'!$A93&lt;&gt;"",IF(AND(MONTH($K91) &lt;= 12, MONTH($L91) &gt;= 12), IF($O91 &lt;&gt; "", $E91/$O91, ""), ""),"")</f>
        <v>#VALUE!</v>
      </c>
    </row>
    <row r="92" spans="1:27" x14ac:dyDescent="0.25">
      <c r="A92" s="8">
        <f>IF('FY2025'!A94&lt;&gt;"", VALUE('FY2025'!A94), "")</f>
        <v>91</v>
      </c>
      <c r="B92" s="5" t="str">
        <f>IF('FY2025'!A94&lt;&gt;"",_xlfn.VALUETOTEXT('FY2025'!B94),"")</f>
        <v>25-1802-1003-25CIMI-PS-HZ-091</v>
      </c>
      <c r="C92" s="5" t="str">
        <f>_xlfn.VALUETOTEXT('FY2025'!C94)</f>
        <v>HZ</v>
      </c>
      <c r="D92" s="5" t="str">
        <f>IF('FY2025'!A94&lt;&gt;"",_xlfn.VALUETOTEXT('FY2025'!D94),"")</f>
        <v>CIMB Islamic Bank Berhad</v>
      </c>
      <c r="E92" s="6">
        <f>IF('FY2025'!A94&lt;&gt;"",VALUE('FY2025'!E94),"")</f>
        <v>500000</v>
      </c>
      <c r="F92" s="6">
        <f>IF('FY2025'!A94&lt;&gt;"",VALUE('FY2025'!F94),"")</f>
        <v>77</v>
      </c>
      <c r="G92" s="6">
        <f>IF('FY2025'!A94&lt;&gt;"",VALUE('FY2025'!G94),"")</f>
        <v>64</v>
      </c>
      <c r="H92" s="6">
        <f>IF('FY2025'!A94&lt;&gt;"",VALUE('FY2025'!H94),"")</f>
        <v>5.62</v>
      </c>
      <c r="I92" s="6">
        <f>IF('FY2025'!A94&lt;&gt;"",VALUE('FY2025'!I94),"")</f>
        <v>1</v>
      </c>
      <c r="J92" s="6">
        <f>IF('FY2025'!A94&lt;&gt;"",VALUE('FY2025'!J94),"")</f>
        <v>4.62</v>
      </c>
      <c r="K92" s="7" t="e">
        <f>IF('FY2025'!A94&lt;&gt;"",DATEVALUE(MID('FY2025'!K94, FIND(",", 'FY2025'!K94) + 2, FIND(" ", 'FY2025'!K94) - FIND(",", 'FY2025'!K94) - 1) &amp; " " &amp; MID('FY2025'!K94, FIND(" ", 'FY2025'!K94) + 1, FIND(",", 'FY2025'!K94, FIND(" ", 'FY2025'!K94)) - FIND(" ", 'FY2025'!K94) - 1) &amp; ", " &amp; MID('FY2025'!K94, FIND(",", 'FY2025'!K94, FIND(",",'FY2025'!K94) + 1) + 2, LEN('FY2025'!K94))),"")</f>
        <v>#VALUE!</v>
      </c>
      <c r="L92" s="7" t="e">
        <f>IF('FY2025'!A94&lt;&gt;"",DATEVALUE(MID('FY2025'!L94, FIND(",", 'FY2025'!L94) + 2, FIND(" ", 'FY2025'!L94) - FIND(",", 'FY2025'!L94) - 1) &amp; " " &amp; MID('FY2025'!L94, FIND(" ", 'FY2025'!L94) + 1, FIND(",", 'FY2025'!L94, FIND(" ", 'FY2025'!L94)) - FIND(" ", 'FY2025'!L94) - 1) &amp; ", " &amp; MID('FY2025'!L94, FIND(",", 'FY2025'!L94, FIND(",",'FY2025'!L94) + 1) + 2, LEN('FY2025'!L94))),"")</f>
        <v>#VALUE!</v>
      </c>
      <c r="M92" s="7" t="e">
        <f>IF('FY2025'!A94&lt;&gt;"",DATEVALUE(MID('FY2025'!M94, FIND(",", 'FY2025'!M94) + 2, FIND(" ", 'FY2025'!M94) - FIND(",", 'FY2025'!M94) - 1) &amp; " " &amp; MID('FY2025'!M94, FIND(" ", 'FY2025'!M94) + 1, FIND(",", 'FY2025'!M94, FIND(" ", 'FY2025'!M94)) - FIND(" ", 'FY2025'!M94) - 1) &amp; ", " &amp; MID('FY2025'!M94, FIND(",", 'FY2025'!M94, FIND(",",'FY2025'!M94) + 1) + 2, LEN('FY2025'!M94))),"")</f>
        <v>#VALUE!</v>
      </c>
      <c r="N92" s="7" t="e">
        <f>IF('FY2025'!A94&lt;&gt;"",DATEVALUE(MID('FY2025'!N94, FIND(",", 'FY2025'!N94) + 2, FIND(" ", 'FY2025'!N94) - FIND(",", 'FY2025'!N94) - 1) &amp; " " &amp; MID('FY2025'!N94, FIND(" ", 'FY2025'!N94) + 1, FIND(",", 'FY2025'!N94, FIND(" ", 'FY2025'!N94)) - FIND(" ", 'FY2025'!N94) - 1) &amp; ", " &amp; MID('FY2025'!N94, FIND(",", 'FY2025'!N94, FIND(",",'FY2025'!N94) + 1) + 2, LEN('FY2025'!N94))),"")</f>
        <v>#VALUE!</v>
      </c>
      <c r="O92" s="5" t="e">
        <f t="shared" si="1"/>
        <v>#VALUE!</v>
      </c>
      <c r="P92" s="10" t="e">
        <f>IF('FY2025'!$A94&lt;&gt;"",IF(AND(MONTH($K92) &lt;= 1, MONTH($L92) &gt;= 1), IF($O92 &lt;&gt; "", $E92/$O92, ""), ""),"")</f>
        <v>#VALUE!</v>
      </c>
      <c r="Q92" s="10" t="e">
        <f>IF('FY2025'!$A94&lt;&gt;"",IF(AND(MONTH($K92) &lt;= 2, MONTH($L92) &gt;= 2), IF($O92 &lt;&gt; "", $E92/$O92, ""), ""),"")</f>
        <v>#VALUE!</v>
      </c>
      <c r="R92" s="10" t="e">
        <f>IF('FY2025'!$A94&lt;&gt;"",IF(AND(MONTH($K92) &lt;= 3, MONTH($L92) &gt;= 3), IF($O92 &lt;&gt; "", $E92/$O92, ""), ""),"")</f>
        <v>#VALUE!</v>
      </c>
      <c r="S92" s="10" t="e">
        <f>IF('FY2025'!$A94&lt;&gt;"",IF(AND(MONTH($K92) &lt;= 4, MONTH($L92) &gt;= 4), IF($O92 &lt;&gt; "", $E92/$O92, ""), ""),"")</f>
        <v>#VALUE!</v>
      </c>
      <c r="T92" s="10" t="e">
        <f>IF('FY2025'!$A94&lt;&gt;"",IF(AND(MONTH($K92) &lt;= 5, MONTH($L92) &gt;= 5), IF($O92 &lt;&gt; "", $E92/$O92, ""), ""),"")</f>
        <v>#VALUE!</v>
      </c>
      <c r="U92" s="10" t="e">
        <f>IF('FY2025'!$A94&lt;&gt;"",IF(AND(MONTH($K92) &lt;= 6, MONTH($L92) &gt;= 6), IF($O92 &lt;&gt; "", $E92/$O92, ""), ""),"")</f>
        <v>#VALUE!</v>
      </c>
      <c r="V92" s="10" t="e">
        <f>IF('FY2025'!$A94&lt;&gt;"",IF(AND(MONTH($K92) &lt;= 7, MONTH($L92) &gt;= 7 ), IF($O92 &lt;&gt; "", $E92/$O92, ""), ""),"")</f>
        <v>#VALUE!</v>
      </c>
      <c r="W92" s="10" t="e">
        <f>IF('FY2025'!$A94&lt;&gt;"",IF(AND(MONTH($K92) &lt;= 8, MONTH($L92) &gt;= 8), IF($O92 &lt;&gt; "", $E92/$O92, ""), ""),"")</f>
        <v>#VALUE!</v>
      </c>
      <c r="X92" s="10" t="e">
        <f>IF('FY2025'!$A94&lt;&gt;"",IF(AND(MONTH($K92) &lt;= 9, MONTH($L92) &gt;= 9), IF($O92 &lt;&gt; "", $E92/$O92, ""), ""),"")</f>
        <v>#VALUE!</v>
      </c>
      <c r="Y92" s="10" t="e">
        <f>IF('FY2025'!$A94&lt;&gt;"",IF(AND(MONTH($K92) &lt;= 10, MONTH($L92) &gt;= 10), IF($O92 &lt;&gt; "", $E92/$O92, ""), ""),"")</f>
        <v>#VALUE!</v>
      </c>
      <c r="Z92" s="10" t="e">
        <f>IF('FY2025'!$A94&lt;&gt;"",IF(AND(MONTH($K92) &lt;= 11, MONTH($L92) &gt;= 11), IF($O92 &lt;&gt; "", $E92/$O92, ""), ""),"")</f>
        <v>#VALUE!</v>
      </c>
      <c r="AA92" s="10" t="e">
        <f>IF('FY2025'!$A94&lt;&gt;"",IF(AND(MONTH($K92) &lt;= 12, MONTH($L92) &gt;= 12), IF($O92 &lt;&gt; "", $E92/$O92, ""), ""),"")</f>
        <v>#VALUE!</v>
      </c>
    </row>
    <row r="93" spans="1:27" x14ac:dyDescent="0.25">
      <c r="A93" s="8">
        <f>IF('FY2025'!A95&lt;&gt;"", VALUE('FY2025'!A95), "")</f>
        <v>92</v>
      </c>
      <c r="B93" s="5" t="str">
        <f>IF('FY2025'!A95&lt;&gt;"",_xlfn.VALUETOTEXT('FY2025'!B95),"")</f>
        <v>25-1802-1003-25SCBB-PS-DS-092</v>
      </c>
      <c r="C93" s="5" t="str">
        <f>_xlfn.VALUETOTEXT('FY2025'!C95)</f>
        <v>DS</v>
      </c>
      <c r="D93" s="5" t="str">
        <f>IF('FY2025'!A95&lt;&gt;"",_xlfn.VALUETOTEXT('FY2025'!D95),"")</f>
        <v>Standard Chartered Bank (M) Bhd</v>
      </c>
      <c r="E93" s="6">
        <f>IF('FY2025'!A95&lt;&gt;"",VALUE('FY2025'!E95),"")</f>
        <v>500000</v>
      </c>
      <c r="F93" s="6">
        <f>IF('FY2025'!A95&lt;&gt;"",VALUE('FY2025'!F95),"")</f>
        <v>77</v>
      </c>
      <c r="G93" s="6">
        <f>IF('FY2025'!A95&lt;&gt;"",VALUE('FY2025'!G95),"")</f>
        <v>64</v>
      </c>
      <c r="H93" s="6">
        <f>IF('FY2025'!A95&lt;&gt;"",VALUE('FY2025'!H95),"")</f>
        <v>6.1</v>
      </c>
      <c r="I93" s="6">
        <f>IF('FY2025'!A95&lt;&gt;"",VALUE('FY2025'!I95),"")</f>
        <v>1.2</v>
      </c>
      <c r="J93" s="6">
        <f>IF('FY2025'!A95&lt;&gt;"",VALUE('FY2025'!J95),"")</f>
        <v>4.9000000000000004</v>
      </c>
      <c r="K93" s="7" t="e">
        <f>IF('FY2025'!A95&lt;&gt;"",DATEVALUE(MID('FY2025'!K95, FIND(",", 'FY2025'!K95) + 2, FIND(" ", 'FY2025'!K95) - FIND(",", 'FY2025'!K95) - 1) &amp; " " &amp; MID('FY2025'!K95, FIND(" ", 'FY2025'!K95) + 1, FIND(",", 'FY2025'!K95, FIND(" ", 'FY2025'!K95)) - FIND(" ", 'FY2025'!K95) - 1) &amp; ", " &amp; MID('FY2025'!K95, FIND(",", 'FY2025'!K95, FIND(",",'FY2025'!K95) + 1) + 2, LEN('FY2025'!K95))),"")</f>
        <v>#VALUE!</v>
      </c>
      <c r="L93" s="7" t="e">
        <f>IF('FY2025'!A95&lt;&gt;"",DATEVALUE(MID('FY2025'!L95, FIND(",", 'FY2025'!L95) + 2, FIND(" ", 'FY2025'!L95) - FIND(",", 'FY2025'!L95) - 1) &amp; " " &amp; MID('FY2025'!L95, FIND(" ", 'FY2025'!L95) + 1, FIND(",", 'FY2025'!L95, FIND(" ", 'FY2025'!L95)) - FIND(" ", 'FY2025'!L95) - 1) &amp; ", " &amp; MID('FY2025'!L95, FIND(",", 'FY2025'!L95, FIND(",",'FY2025'!L95) + 1) + 2, LEN('FY2025'!L95))),"")</f>
        <v>#VALUE!</v>
      </c>
      <c r="M93" s="7" t="e">
        <f>IF('FY2025'!A95&lt;&gt;"",DATEVALUE(MID('FY2025'!M95, FIND(",", 'FY2025'!M95) + 2, FIND(" ", 'FY2025'!M95) - FIND(",", 'FY2025'!M95) - 1) &amp; " " &amp; MID('FY2025'!M95, FIND(" ", 'FY2025'!M95) + 1, FIND(",", 'FY2025'!M95, FIND(" ", 'FY2025'!M95)) - FIND(" ", 'FY2025'!M95) - 1) &amp; ", " &amp; MID('FY2025'!M95, FIND(",", 'FY2025'!M95, FIND(",",'FY2025'!M95) + 1) + 2, LEN('FY2025'!M95))),"")</f>
        <v>#VALUE!</v>
      </c>
      <c r="N93" s="7" t="e">
        <f>IF('FY2025'!A95&lt;&gt;"",DATEVALUE(MID('FY2025'!N95, FIND(",", 'FY2025'!N95) + 2, FIND(" ", 'FY2025'!N95) - FIND(",", 'FY2025'!N95) - 1) &amp; " " &amp; MID('FY2025'!N95, FIND(" ", 'FY2025'!N95) + 1, FIND(",", 'FY2025'!N95, FIND(" ", 'FY2025'!N95)) - FIND(" ", 'FY2025'!N95) - 1) &amp; ", " &amp; MID('FY2025'!N95, FIND(",", 'FY2025'!N95, FIND(",",'FY2025'!N95) + 1) + 2, LEN('FY2025'!N95))),"")</f>
        <v>#VALUE!</v>
      </c>
      <c r="O93" s="5" t="e">
        <f t="shared" si="1"/>
        <v>#VALUE!</v>
      </c>
      <c r="P93" s="10" t="e">
        <f>IF('FY2025'!$A95&lt;&gt;"",IF(AND(MONTH($K93) &lt;= 1, MONTH($L93) &gt;= 1), IF($O93 &lt;&gt; "", $E93/$O93, ""), ""),"")</f>
        <v>#VALUE!</v>
      </c>
      <c r="Q93" s="10" t="e">
        <f>IF('FY2025'!$A95&lt;&gt;"",IF(AND(MONTH($K93) &lt;= 2, MONTH($L93) &gt;= 2), IF($O93 &lt;&gt; "", $E93/$O93, ""), ""),"")</f>
        <v>#VALUE!</v>
      </c>
      <c r="R93" s="10" t="e">
        <f>IF('FY2025'!$A95&lt;&gt;"",IF(AND(MONTH($K93) &lt;= 3, MONTH($L93) &gt;= 3), IF($O93 &lt;&gt; "", $E93/$O93, ""), ""),"")</f>
        <v>#VALUE!</v>
      </c>
      <c r="S93" s="10" t="e">
        <f>IF('FY2025'!$A95&lt;&gt;"",IF(AND(MONTH($K93) &lt;= 4, MONTH($L93) &gt;= 4), IF($O93 &lt;&gt; "", $E93/$O93, ""), ""),"")</f>
        <v>#VALUE!</v>
      </c>
      <c r="T93" s="10" t="e">
        <f>IF('FY2025'!$A95&lt;&gt;"",IF(AND(MONTH($K93) &lt;= 5, MONTH($L93) &gt;= 5), IF($O93 &lt;&gt; "", $E93/$O93, ""), ""),"")</f>
        <v>#VALUE!</v>
      </c>
      <c r="U93" s="10" t="e">
        <f>IF('FY2025'!$A95&lt;&gt;"",IF(AND(MONTH($K93) &lt;= 6, MONTH($L93) &gt;= 6), IF($O93 &lt;&gt; "", $E93/$O93, ""), ""),"")</f>
        <v>#VALUE!</v>
      </c>
      <c r="V93" s="10" t="e">
        <f>IF('FY2025'!$A95&lt;&gt;"",IF(AND(MONTH($K93) &lt;= 7, MONTH($L93) &gt;= 7 ), IF($O93 &lt;&gt; "", $E93/$O93, ""), ""),"")</f>
        <v>#VALUE!</v>
      </c>
      <c r="W93" s="10" t="e">
        <f>IF('FY2025'!$A95&lt;&gt;"",IF(AND(MONTH($K93) &lt;= 8, MONTH($L93) &gt;= 8), IF($O93 &lt;&gt; "", $E93/$O93, ""), ""),"")</f>
        <v>#VALUE!</v>
      </c>
      <c r="X93" s="10" t="e">
        <f>IF('FY2025'!$A95&lt;&gt;"",IF(AND(MONTH($K93) &lt;= 9, MONTH($L93) &gt;= 9), IF($O93 &lt;&gt; "", $E93/$O93, ""), ""),"")</f>
        <v>#VALUE!</v>
      </c>
      <c r="Y93" s="10" t="e">
        <f>IF('FY2025'!$A95&lt;&gt;"",IF(AND(MONTH($K93) &lt;= 10, MONTH($L93) &gt;= 10), IF($O93 &lt;&gt; "", $E93/$O93, ""), ""),"")</f>
        <v>#VALUE!</v>
      </c>
      <c r="Z93" s="10" t="e">
        <f>IF('FY2025'!$A95&lt;&gt;"",IF(AND(MONTH($K93) &lt;= 11, MONTH($L93) &gt;= 11), IF($O93 &lt;&gt; "", $E93/$O93, ""), ""),"")</f>
        <v>#VALUE!</v>
      </c>
      <c r="AA93" s="10" t="e">
        <f>IF('FY2025'!$A95&lt;&gt;"",IF(AND(MONTH($K93) &lt;= 12, MONTH($L93) &gt;= 12), IF($O93 &lt;&gt; "", $E93/$O93, ""), ""),"")</f>
        <v>#VALUE!</v>
      </c>
    </row>
    <row r="94" spans="1:27" x14ac:dyDescent="0.25">
      <c r="A94" s="8">
        <f>IF('FY2025'!A96&lt;&gt;"", VALUE('FY2025'!A96), "")</f>
        <v>93</v>
      </c>
      <c r="B94" s="5" t="str">
        <f>IF('FY2025'!A96&lt;&gt;"",_xlfn.VALUETOTEXT('FY2025'!B96),"")</f>
        <v>25-1802-1003-25CIMB-PS-HZ-093</v>
      </c>
      <c r="C94" s="5" t="str">
        <f>_xlfn.VALUETOTEXT('FY2025'!C96)</f>
        <v>HZ</v>
      </c>
      <c r="D94" s="5" t="str">
        <f>IF('FY2025'!A96&lt;&gt;"",_xlfn.VALUETOTEXT('FY2025'!D96),"")</f>
        <v>CIMB Bank Bhd</v>
      </c>
      <c r="E94" s="6">
        <f>IF('FY2025'!A96&lt;&gt;"",VALUE('FY2025'!E96),"")</f>
        <v>500000</v>
      </c>
      <c r="F94" s="6">
        <f>IF('FY2025'!A96&lt;&gt;"",VALUE('FY2025'!F96),"")</f>
        <v>77</v>
      </c>
      <c r="G94" s="6">
        <f>IF('FY2025'!A96&lt;&gt;"",VALUE('FY2025'!G96),"")</f>
        <v>64</v>
      </c>
      <c r="H94" s="6">
        <f>IF('FY2025'!A96&lt;&gt;"",VALUE('FY2025'!H96),"")</f>
        <v>6.15</v>
      </c>
      <c r="I94" s="6">
        <f>IF('FY2025'!A96&lt;&gt;"",VALUE('FY2025'!I96),"")</f>
        <v>1.2</v>
      </c>
      <c r="J94" s="6">
        <f>IF('FY2025'!A96&lt;&gt;"",VALUE('FY2025'!J96),"")</f>
        <v>4.95</v>
      </c>
      <c r="K94" s="7" t="e">
        <f>IF('FY2025'!A96&lt;&gt;"",DATEVALUE(MID('FY2025'!K96, FIND(",", 'FY2025'!K96) + 2, FIND(" ", 'FY2025'!K96) - FIND(",", 'FY2025'!K96) - 1) &amp; " " &amp; MID('FY2025'!K96, FIND(" ", 'FY2025'!K96) + 1, FIND(",", 'FY2025'!K96, FIND(" ", 'FY2025'!K96)) - FIND(" ", 'FY2025'!K96) - 1) &amp; ", " &amp; MID('FY2025'!K96, FIND(",", 'FY2025'!K96, FIND(",",'FY2025'!K96) + 1) + 2, LEN('FY2025'!K96))),"")</f>
        <v>#VALUE!</v>
      </c>
      <c r="L94" s="7" t="e">
        <f>IF('FY2025'!A96&lt;&gt;"",DATEVALUE(MID('FY2025'!L96, FIND(",", 'FY2025'!L96) + 2, FIND(" ", 'FY2025'!L96) - FIND(",", 'FY2025'!L96) - 1) &amp; " " &amp; MID('FY2025'!L96, FIND(" ", 'FY2025'!L96) + 1, FIND(",", 'FY2025'!L96, FIND(" ", 'FY2025'!L96)) - FIND(" ", 'FY2025'!L96) - 1) &amp; ", " &amp; MID('FY2025'!L96, FIND(",", 'FY2025'!L96, FIND(",",'FY2025'!L96) + 1) + 2, LEN('FY2025'!L96))),"")</f>
        <v>#VALUE!</v>
      </c>
      <c r="M94" s="7" t="e">
        <f>IF('FY2025'!A96&lt;&gt;"",DATEVALUE(MID('FY2025'!M96, FIND(",", 'FY2025'!M96) + 2, FIND(" ", 'FY2025'!M96) - FIND(",", 'FY2025'!M96) - 1) &amp; " " &amp; MID('FY2025'!M96, FIND(" ", 'FY2025'!M96) + 1, FIND(",", 'FY2025'!M96, FIND(" ", 'FY2025'!M96)) - FIND(" ", 'FY2025'!M96) - 1) &amp; ", " &amp; MID('FY2025'!M96, FIND(",", 'FY2025'!M96, FIND(",",'FY2025'!M96) + 1) + 2, LEN('FY2025'!M96))),"")</f>
        <v>#VALUE!</v>
      </c>
      <c r="N94" s="7" t="e">
        <f>IF('FY2025'!A96&lt;&gt;"",DATEVALUE(MID('FY2025'!N96, FIND(",", 'FY2025'!N96) + 2, FIND(" ", 'FY2025'!N96) - FIND(",", 'FY2025'!N96) - 1) &amp; " " &amp; MID('FY2025'!N96, FIND(" ", 'FY2025'!N96) + 1, FIND(",", 'FY2025'!N96, FIND(" ", 'FY2025'!N96)) - FIND(" ", 'FY2025'!N96) - 1) &amp; ", " &amp; MID('FY2025'!N96, FIND(",", 'FY2025'!N96, FIND(",",'FY2025'!N96) + 1) + 2, LEN('FY2025'!N96))),"")</f>
        <v>#VALUE!</v>
      </c>
      <c r="O94" s="5" t="e">
        <f t="shared" si="1"/>
        <v>#VALUE!</v>
      </c>
      <c r="P94" s="10" t="e">
        <f>IF('FY2025'!$A96&lt;&gt;"",IF(AND(MONTH($K94) &lt;= 1, MONTH($L94) &gt;= 1), IF($O94 &lt;&gt; "", $E94/$O94, ""), ""),"")</f>
        <v>#VALUE!</v>
      </c>
      <c r="Q94" s="10" t="e">
        <f>IF('FY2025'!$A96&lt;&gt;"",IF(AND(MONTH($K94) &lt;= 2, MONTH($L94) &gt;= 2), IF($O94 &lt;&gt; "", $E94/$O94, ""), ""),"")</f>
        <v>#VALUE!</v>
      </c>
      <c r="R94" s="10" t="e">
        <f>IF('FY2025'!$A96&lt;&gt;"",IF(AND(MONTH($K94) &lt;= 3, MONTH($L94) &gt;= 3), IF($O94 &lt;&gt; "", $E94/$O94, ""), ""),"")</f>
        <v>#VALUE!</v>
      </c>
      <c r="S94" s="10" t="e">
        <f>IF('FY2025'!$A96&lt;&gt;"",IF(AND(MONTH($K94) &lt;= 4, MONTH($L94) &gt;= 4), IF($O94 &lt;&gt; "", $E94/$O94, ""), ""),"")</f>
        <v>#VALUE!</v>
      </c>
      <c r="T94" s="10" t="e">
        <f>IF('FY2025'!$A96&lt;&gt;"",IF(AND(MONTH($K94) &lt;= 5, MONTH($L94) &gt;= 5), IF($O94 &lt;&gt; "", $E94/$O94, ""), ""),"")</f>
        <v>#VALUE!</v>
      </c>
      <c r="U94" s="10" t="e">
        <f>IF('FY2025'!$A96&lt;&gt;"",IF(AND(MONTH($K94) &lt;= 6, MONTH($L94) &gt;= 6), IF($O94 &lt;&gt; "", $E94/$O94, ""), ""),"")</f>
        <v>#VALUE!</v>
      </c>
      <c r="V94" s="10" t="e">
        <f>IF('FY2025'!$A96&lt;&gt;"",IF(AND(MONTH($K94) &lt;= 7, MONTH($L94) &gt;= 7 ), IF($O94 &lt;&gt; "", $E94/$O94, ""), ""),"")</f>
        <v>#VALUE!</v>
      </c>
      <c r="W94" s="10" t="e">
        <f>IF('FY2025'!$A96&lt;&gt;"",IF(AND(MONTH($K94) &lt;= 8, MONTH($L94) &gt;= 8), IF($O94 &lt;&gt; "", $E94/$O94, ""), ""),"")</f>
        <v>#VALUE!</v>
      </c>
      <c r="X94" s="10" t="e">
        <f>IF('FY2025'!$A96&lt;&gt;"",IF(AND(MONTH($K94) &lt;= 9, MONTH($L94) &gt;= 9), IF($O94 &lt;&gt; "", $E94/$O94, ""), ""),"")</f>
        <v>#VALUE!</v>
      </c>
      <c r="Y94" s="10" t="e">
        <f>IF('FY2025'!$A96&lt;&gt;"",IF(AND(MONTH($K94) &lt;= 10, MONTH($L94) &gt;= 10), IF($O94 &lt;&gt; "", $E94/$O94, ""), ""),"")</f>
        <v>#VALUE!</v>
      </c>
      <c r="Z94" s="10" t="e">
        <f>IF('FY2025'!$A96&lt;&gt;"",IF(AND(MONTH($K94) &lt;= 11, MONTH($L94) &gt;= 11), IF($O94 &lt;&gt; "", $E94/$O94, ""), ""),"")</f>
        <v>#VALUE!</v>
      </c>
      <c r="AA94" s="10" t="e">
        <f>IF('FY2025'!$A96&lt;&gt;"",IF(AND(MONTH($K94) &lt;= 12, MONTH($L94) &gt;= 12), IF($O94 &lt;&gt; "", $E94/$O94, ""), ""),"")</f>
        <v>#VALUE!</v>
      </c>
    </row>
    <row r="95" spans="1:27" x14ac:dyDescent="0.25">
      <c r="A95" s="8">
        <f>IF('FY2025'!A97&lt;&gt;"", VALUE('FY2025'!A97), "")</f>
        <v>94</v>
      </c>
      <c r="B95" s="5" t="str">
        <f>IF('FY2025'!A97&lt;&gt;"",_xlfn.VALUETOTEXT('FY2025'!B97),"")</f>
        <v>25-1802-1003-25MLIL-PS-HZ-094</v>
      </c>
      <c r="C95" s="5" t="str">
        <f>_xlfn.VALUETOTEXT('FY2025'!C97)</f>
        <v>HZ</v>
      </c>
      <c r="D95" s="5" t="str">
        <f>IF('FY2025'!A97&lt;&gt;"",_xlfn.VALUETOTEXT('FY2025'!D97),"")</f>
        <v>Merrill Lynch International</v>
      </c>
      <c r="E95" s="6">
        <f>IF('FY2025'!A97&lt;&gt;"",VALUE('FY2025'!E97),"")</f>
        <v>500000</v>
      </c>
      <c r="F95" s="6">
        <f>IF('FY2025'!A97&lt;&gt;"",VALUE('FY2025'!F97),"")</f>
        <v>77</v>
      </c>
      <c r="G95" s="6">
        <f>IF('FY2025'!A97&lt;&gt;"",VALUE('FY2025'!G97),"")</f>
        <v>64</v>
      </c>
      <c r="H95" s="6">
        <f>IF('FY2025'!A97&lt;&gt;"",VALUE('FY2025'!H97),"")</f>
        <v>6.25</v>
      </c>
      <c r="I95" s="6">
        <f>IF('FY2025'!A97&lt;&gt;"",VALUE('FY2025'!I97),"")</f>
        <v>1.3</v>
      </c>
      <c r="J95" s="6">
        <f>IF('FY2025'!A97&lt;&gt;"",VALUE('FY2025'!J97),"")</f>
        <v>4.95</v>
      </c>
      <c r="K95" s="7" t="e">
        <f>IF('FY2025'!A97&lt;&gt;"",DATEVALUE(MID('FY2025'!K97, FIND(",", 'FY2025'!K97) + 2, FIND(" ", 'FY2025'!K97) - FIND(",", 'FY2025'!K97) - 1) &amp; " " &amp; MID('FY2025'!K97, FIND(" ", 'FY2025'!K97) + 1, FIND(",", 'FY2025'!K97, FIND(" ", 'FY2025'!K97)) - FIND(" ", 'FY2025'!K97) - 1) &amp; ", " &amp; MID('FY2025'!K97, FIND(",", 'FY2025'!K97, FIND(",",'FY2025'!K97) + 1) + 2, LEN('FY2025'!K97))),"")</f>
        <v>#VALUE!</v>
      </c>
      <c r="L95" s="7" t="e">
        <f>IF('FY2025'!A97&lt;&gt;"",DATEVALUE(MID('FY2025'!L97, FIND(",", 'FY2025'!L97) + 2, FIND(" ", 'FY2025'!L97) - FIND(",", 'FY2025'!L97) - 1) &amp; " " &amp; MID('FY2025'!L97, FIND(" ", 'FY2025'!L97) + 1, FIND(",", 'FY2025'!L97, FIND(" ", 'FY2025'!L97)) - FIND(" ", 'FY2025'!L97) - 1) &amp; ", " &amp; MID('FY2025'!L97, FIND(",", 'FY2025'!L97, FIND(",",'FY2025'!L97) + 1) + 2, LEN('FY2025'!L97))),"")</f>
        <v>#VALUE!</v>
      </c>
      <c r="M95" s="7" t="e">
        <f>IF('FY2025'!A97&lt;&gt;"",DATEVALUE(MID('FY2025'!M97, FIND(",", 'FY2025'!M97) + 2, FIND(" ", 'FY2025'!M97) - FIND(",", 'FY2025'!M97) - 1) &amp; " " &amp; MID('FY2025'!M97, FIND(" ", 'FY2025'!M97) + 1, FIND(",", 'FY2025'!M97, FIND(" ", 'FY2025'!M97)) - FIND(" ", 'FY2025'!M97) - 1) &amp; ", " &amp; MID('FY2025'!M97, FIND(",", 'FY2025'!M97, FIND(",",'FY2025'!M97) + 1) + 2, LEN('FY2025'!M97))),"")</f>
        <v>#VALUE!</v>
      </c>
      <c r="N95" s="7" t="e">
        <f>IF('FY2025'!A97&lt;&gt;"",DATEVALUE(MID('FY2025'!N97, FIND(",", 'FY2025'!N97) + 2, FIND(" ", 'FY2025'!N97) - FIND(",", 'FY2025'!N97) - 1) &amp; " " &amp; MID('FY2025'!N97, FIND(" ", 'FY2025'!N97) + 1, FIND(",", 'FY2025'!N97, FIND(" ", 'FY2025'!N97)) - FIND(" ", 'FY2025'!N97) - 1) &amp; ", " &amp; MID('FY2025'!N97, FIND(",", 'FY2025'!N97, FIND(",",'FY2025'!N97) + 1) + 2, LEN('FY2025'!N97))),"")</f>
        <v>#VALUE!</v>
      </c>
      <c r="O95" s="5" t="e">
        <f t="shared" si="1"/>
        <v>#VALUE!</v>
      </c>
      <c r="P95" s="10" t="e">
        <f>IF('FY2025'!$A97&lt;&gt;"",IF(AND(MONTH($K95) &lt;= 1, MONTH($L95) &gt;= 1), IF($O95 &lt;&gt; "", $E95/$O95, ""), ""),"")</f>
        <v>#VALUE!</v>
      </c>
      <c r="Q95" s="10" t="e">
        <f>IF('FY2025'!$A97&lt;&gt;"",IF(AND(MONTH($K95) &lt;= 2, MONTH($L95) &gt;= 2), IF($O95 &lt;&gt; "", $E95/$O95, ""), ""),"")</f>
        <v>#VALUE!</v>
      </c>
      <c r="R95" s="10" t="e">
        <f>IF('FY2025'!$A97&lt;&gt;"",IF(AND(MONTH($K95) &lt;= 3, MONTH($L95) &gt;= 3), IF($O95 &lt;&gt; "", $E95/$O95, ""), ""),"")</f>
        <v>#VALUE!</v>
      </c>
      <c r="S95" s="10" t="e">
        <f>IF('FY2025'!$A97&lt;&gt;"",IF(AND(MONTH($K95) &lt;= 4, MONTH($L95) &gt;= 4), IF($O95 &lt;&gt; "", $E95/$O95, ""), ""),"")</f>
        <v>#VALUE!</v>
      </c>
      <c r="T95" s="10" t="e">
        <f>IF('FY2025'!$A97&lt;&gt;"",IF(AND(MONTH($K95) &lt;= 5, MONTH($L95) &gt;= 5), IF($O95 &lt;&gt; "", $E95/$O95, ""), ""),"")</f>
        <v>#VALUE!</v>
      </c>
      <c r="U95" s="10" t="e">
        <f>IF('FY2025'!$A97&lt;&gt;"",IF(AND(MONTH($K95) &lt;= 6, MONTH($L95) &gt;= 6), IF($O95 &lt;&gt; "", $E95/$O95, ""), ""),"")</f>
        <v>#VALUE!</v>
      </c>
      <c r="V95" s="10" t="e">
        <f>IF('FY2025'!$A97&lt;&gt;"",IF(AND(MONTH($K95) &lt;= 7, MONTH($L95) &gt;= 7 ), IF($O95 &lt;&gt; "", $E95/$O95, ""), ""),"")</f>
        <v>#VALUE!</v>
      </c>
      <c r="W95" s="10" t="e">
        <f>IF('FY2025'!$A97&lt;&gt;"",IF(AND(MONTH($K95) &lt;= 8, MONTH($L95) &gt;= 8), IF($O95 &lt;&gt; "", $E95/$O95, ""), ""),"")</f>
        <v>#VALUE!</v>
      </c>
      <c r="X95" s="10" t="e">
        <f>IF('FY2025'!$A97&lt;&gt;"",IF(AND(MONTH($K95) &lt;= 9, MONTH($L95) &gt;= 9), IF($O95 &lt;&gt; "", $E95/$O95, ""), ""),"")</f>
        <v>#VALUE!</v>
      </c>
      <c r="Y95" s="10" t="e">
        <f>IF('FY2025'!$A97&lt;&gt;"",IF(AND(MONTH($K95) &lt;= 10, MONTH($L95) &gt;= 10), IF($O95 &lt;&gt; "", $E95/$O95, ""), ""),"")</f>
        <v>#VALUE!</v>
      </c>
      <c r="Z95" s="10" t="e">
        <f>IF('FY2025'!$A97&lt;&gt;"",IF(AND(MONTH($K95) &lt;= 11, MONTH($L95) &gt;= 11), IF($O95 &lt;&gt; "", $E95/$O95, ""), ""),"")</f>
        <v>#VALUE!</v>
      </c>
      <c r="AA95" s="10" t="e">
        <f>IF('FY2025'!$A97&lt;&gt;"",IF(AND(MONTH($K95) &lt;= 12, MONTH($L95) &gt;= 12), IF($O95 &lt;&gt; "", $E95/$O95, ""), ""),"")</f>
        <v>#VALUE!</v>
      </c>
    </row>
    <row r="96" spans="1:27" x14ac:dyDescent="0.25">
      <c r="A96" s="8">
        <f>IF('FY2025'!A98&lt;&gt;"", VALUE('FY2025'!A98), "")</f>
        <v>95</v>
      </c>
      <c r="B96" s="5" t="str">
        <f>IF('FY2025'!A98&lt;&gt;"",_xlfn.VALUETOTEXT('FY2025'!B98),"")</f>
        <v>25-1802-1003-25TOTS-PS-DS-095</v>
      </c>
      <c r="C96" s="5" t="str">
        <f>_xlfn.VALUETOTEXT('FY2025'!C98)</f>
        <v>DS</v>
      </c>
      <c r="D96" s="5" t="str">
        <f>IF('FY2025'!A98&lt;&gt;"",_xlfn.VALUETOTEXT('FY2025'!D98),"")</f>
        <v>TOTSA TotalEnergies Trading SA</v>
      </c>
      <c r="E96" s="6">
        <f>IF('FY2025'!A98&lt;&gt;"",VALUE('FY2025'!E98),"")</f>
        <v>500000</v>
      </c>
      <c r="F96" s="6">
        <f>IF('FY2025'!A98&lt;&gt;"",VALUE('FY2025'!F98),"")</f>
        <v>77</v>
      </c>
      <c r="G96" s="6">
        <f>IF('FY2025'!A98&lt;&gt;"",VALUE('FY2025'!G98),"")</f>
        <v>64</v>
      </c>
      <c r="H96" s="6">
        <f>IF('FY2025'!A98&lt;&gt;"",VALUE('FY2025'!H98),"")</f>
        <v>5.95</v>
      </c>
      <c r="I96" s="6">
        <f>IF('FY2025'!A98&lt;&gt;"",VALUE('FY2025'!I98),"")</f>
        <v>1</v>
      </c>
      <c r="J96" s="6">
        <f>IF('FY2025'!A98&lt;&gt;"",VALUE('FY2025'!J98),"")</f>
        <v>4.95</v>
      </c>
      <c r="K96" s="7" t="e">
        <f>IF('FY2025'!A98&lt;&gt;"",DATEVALUE(MID('FY2025'!K98, FIND(",", 'FY2025'!K98) + 2, FIND(" ", 'FY2025'!K98) - FIND(",", 'FY2025'!K98) - 1) &amp; " " &amp; MID('FY2025'!K98, FIND(" ", 'FY2025'!K98) + 1, FIND(",", 'FY2025'!K98, FIND(" ", 'FY2025'!K98)) - FIND(" ", 'FY2025'!K98) - 1) &amp; ", " &amp; MID('FY2025'!K98, FIND(",", 'FY2025'!K98, FIND(",",'FY2025'!K98) + 1) + 2, LEN('FY2025'!K98))),"")</f>
        <v>#VALUE!</v>
      </c>
      <c r="L96" s="7" t="e">
        <f>IF('FY2025'!A98&lt;&gt;"",DATEVALUE(MID('FY2025'!L98, FIND(",", 'FY2025'!L98) + 2, FIND(" ", 'FY2025'!L98) - FIND(",", 'FY2025'!L98) - 1) &amp; " " &amp; MID('FY2025'!L98, FIND(" ", 'FY2025'!L98) + 1, FIND(",", 'FY2025'!L98, FIND(" ", 'FY2025'!L98)) - FIND(" ", 'FY2025'!L98) - 1) &amp; ", " &amp; MID('FY2025'!L98, FIND(",", 'FY2025'!L98, FIND(",",'FY2025'!L98) + 1) + 2, LEN('FY2025'!L98))),"")</f>
        <v>#VALUE!</v>
      </c>
      <c r="M96" s="7" t="e">
        <f>IF('FY2025'!A98&lt;&gt;"",DATEVALUE(MID('FY2025'!M98, FIND(",", 'FY2025'!M98) + 2, FIND(" ", 'FY2025'!M98) - FIND(",", 'FY2025'!M98) - 1) &amp; " " &amp; MID('FY2025'!M98, FIND(" ", 'FY2025'!M98) + 1, FIND(",", 'FY2025'!M98, FIND(" ", 'FY2025'!M98)) - FIND(" ", 'FY2025'!M98) - 1) &amp; ", " &amp; MID('FY2025'!M98, FIND(",", 'FY2025'!M98, FIND(",",'FY2025'!M98) + 1) + 2, LEN('FY2025'!M98))),"")</f>
        <v>#VALUE!</v>
      </c>
      <c r="N96" s="7" t="e">
        <f>IF('FY2025'!A98&lt;&gt;"",DATEVALUE(MID('FY2025'!N98, FIND(",", 'FY2025'!N98) + 2, FIND(" ", 'FY2025'!N98) - FIND(",", 'FY2025'!N98) - 1) &amp; " " &amp; MID('FY2025'!N98, FIND(" ", 'FY2025'!N98) + 1, FIND(",", 'FY2025'!N98, FIND(" ", 'FY2025'!N98)) - FIND(" ", 'FY2025'!N98) - 1) &amp; ", " &amp; MID('FY2025'!N98, FIND(",", 'FY2025'!N98, FIND(",",'FY2025'!N98) + 1) + 2, LEN('FY2025'!N98))),"")</f>
        <v>#VALUE!</v>
      </c>
      <c r="O96" s="5" t="e">
        <f t="shared" si="1"/>
        <v>#VALUE!</v>
      </c>
      <c r="P96" s="10" t="e">
        <f>IF('FY2025'!$A98&lt;&gt;"",IF(AND(MONTH($K96) &lt;= 1, MONTH($L96) &gt;= 1), IF($O96 &lt;&gt; "", $E96/$O96, ""), ""),"")</f>
        <v>#VALUE!</v>
      </c>
      <c r="Q96" s="10" t="e">
        <f>IF('FY2025'!$A98&lt;&gt;"",IF(AND(MONTH($K96) &lt;= 2, MONTH($L96) &gt;= 2), IF($O96 &lt;&gt; "", $E96/$O96, ""), ""),"")</f>
        <v>#VALUE!</v>
      </c>
      <c r="R96" s="10" t="e">
        <f>IF('FY2025'!$A98&lt;&gt;"",IF(AND(MONTH($K96) &lt;= 3, MONTH($L96) &gt;= 3), IF($O96 &lt;&gt; "", $E96/$O96, ""), ""),"")</f>
        <v>#VALUE!</v>
      </c>
      <c r="S96" s="10" t="e">
        <f>IF('FY2025'!$A98&lt;&gt;"",IF(AND(MONTH($K96) &lt;= 4, MONTH($L96) &gt;= 4), IF($O96 &lt;&gt; "", $E96/$O96, ""), ""),"")</f>
        <v>#VALUE!</v>
      </c>
      <c r="T96" s="10" t="e">
        <f>IF('FY2025'!$A98&lt;&gt;"",IF(AND(MONTH($K96) &lt;= 5, MONTH($L96) &gt;= 5), IF($O96 &lt;&gt; "", $E96/$O96, ""), ""),"")</f>
        <v>#VALUE!</v>
      </c>
      <c r="U96" s="10" t="e">
        <f>IF('FY2025'!$A98&lt;&gt;"",IF(AND(MONTH($K96) &lt;= 6, MONTH($L96) &gt;= 6), IF($O96 &lt;&gt; "", $E96/$O96, ""), ""),"")</f>
        <v>#VALUE!</v>
      </c>
      <c r="V96" s="10" t="e">
        <f>IF('FY2025'!$A98&lt;&gt;"",IF(AND(MONTH($K96) &lt;= 7, MONTH($L96) &gt;= 7 ), IF($O96 &lt;&gt; "", $E96/$O96, ""), ""),"")</f>
        <v>#VALUE!</v>
      </c>
      <c r="W96" s="10" t="e">
        <f>IF('FY2025'!$A98&lt;&gt;"",IF(AND(MONTH($K96) &lt;= 8, MONTH($L96) &gt;= 8), IF($O96 &lt;&gt; "", $E96/$O96, ""), ""),"")</f>
        <v>#VALUE!</v>
      </c>
      <c r="X96" s="10" t="e">
        <f>IF('FY2025'!$A98&lt;&gt;"",IF(AND(MONTH($K96) &lt;= 9, MONTH($L96) &gt;= 9), IF($O96 &lt;&gt; "", $E96/$O96, ""), ""),"")</f>
        <v>#VALUE!</v>
      </c>
      <c r="Y96" s="10" t="e">
        <f>IF('FY2025'!$A98&lt;&gt;"",IF(AND(MONTH($K96) &lt;= 10, MONTH($L96) &gt;= 10), IF($O96 &lt;&gt; "", $E96/$O96, ""), ""),"")</f>
        <v>#VALUE!</v>
      </c>
      <c r="Z96" s="10" t="e">
        <f>IF('FY2025'!$A98&lt;&gt;"",IF(AND(MONTH($K96) &lt;= 11, MONTH($L96) &gt;= 11), IF($O96 &lt;&gt; "", $E96/$O96, ""), ""),"")</f>
        <v>#VALUE!</v>
      </c>
      <c r="AA96" s="10" t="e">
        <f>IF('FY2025'!$A98&lt;&gt;"",IF(AND(MONTH($K96) &lt;= 12, MONTH($L96) &gt;= 12), IF($O96 &lt;&gt; "", $E96/$O96, ""), ""),"")</f>
        <v>#VALUE!</v>
      </c>
    </row>
    <row r="97" spans="1:27" x14ac:dyDescent="0.25">
      <c r="A97" s="8">
        <f>IF('FY2025'!A99&lt;&gt;"", VALUE('FY2025'!A99), "")</f>
        <v>96</v>
      </c>
      <c r="B97" s="5" t="str">
        <f>IF('FY2025'!A99&lt;&gt;"",_xlfn.VALUETOTEXT('FY2025'!B99),"")</f>
        <v>25-0303-2403-25BNPP-PS-EG-096</v>
      </c>
      <c r="C97" s="5" t="str">
        <f>_xlfn.VALUETOTEXT('FY2025'!C99)</f>
        <v>EG</v>
      </c>
      <c r="D97" s="5" t="str">
        <f>IF('FY2025'!A99&lt;&gt;"",_xlfn.VALUETOTEXT('FY2025'!D99),"")</f>
        <v>BNP Paribas SA</v>
      </c>
      <c r="E97" s="6">
        <f>IF('FY2025'!A99&lt;&gt;"",VALUE('FY2025'!E99),"")</f>
        <v>500000</v>
      </c>
      <c r="F97" s="6">
        <f>IF('FY2025'!A99&lt;&gt;"",VALUE('FY2025'!F99),"")</f>
        <v>77</v>
      </c>
      <c r="G97" s="6">
        <f>IF('FY2025'!A99&lt;&gt;"",VALUE('FY2025'!G99),"")</f>
        <v>64</v>
      </c>
      <c r="H97" s="6">
        <f>IF('FY2025'!A99&lt;&gt;"",VALUE('FY2025'!H99),"")</f>
        <v>5.14</v>
      </c>
      <c r="I97" s="6">
        <f>IF('FY2025'!A99&lt;&gt;"",VALUE('FY2025'!I99),"")</f>
        <v>0.35</v>
      </c>
      <c r="J97" s="6">
        <f>IF('FY2025'!A99&lt;&gt;"",VALUE('FY2025'!J99),"")</f>
        <v>4.79</v>
      </c>
      <c r="K97" s="7" t="e">
        <f>IF('FY2025'!A99&lt;&gt;"",DATEVALUE(MID('FY2025'!K99, FIND(",", 'FY2025'!K99) + 2, FIND(" ", 'FY2025'!K99) - FIND(",", 'FY2025'!K99) - 1) &amp; " " &amp; MID('FY2025'!K99, FIND(" ", 'FY2025'!K99) + 1, FIND(",", 'FY2025'!K99, FIND(" ", 'FY2025'!K99)) - FIND(" ", 'FY2025'!K99) - 1) &amp; ", " &amp; MID('FY2025'!K99, FIND(",", 'FY2025'!K99, FIND(",",'FY2025'!K99) + 1) + 2, LEN('FY2025'!K99))),"")</f>
        <v>#VALUE!</v>
      </c>
      <c r="L97" s="7" t="e">
        <f>IF('FY2025'!A99&lt;&gt;"",DATEVALUE(MID('FY2025'!L99, FIND(",", 'FY2025'!L99) + 2, FIND(" ", 'FY2025'!L99) - FIND(",", 'FY2025'!L99) - 1) &amp; " " &amp; MID('FY2025'!L99, FIND(" ", 'FY2025'!L99) + 1, FIND(",", 'FY2025'!L99, FIND(" ", 'FY2025'!L99)) - FIND(" ", 'FY2025'!L99) - 1) &amp; ", " &amp; MID('FY2025'!L99, FIND(",", 'FY2025'!L99, FIND(",",'FY2025'!L99) + 1) + 2, LEN('FY2025'!L99))),"")</f>
        <v>#VALUE!</v>
      </c>
      <c r="M97" s="7" t="e">
        <f>IF('FY2025'!A99&lt;&gt;"",DATEVALUE(MID('FY2025'!M99, FIND(",", 'FY2025'!M99) + 2, FIND(" ", 'FY2025'!M99) - FIND(",", 'FY2025'!M99) - 1) &amp; " " &amp; MID('FY2025'!M99, FIND(" ", 'FY2025'!M99) + 1, FIND(",", 'FY2025'!M99, FIND(" ", 'FY2025'!M99)) - FIND(" ", 'FY2025'!M99) - 1) &amp; ", " &amp; MID('FY2025'!M99, FIND(",", 'FY2025'!M99, FIND(",",'FY2025'!M99) + 1) + 2, LEN('FY2025'!M99))),"")</f>
        <v>#VALUE!</v>
      </c>
      <c r="N97" s="7" t="e">
        <f>IF('FY2025'!A99&lt;&gt;"",DATEVALUE(MID('FY2025'!N99, FIND(",", 'FY2025'!N99) + 2, FIND(" ", 'FY2025'!N99) - FIND(",", 'FY2025'!N99) - 1) &amp; " " &amp; MID('FY2025'!N99, FIND(" ", 'FY2025'!N99) + 1, FIND(",", 'FY2025'!N99, FIND(" ", 'FY2025'!N99)) - FIND(" ", 'FY2025'!N99) - 1) &amp; ", " &amp; MID('FY2025'!N99, FIND(",", 'FY2025'!N99, FIND(",",'FY2025'!N99) + 1) + 2, LEN('FY2025'!N99))),"")</f>
        <v>#VALUE!</v>
      </c>
      <c r="O97" s="5" t="e">
        <f t="shared" si="1"/>
        <v>#VALUE!</v>
      </c>
      <c r="P97" s="10" t="e">
        <f>IF('FY2025'!$A99&lt;&gt;"",IF(AND(MONTH($K97) &lt;= 1, MONTH($L97) &gt;= 1), IF($O97 &lt;&gt; "", $E97/$O97, ""), ""),"")</f>
        <v>#VALUE!</v>
      </c>
      <c r="Q97" s="10" t="e">
        <f>IF('FY2025'!$A99&lt;&gt;"",IF(AND(MONTH($K97) &lt;= 2, MONTH($L97) &gt;= 2), IF($O97 &lt;&gt; "", $E97/$O97, ""), ""),"")</f>
        <v>#VALUE!</v>
      </c>
      <c r="R97" s="10" t="e">
        <f>IF('FY2025'!$A99&lt;&gt;"",IF(AND(MONTH($K97) &lt;= 3, MONTH($L97) &gt;= 3), IF($O97 &lt;&gt; "", $E97/$O97, ""), ""),"")</f>
        <v>#VALUE!</v>
      </c>
      <c r="S97" s="10" t="e">
        <f>IF('FY2025'!$A99&lt;&gt;"",IF(AND(MONTH($K97) &lt;= 4, MONTH($L97) &gt;= 4), IF($O97 &lt;&gt; "", $E97/$O97, ""), ""),"")</f>
        <v>#VALUE!</v>
      </c>
      <c r="T97" s="10" t="e">
        <f>IF('FY2025'!$A99&lt;&gt;"",IF(AND(MONTH($K97) &lt;= 5, MONTH($L97) &gt;= 5), IF($O97 &lt;&gt; "", $E97/$O97, ""), ""),"")</f>
        <v>#VALUE!</v>
      </c>
      <c r="U97" s="10" t="e">
        <f>IF('FY2025'!$A99&lt;&gt;"",IF(AND(MONTH($K97) &lt;= 6, MONTH($L97) &gt;= 6), IF($O97 &lt;&gt; "", $E97/$O97, ""), ""),"")</f>
        <v>#VALUE!</v>
      </c>
      <c r="V97" s="10" t="e">
        <f>IF('FY2025'!$A99&lt;&gt;"",IF(AND(MONTH($K97) &lt;= 7, MONTH($L97) &gt;= 7 ), IF($O97 &lt;&gt; "", $E97/$O97, ""), ""),"")</f>
        <v>#VALUE!</v>
      </c>
      <c r="W97" s="10" t="e">
        <f>IF('FY2025'!$A99&lt;&gt;"",IF(AND(MONTH($K97) &lt;= 8, MONTH($L97) &gt;= 8), IF($O97 &lt;&gt; "", $E97/$O97, ""), ""),"")</f>
        <v>#VALUE!</v>
      </c>
      <c r="X97" s="10" t="e">
        <f>IF('FY2025'!$A99&lt;&gt;"",IF(AND(MONTH($K97) &lt;= 9, MONTH($L97) &gt;= 9), IF($O97 &lt;&gt; "", $E97/$O97, ""), ""),"")</f>
        <v>#VALUE!</v>
      </c>
      <c r="Y97" s="10" t="e">
        <f>IF('FY2025'!$A99&lt;&gt;"",IF(AND(MONTH($K97) &lt;= 10, MONTH($L97) &gt;= 10), IF($O97 &lt;&gt; "", $E97/$O97, ""), ""),"")</f>
        <v>#VALUE!</v>
      </c>
      <c r="Z97" s="10" t="e">
        <f>IF('FY2025'!$A99&lt;&gt;"",IF(AND(MONTH($K97) &lt;= 11, MONTH($L97) &gt;= 11), IF($O97 &lt;&gt; "", $E97/$O97, ""), ""),"")</f>
        <v>#VALUE!</v>
      </c>
      <c r="AA97" s="10" t="e">
        <f>IF('FY2025'!$A99&lt;&gt;"",IF(AND(MONTH($K97) &lt;= 12, MONTH($L97) &gt;= 12), IF($O97 &lt;&gt; "", $E97/$O97, ""), ""),"")</f>
        <v>#VALUE!</v>
      </c>
    </row>
    <row r="98" spans="1:27" x14ac:dyDescent="0.25">
      <c r="A98" s="8">
        <f>IF('FY2025'!A100&lt;&gt;"", VALUE('FY2025'!A100), "")</f>
        <v>97</v>
      </c>
      <c r="B98" s="5" t="str">
        <f>IF('FY2025'!A100&lt;&gt;"",_xlfn.VALUETOTEXT('FY2025'!B100),"")</f>
        <v>25-0303-2403-25SCBB-PS-EG-097</v>
      </c>
      <c r="C98" s="5" t="str">
        <f>_xlfn.VALUETOTEXT('FY2025'!C100)</f>
        <v>EG</v>
      </c>
      <c r="D98" s="5" t="str">
        <f>IF('FY2025'!A100&lt;&gt;"",_xlfn.VALUETOTEXT('FY2025'!D100),"")</f>
        <v>Standard Chartered Bank (M) Bhd</v>
      </c>
      <c r="E98" s="6">
        <f>IF('FY2025'!A100&lt;&gt;"",VALUE('FY2025'!E100),"")</f>
        <v>500000</v>
      </c>
      <c r="F98" s="6">
        <f>IF('FY2025'!A100&lt;&gt;"",VALUE('FY2025'!F100),"")</f>
        <v>77</v>
      </c>
      <c r="G98" s="6">
        <f>IF('FY2025'!A100&lt;&gt;"",VALUE('FY2025'!G100),"")</f>
        <v>64</v>
      </c>
      <c r="H98" s="6">
        <f>IF('FY2025'!A100&lt;&gt;"",VALUE('FY2025'!H100),"")</f>
        <v>5.0999999999999996</v>
      </c>
      <c r="I98" s="6">
        <f>IF('FY2025'!A100&lt;&gt;"",VALUE('FY2025'!I100),"")</f>
        <v>0.28000000000000003</v>
      </c>
      <c r="J98" s="6">
        <f>IF('FY2025'!A100&lt;&gt;"",VALUE('FY2025'!J100),"")</f>
        <v>4.82</v>
      </c>
      <c r="K98" s="7" t="e">
        <f>IF('FY2025'!A100&lt;&gt;"",DATEVALUE(MID('FY2025'!K100, FIND(",", 'FY2025'!K100) + 2, FIND(" ", 'FY2025'!K100) - FIND(",", 'FY2025'!K100) - 1) &amp; " " &amp; MID('FY2025'!K100, FIND(" ", 'FY2025'!K100) + 1, FIND(",", 'FY2025'!K100, FIND(" ", 'FY2025'!K100)) - FIND(" ", 'FY2025'!K100) - 1) &amp; ", " &amp; MID('FY2025'!K100, FIND(",", 'FY2025'!K100, FIND(",",'FY2025'!K100) + 1) + 2, LEN('FY2025'!K100))),"")</f>
        <v>#VALUE!</v>
      </c>
      <c r="L98" s="7" t="e">
        <f>IF('FY2025'!A100&lt;&gt;"",DATEVALUE(MID('FY2025'!L100, FIND(",", 'FY2025'!L100) + 2, FIND(" ", 'FY2025'!L100) - FIND(",", 'FY2025'!L100) - 1) &amp; " " &amp; MID('FY2025'!L100, FIND(" ", 'FY2025'!L100) + 1, FIND(",", 'FY2025'!L100, FIND(" ", 'FY2025'!L100)) - FIND(" ", 'FY2025'!L100) - 1) &amp; ", " &amp; MID('FY2025'!L100, FIND(",", 'FY2025'!L100, FIND(",",'FY2025'!L100) + 1) + 2, LEN('FY2025'!L100))),"")</f>
        <v>#VALUE!</v>
      </c>
      <c r="M98" s="7" t="e">
        <f>IF('FY2025'!A100&lt;&gt;"",DATEVALUE(MID('FY2025'!M100, FIND(",", 'FY2025'!M100) + 2, FIND(" ", 'FY2025'!M100) - FIND(",", 'FY2025'!M100) - 1) &amp; " " &amp; MID('FY2025'!M100, FIND(" ", 'FY2025'!M100) + 1, FIND(",", 'FY2025'!M100, FIND(" ", 'FY2025'!M100)) - FIND(" ", 'FY2025'!M100) - 1) &amp; ", " &amp; MID('FY2025'!M100, FIND(",", 'FY2025'!M100, FIND(",",'FY2025'!M100) + 1) + 2, LEN('FY2025'!M100))),"")</f>
        <v>#VALUE!</v>
      </c>
      <c r="N98" s="7" t="e">
        <f>IF('FY2025'!A100&lt;&gt;"",DATEVALUE(MID('FY2025'!N100, FIND(",", 'FY2025'!N100) + 2, FIND(" ", 'FY2025'!N100) - FIND(",", 'FY2025'!N100) - 1) &amp; " " &amp; MID('FY2025'!N100, FIND(" ", 'FY2025'!N100) + 1, FIND(",", 'FY2025'!N100, FIND(" ", 'FY2025'!N100)) - FIND(" ", 'FY2025'!N100) - 1) &amp; ", " &amp; MID('FY2025'!N100, FIND(",", 'FY2025'!N100, FIND(",",'FY2025'!N100) + 1) + 2, LEN('FY2025'!N100))),"")</f>
        <v>#VALUE!</v>
      </c>
      <c r="O98" s="5" t="e">
        <f t="shared" si="1"/>
        <v>#VALUE!</v>
      </c>
      <c r="P98" s="10" t="e">
        <f>IF('FY2025'!$A100&lt;&gt;"",IF(AND(MONTH($K98) &lt;= 1, MONTH($L98) &gt;= 1), IF($O98 &lt;&gt; "", $E98/$O98, ""), ""),"")</f>
        <v>#VALUE!</v>
      </c>
      <c r="Q98" s="10" t="e">
        <f>IF('FY2025'!$A100&lt;&gt;"",IF(AND(MONTH($K98) &lt;= 2, MONTH($L98) &gt;= 2), IF($O98 &lt;&gt; "", $E98/$O98, ""), ""),"")</f>
        <v>#VALUE!</v>
      </c>
      <c r="R98" s="10" t="e">
        <f>IF('FY2025'!$A100&lt;&gt;"",IF(AND(MONTH($K98) &lt;= 3, MONTH($L98) &gt;= 3), IF($O98 &lt;&gt; "", $E98/$O98, ""), ""),"")</f>
        <v>#VALUE!</v>
      </c>
      <c r="S98" s="10" t="e">
        <f>IF('FY2025'!$A100&lt;&gt;"",IF(AND(MONTH($K98) &lt;= 4, MONTH($L98) &gt;= 4), IF($O98 &lt;&gt; "", $E98/$O98, ""), ""),"")</f>
        <v>#VALUE!</v>
      </c>
      <c r="T98" s="10" t="e">
        <f>IF('FY2025'!$A100&lt;&gt;"",IF(AND(MONTH($K98) &lt;= 5, MONTH($L98) &gt;= 5), IF($O98 &lt;&gt; "", $E98/$O98, ""), ""),"")</f>
        <v>#VALUE!</v>
      </c>
      <c r="U98" s="10" t="e">
        <f>IF('FY2025'!$A100&lt;&gt;"",IF(AND(MONTH($K98) &lt;= 6, MONTH($L98) &gt;= 6), IF($O98 &lt;&gt; "", $E98/$O98, ""), ""),"")</f>
        <v>#VALUE!</v>
      </c>
      <c r="V98" s="10" t="e">
        <f>IF('FY2025'!$A100&lt;&gt;"",IF(AND(MONTH($K98) &lt;= 7, MONTH($L98) &gt;= 7 ), IF($O98 &lt;&gt; "", $E98/$O98, ""), ""),"")</f>
        <v>#VALUE!</v>
      </c>
      <c r="W98" s="10" t="e">
        <f>IF('FY2025'!$A100&lt;&gt;"",IF(AND(MONTH($K98) &lt;= 8, MONTH($L98) &gt;= 8), IF($O98 &lt;&gt; "", $E98/$O98, ""), ""),"")</f>
        <v>#VALUE!</v>
      </c>
      <c r="X98" s="10" t="e">
        <f>IF('FY2025'!$A100&lt;&gt;"",IF(AND(MONTH($K98) &lt;= 9, MONTH($L98) &gt;= 9), IF($O98 &lt;&gt; "", $E98/$O98, ""), ""),"")</f>
        <v>#VALUE!</v>
      </c>
      <c r="Y98" s="10" t="e">
        <f>IF('FY2025'!$A100&lt;&gt;"",IF(AND(MONTH($K98) &lt;= 10, MONTH($L98) &gt;= 10), IF($O98 &lt;&gt; "", $E98/$O98, ""), ""),"")</f>
        <v>#VALUE!</v>
      </c>
      <c r="Z98" s="10" t="e">
        <f>IF('FY2025'!$A100&lt;&gt;"",IF(AND(MONTH($K98) &lt;= 11, MONTH($L98) &gt;= 11), IF($O98 &lt;&gt; "", $E98/$O98, ""), ""),"")</f>
        <v>#VALUE!</v>
      </c>
      <c r="AA98" s="10" t="e">
        <f>IF('FY2025'!$A100&lt;&gt;"",IF(AND(MONTH($K98) &lt;= 12, MONTH($L98) &gt;= 12), IF($O98 &lt;&gt; "", $E98/$O98, ""), ""),"")</f>
        <v>#VALUE!</v>
      </c>
    </row>
    <row r="99" spans="1:27" x14ac:dyDescent="0.25">
      <c r="A99" s="8">
        <f>IF('FY2025'!A101&lt;&gt;"", VALUE('FY2025'!A101), "")</f>
        <v>98</v>
      </c>
      <c r="B99" s="5" t="str">
        <f>IF('FY2025'!A101&lt;&gt;"",_xlfn.VALUETOTEXT('FY2025'!B101),"")</f>
        <v>25-0303-2403-25SCBS-PS-EG-098</v>
      </c>
      <c r="C99" s="5" t="str">
        <f>_xlfn.VALUETOTEXT('FY2025'!C101)</f>
        <v>EG</v>
      </c>
      <c r="D99" s="5" t="str">
        <f>IF('FY2025'!A101&lt;&gt;"",_xlfn.VALUETOTEXT('FY2025'!D101),"")</f>
        <v>Standard Chartered Saadiq Berhad</v>
      </c>
      <c r="E99" s="6">
        <f>IF('FY2025'!A101&lt;&gt;"",VALUE('FY2025'!E101),"")</f>
        <v>500000</v>
      </c>
      <c r="F99" s="6">
        <f>IF('FY2025'!A101&lt;&gt;"",VALUE('FY2025'!F101),"")</f>
        <v>77</v>
      </c>
      <c r="G99" s="6">
        <f>IF('FY2025'!A101&lt;&gt;"",VALUE('FY2025'!G101),"")</f>
        <v>64</v>
      </c>
      <c r="H99" s="6">
        <f>IF('FY2025'!A101&lt;&gt;"",VALUE('FY2025'!H101),"")</f>
        <v>5.13</v>
      </c>
      <c r="I99" s="6">
        <f>IF('FY2025'!A101&lt;&gt;"",VALUE('FY2025'!I101),"")</f>
        <v>0.28000000000000003</v>
      </c>
      <c r="J99" s="6">
        <f>IF('FY2025'!A101&lt;&gt;"",VALUE('FY2025'!J101),"")</f>
        <v>4.8499999999999996</v>
      </c>
      <c r="K99" s="7" t="e">
        <f>IF('FY2025'!A101&lt;&gt;"",DATEVALUE(MID('FY2025'!K101, FIND(",", 'FY2025'!K101) + 2, FIND(" ", 'FY2025'!K101) - FIND(",", 'FY2025'!K101) - 1) &amp; " " &amp; MID('FY2025'!K101, FIND(" ", 'FY2025'!K101) + 1, FIND(",", 'FY2025'!K101, FIND(" ", 'FY2025'!K101)) - FIND(" ", 'FY2025'!K101) - 1) &amp; ", " &amp; MID('FY2025'!K101, FIND(",", 'FY2025'!K101, FIND(",",'FY2025'!K101) + 1) + 2, LEN('FY2025'!K101))),"")</f>
        <v>#VALUE!</v>
      </c>
      <c r="L99" s="7" t="e">
        <f>IF('FY2025'!A101&lt;&gt;"",DATEVALUE(MID('FY2025'!L101, FIND(",", 'FY2025'!L101) + 2, FIND(" ", 'FY2025'!L101) - FIND(",", 'FY2025'!L101) - 1) &amp; " " &amp; MID('FY2025'!L101, FIND(" ", 'FY2025'!L101) + 1, FIND(",", 'FY2025'!L101, FIND(" ", 'FY2025'!L101)) - FIND(" ", 'FY2025'!L101) - 1) &amp; ", " &amp; MID('FY2025'!L101, FIND(",", 'FY2025'!L101, FIND(",",'FY2025'!L101) + 1) + 2, LEN('FY2025'!L101))),"")</f>
        <v>#VALUE!</v>
      </c>
      <c r="M99" s="7" t="e">
        <f>IF('FY2025'!A101&lt;&gt;"",DATEVALUE(MID('FY2025'!M101, FIND(",", 'FY2025'!M101) + 2, FIND(" ", 'FY2025'!M101) - FIND(",", 'FY2025'!M101) - 1) &amp; " " &amp; MID('FY2025'!M101, FIND(" ", 'FY2025'!M101) + 1, FIND(",", 'FY2025'!M101, FIND(" ", 'FY2025'!M101)) - FIND(" ", 'FY2025'!M101) - 1) &amp; ", " &amp; MID('FY2025'!M101, FIND(",", 'FY2025'!M101, FIND(",",'FY2025'!M101) + 1) + 2, LEN('FY2025'!M101))),"")</f>
        <v>#VALUE!</v>
      </c>
      <c r="N99" s="7" t="e">
        <f>IF('FY2025'!A101&lt;&gt;"",DATEVALUE(MID('FY2025'!N101, FIND(",", 'FY2025'!N101) + 2, FIND(" ", 'FY2025'!N101) - FIND(",", 'FY2025'!N101) - 1) &amp; " " &amp; MID('FY2025'!N101, FIND(" ", 'FY2025'!N101) + 1, FIND(",", 'FY2025'!N101, FIND(" ", 'FY2025'!N101)) - FIND(" ", 'FY2025'!N101) - 1) &amp; ", " &amp; MID('FY2025'!N101, FIND(",", 'FY2025'!N101, FIND(",",'FY2025'!N101) + 1) + 2, LEN('FY2025'!N101))),"")</f>
        <v>#VALUE!</v>
      </c>
      <c r="O99" s="5" t="e">
        <f t="shared" si="1"/>
        <v>#VALUE!</v>
      </c>
      <c r="P99" s="10" t="e">
        <f>IF('FY2025'!$A101&lt;&gt;"",IF(AND(MONTH($K99) &lt;= 1, MONTH($L99) &gt;= 1), IF($O99 &lt;&gt; "", $E99/$O99, ""), ""),"")</f>
        <v>#VALUE!</v>
      </c>
      <c r="Q99" s="10" t="e">
        <f>IF('FY2025'!$A101&lt;&gt;"",IF(AND(MONTH($K99) &lt;= 2, MONTH($L99) &gt;= 2), IF($O99 &lt;&gt; "", $E99/$O99, ""), ""),"")</f>
        <v>#VALUE!</v>
      </c>
      <c r="R99" s="10" t="e">
        <f>IF('FY2025'!$A101&lt;&gt;"",IF(AND(MONTH($K99) &lt;= 3, MONTH($L99) &gt;= 3), IF($O99 &lt;&gt; "", $E99/$O99, ""), ""),"")</f>
        <v>#VALUE!</v>
      </c>
      <c r="S99" s="10" t="e">
        <f>IF('FY2025'!$A101&lt;&gt;"",IF(AND(MONTH($K99) &lt;= 4, MONTH($L99) &gt;= 4), IF($O99 &lt;&gt; "", $E99/$O99, ""), ""),"")</f>
        <v>#VALUE!</v>
      </c>
      <c r="T99" s="10" t="e">
        <f>IF('FY2025'!$A101&lt;&gt;"",IF(AND(MONTH($K99) &lt;= 5, MONTH($L99) &gt;= 5), IF($O99 &lt;&gt; "", $E99/$O99, ""), ""),"")</f>
        <v>#VALUE!</v>
      </c>
      <c r="U99" s="10" t="e">
        <f>IF('FY2025'!$A101&lt;&gt;"",IF(AND(MONTH($K99) &lt;= 6, MONTH($L99) &gt;= 6), IF($O99 &lt;&gt; "", $E99/$O99, ""), ""),"")</f>
        <v>#VALUE!</v>
      </c>
      <c r="V99" s="10" t="e">
        <f>IF('FY2025'!$A101&lt;&gt;"",IF(AND(MONTH($K99) &lt;= 7, MONTH($L99) &gt;= 7 ), IF($O99 &lt;&gt; "", $E99/$O99, ""), ""),"")</f>
        <v>#VALUE!</v>
      </c>
      <c r="W99" s="10" t="e">
        <f>IF('FY2025'!$A101&lt;&gt;"",IF(AND(MONTH($K99) &lt;= 8, MONTH($L99) &gt;= 8), IF($O99 &lt;&gt; "", $E99/$O99, ""), ""),"")</f>
        <v>#VALUE!</v>
      </c>
      <c r="X99" s="10" t="e">
        <f>IF('FY2025'!$A101&lt;&gt;"",IF(AND(MONTH($K99) &lt;= 9, MONTH($L99) &gt;= 9), IF($O99 &lt;&gt; "", $E99/$O99, ""), ""),"")</f>
        <v>#VALUE!</v>
      </c>
      <c r="Y99" s="10" t="e">
        <f>IF('FY2025'!$A101&lt;&gt;"",IF(AND(MONTH($K99) &lt;= 10, MONTH($L99) &gt;= 10), IF($O99 &lt;&gt; "", $E99/$O99, ""), ""),"")</f>
        <v>#VALUE!</v>
      </c>
      <c r="Z99" s="10" t="e">
        <f>IF('FY2025'!$A101&lt;&gt;"",IF(AND(MONTH($K99) &lt;= 11, MONTH($L99) &gt;= 11), IF($O99 &lt;&gt; "", $E99/$O99, ""), ""),"")</f>
        <v>#VALUE!</v>
      </c>
      <c r="AA99" s="10" t="e">
        <f>IF('FY2025'!$A101&lt;&gt;"",IF(AND(MONTH($K99) &lt;= 12, MONTH($L99) &gt;= 12), IF($O99 &lt;&gt; "", $E99/$O99, ""), ""),"")</f>
        <v>#VALUE!</v>
      </c>
    </row>
    <row r="100" spans="1:27" x14ac:dyDescent="0.25">
      <c r="A100" s="8">
        <f>IF('FY2025'!A102&lt;&gt;"", VALUE('FY2025'!A102), "")</f>
        <v>99</v>
      </c>
      <c r="B100" s="5" t="str">
        <f>IF('FY2025'!A102&lt;&gt;"",_xlfn.VALUETOTEXT('FY2025'!B102),"")</f>
        <v>25-0303-2403-25TOTS-PS-EG-099</v>
      </c>
      <c r="C100" s="5" t="str">
        <f>_xlfn.VALUETOTEXT('FY2025'!C102)</f>
        <v>EG</v>
      </c>
      <c r="D100" s="5" t="str">
        <f>IF('FY2025'!A102&lt;&gt;"",_xlfn.VALUETOTEXT('FY2025'!D102),"")</f>
        <v>TOTSA TotalEnergies Trading SA</v>
      </c>
      <c r="E100" s="6">
        <f>IF('FY2025'!A102&lt;&gt;"",VALUE('FY2025'!E102),"")</f>
        <v>500000</v>
      </c>
      <c r="F100" s="6">
        <f>IF('FY2025'!A102&lt;&gt;"",VALUE('FY2025'!F102),"")</f>
        <v>77</v>
      </c>
      <c r="G100" s="6">
        <f>IF('FY2025'!A102&lt;&gt;"",VALUE('FY2025'!G102),"")</f>
        <v>64</v>
      </c>
      <c r="H100" s="6">
        <f>IF('FY2025'!A102&lt;&gt;"",VALUE('FY2025'!H102),"")</f>
        <v>5.0999999999999996</v>
      </c>
      <c r="I100" s="6">
        <f>IF('FY2025'!A102&lt;&gt;"",VALUE('FY2025'!I102),"")</f>
        <v>0.3</v>
      </c>
      <c r="J100" s="6">
        <f>IF('FY2025'!A102&lt;&gt;"",VALUE('FY2025'!J102),"")</f>
        <v>4.8</v>
      </c>
      <c r="K100" s="7" t="e">
        <f>IF('FY2025'!A102&lt;&gt;"",DATEVALUE(MID('FY2025'!K102, FIND(",", 'FY2025'!K102) + 2, FIND(" ", 'FY2025'!K102) - FIND(",", 'FY2025'!K102) - 1) &amp; " " &amp; MID('FY2025'!K102, FIND(" ", 'FY2025'!K102) + 1, FIND(",", 'FY2025'!K102, FIND(" ", 'FY2025'!K102)) - FIND(" ", 'FY2025'!K102) - 1) &amp; ", " &amp; MID('FY2025'!K102, FIND(",", 'FY2025'!K102, FIND(",",'FY2025'!K102) + 1) + 2, LEN('FY2025'!K102))),"")</f>
        <v>#VALUE!</v>
      </c>
      <c r="L100" s="7" t="e">
        <f>IF('FY2025'!A102&lt;&gt;"",DATEVALUE(MID('FY2025'!L102, FIND(",", 'FY2025'!L102) + 2, FIND(" ", 'FY2025'!L102) - FIND(",", 'FY2025'!L102) - 1) &amp; " " &amp; MID('FY2025'!L102, FIND(" ", 'FY2025'!L102) + 1, FIND(",", 'FY2025'!L102, FIND(" ", 'FY2025'!L102)) - FIND(" ", 'FY2025'!L102) - 1) &amp; ", " &amp; MID('FY2025'!L102, FIND(",", 'FY2025'!L102, FIND(",",'FY2025'!L102) + 1) + 2, LEN('FY2025'!L102))),"")</f>
        <v>#VALUE!</v>
      </c>
      <c r="M100" s="7" t="e">
        <f>IF('FY2025'!A102&lt;&gt;"",DATEVALUE(MID('FY2025'!M102, FIND(",", 'FY2025'!M102) + 2, FIND(" ", 'FY2025'!M102) - FIND(",", 'FY2025'!M102) - 1) &amp; " " &amp; MID('FY2025'!M102, FIND(" ", 'FY2025'!M102) + 1, FIND(",", 'FY2025'!M102, FIND(" ", 'FY2025'!M102)) - FIND(" ", 'FY2025'!M102) - 1) &amp; ", " &amp; MID('FY2025'!M102, FIND(",", 'FY2025'!M102, FIND(",",'FY2025'!M102) + 1) + 2, LEN('FY2025'!M102))),"")</f>
        <v>#VALUE!</v>
      </c>
      <c r="N100" s="7" t="e">
        <f>IF('FY2025'!A102&lt;&gt;"",DATEVALUE(MID('FY2025'!N102, FIND(",", 'FY2025'!N102) + 2, FIND(" ", 'FY2025'!N102) - FIND(",", 'FY2025'!N102) - 1) &amp; " " &amp; MID('FY2025'!N102, FIND(" ", 'FY2025'!N102) + 1, FIND(",", 'FY2025'!N102, FIND(" ", 'FY2025'!N102)) - FIND(" ", 'FY2025'!N102) - 1) &amp; ", " &amp; MID('FY2025'!N102, FIND(",", 'FY2025'!N102, FIND(",",'FY2025'!N102) + 1) + 2, LEN('FY2025'!N102))),"")</f>
        <v>#VALUE!</v>
      </c>
      <c r="O100" s="5" t="e">
        <f t="shared" si="1"/>
        <v>#VALUE!</v>
      </c>
      <c r="P100" s="10" t="e">
        <f>IF('FY2025'!$A102&lt;&gt;"",IF(AND(MONTH($K100) &lt;= 1, MONTH($L100) &gt;= 1), IF($O100 &lt;&gt; "", $E100/$O100, ""), ""),"")</f>
        <v>#VALUE!</v>
      </c>
      <c r="Q100" s="10" t="e">
        <f>IF('FY2025'!$A102&lt;&gt;"",IF(AND(MONTH($K100) &lt;= 2, MONTH($L100) &gt;= 2), IF($O100 &lt;&gt; "", $E100/$O100, ""), ""),"")</f>
        <v>#VALUE!</v>
      </c>
      <c r="R100" s="10" t="e">
        <f>IF('FY2025'!$A102&lt;&gt;"",IF(AND(MONTH($K100) &lt;= 3, MONTH($L100) &gt;= 3), IF($O100 &lt;&gt; "", $E100/$O100, ""), ""),"")</f>
        <v>#VALUE!</v>
      </c>
      <c r="S100" s="10" t="e">
        <f>IF('FY2025'!$A102&lt;&gt;"",IF(AND(MONTH($K100) &lt;= 4, MONTH($L100) &gt;= 4), IF($O100 &lt;&gt; "", $E100/$O100, ""), ""),"")</f>
        <v>#VALUE!</v>
      </c>
      <c r="T100" s="10" t="e">
        <f>IF('FY2025'!$A102&lt;&gt;"",IF(AND(MONTH($K100) &lt;= 5, MONTH($L100) &gt;= 5), IF($O100 &lt;&gt; "", $E100/$O100, ""), ""),"")</f>
        <v>#VALUE!</v>
      </c>
      <c r="U100" s="10" t="e">
        <f>IF('FY2025'!$A102&lt;&gt;"",IF(AND(MONTH($K100) &lt;= 6, MONTH($L100) &gt;= 6), IF($O100 &lt;&gt; "", $E100/$O100, ""), ""),"")</f>
        <v>#VALUE!</v>
      </c>
      <c r="V100" s="10" t="e">
        <f>IF('FY2025'!$A102&lt;&gt;"",IF(AND(MONTH($K100) &lt;= 7, MONTH($L100) &gt;= 7 ), IF($O100 &lt;&gt; "", $E100/$O100, ""), ""),"")</f>
        <v>#VALUE!</v>
      </c>
      <c r="W100" s="10" t="e">
        <f>IF('FY2025'!$A102&lt;&gt;"",IF(AND(MONTH($K100) &lt;= 8, MONTH($L100) &gt;= 8), IF($O100 &lt;&gt; "", $E100/$O100, ""), ""),"")</f>
        <v>#VALUE!</v>
      </c>
      <c r="X100" s="10" t="e">
        <f>IF('FY2025'!$A102&lt;&gt;"",IF(AND(MONTH($K100) &lt;= 9, MONTH($L100) &gt;= 9), IF($O100 &lt;&gt; "", $E100/$O100, ""), ""),"")</f>
        <v>#VALUE!</v>
      </c>
      <c r="Y100" s="10" t="e">
        <f>IF('FY2025'!$A102&lt;&gt;"",IF(AND(MONTH($K100) &lt;= 10, MONTH($L100) &gt;= 10), IF($O100 &lt;&gt; "", $E100/$O100, ""), ""),"")</f>
        <v>#VALUE!</v>
      </c>
      <c r="Z100" s="10" t="e">
        <f>IF('FY2025'!$A102&lt;&gt;"",IF(AND(MONTH($K100) &lt;= 11, MONTH($L100) &gt;= 11), IF($O100 &lt;&gt; "", $E100/$O100, ""), ""),"")</f>
        <v>#VALUE!</v>
      </c>
      <c r="AA100" s="10" t="e">
        <f>IF('FY2025'!$A102&lt;&gt;"",IF(AND(MONTH($K100) &lt;= 12, MONTH($L100) &gt;= 12), IF($O100 &lt;&gt; "", $E100/$O100, ""), ""),"")</f>
        <v>#VALUE!</v>
      </c>
    </row>
    <row r="101" spans="1:27" x14ac:dyDescent="0.25">
      <c r="A101" s="8">
        <f>IF('FY2025'!A103&lt;&gt;"", VALUE('FY2025'!A103), "")</f>
        <v>100</v>
      </c>
      <c r="B101" s="5" t="str">
        <f>IF('FY2025'!A103&lt;&gt;"",_xlfn.VALUETOTEXT('FY2025'!B103),"")</f>
        <v>25-0303-2403-25MLIL-PS-EG-100</v>
      </c>
      <c r="C101" s="5" t="str">
        <f>_xlfn.VALUETOTEXT('FY2025'!C103)</f>
        <v>EG</v>
      </c>
      <c r="D101" s="5" t="str">
        <f>IF('FY2025'!A103&lt;&gt;"",_xlfn.VALUETOTEXT('FY2025'!D103),"")</f>
        <v>Merrill Lynch International</v>
      </c>
      <c r="E101" s="6">
        <f>IF('FY2025'!A103&lt;&gt;"",VALUE('FY2025'!E103),"")</f>
        <v>500000</v>
      </c>
      <c r="F101" s="6">
        <f>IF('FY2025'!A103&lt;&gt;"",VALUE('FY2025'!F103),"")</f>
        <v>77</v>
      </c>
      <c r="G101" s="6">
        <f>IF('FY2025'!A103&lt;&gt;"",VALUE('FY2025'!G103),"")</f>
        <v>64</v>
      </c>
      <c r="H101" s="6">
        <f>IF('FY2025'!A103&lt;&gt;"",VALUE('FY2025'!H103),"")</f>
        <v>5.07</v>
      </c>
      <c r="I101" s="6">
        <f>IF('FY2025'!A103&lt;&gt;"",VALUE('FY2025'!I103),"")</f>
        <v>0.28000000000000003</v>
      </c>
      <c r="J101" s="6">
        <f>IF('FY2025'!A103&lt;&gt;"",VALUE('FY2025'!J103),"")</f>
        <v>4.79</v>
      </c>
      <c r="K101" s="7" t="e">
        <f>IF('FY2025'!A103&lt;&gt;"",DATEVALUE(MID('FY2025'!K103, FIND(",", 'FY2025'!K103) + 2, FIND(" ", 'FY2025'!K103) - FIND(",", 'FY2025'!K103) - 1) &amp; " " &amp; MID('FY2025'!K103, FIND(" ", 'FY2025'!K103) + 1, FIND(",", 'FY2025'!K103, FIND(" ", 'FY2025'!K103)) - FIND(" ", 'FY2025'!K103) - 1) &amp; ", " &amp; MID('FY2025'!K103, FIND(",", 'FY2025'!K103, FIND(",",'FY2025'!K103) + 1) + 2, LEN('FY2025'!K103))),"")</f>
        <v>#VALUE!</v>
      </c>
      <c r="L101" s="7" t="e">
        <f>IF('FY2025'!A103&lt;&gt;"",DATEVALUE(MID('FY2025'!L103, FIND(",", 'FY2025'!L103) + 2, FIND(" ", 'FY2025'!L103) - FIND(",", 'FY2025'!L103) - 1) &amp; " " &amp; MID('FY2025'!L103, FIND(" ", 'FY2025'!L103) + 1, FIND(",", 'FY2025'!L103, FIND(" ", 'FY2025'!L103)) - FIND(" ", 'FY2025'!L103) - 1) &amp; ", " &amp; MID('FY2025'!L103, FIND(",", 'FY2025'!L103, FIND(",",'FY2025'!L103) + 1) + 2, LEN('FY2025'!L103))),"")</f>
        <v>#VALUE!</v>
      </c>
      <c r="M101" s="7" t="e">
        <f>IF('FY2025'!A103&lt;&gt;"",DATEVALUE(MID('FY2025'!M103, FIND(",", 'FY2025'!M103) + 2, FIND(" ", 'FY2025'!M103) - FIND(",", 'FY2025'!M103) - 1) &amp; " " &amp; MID('FY2025'!M103, FIND(" ", 'FY2025'!M103) + 1, FIND(",", 'FY2025'!M103, FIND(" ", 'FY2025'!M103)) - FIND(" ", 'FY2025'!M103) - 1) &amp; ", " &amp; MID('FY2025'!M103, FIND(",", 'FY2025'!M103, FIND(",",'FY2025'!M103) + 1) + 2, LEN('FY2025'!M103))),"")</f>
        <v>#VALUE!</v>
      </c>
      <c r="N101" s="7" t="e">
        <f>IF('FY2025'!A103&lt;&gt;"",DATEVALUE(MID('FY2025'!N103, FIND(",", 'FY2025'!N103) + 2, FIND(" ", 'FY2025'!N103) - FIND(",", 'FY2025'!N103) - 1) &amp; " " &amp; MID('FY2025'!N103, FIND(" ", 'FY2025'!N103) + 1, FIND(",", 'FY2025'!N103, FIND(" ", 'FY2025'!N103)) - FIND(" ", 'FY2025'!N103) - 1) &amp; ", " &amp; MID('FY2025'!N103, FIND(",", 'FY2025'!N103, FIND(",",'FY2025'!N103) + 1) + 2, LEN('FY2025'!N103))),"")</f>
        <v>#VALUE!</v>
      </c>
      <c r="O101" s="5" t="e">
        <f t="shared" si="1"/>
        <v>#VALUE!</v>
      </c>
      <c r="P101" s="10" t="e">
        <f>IF('FY2025'!$A103&lt;&gt;"",IF(AND(MONTH($K101) &lt;= 1, MONTH($L101) &gt;= 1), IF($O101 &lt;&gt; "", $E101/$O101, ""), ""),"")</f>
        <v>#VALUE!</v>
      </c>
      <c r="Q101" s="10" t="e">
        <f>IF('FY2025'!$A103&lt;&gt;"",IF(AND(MONTH($K101) &lt;= 2, MONTH($L101) &gt;= 2), IF($O101 &lt;&gt; "", $E101/$O101, ""), ""),"")</f>
        <v>#VALUE!</v>
      </c>
      <c r="R101" s="10" t="e">
        <f>IF('FY2025'!$A103&lt;&gt;"",IF(AND(MONTH($K101) &lt;= 3, MONTH($L101) &gt;= 3), IF($O101 &lt;&gt; "", $E101/$O101, ""), ""),"")</f>
        <v>#VALUE!</v>
      </c>
      <c r="S101" s="10" t="e">
        <f>IF('FY2025'!$A103&lt;&gt;"",IF(AND(MONTH($K101) &lt;= 4, MONTH($L101) &gt;= 4), IF($O101 &lt;&gt; "", $E101/$O101, ""), ""),"")</f>
        <v>#VALUE!</v>
      </c>
      <c r="T101" s="10" t="e">
        <f>IF('FY2025'!$A103&lt;&gt;"",IF(AND(MONTH($K101) &lt;= 5, MONTH($L101) &gt;= 5), IF($O101 &lt;&gt; "", $E101/$O101, ""), ""),"")</f>
        <v>#VALUE!</v>
      </c>
      <c r="U101" s="10" t="e">
        <f>IF('FY2025'!$A103&lt;&gt;"",IF(AND(MONTH($K101) &lt;= 6, MONTH($L101) &gt;= 6), IF($O101 &lt;&gt; "", $E101/$O101, ""), ""),"")</f>
        <v>#VALUE!</v>
      </c>
      <c r="V101" s="10" t="e">
        <f>IF('FY2025'!$A103&lt;&gt;"",IF(AND(MONTH($K101) &lt;= 7, MONTH($L101) &gt;= 7 ), IF($O101 &lt;&gt; "", $E101/$O101, ""), ""),"")</f>
        <v>#VALUE!</v>
      </c>
      <c r="W101" s="10" t="e">
        <f>IF('FY2025'!$A103&lt;&gt;"",IF(AND(MONTH($K101) &lt;= 8, MONTH($L101) &gt;= 8), IF($O101 &lt;&gt; "", $E101/$O101, ""), ""),"")</f>
        <v>#VALUE!</v>
      </c>
      <c r="X101" s="10" t="e">
        <f>IF('FY2025'!$A103&lt;&gt;"",IF(AND(MONTH($K101) &lt;= 9, MONTH($L101) &gt;= 9), IF($O101 &lt;&gt; "", $E101/$O101, ""), ""),"")</f>
        <v>#VALUE!</v>
      </c>
      <c r="Y101" s="10" t="e">
        <f>IF('FY2025'!$A103&lt;&gt;"",IF(AND(MONTH($K101) &lt;= 10, MONTH($L101) &gt;= 10), IF($O101 &lt;&gt; "", $E101/$O101, ""), ""),"")</f>
        <v>#VALUE!</v>
      </c>
      <c r="Z101" s="10" t="e">
        <f>IF('FY2025'!$A103&lt;&gt;"",IF(AND(MONTH($K101) &lt;= 11, MONTH($L101) &gt;= 11), IF($O101 &lt;&gt; "", $E101/$O101, ""), ""),"")</f>
        <v>#VALUE!</v>
      </c>
      <c r="AA101" s="10" t="e">
        <f>IF('FY2025'!$A103&lt;&gt;"",IF(AND(MONTH($K101) &lt;= 12, MONTH($L101) &gt;= 12), IF($O101 &lt;&gt; "", $E101/$O101, ""), ""),"")</f>
        <v>#VALUE!</v>
      </c>
    </row>
    <row r="102" spans="1:27" x14ac:dyDescent="0.25">
      <c r="A102" s="8">
        <f>IF('FY2025'!A104&lt;&gt;"", VALUE('FY2025'!A104), "")</f>
        <v>101</v>
      </c>
      <c r="B102" s="5" t="str">
        <f>IF('FY2025'!A104&lt;&gt;"",_xlfn.VALUETOTEXT('FY2025'!B104),"")</f>
        <v>25-0603-2703-25JPMC-PS-EG-101</v>
      </c>
      <c r="C102" s="5" t="str">
        <f>_xlfn.VALUETOTEXT('FY2025'!C104)</f>
        <v>EG</v>
      </c>
      <c r="D102" s="5" t="str">
        <f>IF('FY2025'!A104&lt;&gt;"",_xlfn.VALUETOTEXT('FY2025'!D104),"")</f>
        <v>JP Morgan Chase Bank NA</v>
      </c>
      <c r="E102" s="6">
        <f>IF('FY2025'!A104&lt;&gt;"",VALUE('FY2025'!E104),"")</f>
        <v>500000</v>
      </c>
      <c r="F102" s="6">
        <f>IF('FY2025'!A104&lt;&gt;"",VALUE('FY2025'!F104),"")</f>
        <v>77</v>
      </c>
      <c r="G102" s="6">
        <f>IF('FY2025'!A104&lt;&gt;"",VALUE('FY2025'!G104),"")</f>
        <v>64</v>
      </c>
      <c r="H102" s="6">
        <f>IF('FY2025'!A104&lt;&gt;"",VALUE('FY2025'!H104),"")</f>
        <v>7.9</v>
      </c>
      <c r="I102" s="6">
        <f>IF('FY2025'!A104&lt;&gt;"",VALUE('FY2025'!I104),"")</f>
        <v>0.62</v>
      </c>
      <c r="J102" s="6">
        <f>IF('FY2025'!A104&lt;&gt;"",VALUE('FY2025'!J104),"")</f>
        <v>7.28</v>
      </c>
      <c r="K102" s="7" t="e">
        <f>IF('FY2025'!A104&lt;&gt;"",DATEVALUE(MID('FY2025'!K104, FIND(",", 'FY2025'!K104) + 2, FIND(" ", 'FY2025'!K104) - FIND(",", 'FY2025'!K104) - 1) &amp; " " &amp; MID('FY2025'!K104, FIND(" ", 'FY2025'!K104) + 1, FIND(",", 'FY2025'!K104, FIND(" ", 'FY2025'!K104)) - FIND(" ", 'FY2025'!K104) - 1) &amp; ", " &amp; MID('FY2025'!K104, FIND(",", 'FY2025'!K104, FIND(",",'FY2025'!K104) + 1) + 2, LEN('FY2025'!K104))),"")</f>
        <v>#VALUE!</v>
      </c>
      <c r="L102" s="7" t="e">
        <f>IF('FY2025'!A104&lt;&gt;"",DATEVALUE(MID('FY2025'!L104, FIND(",", 'FY2025'!L104) + 2, FIND(" ", 'FY2025'!L104) - FIND(",", 'FY2025'!L104) - 1) &amp; " " &amp; MID('FY2025'!L104, FIND(" ", 'FY2025'!L104) + 1, FIND(",", 'FY2025'!L104, FIND(" ", 'FY2025'!L104)) - FIND(" ", 'FY2025'!L104) - 1) &amp; ", " &amp; MID('FY2025'!L104, FIND(",", 'FY2025'!L104, FIND(",",'FY2025'!L104) + 1) + 2, LEN('FY2025'!L104))),"")</f>
        <v>#VALUE!</v>
      </c>
      <c r="M102" s="7" t="e">
        <f>IF('FY2025'!A104&lt;&gt;"",DATEVALUE(MID('FY2025'!M104, FIND(",", 'FY2025'!M104) + 2, FIND(" ", 'FY2025'!M104) - FIND(",", 'FY2025'!M104) - 1) &amp; " " &amp; MID('FY2025'!M104, FIND(" ", 'FY2025'!M104) + 1, FIND(",", 'FY2025'!M104, FIND(" ", 'FY2025'!M104)) - FIND(" ", 'FY2025'!M104) - 1) &amp; ", " &amp; MID('FY2025'!M104, FIND(",", 'FY2025'!M104, FIND(",",'FY2025'!M104) + 1) + 2, LEN('FY2025'!M104))),"")</f>
        <v>#VALUE!</v>
      </c>
      <c r="N102" s="7" t="e">
        <f>IF('FY2025'!A104&lt;&gt;"",DATEVALUE(MID('FY2025'!N104, FIND(",", 'FY2025'!N104) + 2, FIND(" ", 'FY2025'!N104) - FIND(",", 'FY2025'!N104) - 1) &amp; " " &amp; MID('FY2025'!N104, FIND(" ", 'FY2025'!N104) + 1, FIND(",", 'FY2025'!N104, FIND(" ", 'FY2025'!N104)) - FIND(" ", 'FY2025'!N104) - 1) &amp; ", " &amp; MID('FY2025'!N104, FIND(",", 'FY2025'!N104, FIND(",",'FY2025'!N104) + 1) + 2, LEN('FY2025'!N104))),"")</f>
        <v>#VALUE!</v>
      </c>
      <c r="O102" s="5" t="e">
        <f t="shared" si="1"/>
        <v>#VALUE!</v>
      </c>
      <c r="P102" s="10" t="e">
        <f>IF('FY2025'!$A104&lt;&gt;"",IF(AND(MONTH($K102) &lt;= 1, MONTH($L102) &gt;= 1), IF($O102 &lt;&gt; "", $E102/$O102, ""), ""),"")</f>
        <v>#VALUE!</v>
      </c>
      <c r="Q102" s="10" t="e">
        <f>IF('FY2025'!$A104&lt;&gt;"",IF(AND(MONTH($K102) &lt;= 2, MONTH($L102) &gt;= 2), IF($O102 &lt;&gt; "", $E102/$O102, ""), ""),"")</f>
        <v>#VALUE!</v>
      </c>
      <c r="R102" s="10" t="e">
        <f>IF('FY2025'!$A104&lt;&gt;"",IF(AND(MONTH($K102) &lt;= 3, MONTH($L102) &gt;= 3), IF($O102 &lt;&gt; "", $E102/$O102, ""), ""),"")</f>
        <v>#VALUE!</v>
      </c>
      <c r="S102" s="10" t="e">
        <f>IF('FY2025'!$A104&lt;&gt;"",IF(AND(MONTH($K102) &lt;= 4, MONTH($L102) &gt;= 4), IF($O102 &lt;&gt; "", $E102/$O102, ""), ""),"")</f>
        <v>#VALUE!</v>
      </c>
      <c r="T102" s="10" t="e">
        <f>IF('FY2025'!$A104&lt;&gt;"",IF(AND(MONTH($K102) &lt;= 5, MONTH($L102) &gt;= 5), IF($O102 &lt;&gt; "", $E102/$O102, ""), ""),"")</f>
        <v>#VALUE!</v>
      </c>
      <c r="U102" s="10" t="e">
        <f>IF('FY2025'!$A104&lt;&gt;"",IF(AND(MONTH($K102) &lt;= 6, MONTH($L102) &gt;= 6), IF($O102 &lt;&gt; "", $E102/$O102, ""), ""),"")</f>
        <v>#VALUE!</v>
      </c>
      <c r="V102" s="10" t="e">
        <f>IF('FY2025'!$A104&lt;&gt;"",IF(AND(MONTH($K102) &lt;= 7, MONTH($L102) &gt;= 7 ), IF($O102 &lt;&gt; "", $E102/$O102, ""), ""),"")</f>
        <v>#VALUE!</v>
      </c>
      <c r="W102" s="10" t="e">
        <f>IF('FY2025'!$A104&lt;&gt;"",IF(AND(MONTH($K102) &lt;= 8, MONTH($L102) &gt;= 8), IF($O102 &lt;&gt; "", $E102/$O102, ""), ""),"")</f>
        <v>#VALUE!</v>
      </c>
      <c r="X102" s="10" t="e">
        <f>IF('FY2025'!$A104&lt;&gt;"",IF(AND(MONTH($K102) &lt;= 9, MONTH($L102) &gt;= 9), IF($O102 &lt;&gt; "", $E102/$O102, ""), ""),"")</f>
        <v>#VALUE!</v>
      </c>
      <c r="Y102" s="10" t="e">
        <f>IF('FY2025'!$A104&lt;&gt;"",IF(AND(MONTH($K102) &lt;= 10, MONTH($L102) &gt;= 10), IF($O102 &lt;&gt; "", $E102/$O102, ""), ""),"")</f>
        <v>#VALUE!</v>
      </c>
      <c r="Z102" s="10" t="e">
        <f>IF('FY2025'!$A104&lt;&gt;"",IF(AND(MONTH($K102) &lt;= 11, MONTH($L102) &gt;= 11), IF($O102 &lt;&gt; "", $E102/$O102, ""), ""),"")</f>
        <v>#VALUE!</v>
      </c>
      <c r="AA102" s="10" t="e">
        <f>IF('FY2025'!$A104&lt;&gt;"",IF(AND(MONTH($K102) &lt;= 12, MONTH($L102) &gt;= 12), IF($O102 &lt;&gt; "", $E102/$O102, ""), ""),"")</f>
        <v>#VALUE!</v>
      </c>
    </row>
    <row r="103" spans="1:27" x14ac:dyDescent="0.25">
      <c r="A103" s="8">
        <f>IF('FY2025'!A105&lt;&gt;"", VALUE('FY2025'!A105), "")</f>
        <v>102</v>
      </c>
      <c r="B103" s="5" t="str">
        <f>IF('FY2025'!A105&lt;&gt;"",_xlfn.VALUETOTEXT('FY2025'!B105),"")</f>
        <v>25-0603-2703-25CIMI-PS-HZ-102</v>
      </c>
      <c r="C103" s="5" t="str">
        <f>_xlfn.VALUETOTEXT('FY2025'!C105)</f>
        <v>HZ</v>
      </c>
      <c r="D103" s="5" t="str">
        <f>IF('FY2025'!A105&lt;&gt;"",_xlfn.VALUETOTEXT('FY2025'!D105),"")</f>
        <v>CIMB Islamic Bank Berhad</v>
      </c>
      <c r="E103" s="6">
        <f>IF('FY2025'!A105&lt;&gt;"",VALUE('FY2025'!E105),"")</f>
        <v>500000</v>
      </c>
      <c r="F103" s="6">
        <f>IF('FY2025'!A105&lt;&gt;"",VALUE('FY2025'!F105),"")</f>
        <v>77</v>
      </c>
      <c r="G103" s="6">
        <f>IF('FY2025'!A105&lt;&gt;"",VALUE('FY2025'!G105),"")</f>
        <v>64</v>
      </c>
      <c r="H103" s="6">
        <f>IF('FY2025'!A105&lt;&gt;"",VALUE('FY2025'!H105),"")</f>
        <v>7.92</v>
      </c>
      <c r="I103" s="6">
        <f>IF('FY2025'!A105&lt;&gt;"",VALUE('FY2025'!I105),"")</f>
        <v>0.65</v>
      </c>
      <c r="J103" s="6">
        <f>IF('FY2025'!A105&lt;&gt;"",VALUE('FY2025'!J105),"")</f>
        <v>7.27</v>
      </c>
      <c r="K103" s="7" t="e">
        <f>IF('FY2025'!A105&lt;&gt;"",DATEVALUE(MID('FY2025'!K105, FIND(",", 'FY2025'!K105) + 2, FIND(" ", 'FY2025'!K105) - FIND(",", 'FY2025'!K105) - 1) &amp; " " &amp; MID('FY2025'!K105, FIND(" ", 'FY2025'!K105) + 1, FIND(",", 'FY2025'!K105, FIND(" ", 'FY2025'!K105)) - FIND(" ", 'FY2025'!K105) - 1) &amp; ", " &amp; MID('FY2025'!K105, FIND(",", 'FY2025'!K105, FIND(",",'FY2025'!K105) + 1) + 2, LEN('FY2025'!K105))),"")</f>
        <v>#VALUE!</v>
      </c>
      <c r="L103" s="7" t="e">
        <f>IF('FY2025'!A105&lt;&gt;"",DATEVALUE(MID('FY2025'!L105, FIND(",", 'FY2025'!L105) + 2, FIND(" ", 'FY2025'!L105) - FIND(",", 'FY2025'!L105) - 1) &amp; " " &amp; MID('FY2025'!L105, FIND(" ", 'FY2025'!L105) + 1, FIND(",", 'FY2025'!L105, FIND(" ", 'FY2025'!L105)) - FIND(" ", 'FY2025'!L105) - 1) &amp; ", " &amp; MID('FY2025'!L105, FIND(",", 'FY2025'!L105, FIND(",",'FY2025'!L105) + 1) + 2, LEN('FY2025'!L105))),"")</f>
        <v>#VALUE!</v>
      </c>
      <c r="M103" s="7" t="e">
        <f>IF('FY2025'!A105&lt;&gt;"",DATEVALUE(MID('FY2025'!M105, FIND(",", 'FY2025'!M105) + 2, FIND(" ", 'FY2025'!M105) - FIND(",", 'FY2025'!M105) - 1) &amp; " " &amp; MID('FY2025'!M105, FIND(" ", 'FY2025'!M105) + 1, FIND(",", 'FY2025'!M105, FIND(" ", 'FY2025'!M105)) - FIND(" ", 'FY2025'!M105) - 1) &amp; ", " &amp; MID('FY2025'!M105, FIND(",", 'FY2025'!M105, FIND(",",'FY2025'!M105) + 1) + 2, LEN('FY2025'!M105))),"")</f>
        <v>#VALUE!</v>
      </c>
      <c r="N103" s="7" t="e">
        <f>IF('FY2025'!A105&lt;&gt;"",DATEVALUE(MID('FY2025'!N105, FIND(",", 'FY2025'!N105) + 2, FIND(" ", 'FY2025'!N105) - FIND(",", 'FY2025'!N105) - 1) &amp; " " &amp; MID('FY2025'!N105, FIND(" ", 'FY2025'!N105) + 1, FIND(",", 'FY2025'!N105, FIND(" ", 'FY2025'!N105)) - FIND(" ", 'FY2025'!N105) - 1) &amp; ", " &amp; MID('FY2025'!N105, FIND(",", 'FY2025'!N105, FIND(",",'FY2025'!N105) + 1) + 2, LEN('FY2025'!N105))),"")</f>
        <v>#VALUE!</v>
      </c>
      <c r="O103" s="5" t="e">
        <f t="shared" si="1"/>
        <v>#VALUE!</v>
      </c>
      <c r="P103" s="10" t="e">
        <f>IF('FY2025'!$A105&lt;&gt;"",IF(AND(MONTH($K103) &lt;= 1, MONTH($L103) &gt;= 1), IF($O103 &lt;&gt; "", $E103/$O103, ""), ""),"")</f>
        <v>#VALUE!</v>
      </c>
      <c r="Q103" s="10" t="e">
        <f>IF('FY2025'!$A105&lt;&gt;"",IF(AND(MONTH($K103) &lt;= 2, MONTH($L103) &gt;= 2), IF($O103 &lt;&gt; "", $E103/$O103, ""), ""),"")</f>
        <v>#VALUE!</v>
      </c>
      <c r="R103" s="10" t="e">
        <f>IF('FY2025'!$A105&lt;&gt;"",IF(AND(MONTH($K103) &lt;= 3, MONTH($L103) &gt;= 3), IF($O103 &lt;&gt; "", $E103/$O103, ""), ""),"")</f>
        <v>#VALUE!</v>
      </c>
      <c r="S103" s="10" t="e">
        <f>IF('FY2025'!$A105&lt;&gt;"",IF(AND(MONTH($K103) &lt;= 4, MONTH($L103) &gt;= 4), IF($O103 &lt;&gt; "", $E103/$O103, ""), ""),"")</f>
        <v>#VALUE!</v>
      </c>
      <c r="T103" s="10" t="e">
        <f>IF('FY2025'!$A105&lt;&gt;"",IF(AND(MONTH($K103) &lt;= 5, MONTH($L103) &gt;= 5), IF($O103 &lt;&gt; "", $E103/$O103, ""), ""),"")</f>
        <v>#VALUE!</v>
      </c>
      <c r="U103" s="10" t="e">
        <f>IF('FY2025'!$A105&lt;&gt;"",IF(AND(MONTH($K103) &lt;= 6, MONTH($L103) &gt;= 6), IF($O103 &lt;&gt; "", $E103/$O103, ""), ""),"")</f>
        <v>#VALUE!</v>
      </c>
      <c r="V103" s="10" t="e">
        <f>IF('FY2025'!$A105&lt;&gt;"",IF(AND(MONTH($K103) &lt;= 7, MONTH($L103) &gt;= 7 ), IF($O103 &lt;&gt; "", $E103/$O103, ""), ""),"")</f>
        <v>#VALUE!</v>
      </c>
      <c r="W103" s="10" t="e">
        <f>IF('FY2025'!$A105&lt;&gt;"",IF(AND(MONTH($K103) &lt;= 8, MONTH($L103) &gt;= 8), IF($O103 &lt;&gt; "", $E103/$O103, ""), ""),"")</f>
        <v>#VALUE!</v>
      </c>
      <c r="X103" s="10" t="e">
        <f>IF('FY2025'!$A105&lt;&gt;"",IF(AND(MONTH($K103) &lt;= 9, MONTH($L103) &gt;= 9), IF($O103 &lt;&gt; "", $E103/$O103, ""), ""),"")</f>
        <v>#VALUE!</v>
      </c>
      <c r="Y103" s="10" t="e">
        <f>IF('FY2025'!$A105&lt;&gt;"",IF(AND(MONTH($K103) &lt;= 10, MONTH($L103) &gt;= 10), IF($O103 &lt;&gt; "", $E103/$O103, ""), ""),"")</f>
        <v>#VALUE!</v>
      </c>
      <c r="Z103" s="10" t="e">
        <f>IF('FY2025'!$A105&lt;&gt;"",IF(AND(MONTH($K103) &lt;= 11, MONTH($L103) &gt;= 11), IF($O103 &lt;&gt; "", $E103/$O103, ""), ""),"")</f>
        <v>#VALUE!</v>
      </c>
      <c r="AA103" s="10" t="e">
        <f>IF('FY2025'!$A105&lt;&gt;"",IF(AND(MONTH($K103) &lt;= 12, MONTH($L103) &gt;= 12), IF($O103 &lt;&gt; "", $E103/$O103, ""), ""),"")</f>
        <v>#VALUE!</v>
      </c>
    </row>
    <row r="104" spans="1:27" x14ac:dyDescent="0.25">
      <c r="A104" s="8">
        <f>IF('FY2025'!A106&lt;&gt;"", VALUE('FY2025'!A106), "")</f>
        <v>103</v>
      </c>
      <c r="B104" s="5" t="str">
        <f>IF('FY2025'!A106&lt;&gt;"",_xlfn.VALUETOTEXT('FY2025'!B106),"")</f>
        <v>25-0603-2703-25SCBB-PS-DS-103</v>
      </c>
      <c r="C104" s="5" t="str">
        <f>_xlfn.VALUETOTEXT('FY2025'!C106)</f>
        <v>DS</v>
      </c>
      <c r="D104" s="5" t="str">
        <f>IF('FY2025'!A106&lt;&gt;"",_xlfn.VALUETOTEXT('FY2025'!D106),"")</f>
        <v>Standard Chartered Bank (M) Bhd</v>
      </c>
      <c r="E104" s="6">
        <f>IF('FY2025'!A106&lt;&gt;"",VALUE('FY2025'!E106),"")</f>
        <v>500000</v>
      </c>
      <c r="F104" s="6">
        <f>IF('FY2025'!A106&lt;&gt;"",VALUE('FY2025'!F106),"")</f>
        <v>77</v>
      </c>
      <c r="G104" s="6">
        <f>IF('FY2025'!A106&lt;&gt;"",VALUE('FY2025'!G106),"")</f>
        <v>64</v>
      </c>
      <c r="H104" s="6">
        <f>IF('FY2025'!A106&lt;&gt;"",VALUE('FY2025'!H106),"")</f>
        <v>7.9</v>
      </c>
      <c r="I104" s="6">
        <f>IF('FY2025'!A106&lt;&gt;"",VALUE('FY2025'!I106),"")</f>
        <v>0.63</v>
      </c>
      <c r="J104" s="6">
        <f>IF('FY2025'!A106&lt;&gt;"",VALUE('FY2025'!J106),"")</f>
        <v>7.27</v>
      </c>
      <c r="K104" s="7" t="e">
        <f>IF('FY2025'!A106&lt;&gt;"",DATEVALUE(MID('FY2025'!K106, FIND(",", 'FY2025'!K106) + 2, FIND(" ", 'FY2025'!K106) - FIND(",", 'FY2025'!K106) - 1) &amp; " " &amp; MID('FY2025'!K106, FIND(" ", 'FY2025'!K106) + 1, FIND(",", 'FY2025'!K106, FIND(" ", 'FY2025'!K106)) - FIND(" ", 'FY2025'!K106) - 1) &amp; ", " &amp; MID('FY2025'!K106, FIND(",", 'FY2025'!K106, FIND(",",'FY2025'!K106) + 1) + 2, LEN('FY2025'!K106))),"")</f>
        <v>#VALUE!</v>
      </c>
      <c r="L104" s="7" t="e">
        <f>IF('FY2025'!A106&lt;&gt;"",DATEVALUE(MID('FY2025'!L106, FIND(",", 'FY2025'!L106) + 2, FIND(" ", 'FY2025'!L106) - FIND(",", 'FY2025'!L106) - 1) &amp; " " &amp; MID('FY2025'!L106, FIND(" ", 'FY2025'!L106) + 1, FIND(",", 'FY2025'!L106, FIND(" ", 'FY2025'!L106)) - FIND(" ", 'FY2025'!L106) - 1) &amp; ", " &amp; MID('FY2025'!L106, FIND(",", 'FY2025'!L106, FIND(",",'FY2025'!L106) + 1) + 2, LEN('FY2025'!L106))),"")</f>
        <v>#VALUE!</v>
      </c>
      <c r="M104" s="7" t="e">
        <f>IF('FY2025'!A106&lt;&gt;"",DATEVALUE(MID('FY2025'!M106, FIND(",", 'FY2025'!M106) + 2, FIND(" ", 'FY2025'!M106) - FIND(",", 'FY2025'!M106) - 1) &amp; " " &amp; MID('FY2025'!M106, FIND(" ", 'FY2025'!M106) + 1, FIND(",", 'FY2025'!M106, FIND(" ", 'FY2025'!M106)) - FIND(" ", 'FY2025'!M106) - 1) &amp; ", " &amp; MID('FY2025'!M106, FIND(",", 'FY2025'!M106, FIND(",",'FY2025'!M106) + 1) + 2, LEN('FY2025'!M106))),"")</f>
        <v>#VALUE!</v>
      </c>
      <c r="N104" s="7" t="e">
        <f>IF('FY2025'!A106&lt;&gt;"",DATEVALUE(MID('FY2025'!N106, FIND(",", 'FY2025'!N106) + 2, FIND(" ", 'FY2025'!N106) - FIND(",", 'FY2025'!N106) - 1) &amp; " " &amp; MID('FY2025'!N106, FIND(" ", 'FY2025'!N106) + 1, FIND(",", 'FY2025'!N106, FIND(" ", 'FY2025'!N106)) - FIND(" ", 'FY2025'!N106) - 1) &amp; ", " &amp; MID('FY2025'!N106, FIND(",", 'FY2025'!N106, FIND(",",'FY2025'!N106) + 1) + 2, LEN('FY2025'!N106))),"")</f>
        <v>#VALUE!</v>
      </c>
      <c r="O104" s="5" t="e">
        <f t="shared" si="1"/>
        <v>#VALUE!</v>
      </c>
      <c r="P104" s="10" t="e">
        <f>IF('FY2025'!$A106&lt;&gt;"",IF(AND(MONTH($K104) &lt;= 1, MONTH($L104) &gt;= 1), IF($O104 &lt;&gt; "", $E104/$O104, ""), ""),"")</f>
        <v>#VALUE!</v>
      </c>
      <c r="Q104" s="10" t="e">
        <f>IF('FY2025'!$A106&lt;&gt;"",IF(AND(MONTH($K104) &lt;= 2, MONTH($L104) &gt;= 2), IF($O104 &lt;&gt; "", $E104/$O104, ""), ""),"")</f>
        <v>#VALUE!</v>
      </c>
      <c r="R104" s="10" t="e">
        <f>IF('FY2025'!$A106&lt;&gt;"",IF(AND(MONTH($K104) &lt;= 3, MONTH($L104) &gt;= 3), IF($O104 &lt;&gt; "", $E104/$O104, ""), ""),"")</f>
        <v>#VALUE!</v>
      </c>
      <c r="S104" s="10" t="e">
        <f>IF('FY2025'!$A106&lt;&gt;"",IF(AND(MONTH($K104) &lt;= 4, MONTH($L104) &gt;= 4), IF($O104 &lt;&gt; "", $E104/$O104, ""), ""),"")</f>
        <v>#VALUE!</v>
      </c>
      <c r="T104" s="10" t="e">
        <f>IF('FY2025'!$A106&lt;&gt;"",IF(AND(MONTH($K104) &lt;= 5, MONTH($L104) &gt;= 5), IF($O104 &lt;&gt; "", $E104/$O104, ""), ""),"")</f>
        <v>#VALUE!</v>
      </c>
      <c r="U104" s="10" t="e">
        <f>IF('FY2025'!$A106&lt;&gt;"",IF(AND(MONTH($K104) &lt;= 6, MONTH($L104) &gt;= 6), IF($O104 &lt;&gt; "", $E104/$O104, ""), ""),"")</f>
        <v>#VALUE!</v>
      </c>
      <c r="V104" s="10" t="e">
        <f>IF('FY2025'!$A106&lt;&gt;"",IF(AND(MONTH($K104) &lt;= 7, MONTH($L104) &gt;= 7 ), IF($O104 &lt;&gt; "", $E104/$O104, ""), ""),"")</f>
        <v>#VALUE!</v>
      </c>
      <c r="W104" s="10" t="e">
        <f>IF('FY2025'!$A106&lt;&gt;"",IF(AND(MONTH($K104) &lt;= 8, MONTH($L104) &gt;= 8), IF($O104 &lt;&gt; "", $E104/$O104, ""), ""),"")</f>
        <v>#VALUE!</v>
      </c>
      <c r="X104" s="10" t="e">
        <f>IF('FY2025'!$A106&lt;&gt;"",IF(AND(MONTH($K104) &lt;= 9, MONTH($L104) &gt;= 9), IF($O104 &lt;&gt; "", $E104/$O104, ""), ""),"")</f>
        <v>#VALUE!</v>
      </c>
      <c r="Y104" s="10" t="e">
        <f>IF('FY2025'!$A106&lt;&gt;"",IF(AND(MONTH($K104) &lt;= 10, MONTH($L104) &gt;= 10), IF($O104 &lt;&gt; "", $E104/$O104, ""), ""),"")</f>
        <v>#VALUE!</v>
      </c>
      <c r="Z104" s="10" t="e">
        <f>IF('FY2025'!$A106&lt;&gt;"",IF(AND(MONTH($K104) &lt;= 11, MONTH($L104) &gt;= 11), IF($O104 &lt;&gt; "", $E104/$O104, ""), ""),"")</f>
        <v>#VALUE!</v>
      </c>
      <c r="AA104" s="10" t="e">
        <f>IF('FY2025'!$A106&lt;&gt;"",IF(AND(MONTH($K104) &lt;= 12, MONTH($L104) &gt;= 12), IF($O104 &lt;&gt; "", $E104/$O104, ""), ""),"")</f>
        <v>#VALUE!</v>
      </c>
    </row>
    <row r="105" spans="1:27" x14ac:dyDescent="0.25">
      <c r="A105" s="8">
        <f>IF('FY2025'!A107&lt;&gt;"", VALUE('FY2025'!A107), "")</f>
        <v>104</v>
      </c>
      <c r="B105" s="5" t="str">
        <f>IF('FY2025'!A107&lt;&gt;"",_xlfn.VALUETOTEXT('FY2025'!B107),"")</f>
        <v>25-0603-2703-25MSCG-PS-DS-104</v>
      </c>
      <c r="C105" s="5" t="str">
        <f>_xlfn.VALUETOTEXT('FY2025'!C107)</f>
        <v>DS</v>
      </c>
      <c r="D105" s="5" t="str">
        <f>IF('FY2025'!A107&lt;&gt;"",_xlfn.VALUETOTEXT('FY2025'!D107),"")</f>
        <v>Morgan Stanley Capital Group (Singapore) Pte</v>
      </c>
      <c r="E105" s="6">
        <f>IF('FY2025'!A107&lt;&gt;"",VALUE('FY2025'!E107),"")</f>
        <v>500000</v>
      </c>
      <c r="F105" s="6">
        <f>IF('FY2025'!A107&lt;&gt;"",VALUE('FY2025'!F107),"")</f>
        <v>77</v>
      </c>
      <c r="G105" s="6">
        <f>IF('FY2025'!A107&lt;&gt;"",VALUE('FY2025'!G107),"")</f>
        <v>64</v>
      </c>
      <c r="H105" s="6">
        <f>IF('FY2025'!A107&lt;&gt;"",VALUE('FY2025'!H107),"")</f>
        <v>7.9</v>
      </c>
      <c r="I105" s="6">
        <f>IF('FY2025'!A107&lt;&gt;"",VALUE('FY2025'!I107),"")</f>
        <v>0.61</v>
      </c>
      <c r="J105" s="6">
        <f>IF('FY2025'!A107&lt;&gt;"",VALUE('FY2025'!J107),"")</f>
        <v>7.29</v>
      </c>
      <c r="K105" s="7" t="e">
        <f>IF('FY2025'!A107&lt;&gt;"",DATEVALUE(MID('FY2025'!K107, FIND(",", 'FY2025'!K107) + 2, FIND(" ", 'FY2025'!K107) - FIND(",", 'FY2025'!K107) - 1) &amp; " " &amp; MID('FY2025'!K107, FIND(" ", 'FY2025'!K107) + 1, FIND(",", 'FY2025'!K107, FIND(" ", 'FY2025'!K107)) - FIND(" ", 'FY2025'!K107) - 1) &amp; ", " &amp; MID('FY2025'!K107, FIND(",", 'FY2025'!K107, FIND(",",'FY2025'!K107) + 1) + 2, LEN('FY2025'!K107))),"")</f>
        <v>#VALUE!</v>
      </c>
      <c r="L105" s="7" t="e">
        <f>IF('FY2025'!A107&lt;&gt;"",DATEVALUE(MID('FY2025'!L107, FIND(",", 'FY2025'!L107) + 2, FIND(" ", 'FY2025'!L107) - FIND(",", 'FY2025'!L107) - 1) &amp; " " &amp; MID('FY2025'!L107, FIND(" ", 'FY2025'!L107) + 1, FIND(",", 'FY2025'!L107, FIND(" ", 'FY2025'!L107)) - FIND(" ", 'FY2025'!L107) - 1) &amp; ", " &amp; MID('FY2025'!L107, FIND(",", 'FY2025'!L107, FIND(",",'FY2025'!L107) + 1) + 2, LEN('FY2025'!L107))),"")</f>
        <v>#VALUE!</v>
      </c>
      <c r="M105" s="7" t="e">
        <f>IF('FY2025'!A107&lt;&gt;"",DATEVALUE(MID('FY2025'!M107, FIND(",", 'FY2025'!M107) + 2, FIND(" ", 'FY2025'!M107) - FIND(",", 'FY2025'!M107) - 1) &amp; " " &amp; MID('FY2025'!M107, FIND(" ", 'FY2025'!M107) + 1, FIND(",", 'FY2025'!M107, FIND(" ", 'FY2025'!M107)) - FIND(" ", 'FY2025'!M107) - 1) &amp; ", " &amp; MID('FY2025'!M107, FIND(",", 'FY2025'!M107, FIND(",",'FY2025'!M107) + 1) + 2, LEN('FY2025'!M107))),"")</f>
        <v>#VALUE!</v>
      </c>
      <c r="N105" s="7" t="e">
        <f>IF('FY2025'!A107&lt;&gt;"",DATEVALUE(MID('FY2025'!N107, FIND(",", 'FY2025'!N107) + 2, FIND(" ", 'FY2025'!N107) - FIND(",", 'FY2025'!N107) - 1) &amp; " " &amp; MID('FY2025'!N107, FIND(" ", 'FY2025'!N107) + 1, FIND(",", 'FY2025'!N107, FIND(" ", 'FY2025'!N107)) - FIND(" ", 'FY2025'!N107) - 1) &amp; ", " &amp; MID('FY2025'!N107, FIND(",", 'FY2025'!N107, FIND(",",'FY2025'!N107) + 1) + 2, LEN('FY2025'!N107))),"")</f>
        <v>#VALUE!</v>
      </c>
      <c r="O105" s="5" t="e">
        <f t="shared" si="1"/>
        <v>#VALUE!</v>
      </c>
      <c r="P105" s="10" t="e">
        <f>IF('FY2025'!$A107&lt;&gt;"",IF(AND(MONTH($K105) &lt;= 1, MONTH($L105) &gt;= 1), IF($O105 &lt;&gt; "", $E105/$O105, ""), ""),"")</f>
        <v>#VALUE!</v>
      </c>
      <c r="Q105" s="10" t="e">
        <f>IF('FY2025'!$A107&lt;&gt;"",IF(AND(MONTH($K105) &lt;= 2, MONTH($L105) &gt;= 2), IF($O105 &lt;&gt; "", $E105/$O105, ""), ""),"")</f>
        <v>#VALUE!</v>
      </c>
      <c r="R105" s="10" t="e">
        <f>IF('FY2025'!$A107&lt;&gt;"",IF(AND(MONTH($K105) &lt;= 3, MONTH($L105) &gt;= 3), IF($O105 &lt;&gt; "", $E105/$O105, ""), ""),"")</f>
        <v>#VALUE!</v>
      </c>
      <c r="S105" s="10" t="e">
        <f>IF('FY2025'!$A107&lt;&gt;"",IF(AND(MONTH($K105) &lt;= 4, MONTH($L105) &gt;= 4), IF($O105 &lt;&gt; "", $E105/$O105, ""), ""),"")</f>
        <v>#VALUE!</v>
      </c>
      <c r="T105" s="10" t="e">
        <f>IF('FY2025'!$A107&lt;&gt;"",IF(AND(MONTH($K105) &lt;= 5, MONTH($L105) &gt;= 5), IF($O105 &lt;&gt; "", $E105/$O105, ""), ""),"")</f>
        <v>#VALUE!</v>
      </c>
      <c r="U105" s="10" t="e">
        <f>IF('FY2025'!$A107&lt;&gt;"",IF(AND(MONTH($K105) &lt;= 6, MONTH($L105) &gt;= 6), IF($O105 &lt;&gt; "", $E105/$O105, ""), ""),"")</f>
        <v>#VALUE!</v>
      </c>
      <c r="V105" s="10" t="e">
        <f>IF('FY2025'!$A107&lt;&gt;"",IF(AND(MONTH($K105) &lt;= 7, MONTH($L105) &gt;= 7 ), IF($O105 &lt;&gt; "", $E105/$O105, ""), ""),"")</f>
        <v>#VALUE!</v>
      </c>
      <c r="W105" s="10" t="e">
        <f>IF('FY2025'!$A107&lt;&gt;"",IF(AND(MONTH($K105) &lt;= 8, MONTH($L105) &gt;= 8), IF($O105 &lt;&gt; "", $E105/$O105, ""), ""),"")</f>
        <v>#VALUE!</v>
      </c>
      <c r="X105" s="10" t="e">
        <f>IF('FY2025'!$A107&lt;&gt;"",IF(AND(MONTH($K105) &lt;= 9, MONTH($L105) &gt;= 9), IF($O105 &lt;&gt; "", $E105/$O105, ""), ""),"")</f>
        <v>#VALUE!</v>
      </c>
      <c r="Y105" s="10" t="e">
        <f>IF('FY2025'!$A107&lt;&gt;"",IF(AND(MONTH($K105) &lt;= 10, MONTH($L105) &gt;= 10), IF($O105 &lt;&gt; "", $E105/$O105, ""), ""),"")</f>
        <v>#VALUE!</v>
      </c>
      <c r="Z105" s="10" t="e">
        <f>IF('FY2025'!$A107&lt;&gt;"",IF(AND(MONTH($K105) &lt;= 11, MONTH($L105) &gt;= 11), IF($O105 &lt;&gt; "", $E105/$O105, ""), ""),"")</f>
        <v>#VALUE!</v>
      </c>
      <c r="AA105" s="10" t="e">
        <f>IF('FY2025'!$A107&lt;&gt;"",IF(AND(MONTH($K105) &lt;= 12, MONTH($L105) &gt;= 12), IF($O105 &lt;&gt; "", $E105/$O105, ""), ""),"")</f>
        <v>#VALUE!</v>
      </c>
    </row>
    <row r="106" spans="1:27" x14ac:dyDescent="0.25">
      <c r="A106" s="8">
        <f>IF('FY2025'!A108&lt;&gt;"", VALUE('FY2025'!A108), "")</f>
        <v>105</v>
      </c>
      <c r="B106" s="5" t="str">
        <f>IF('FY2025'!A108&lt;&gt;"",_xlfn.VALUETOTEXT('FY2025'!B108),"")</f>
        <v>25-0603-2703-25SCBB-PS-HZ-105</v>
      </c>
      <c r="C106" s="5" t="str">
        <f>_xlfn.VALUETOTEXT('FY2025'!C108)</f>
        <v>HZ</v>
      </c>
      <c r="D106" s="5" t="str">
        <f>IF('FY2025'!A108&lt;&gt;"",_xlfn.VALUETOTEXT('FY2025'!D108),"")</f>
        <v>Standard Chartered Bank (M) Bhd</v>
      </c>
      <c r="E106" s="6">
        <f>IF('FY2025'!A108&lt;&gt;"",VALUE('FY2025'!E108),"")</f>
        <v>500000</v>
      </c>
      <c r="F106" s="6">
        <f>IF('FY2025'!A108&lt;&gt;"",VALUE('FY2025'!F108),"")</f>
        <v>77</v>
      </c>
      <c r="G106" s="6">
        <f>IF('FY2025'!A108&lt;&gt;"",VALUE('FY2025'!G108),"")</f>
        <v>64</v>
      </c>
      <c r="H106" s="6">
        <f>IF('FY2025'!A108&lt;&gt;"",VALUE('FY2025'!H108),"")</f>
        <v>7.95</v>
      </c>
      <c r="I106" s="6">
        <f>IF('FY2025'!A108&lt;&gt;"",VALUE('FY2025'!I108),"")</f>
        <v>0.62</v>
      </c>
      <c r="J106" s="6">
        <f>IF('FY2025'!A108&lt;&gt;"",VALUE('FY2025'!J108),"")</f>
        <v>7.33</v>
      </c>
      <c r="K106" s="7" t="e">
        <f>IF('FY2025'!A108&lt;&gt;"",DATEVALUE(MID('FY2025'!K108, FIND(",", 'FY2025'!K108) + 2, FIND(" ", 'FY2025'!K108) - FIND(",", 'FY2025'!K108) - 1) &amp; " " &amp; MID('FY2025'!K108, FIND(" ", 'FY2025'!K108) + 1, FIND(",", 'FY2025'!K108, FIND(" ", 'FY2025'!K108)) - FIND(" ", 'FY2025'!K108) - 1) &amp; ", " &amp; MID('FY2025'!K108, FIND(",", 'FY2025'!K108, FIND(",",'FY2025'!K108) + 1) + 2, LEN('FY2025'!K108))),"")</f>
        <v>#VALUE!</v>
      </c>
      <c r="L106" s="7" t="e">
        <f>IF('FY2025'!A108&lt;&gt;"",DATEVALUE(MID('FY2025'!L108, FIND(",", 'FY2025'!L108) + 2, FIND(" ", 'FY2025'!L108) - FIND(",", 'FY2025'!L108) - 1) &amp; " " &amp; MID('FY2025'!L108, FIND(" ", 'FY2025'!L108) + 1, FIND(",", 'FY2025'!L108, FIND(" ", 'FY2025'!L108)) - FIND(" ", 'FY2025'!L108) - 1) &amp; ", " &amp; MID('FY2025'!L108, FIND(",", 'FY2025'!L108, FIND(",",'FY2025'!L108) + 1) + 2, LEN('FY2025'!L108))),"")</f>
        <v>#VALUE!</v>
      </c>
      <c r="M106" s="7" t="e">
        <f>IF('FY2025'!A108&lt;&gt;"",DATEVALUE(MID('FY2025'!M108, FIND(",", 'FY2025'!M108) + 2, FIND(" ", 'FY2025'!M108) - FIND(",", 'FY2025'!M108) - 1) &amp; " " &amp; MID('FY2025'!M108, FIND(" ", 'FY2025'!M108) + 1, FIND(",", 'FY2025'!M108, FIND(" ", 'FY2025'!M108)) - FIND(" ", 'FY2025'!M108) - 1) &amp; ", " &amp; MID('FY2025'!M108, FIND(",", 'FY2025'!M108, FIND(",",'FY2025'!M108) + 1) + 2, LEN('FY2025'!M108))),"")</f>
        <v>#VALUE!</v>
      </c>
      <c r="N106" s="7" t="e">
        <f>IF('FY2025'!A108&lt;&gt;"",DATEVALUE(MID('FY2025'!N108, FIND(",", 'FY2025'!N108) + 2, FIND(" ", 'FY2025'!N108) - FIND(",", 'FY2025'!N108) - 1) &amp; " " &amp; MID('FY2025'!N108, FIND(" ", 'FY2025'!N108) + 1, FIND(",", 'FY2025'!N108, FIND(" ", 'FY2025'!N108)) - FIND(" ", 'FY2025'!N108) - 1) &amp; ", " &amp; MID('FY2025'!N108, FIND(",", 'FY2025'!N108, FIND(",",'FY2025'!N108) + 1) + 2, LEN('FY2025'!N108))),"")</f>
        <v>#VALUE!</v>
      </c>
      <c r="O106" s="5" t="e">
        <f t="shared" si="1"/>
        <v>#VALUE!</v>
      </c>
      <c r="P106" s="10" t="e">
        <f>IF('FY2025'!$A108&lt;&gt;"",IF(AND(MONTH($K106) &lt;= 1, MONTH($L106) &gt;= 1), IF($O106 &lt;&gt; "", $E106/$O106, ""), ""),"")</f>
        <v>#VALUE!</v>
      </c>
      <c r="Q106" s="10" t="e">
        <f>IF('FY2025'!$A108&lt;&gt;"",IF(AND(MONTH($K106) &lt;= 2, MONTH($L106) &gt;= 2), IF($O106 &lt;&gt; "", $E106/$O106, ""), ""),"")</f>
        <v>#VALUE!</v>
      </c>
      <c r="R106" s="10" t="e">
        <f>IF('FY2025'!$A108&lt;&gt;"",IF(AND(MONTH($K106) &lt;= 3, MONTH($L106) &gt;= 3), IF($O106 &lt;&gt; "", $E106/$O106, ""), ""),"")</f>
        <v>#VALUE!</v>
      </c>
      <c r="S106" s="10" t="e">
        <f>IF('FY2025'!$A108&lt;&gt;"",IF(AND(MONTH($K106) &lt;= 4, MONTH($L106) &gt;= 4), IF($O106 &lt;&gt; "", $E106/$O106, ""), ""),"")</f>
        <v>#VALUE!</v>
      </c>
      <c r="T106" s="10" t="e">
        <f>IF('FY2025'!$A108&lt;&gt;"",IF(AND(MONTH($K106) &lt;= 5, MONTH($L106) &gt;= 5), IF($O106 &lt;&gt; "", $E106/$O106, ""), ""),"")</f>
        <v>#VALUE!</v>
      </c>
      <c r="U106" s="10" t="e">
        <f>IF('FY2025'!$A108&lt;&gt;"",IF(AND(MONTH($K106) &lt;= 6, MONTH($L106) &gt;= 6), IF($O106 &lt;&gt; "", $E106/$O106, ""), ""),"")</f>
        <v>#VALUE!</v>
      </c>
      <c r="V106" s="10" t="e">
        <f>IF('FY2025'!$A108&lt;&gt;"",IF(AND(MONTH($K106) &lt;= 7, MONTH($L106) &gt;= 7 ), IF($O106 &lt;&gt; "", $E106/$O106, ""), ""),"")</f>
        <v>#VALUE!</v>
      </c>
      <c r="W106" s="10" t="e">
        <f>IF('FY2025'!$A108&lt;&gt;"",IF(AND(MONTH($K106) &lt;= 8, MONTH($L106) &gt;= 8), IF($O106 &lt;&gt; "", $E106/$O106, ""), ""),"")</f>
        <v>#VALUE!</v>
      </c>
      <c r="X106" s="10" t="e">
        <f>IF('FY2025'!$A108&lt;&gt;"",IF(AND(MONTH($K106) &lt;= 9, MONTH($L106) &gt;= 9), IF($O106 &lt;&gt; "", $E106/$O106, ""), ""),"")</f>
        <v>#VALUE!</v>
      </c>
      <c r="Y106" s="10" t="e">
        <f>IF('FY2025'!$A108&lt;&gt;"",IF(AND(MONTH($K106) &lt;= 10, MONTH($L106) &gt;= 10), IF($O106 &lt;&gt; "", $E106/$O106, ""), ""),"")</f>
        <v>#VALUE!</v>
      </c>
      <c r="Z106" s="10" t="e">
        <f>IF('FY2025'!$A108&lt;&gt;"",IF(AND(MONTH($K106) &lt;= 11, MONTH($L106) &gt;= 11), IF($O106 &lt;&gt; "", $E106/$O106, ""), ""),"")</f>
        <v>#VALUE!</v>
      </c>
      <c r="AA106" s="10" t="e">
        <f>IF('FY2025'!$A108&lt;&gt;"",IF(AND(MONTH($K106) &lt;= 12, MONTH($L106) &gt;= 12), IF($O106 &lt;&gt; "", $E106/$O106, ""), ""),"")</f>
        <v>#VALUE!</v>
      </c>
    </row>
    <row r="107" spans="1:27" x14ac:dyDescent="0.25">
      <c r="A107" s="8">
        <f>IF('FY2025'!A109&lt;&gt;"", VALUE('FY2025'!A109), "")</f>
        <v>106</v>
      </c>
      <c r="B107" s="5" t="str">
        <f>IF('FY2025'!A109&lt;&gt;"",_xlfn.VALUETOTEXT('FY2025'!B109),"")</f>
        <v>25-0703-2803-25MLIL-PS-DS-106</v>
      </c>
      <c r="C107" s="5" t="str">
        <f>_xlfn.VALUETOTEXT('FY2025'!C109)</f>
        <v>DS</v>
      </c>
      <c r="D107" s="5" t="str">
        <f>IF('FY2025'!A109&lt;&gt;"",_xlfn.VALUETOTEXT('FY2025'!D109),"")</f>
        <v>Merrill Lynch International</v>
      </c>
      <c r="E107" s="6">
        <f>IF('FY2025'!A109&lt;&gt;"",VALUE('FY2025'!E109),"")</f>
        <v>500000</v>
      </c>
      <c r="F107" s="6">
        <f>IF('FY2025'!A109&lt;&gt;"",VALUE('FY2025'!F109),"")</f>
        <v>77</v>
      </c>
      <c r="G107" s="6">
        <f>IF('FY2025'!A109&lt;&gt;"",VALUE('FY2025'!G109),"")</f>
        <v>64</v>
      </c>
      <c r="H107" s="6">
        <f>IF('FY2025'!A109&lt;&gt;"",VALUE('FY2025'!H109),"")</f>
        <v>8.2899999999999991</v>
      </c>
      <c r="I107" s="6">
        <f>IF('FY2025'!A109&lt;&gt;"",VALUE('FY2025'!I109),"")</f>
        <v>1.57</v>
      </c>
      <c r="J107" s="6">
        <f>IF('FY2025'!A109&lt;&gt;"",VALUE('FY2025'!J109),"")</f>
        <v>6.72</v>
      </c>
      <c r="K107" s="7" t="e">
        <f>IF('FY2025'!A109&lt;&gt;"",DATEVALUE(MID('FY2025'!K109, FIND(",", 'FY2025'!K109) + 2, FIND(" ", 'FY2025'!K109) - FIND(",", 'FY2025'!K109) - 1) &amp; " " &amp; MID('FY2025'!K109, FIND(" ", 'FY2025'!K109) + 1, FIND(",", 'FY2025'!K109, FIND(" ", 'FY2025'!K109)) - FIND(" ", 'FY2025'!K109) - 1) &amp; ", " &amp; MID('FY2025'!K109, FIND(",", 'FY2025'!K109, FIND(",",'FY2025'!K109) + 1) + 2, LEN('FY2025'!K109))),"")</f>
        <v>#VALUE!</v>
      </c>
      <c r="L107" s="7" t="e">
        <f>IF('FY2025'!A109&lt;&gt;"",DATEVALUE(MID('FY2025'!L109, FIND(",", 'FY2025'!L109) + 2, FIND(" ", 'FY2025'!L109) - FIND(",", 'FY2025'!L109) - 1) &amp; " " &amp; MID('FY2025'!L109, FIND(" ", 'FY2025'!L109) + 1, FIND(",", 'FY2025'!L109, FIND(" ", 'FY2025'!L109)) - FIND(" ", 'FY2025'!L109) - 1) &amp; ", " &amp; MID('FY2025'!L109, FIND(",", 'FY2025'!L109, FIND(",",'FY2025'!L109) + 1) + 2, LEN('FY2025'!L109))),"")</f>
        <v>#VALUE!</v>
      </c>
      <c r="M107" s="7" t="e">
        <f>IF('FY2025'!A109&lt;&gt;"",DATEVALUE(MID('FY2025'!M109, FIND(",", 'FY2025'!M109) + 2, FIND(" ", 'FY2025'!M109) - FIND(",", 'FY2025'!M109) - 1) &amp; " " &amp; MID('FY2025'!M109, FIND(" ", 'FY2025'!M109) + 1, FIND(",", 'FY2025'!M109, FIND(" ", 'FY2025'!M109)) - FIND(" ", 'FY2025'!M109) - 1) &amp; ", " &amp; MID('FY2025'!M109, FIND(",", 'FY2025'!M109, FIND(",",'FY2025'!M109) + 1) + 2, LEN('FY2025'!M109))),"")</f>
        <v>#VALUE!</v>
      </c>
      <c r="N107" s="7" t="e">
        <f>IF('FY2025'!A109&lt;&gt;"",DATEVALUE(MID('FY2025'!N109, FIND(",", 'FY2025'!N109) + 2, FIND(" ", 'FY2025'!N109) - FIND(",", 'FY2025'!N109) - 1) &amp; " " &amp; MID('FY2025'!N109, FIND(" ", 'FY2025'!N109) + 1, FIND(",", 'FY2025'!N109, FIND(" ", 'FY2025'!N109)) - FIND(" ", 'FY2025'!N109) - 1) &amp; ", " &amp; MID('FY2025'!N109, FIND(",", 'FY2025'!N109, FIND(",",'FY2025'!N109) + 1) + 2, LEN('FY2025'!N109))),"")</f>
        <v>#VALUE!</v>
      </c>
      <c r="O107" s="5" t="e">
        <f t="shared" si="1"/>
        <v>#VALUE!</v>
      </c>
      <c r="P107" s="10" t="e">
        <f>IF('FY2025'!$A109&lt;&gt;"",IF(AND(MONTH($K107) &lt;= 1, MONTH($L107) &gt;= 1), IF($O107 &lt;&gt; "", $E107/$O107, ""), ""),"")</f>
        <v>#VALUE!</v>
      </c>
      <c r="Q107" s="10" t="e">
        <f>IF('FY2025'!$A109&lt;&gt;"",IF(AND(MONTH($K107) &lt;= 2, MONTH($L107) &gt;= 2), IF($O107 &lt;&gt; "", $E107/$O107, ""), ""),"")</f>
        <v>#VALUE!</v>
      </c>
      <c r="R107" s="10" t="e">
        <f>IF('FY2025'!$A109&lt;&gt;"",IF(AND(MONTH($K107) &lt;= 3, MONTH($L107) &gt;= 3), IF($O107 &lt;&gt; "", $E107/$O107, ""), ""),"")</f>
        <v>#VALUE!</v>
      </c>
      <c r="S107" s="10" t="e">
        <f>IF('FY2025'!$A109&lt;&gt;"",IF(AND(MONTH($K107) &lt;= 4, MONTH($L107) &gt;= 4), IF($O107 &lt;&gt; "", $E107/$O107, ""), ""),"")</f>
        <v>#VALUE!</v>
      </c>
      <c r="T107" s="10" t="e">
        <f>IF('FY2025'!$A109&lt;&gt;"",IF(AND(MONTH($K107) &lt;= 5, MONTH($L107) &gt;= 5), IF($O107 &lt;&gt; "", $E107/$O107, ""), ""),"")</f>
        <v>#VALUE!</v>
      </c>
      <c r="U107" s="10" t="e">
        <f>IF('FY2025'!$A109&lt;&gt;"",IF(AND(MONTH($K107) &lt;= 6, MONTH($L107) &gt;= 6), IF($O107 &lt;&gt; "", $E107/$O107, ""), ""),"")</f>
        <v>#VALUE!</v>
      </c>
      <c r="V107" s="10" t="e">
        <f>IF('FY2025'!$A109&lt;&gt;"",IF(AND(MONTH($K107) &lt;= 7, MONTH($L107) &gt;= 7 ), IF($O107 &lt;&gt; "", $E107/$O107, ""), ""),"")</f>
        <v>#VALUE!</v>
      </c>
      <c r="W107" s="10" t="e">
        <f>IF('FY2025'!$A109&lt;&gt;"",IF(AND(MONTH($K107) &lt;= 8, MONTH($L107) &gt;= 8), IF($O107 &lt;&gt; "", $E107/$O107, ""), ""),"")</f>
        <v>#VALUE!</v>
      </c>
      <c r="X107" s="10" t="e">
        <f>IF('FY2025'!$A109&lt;&gt;"",IF(AND(MONTH($K107) &lt;= 9, MONTH($L107) &gt;= 9), IF($O107 &lt;&gt; "", $E107/$O107, ""), ""),"")</f>
        <v>#VALUE!</v>
      </c>
      <c r="Y107" s="10" t="e">
        <f>IF('FY2025'!$A109&lt;&gt;"",IF(AND(MONTH($K107) &lt;= 10, MONTH($L107) &gt;= 10), IF($O107 &lt;&gt; "", $E107/$O107, ""), ""),"")</f>
        <v>#VALUE!</v>
      </c>
      <c r="Z107" s="10" t="e">
        <f>IF('FY2025'!$A109&lt;&gt;"",IF(AND(MONTH($K107) &lt;= 11, MONTH($L107) &gt;= 11), IF($O107 &lt;&gt; "", $E107/$O107, ""), ""),"")</f>
        <v>#VALUE!</v>
      </c>
      <c r="AA107" s="10" t="e">
        <f>IF('FY2025'!$A109&lt;&gt;"",IF(AND(MONTH($K107) &lt;= 12, MONTH($L107) &gt;= 12), IF($O107 &lt;&gt; "", $E107/$O107, ""), ""),"")</f>
        <v>#VALUE!</v>
      </c>
    </row>
    <row r="108" spans="1:27" x14ac:dyDescent="0.25">
      <c r="A108" s="8">
        <f>IF('FY2025'!A110&lt;&gt;"", VALUE('FY2025'!A110), "")</f>
        <v>107</v>
      </c>
      <c r="B108" s="5" t="str">
        <f>IF('FY2025'!A110&lt;&gt;"",_xlfn.VALUETOTEXT('FY2025'!B110),"")</f>
        <v>25-0703-2803-25SCBB-PS-DS-107</v>
      </c>
      <c r="C108" s="5" t="str">
        <f>_xlfn.VALUETOTEXT('FY2025'!C110)</f>
        <v>DS</v>
      </c>
      <c r="D108" s="5" t="str">
        <f>IF('FY2025'!A110&lt;&gt;"",_xlfn.VALUETOTEXT('FY2025'!D110),"")</f>
        <v>Standard Chartered Bank (M) Bhd</v>
      </c>
      <c r="E108" s="6">
        <f>IF('FY2025'!A110&lt;&gt;"",VALUE('FY2025'!E110),"")</f>
        <v>500000</v>
      </c>
      <c r="F108" s="6">
        <f>IF('FY2025'!A110&lt;&gt;"",VALUE('FY2025'!F110),"")</f>
        <v>77</v>
      </c>
      <c r="G108" s="6">
        <f>IF('FY2025'!A110&lt;&gt;"",VALUE('FY2025'!G110),"")</f>
        <v>64</v>
      </c>
      <c r="H108" s="6">
        <f>IF('FY2025'!A110&lt;&gt;"",VALUE('FY2025'!H110),"")</f>
        <v>7.5</v>
      </c>
      <c r="I108" s="6">
        <f>IF('FY2025'!A110&lt;&gt;"",VALUE('FY2025'!I110),"")</f>
        <v>0.95</v>
      </c>
      <c r="J108" s="6">
        <f>IF('FY2025'!A110&lt;&gt;"",VALUE('FY2025'!J110),"")</f>
        <v>6.55</v>
      </c>
      <c r="K108" s="7" t="e">
        <f>IF('FY2025'!A110&lt;&gt;"",DATEVALUE(MID('FY2025'!K110, FIND(",", 'FY2025'!K110) + 2, FIND(" ", 'FY2025'!K110) - FIND(",", 'FY2025'!K110) - 1) &amp; " " &amp; MID('FY2025'!K110, FIND(" ", 'FY2025'!K110) + 1, FIND(",", 'FY2025'!K110, FIND(" ", 'FY2025'!K110)) - FIND(" ", 'FY2025'!K110) - 1) &amp; ", " &amp; MID('FY2025'!K110, FIND(",", 'FY2025'!K110, FIND(",",'FY2025'!K110) + 1) + 2, LEN('FY2025'!K110))),"")</f>
        <v>#VALUE!</v>
      </c>
      <c r="L108" s="7" t="e">
        <f>IF('FY2025'!A110&lt;&gt;"",DATEVALUE(MID('FY2025'!L110, FIND(",", 'FY2025'!L110) + 2, FIND(" ", 'FY2025'!L110) - FIND(",", 'FY2025'!L110) - 1) &amp; " " &amp; MID('FY2025'!L110, FIND(" ", 'FY2025'!L110) + 1, FIND(",", 'FY2025'!L110, FIND(" ", 'FY2025'!L110)) - FIND(" ", 'FY2025'!L110) - 1) &amp; ", " &amp; MID('FY2025'!L110, FIND(",", 'FY2025'!L110, FIND(",",'FY2025'!L110) + 1) + 2, LEN('FY2025'!L110))),"")</f>
        <v>#VALUE!</v>
      </c>
      <c r="M108" s="7" t="e">
        <f>IF('FY2025'!A110&lt;&gt;"",DATEVALUE(MID('FY2025'!M110, FIND(",", 'FY2025'!M110) + 2, FIND(" ", 'FY2025'!M110) - FIND(",", 'FY2025'!M110) - 1) &amp; " " &amp; MID('FY2025'!M110, FIND(" ", 'FY2025'!M110) + 1, FIND(",", 'FY2025'!M110, FIND(" ", 'FY2025'!M110)) - FIND(" ", 'FY2025'!M110) - 1) &amp; ", " &amp; MID('FY2025'!M110, FIND(",", 'FY2025'!M110, FIND(",",'FY2025'!M110) + 1) + 2, LEN('FY2025'!M110))),"")</f>
        <v>#VALUE!</v>
      </c>
      <c r="N108" s="7" t="e">
        <f>IF('FY2025'!A110&lt;&gt;"",DATEVALUE(MID('FY2025'!N110, FIND(",", 'FY2025'!N110) + 2, FIND(" ", 'FY2025'!N110) - FIND(",", 'FY2025'!N110) - 1) &amp; " " &amp; MID('FY2025'!N110, FIND(" ", 'FY2025'!N110) + 1, FIND(",", 'FY2025'!N110, FIND(" ", 'FY2025'!N110)) - FIND(" ", 'FY2025'!N110) - 1) &amp; ", " &amp; MID('FY2025'!N110, FIND(",", 'FY2025'!N110, FIND(",",'FY2025'!N110) + 1) + 2, LEN('FY2025'!N110))),"")</f>
        <v>#VALUE!</v>
      </c>
      <c r="O108" s="5" t="e">
        <f t="shared" si="1"/>
        <v>#VALUE!</v>
      </c>
      <c r="P108" s="10" t="e">
        <f>IF('FY2025'!$A110&lt;&gt;"",IF(AND(MONTH($K108) &lt;= 1, MONTH($L108) &gt;= 1), IF($O108 &lt;&gt; "", $E108/$O108, ""), ""),"")</f>
        <v>#VALUE!</v>
      </c>
      <c r="Q108" s="10" t="e">
        <f>IF('FY2025'!$A110&lt;&gt;"",IF(AND(MONTH($K108) &lt;= 2, MONTH($L108) &gt;= 2), IF($O108 &lt;&gt; "", $E108/$O108, ""), ""),"")</f>
        <v>#VALUE!</v>
      </c>
      <c r="R108" s="10" t="e">
        <f>IF('FY2025'!$A110&lt;&gt;"",IF(AND(MONTH($K108) &lt;= 3, MONTH($L108) &gt;= 3), IF($O108 &lt;&gt; "", $E108/$O108, ""), ""),"")</f>
        <v>#VALUE!</v>
      </c>
      <c r="S108" s="10" t="e">
        <f>IF('FY2025'!$A110&lt;&gt;"",IF(AND(MONTH($K108) &lt;= 4, MONTH($L108) &gt;= 4), IF($O108 &lt;&gt; "", $E108/$O108, ""), ""),"")</f>
        <v>#VALUE!</v>
      </c>
      <c r="T108" s="10" t="e">
        <f>IF('FY2025'!$A110&lt;&gt;"",IF(AND(MONTH($K108) &lt;= 5, MONTH($L108) &gt;= 5), IF($O108 &lt;&gt; "", $E108/$O108, ""), ""),"")</f>
        <v>#VALUE!</v>
      </c>
      <c r="U108" s="10" t="e">
        <f>IF('FY2025'!$A110&lt;&gt;"",IF(AND(MONTH($K108) &lt;= 6, MONTH($L108) &gt;= 6), IF($O108 &lt;&gt; "", $E108/$O108, ""), ""),"")</f>
        <v>#VALUE!</v>
      </c>
      <c r="V108" s="10" t="e">
        <f>IF('FY2025'!$A110&lt;&gt;"",IF(AND(MONTH($K108) &lt;= 7, MONTH($L108) &gt;= 7 ), IF($O108 &lt;&gt; "", $E108/$O108, ""), ""),"")</f>
        <v>#VALUE!</v>
      </c>
      <c r="W108" s="10" t="e">
        <f>IF('FY2025'!$A110&lt;&gt;"",IF(AND(MONTH($K108) &lt;= 8, MONTH($L108) &gt;= 8), IF($O108 &lt;&gt; "", $E108/$O108, ""), ""),"")</f>
        <v>#VALUE!</v>
      </c>
      <c r="X108" s="10" t="e">
        <f>IF('FY2025'!$A110&lt;&gt;"",IF(AND(MONTH($K108) &lt;= 9, MONTH($L108) &gt;= 9), IF($O108 &lt;&gt; "", $E108/$O108, ""), ""),"")</f>
        <v>#VALUE!</v>
      </c>
      <c r="Y108" s="10" t="e">
        <f>IF('FY2025'!$A110&lt;&gt;"",IF(AND(MONTH($K108) &lt;= 10, MONTH($L108) &gt;= 10), IF($O108 &lt;&gt; "", $E108/$O108, ""), ""),"")</f>
        <v>#VALUE!</v>
      </c>
      <c r="Z108" s="10" t="e">
        <f>IF('FY2025'!$A110&lt;&gt;"",IF(AND(MONTH($K108) &lt;= 11, MONTH($L108) &gt;= 11), IF($O108 &lt;&gt; "", $E108/$O108, ""), ""),"")</f>
        <v>#VALUE!</v>
      </c>
      <c r="AA108" s="10" t="e">
        <f>IF('FY2025'!$A110&lt;&gt;"",IF(AND(MONTH($K108) &lt;= 12, MONTH($L108) &gt;= 12), IF($O108 &lt;&gt; "", $E108/$O108, ""), ""),"")</f>
        <v>#VALUE!</v>
      </c>
    </row>
    <row r="109" spans="1:27" x14ac:dyDescent="0.25">
      <c r="A109" s="8">
        <f>IF('FY2025'!A111&lt;&gt;"", VALUE('FY2025'!A111), "")</f>
        <v>108</v>
      </c>
      <c r="B109" s="5" t="str">
        <f>IF('FY2025'!A111&lt;&gt;"",_xlfn.VALUETOTEXT('FY2025'!B111),"")</f>
        <v>25-1403-0804-25BNPP-PS-EG-108</v>
      </c>
      <c r="C109" s="5" t="str">
        <f>_xlfn.VALUETOTEXT('FY2025'!C111)</f>
        <v>EG</v>
      </c>
      <c r="D109" s="5" t="str">
        <f>IF('FY2025'!A111&lt;&gt;"",_xlfn.VALUETOTEXT('FY2025'!D111),"")</f>
        <v>BNP Paribas SA</v>
      </c>
      <c r="E109" s="6">
        <f>IF('FY2025'!A111&lt;&gt;"",VALUE('FY2025'!E111),"")</f>
        <v>500000</v>
      </c>
      <c r="F109" s="6">
        <f>IF('FY2025'!A111&lt;&gt;"",VALUE('FY2025'!F111),"")</f>
        <v>77</v>
      </c>
      <c r="G109" s="6">
        <f>IF('FY2025'!A111&lt;&gt;"",VALUE('FY2025'!G111),"")</f>
        <v>64</v>
      </c>
      <c r="H109" s="6">
        <f>IF('FY2025'!A111&lt;&gt;"",VALUE('FY2025'!H111),"")</f>
        <v>8.1999999999999993</v>
      </c>
      <c r="I109" s="6">
        <f>IF('FY2025'!A111&lt;&gt;"",VALUE('FY2025'!I111),"")</f>
        <v>1.1000000000000001</v>
      </c>
      <c r="J109" s="6">
        <f>IF('FY2025'!A111&lt;&gt;"",VALUE('FY2025'!J111),"")</f>
        <v>7.1</v>
      </c>
      <c r="K109" s="7" t="e">
        <f>IF('FY2025'!A111&lt;&gt;"",DATEVALUE(MID('FY2025'!K111, FIND(",", 'FY2025'!K111) + 2, FIND(" ", 'FY2025'!K111) - FIND(",", 'FY2025'!K111) - 1) &amp; " " &amp; MID('FY2025'!K111, FIND(" ", 'FY2025'!K111) + 1, FIND(",", 'FY2025'!K111, FIND(" ", 'FY2025'!K111)) - FIND(" ", 'FY2025'!K111) - 1) &amp; ", " &amp; MID('FY2025'!K111, FIND(",", 'FY2025'!K111, FIND(",",'FY2025'!K111) + 1) + 2, LEN('FY2025'!K111))),"")</f>
        <v>#VALUE!</v>
      </c>
      <c r="L109" s="7" t="e">
        <f>IF('FY2025'!A111&lt;&gt;"",DATEVALUE(MID('FY2025'!L111, FIND(",", 'FY2025'!L111) + 2, FIND(" ", 'FY2025'!L111) - FIND(",", 'FY2025'!L111) - 1) &amp; " " &amp; MID('FY2025'!L111, FIND(" ", 'FY2025'!L111) + 1, FIND(",", 'FY2025'!L111, FIND(" ", 'FY2025'!L111)) - FIND(" ", 'FY2025'!L111) - 1) &amp; ", " &amp; MID('FY2025'!L111, FIND(",", 'FY2025'!L111, FIND(",",'FY2025'!L111) + 1) + 2, LEN('FY2025'!L111))),"")</f>
        <v>#VALUE!</v>
      </c>
      <c r="M109" s="7" t="e">
        <f>IF('FY2025'!A111&lt;&gt;"",DATEVALUE(MID('FY2025'!M111, FIND(",", 'FY2025'!M111) + 2, FIND(" ", 'FY2025'!M111) - FIND(",", 'FY2025'!M111) - 1) &amp; " " &amp; MID('FY2025'!M111, FIND(" ", 'FY2025'!M111) + 1, FIND(",", 'FY2025'!M111, FIND(" ", 'FY2025'!M111)) - FIND(" ", 'FY2025'!M111) - 1) &amp; ", " &amp; MID('FY2025'!M111, FIND(",", 'FY2025'!M111, FIND(",",'FY2025'!M111) + 1) + 2, LEN('FY2025'!M111))),"")</f>
        <v>#VALUE!</v>
      </c>
      <c r="N109" s="7" t="e">
        <f>IF('FY2025'!A111&lt;&gt;"",DATEVALUE(MID('FY2025'!N111, FIND(",", 'FY2025'!N111) + 2, FIND(" ", 'FY2025'!N111) - FIND(",", 'FY2025'!N111) - 1) &amp; " " &amp; MID('FY2025'!N111, FIND(" ", 'FY2025'!N111) + 1, FIND(",", 'FY2025'!N111, FIND(" ", 'FY2025'!N111)) - FIND(" ", 'FY2025'!N111) - 1) &amp; ", " &amp; MID('FY2025'!N111, FIND(",", 'FY2025'!N111, FIND(",",'FY2025'!N111) + 1) + 2, LEN('FY2025'!N111))),"")</f>
        <v>#VALUE!</v>
      </c>
      <c r="O109" s="5" t="e">
        <f t="shared" si="1"/>
        <v>#VALUE!</v>
      </c>
      <c r="P109" s="10" t="e">
        <f>IF('FY2025'!$A111&lt;&gt;"",IF(AND(MONTH($K109) &lt;= 1, MONTH($L109) &gt;= 1), IF($O109 &lt;&gt; "", $E109/$O109, ""), ""),"")</f>
        <v>#VALUE!</v>
      </c>
      <c r="Q109" s="10" t="e">
        <f>IF('FY2025'!$A111&lt;&gt;"",IF(AND(MONTH($K109) &lt;= 2, MONTH($L109) &gt;= 2), IF($O109 &lt;&gt; "", $E109/$O109, ""), ""),"")</f>
        <v>#VALUE!</v>
      </c>
      <c r="R109" s="10" t="e">
        <f>IF('FY2025'!$A111&lt;&gt;"",IF(AND(MONTH($K109) &lt;= 3, MONTH($L109) &gt;= 3), IF($O109 &lt;&gt; "", $E109/$O109, ""), ""),"")</f>
        <v>#VALUE!</v>
      </c>
      <c r="S109" s="10" t="e">
        <f>IF('FY2025'!$A111&lt;&gt;"",IF(AND(MONTH($K109) &lt;= 4, MONTH($L109) &gt;= 4), IF($O109 &lt;&gt; "", $E109/$O109, ""), ""),"")</f>
        <v>#VALUE!</v>
      </c>
      <c r="T109" s="10" t="e">
        <f>IF('FY2025'!$A111&lt;&gt;"",IF(AND(MONTH($K109) &lt;= 5, MONTH($L109) &gt;= 5), IF($O109 &lt;&gt; "", $E109/$O109, ""), ""),"")</f>
        <v>#VALUE!</v>
      </c>
      <c r="U109" s="10" t="e">
        <f>IF('FY2025'!$A111&lt;&gt;"",IF(AND(MONTH($K109) &lt;= 6, MONTH($L109) &gt;= 6), IF($O109 &lt;&gt; "", $E109/$O109, ""), ""),"")</f>
        <v>#VALUE!</v>
      </c>
      <c r="V109" s="10" t="e">
        <f>IF('FY2025'!$A111&lt;&gt;"",IF(AND(MONTH($K109) &lt;= 7, MONTH($L109) &gt;= 7 ), IF($O109 &lt;&gt; "", $E109/$O109, ""), ""),"")</f>
        <v>#VALUE!</v>
      </c>
      <c r="W109" s="10" t="e">
        <f>IF('FY2025'!$A111&lt;&gt;"",IF(AND(MONTH($K109) &lt;= 8, MONTH($L109) &gt;= 8), IF($O109 &lt;&gt; "", $E109/$O109, ""), ""),"")</f>
        <v>#VALUE!</v>
      </c>
      <c r="X109" s="10" t="e">
        <f>IF('FY2025'!$A111&lt;&gt;"",IF(AND(MONTH($K109) &lt;= 9, MONTH($L109) &gt;= 9), IF($O109 &lt;&gt; "", $E109/$O109, ""), ""),"")</f>
        <v>#VALUE!</v>
      </c>
      <c r="Y109" s="10" t="e">
        <f>IF('FY2025'!$A111&lt;&gt;"",IF(AND(MONTH($K109) &lt;= 10, MONTH($L109) &gt;= 10), IF($O109 &lt;&gt; "", $E109/$O109, ""), ""),"")</f>
        <v>#VALUE!</v>
      </c>
      <c r="Z109" s="10" t="e">
        <f>IF('FY2025'!$A111&lt;&gt;"",IF(AND(MONTH($K109) &lt;= 11, MONTH($L109) &gt;= 11), IF($O109 &lt;&gt; "", $E109/$O109, ""), ""),"")</f>
        <v>#VALUE!</v>
      </c>
      <c r="AA109" s="10" t="e">
        <f>IF('FY2025'!$A111&lt;&gt;"",IF(AND(MONTH($K109) &lt;= 12, MONTH($L109) &gt;= 12), IF($O109 &lt;&gt; "", $E109/$O109, ""), ""),"")</f>
        <v>#VALUE!</v>
      </c>
    </row>
    <row r="110" spans="1:27" x14ac:dyDescent="0.25">
      <c r="A110" s="8">
        <f>IF('FY2025'!A112&lt;&gt;"", VALUE('FY2025'!A112), "")</f>
        <v>109</v>
      </c>
      <c r="B110" s="5" t="str">
        <f>IF('FY2025'!A112&lt;&gt;"",_xlfn.VALUETOTEXT('FY2025'!B112),"")</f>
        <v>25-1403-0804-25SCBB-PS-EG-109</v>
      </c>
      <c r="C110" s="5" t="str">
        <f>_xlfn.VALUETOTEXT('FY2025'!C112)</f>
        <v>EG</v>
      </c>
      <c r="D110" s="5" t="str">
        <f>IF('FY2025'!A112&lt;&gt;"",_xlfn.VALUETOTEXT('FY2025'!D112),"")</f>
        <v>Standard Chartered Bank (M) Bhd</v>
      </c>
      <c r="E110" s="6">
        <f>IF('FY2025'!A112&lt;&gt;"",VALUE('FY2025'!E112),"")</f>
        <v>500000</v>
      </c>
      <c r="F110" s="6">
        <f>IF('FY2025'!A112&lt;&gt;"",VALUE('FY2025'!F112),"")</f>
        <v>77</v>
      </c>
      <c r="G110" s="6">
        <f>IF('FY2025'!A112&lt;&gt;"",VALUE('FY2025'!G112),"")</f>
        <v>64</v>
      </c>
      <c r="H110" s="6">
        <f>IF('FY2025'!A112&lt;&gt;"",VALUE('FY2025'!H112),"")</f>
        <v>8.15</v>
      </c>
      <c r="I110" s="6">
        <f>IF('FY2025'!A112&lt;&gt;"",VALUE('FY2025'!I112),"")</f>
        <v>1.04</v>
      </c>
      <c r="J110" s="6">
        <f>IF('FY2025'!A112&lt;&gt;"",VALUE('FY2025'!J112),"")</f>
        <v>7.11</v>
      </c>
      <c r="K110" s="7" t="e">
        <f>IF('FY2025'!A112&lt;&gt;"",DATEVALUE(MID('FY2025'!K112, FIND(",", 'FY2025'!K112) + 2, FIND(" ", 'FY2025'!K112) - FIND(",", 'FY2025'!K112) - 1) &amp; " " &amp; MID('FY2025'!K112, FIND(" ", 'FY2025'!K112) + 1, FIND(",", 'FY2025'!K112, FIND(" ", 'FY2025'!K112)) - FIND(" ", 'FY2025'!K112) - 1) &amp; ", " &amp; MID('FY2025'!K112, FIND(",", 'FY2025'!K112, FIND(",",'FY2025'!K112) + 1) + 2, LEN('FY2025'!K112))),"")</f>
        <v>#VALUE!</v>
      </c>
      <c r="L110" s="7" t="e">
        <f>IF('FY2025'!A112&lt;&gt;"",DATEVALUE(MID('FY2025'!L112, FIND(",", 'FY2025'!L112) + 2, FIND(" ", 'FY2025'!L112) - FIND(",", 'FY2025'!L112) - 1) &amp; " " &amp; MID('FY2025'!L112, FIND(" ", 'FY2025'!L112) + 1, FIND(",", 'FY2025'!L112, FIND(" ", 'FY2025'!L112)) - FIND(" ", 'FY2025'!L112) - 1) &amp; ", " &amp; MID('FY2025'!L112, FIND(",", 'FY2025'!L112, FIND(",",'FY2025'!L112) + 1) + 2, LEN('FY2025'!L112))),"")</f>
        <v>#VALUE!</v>
      </c>
      <c r="M110" s="7" t="e">
        <f>IF('FY2025'!A112&lt;&gt;"",DATEVALUE(MID('FY2025'!M112, FIND(",", 'FY2025'!M112) + 2, FIND(" ", 'FY2025'!M112) - FIND(",", 'FY2025'!M112) - 1) &amp; " " &amp; MID('FY2025'!M112, FIND(" ", 'FY2025'!M112) + 1, FIND(",", 'FY2025'!M112, FIND(" ", 'FY2025'!M112)) - FIND(" ", 'FY2025'!M112) - 1) &amp; ", " &amp; MID('FY2025'!M112, FIND(",", 'FY2025'!M112, FIND(",",'FY2025'!M112) + 1) + 2, LEN('FY2025'!M112))),"")</f>
        <v>#VALUE!</v>
      </c>
      <c r="N110" s="7" t="e">
        <f>IF('FY2025'!A112&lt;&gt;"",DATEVALUE(MID('FY2025'!N112, FIND(",", 'FY2025'!N112) + 2, FIND(" ", 'FY2025'!N112) - FIND(",", 'FY2025'!N112) - 1) &amp; " " &amp; MID('FY2025'!N112, FIND(" ", 'FY2025'!N112) + 1, FIND(",", 'FY2025'!N112, FIND(" ", 'FY2025'!N112)) - FIND(" ", 'FY2025'!N112) - 1) &amp; ", " &amp; MID('FY2025'!N112, FIND(",", 'FY2025'!N112, FIND(",",'FY2025'!N112) + 1) + 2, LEN('FY2025'!N112))),"")</f>
        <v>#VALUE!</v>
      </c>
      <c r="O110" s="5" t="e">
        <f t="shared" si="1"/>
        <v>#VALUE!</v>
      </c>
      <c r="P110" s="10" t="e">
        <f>IF('FY2025'!$A112&lt;&gt;"",IF(AND(MONTH($K110) &lt;= 1, MONTH($L110) &gt;= 1), IF($O110 &lt;&gt; "", $E110/$O110, ""), ""),"")</f>
        <v>#VALUE!</v>
      </c>
      <c r="Q110" s="10" t="e">
        <f>IF('FY2025'!$A112&lt;&gt;"",IF(AND(MONTH($K110) &lt;= 2, MONTH($L110) &gt;= 2), IF($O110 &lt;&gt; "", $E110/$O110, ""), ""),"")</f>
        <v>#VALUE!</v>
      </c>
      <c r="R110" s="10" t="e">
        <f>IF('FY2025'!$A112&lt;&gt;"",IF(AND(MONTH($K110) &lt;= 3, MONTH($L110) &gt;= 3), IF($O110 &lt;&gt; "", $E110/$O110, ""), ""),"")</f>
        <v>#VALUE!</v>
      </c>
      <c r="S110" s="10" t="e">
        <f>IF('FY2025'!$A112&lt;&gt;"",IF(AND(MONTH($K110) &lt;= 4, MONTH($L110) &gt;= 4), IF($O110 &lt;&gt; "", $E110/$O110, ""), ""),"")</f>
        <v>#VALUE!</v>
      </c>
      <c r="T110" s="10" t="e">
        <f>IF('FY2025'!$A112&lt;&gt;"",IF(AND(MONTH($K110) &lt;= 5, MONTH($L110) &gt;= 5), IF($O110 &lt;&gt; "", $E110/$O110, ""), ""),"")</f>
        <v>#VALUE!</v>
      </c>
      <c r="U110" s="10" t="e">
        <f>IF('FY2025'!$A112&lt;&gt;"",IF(AND(MONTH($K110) &lt;= 6, MONTH($L110) &gt;= 6), IF($O110 &lt;&gt; "", $E110/$O110, ""), ""),"")</f>
        <v>#VALUE!</v>
      </c>
      <c r="V110" s="10" t="e">
        <f>IF('FY2025'!$A112&lt;&gt;"",IF(AND(MONTH($K110) &lt;= 7, MONTH($L110) &gt;= 7 ), IF($O110 &lt;&gt; "", $E110/$O110, ""), ""),"")</f>
        <v>#VALUE!</v>
      </c>
      <c r="W110" s="10" t="e">
        <f>IF('FY2025'!$A112&lt;&gt;"",IF(AND(MONTH($K110) &lt;= 8, MONTH($L110) &gt;= 8), IF($O110 &lt;&gt; "", $E110/$O110, ""), ""),"")</f>
        <v>#VALUE!</v>
      </c>
      <c r="X110" s="10" t="e">
        <f>IF('FY2025'!$A112&lt;&gt;"",IF(AND(MONTH($K110) &lt;= 9, MONTH($L110) &gt;= 9), IF($O110 &lt;&gt; "", $E110/$O110, ""), ""),"")</f>
        <v>#VALUE!</v>
      </c>
      <c r="Y110" s="10" t="e">
        <f>IF('FY2025'!$A112&lt;&gt;"",IF(AND(MONTH($K110) &lt;= 10, MONTH($L110) &gt;= 10), IF($O110 &lt;&gt; "", $E110/$O110, ""), ""),"")</f>
        <v>#VALUE!</v>
      </c>
      <c r="Z110" s="10" t="e">
        <f>IF('FY2025'!$A112&lt;&gt;"",IF(AND(MONTH($K110) &lt;= 11, MONTH($L110) &gt;= 11), IF($O110 &lt;&gt; "", $E110/$O110, ""), ""),"")</f>
        <v>#VALUE!</v>
      </c>
      <c r="AA110" s="10" t="e">
        <f>IF('FY2025'!$A112&lt;&gt;"",IF(AND(MONTH($K110) &lt;= 12, MONTH($L110) &gt;= 12), IF($O110 &lt;&gt; "", $E110/$O110, ""), ""),"")</f>
        <v>#VALUE!</v>
      </c>
    </row>
    <row r="111" spans="1:27" x14ac:dyDescent="0.25">
      <c r="A111" s="8">
        <f>IF('FY2025'!A113&lt;&gt;"", VALUE('FY2025'!A113), "")</f>
        <v>110</v>
      </c>
      <c r="B111" s="5" t="str">
        <f>IF('FY2025'!A113&lt;&gt;"",_xlfn.VALUETOTEXT('FY2025'!B113),"")</f>
        <v>25-1403-0804-25MLIL-PS-EG-110</v>
      </c>
      <c r="C111" s="5" t="str">
        <f>_xlfn.VALUETOTEXT('FY2025'!C113)</f>
        <v>EG</v>
      </c>
      <c r="D111" s="5" t="str">
        <f>IF('FY2025'!A113&lt;&gt;"",_xlfn.VALUETOTEXT('FY2025'!D113),"")</f>
        <v>Merrill Lynch International</v>
      </c>
      <c r="E111" s="6">
        <f>IF('FY2025'!A113&lt;&gt;"",VALUE('FY2025'!E113),"")</f>
        <v>500000</v>
      </c>
      <c r="F111" s="6">
        <f>IF('FY2025'!A113&lt;&gt;"",VALUE('FY2025'!F113),"")</f>
        <v>77</v>
      </c>
      <c r="G111" s="6">
        <f>IF('FY2025'!A113&lt;&gt;"",VALUE('FY2025'!G113),"")</f>
        <v>64</v>
      </c>
      <c r="H111" s="6">
        <f>IF('FY2025'!A113&lt;&gt;"",VALUE('FY2025'!H113),"")</f>
        <v>8.15</v>
      </c>
      <c r="I111" s="6">
        <f>IF('FY2025'!A113&lt;&gt;"",VALUE('FY2025'!I113),"")</f>
        <v>1.04</v>
      </c>
      <c r="J111" s="6">
        <f>IF('FY2025'!A113&lt;&gt;"",VALUE('FY2025'!J113),"")</f>
        <v>7.11</v>
      </c>
      <c r="K111" s="7" t="e">
        <f>IF('FY2025'!A113&lt;&gt;"",DATEVALUE(MID('FY2025'!K113, FIND(",", 'FY2025'!K113) + 2, FIND(" ", 'FY2025'!K113) - FIND(",", 'FY2025'!K113) - 1) &amp; " " &amp; MID('FY2025'!K113, FIND(" ", 'FY2025'!K113) + 1, FIND(",", 'FY2025'!K113, FIND(" ", 'FY2025'!K113)) - FIND(" ", 'FY2025'!K113) - 1) &amp; ", " &amp; MID('FY2025'!K113, FIND(",", 'FY2025'!K113, FIND(",",'FY2025'!K113) + 1) + 2, LEN('FY2025'!K113))),"")</f>
        <v>#VALUE!</v>
      </c>
      <c r="L111" s="7" t="e">
        <f>IF('FY2025'!A113&lt;&gt;"",DATEVALUE(MID('FY2025'!L113, FIND(",", 'FY2025'!L113) + 2, FIND(" ", 'FY2025'!L113) - FIND(",", 'FY2025'!L113) - 1) &amp; " " &amp; MID('FY2025'!L113, FIND(" ", 'FY2025'!L113) + 1, FIND(",", 'FY2025'!L113, FIND(" ", 'FY2025'!L113)) - FIND(" ", 'FY2025'!L113) - 1) &amp; ", " &amp; MID('FY2025'!L113, FIND(",", 'FY2025'!L113, FIND(",",'FY2025'!L113) + 1) + 2, LEN('FY2025'!L113))),"")</f>
        <v>#VALUE!</v>
      </c>
      <c r="M111" s="7" t="e">
        <f>IF('FY2025'!A113&lt;&gt;"",DATEVALUE(MID('FY2025'!M113, FIND(",", 'FY2025'!M113) + 2, FIND(" ", 'FY2025'!M113) - FIND(",", 'FY2025'!M113) - 1) &amp; " " &amp; MID('FY2025'!M113, FIND(" ", 'FY2025'!M113) + 1, FIND(",", 'FY2025'!M113, FIND(" ", 'FY2025'!M113)) - FIND(" ", 'FY2025'!M113) - 1) &amp; ", " &amp; MID('FY2025'!M113, FIND(",", 'FY2025'!M113, FIND(",",'FY2025'!M113) + 1) + 2, LEN('FY2025'!M113))),"")</f>
        <v>#VALUE!</v>
      </c>
      <c r="N111" s="7" t="e">
        <f>IF('FY2025'!A113&lt;&gt;"",DATEVALUE(MID('FY2025'!N113, FIND(",", 'FY2025'!N113) + 2, FIND(" ", 'FY2025'!N113) - FIND(",", 'FY2025'!N113) - 1) &amp; " " &amp; MID('FY2025'!N113, FIND(" ", 'FY2025'!N113) + 1, FIND(",", 'FY2025'!N113, FIND(" ", 'FY2025'!N113)) - FIND(" ", 'FY2025'!N113) - 1) &amp; ", " &amp; MID('FY2025'!N113, FIND(",", 'FY2025'!N113, FIND(",",'FY2025'!N113) + 1) + 2, LEN('FY2025'!N113))),"")</f>
        <v>#VALUE!</v>
      </c>
      <c r="O111" s="5" t="e">
        <f t="shared" si="1"/>
        <v>#VALUE!</v>
      </c>
      <c r="P111" s="10" t="e">
        <f>IF('FY2025'!$A113&lt;&gt;"",IF(AND(MONTH($K111) &lt;= 1, MONTH($L111) &gt;= 1), IF($O111 &lt;&gt; "", $E111/$O111, ""), ""),"")</f>
        <v>#VALUE!</v>
      </c>
      <c r="Q111" s="10" t="e">
        <f>IF('FY2025'!$A113&lt;&gt;"",IF(AND(MONTH($K111) &lt;= 2, MONTH($L111) &gt;= 2), IF($O111 &lt;&gt; "", $E111/$O111, ""), ""),"")</f>
        <v>#VALUE!</v>
      </c>
      <c r="R111" s="10" t="e">
        <f>IF('FY2025'!$A113&lt;&gt;"",IF(AND(MONTH($K111) &lt;= 3, MONTH($L111) &gt;= 3), IF($O111 &lt;&gt; "", $E111/$O111, ""), ""),"")</f>
        <v>#VALUE!</v>
      </c>
      <c r="S111" s="10" t="e">
        <f>IF('FY2025'!$A113&lt;&gt;"",IF(AND(MONTH($K111) &lt;= 4, MONTH($L111) &gt;= 4), IF($O111 &lt;&gt; "", $E111/$O111, ""), ""),"")</f>
        <v>#VALUE!</v>
      </c>
      <c r="T111" s="10" t="e">
        <f>IF('FY2025'!$A113&lt;&gt;"",IF(AND(MONTH($K111) &lt;= 5, MONTH($L111) &gt;= 5), IF($O111 &lt;&gt; "", $E111/$O111, ""), ""),"")</f>
        <v>#VALUE!</v>
      </c>
      <c r="U111" s="10" t="e">
        <f>IF('FY2025'!$A113&lt;&gt;"",IF(AND(MONTH($K111) &lt;= 6, MONTH($L111) &gt;= 6), IF($O111 &lt;&gt; "", $E111/$O111, ""), ""),"")</f>
        <v>#VALUE!</v>
      </c>
      <c r="V111" s="10" t="e">
        <f>IF('FY2025'!$A113&lt;&gt;"",IF(AND(MONTH($K111) &lt;= 7, MONTH($L111) &gt;= 7 ), IF($O111 &lt;&gt; "", $E111/$O111, ""), ""),"")</f>
        <v>#VALUE!</v>
      </c>
      <c r="W111" s="10" t="e">
        <f>IF('FY2025'!$A113&lt;&gt;"",IF(AND(MONTH($K111) &lt;= 8, MONTH($L111) &gt;= 8), IF($O111 &lt;&gt; "", $E111/$O111, ""), ""),"")</f>
        <v>#VALUE!</v>
      </c>
      <c r="X111" s="10" t="e">
        <f>IF('FY2025'!$A113&lt;&gt;"",IF(AND(MONTH($K111) &lt;= 9, MONTH($L111) &gt;= 9), IF($O111 &lt;&gt; "", $E111/$O111, ""), ""),"")</f>
        <v>#VALUE!</v>
      </c>
      <c r="Y111" s="10" t="e">
        <f>IF('FY2025'!$A113&lt;&gt;"",IF(AND(MONTH($K111) &lt;= 10, MONTH($L111) &gt;= 10), IF($O111 &lt;&gt; "", $E111/$O111, ""), ""),"")</f>
        <v>#VALUE!</v>
      </c>
      <c r="Z111" s="10" t="e">
        <f>IF('FY2025'!$A113&lt;&gt;"",IF(AND(MONTH($K111) &lt;= 11, MONTH($L111) &gt;= 11), IF($O111 &lt;&gt; "", $E111/$O111, ""), ""),"")</f>
        <v>#VALUE!</v>
      </c>
      <c r="AA111" s="10" t="e">
        <f>IF('FY2025'!$A113&lt;&gt;"",IF(AND(MONTH($K111) &lt;= 12, MONTH($L111) &gt;= 12), IF($O111 &lt;&gt; "", $E111/$O111, ""), ""),"")</f>
        <v>#VALUE!</v>
      </c>
    </row>
    <row r="112" spans="1:27" x14ac:dyDescent="0.25">
      <c r="A112" s="8">
        <f>IF('FY2025'!A114&lt;&gt;"", VALUE('FY2025'!A114), "")</f>
        <v>111</v>
      </c>
      <c r="B112" s="5" t="str">
        <f>IF('FY2025'!A114&lt;&gt;"",_xlfn.VALUETOTEXT('FY2025'!B114),"")</f>
        <v>25-1403-0804-25JPMC-PS-HZ-111</v>
      </c>
      <c r="C112" s="5" t="str">
        <f>_xlfn.VALUETOTEXT('FY2025'!C114)</f>
        <v>HZ</v>
      </c>
      <c r="D112" s="5" t="str">
        <f>IF('FY2025'!A114&lt;&gt;"",_xlfn.VALUETOTEXT('FY2025'!D114),"")</f>
        <v>JP Morgan Chase Bank NA</v>
      </c>
      <c r="E112" s="6">
        <f>IF('FY2025'!A114&lt;&gt;"",VALUE('FY2025'!E114),"")</f>
        <v>500000</v>
      </c>
      <c r="F112" s="6">
        <f>IF('FY2025'!A114&lt;&gt;"",VALUE('FY2025'!F114),"")</f>
        <v>77</v>
      </c>
      <c r="G112" s="6">
        <f>IF('FY2025'!A114&lt;&gt;"",VALUE('FY2025'!G114),"")</f>
        <v>64</v>
      </c>
      <c r="H112" s="6">
        <f>IF('FY2025'!A114&lt;&gt;"",VALUE('FY2025'!H114),"")</f>
        <v>8.01</v>
      </c>
      <c r="I112" s="6">
        <f>IF('FY2025'!A114&lt;&gt;"",VALUE('FY2025'!I114),"")</f>
        <v>1</v>
      </c>
      <c r="J112" s="6">
        <f>IF('FY2025'!A114&lt;&gt;"",VALUE('FY2025'!J114),"")</f>
        <v>7.01</v>
      </c>
      <c r="K112" s="7" t="e">
        <f>IF('FY2025'!A114&lt;&gt;"",DATEVALUE(MID('FY2025'!K114, FIND(",", 'FY2025'!K114) + 2, FIND(" ", 'FY2025'!K114) - FIND(",", 'FY2025'!K114) - 1) &amp; " " &amp; MID('FY2025'!K114, FIND(" ", 'FY2025'!K114) + 1, FIND(",", 'FY2025'!K114, FIND(" ", 'FY2025'!K114)) - FIND(" ", 'FY2025'!K114) - 1) &amp; ", " &amp; MID('FY2025'!K114, FIND(",", 'FY2025'!K114, FIND(",",'FY2025'!K114) + 1) + 2, LEN('FY2025'!K114))),"")</f>
        <v>#VALUE!</v>
      </c>
      <c r="L112" s="7" t="e">
        <f>IF('FY2025'!A114&lt;&gt;"",DATEVALUE(MID('FY2025'!L114, FIND(",", 'FY2025'!L114) + 2, FIND(" ", 'FY2025'!L114) - FIND(",", 'FY2025'!L114) - 1) &amp; " " &amp; MID('FY2025'!L114, FIND(" ", 'FY2025'!L114) + 1, FIND(",", 'FY2025'!L114, FIND(" ", 'FY2025'!L114)) - FIND(" ", 'FY2025'!L114) - 1) &amp; ", " &amp; MID('FY2025'!L114, FIND(",", 'FY2025'!L114, FIND(",",'FY2025'!L114) + 1) + 2, LEN('FY2025'!L114))),"")</f>
        <v>#VALUE!</v>
      </c>
      <c r="M112" s="7" t="e">
        <f>IF('FY2025'!A114&lt;&gt;"",DATEVALUE(MID('FY2025'!M114, FIND(",", 'FY2025'!M114) + 2, FIND(" ", 'FY2025'!M114) - FIND(",", 'FY2025'!M114) - 1) &amp; " " &amp; MID('FY2025'!M114, FIND(" ", 'FY2025'!M114) + 1, FIND(",", 'FY2025'!M114, FIND(" ", 'FY2025'!M114)) - FIND(" ", 'FY2025'!M114) - 1) &amp; ", " &amp; MID('FY2025'!M114, FIND(",", 'FY2025'!M114, FIND(",",'FY2025'!M114) + 1) + 2, LEN('FY2025'!M114))),"")</f>
        <v>#VALUE!</v>
      </c>
      <c r="N112" s="7" t="e">
        <f>IF('FY2025'!A114&lt;&gt;"",DATEVALUE(MID('FY2025'!N114, FIND(",", 'FY2025'!N114) + 2, FIND(" ", 'FY2025'!N114) - FIND(",", 'FY2025'!N114) - 1) &amp; " " &amp; MID('FY2025'!N114, FIND(" ", 'FY2025'!N114) + 1, FIND(",", 'FY2025'!N114, FIND(" ", 'FY2025'!N114)) - FIND(" ", 'FY2025'!N114) - 1) &amp; ", " &amp; MID('FY2025'!N114, FIND(",", 'FY2025'!N114, FIND(",",'FY2025'!N114) + 1) + 2, LEN('FY2025'!N114))),"")</f>
        <v>#VALUE!</v>
      </c>
      <c r="O112" s="5" t="e">
        <f t="shared" si="1"/>
        <v>#VALUE!</v>
      </c>
      <c r="P112" s="10" t="e">
        <f>IF('FY2025'!$A114&lt;&gt;"",IF(AND(MONTH($K112) &lt;= 1, MONTH($L112) &gt;= 1), IF($O112 &lt;&gt; "", $E112/$O112, ""), ""),"")</f>
        <v>#VALUE!</v>
      </c>
      <c r="Q112" s="10" t="e">
        <f>IF('FY2025'!$A114&lt;&gt;"",IF(AND(MONTH($K112) &lt;= 2, MONTH($L112) &gt;= 2), IF($O112 &lt;&gt; "", $E112/$O112, ""), ""),"")</f>
        <v>#VALUE!</v>
      </c>
      <c r="R112" s="10" t="e">
        <f>IF('FY2025'!$A114&lt;&gt;"",IF(AND(MONTH($K112) &lt;= 3, MONTH($L112) &gt;= 3), IF($O112 &lt;&gt; "", $E112/$O112, ""), ""),"")</f>
        <v>#VALUE!</v>
      </c>
      <c r="S112" s="10" t="e">
        <f>IF('FY2025'!$A114&lt;&gt;"",IF(AND(MONTH($K112) &lt;= 4, MONTH($L112) &gt;= 4), IF($O112 &lt;&gt; "", $E112/$O112, ""), ""),"")</f>
        <v>#VALUE!</v>
      </c>
      <c r="T112" s="10" t="e">
        <f>IF('FY2025'!$A114&lt;&gt;"",IF(AND(MONTH($K112) &lt;= 5, MONTH($L112) &gt;= 5), IF($O112 &lt;&gt; "", $E112/$O112, ""), ""),"")</f>
        <v>#VALUE!</v>
      </c>
      <c r="U112" s="10" t="e">
        <f>IF('FY2025'!$A114&lt;&gt;"",IF(AND(MONTH($K112) &lt;= 6, MONTH($L112) &gt;= 6), IF($O112 &lt;&gt; "", $E112/$O112, ""), ""),"")</f>
        <v>#VALUE!</v>
      </c>
      <c r="V112" s="10" t="e">
        <f>IF('FY2025'!$A114&lt;&gt;"",IF(AND(MONTH($K112) &lt;= 7, MONTH($L112) &gt;= 7 ), IF($O112 &lt;&gt; "", $E112/$O112, ""), ""),"")</f>
        <v>#VALUE!</v>
      </c>
      <c r="W112" s="10" t="e">
        <f>IF('FY2025'!$A114&lt;&gt;"",IF(AND(MONTH($K112) &lt;= 8, MONTH($L112) &gt;= 8), IF($O112 &lt;&gt; "", $E112/$O112, ""), ""),"")</f>
        <v>#VALUE!</v>
      </c>
      <c r="X112" s="10" t="e">
        <f>IF('FY2025'!$A114&lt;&gt;"",IF(AND(MONTH($K112) &lt;= 9, MONTH($L112) &gt;= 9), IF($O112 &lt;&gt; "", $E112/$O112, ""), ""),"")</f>
        <v>#VALUE!</v>
      </c>
      <c r="Y112" s="10" t="e">
        <f>IF('FY2025'!$A114&lt;&gt;"",IF(AND(MONTH($K112) &lt;= 10, MONTH($L112) &gt;= 10), IF($O112 &lt;&gt; "", $E112/$O112, ""), ""),"")</f>
        <v>#VALUE!</v>
      </c>
      <c r="Z112" s="10" t="e">
        <f>IF('FY2025'!$A114&lt;&gt;"",IF(AND(MONTH($K112) &lt;= 11, MONTH($L112) &gt;= 11), IF($O112 &lt;&gt; "", $E112/$O112, ""), ""),"")</f>
        <v>#VALUE!</v>
      </c>
      <c r="AA112" s="10" t="e">
        <f>IF('FY2025'!$A114&lt;&gt;"",IF(AND(MONTH($K112) &lt;= 12, MONTH($L112) &gt;= 12), IF($O112 &lt;&gt; "", $E112/$O112, ""), ""),"")</f>
        <v>#VALUE!</v>
      </c>
    </row>
    <row r="113" spans="1:27" x14ac:dyDescent="0.25">
      <c r="A113" s="8">
        <f>IF('FY2025'!A115&lt;&gt;"", VALUE('FY2025'!A115), "")</f>
        <v>112</v>
      </c>
      <c r="B113" s="5" t="str">
        <f>IF('FY2025'!A115&lt;&gt;"",_xlfn.VALUETOTEXT('FY2025'!B115),"")</f>
        <v>25-1403-0804-25MSCG-PS-HZ-112</v>
      </c>
      <c r="C113" s="5" t="str">
        <f>_xlfn.VALUETOTEXT('FY2025'!C115)</f>
        <v>HZ</v>
      </c>
      <c r="D113" s="5" t="str">
        <f>IF('FY2025'!A115&lt;&gt;"",_xlfn.VALUETOTEXT('FY2025'!D115),"")</f>
        <v>Morgan Stanley Capital Group (Singapore) Pte</v>
      </c>
      <c r="E113" s="6">
        <f>IF('FY2025'!A115&lt;&gt;"",VALUE('FY2025'!E115),"")</f>
        <v>500000</v>
      </c>
      <c r="F113" s="6">
        <f>IF('FY2025'!A115&lt;&gt;"",VALUE('FY2025'!F115),"")</f>
        <v>77</v>
      </c>
      <c r="G113" s="6">
        <f>IF('FY2025'!A115&lt;&gt;"",VALUE('FY2025'!G115),"")</f>
        <v>64</v>
      </c>
      <c r="H113" s="6">
        <f>IF('FY2025'!A115&lt;&gt;"",VALUE('FY2025'!H115),"")</f>
        <v>8.0299999999999994</v>
      </c>
      <c r="I113" s="6">
        <f>IF('FY2025'!A115&lt;&gt;"",VALUE('FY2025'!I115),"")</f>
        <v>1.01</v>
      </c>
      <c r="J113" s="6">
        <f>IF('FY2025'!A115&lt;&gt;"",VALUE('FY2025'!J115),"")</f>
        <v>7.02</v>
      </c>
      <c r="K113" s="7" t="e">
        <f>IF('FY2025'!A115&lt;&gt;"",DATEVALUE(MID('FY2025'!K115, FIND(",", 'FY2025'!K115) + 2, FIND(" ", 'FY2025'!K115) - FIND(",", 'FY2025'!K115) - 1) &amp; " " &amp; MID('FY2025'!K115, FIND(" ", 'FY2025'!K115) + 1, FIND(",", 'FY2025'!K115, FIND(" ", 'FY2025'!K115)) - FIND(" ", 'FY2025'!K115) - 1) &amp; ", " &amp; MID('FY2025'!K115, FIND(",", 'FY2025'!K115, FIND(",",'FY2025'!K115) + 1) + 2, LEN('FY2025'!K115))),"")</f>
        <v>#VALUE!</v>
      </c>
      <c r="L113" s="7" t="e">
        <f>IF('FY2025'!A115&lt;&gt;"",DATEVALUE(MID('FY2025'!L115, FIND(",", 'FY2025'!L115) + 2, FIND(" ", 'FY2025'!L115) - FIND(",", 'FY2025'!L115) - 1) &amp; " " &amp; MID('FY2025'!L115, FIND(" ", 'FY2025'!L115) + 1, FIND(",", 'FY2025'!L115, FIND(" ", 'FY2025'!L115)) - FIND(" ", 'FY2025'!L115) - 1) &amp; ", " &amp; MID('FY2025'!L115, FIND(",", 'FY2025'!L115, FIND(",",'FY2025'!L115) + 1) + 2, LEN('FY2025'!L115))),"")</f>
        <v>#VALUE!</v>
      </c>
      <c r="M113" s="7" t="e">
        <f>IF('FY2025'!A115&lt;&gt;"",DATEVALUE(MID('FY2025'!M115, FIND(",", 'FY2025'!M115) + 2, FIND(" ", 'FY2025'!M115) - FIND(",", 'FY2025'!M115) - 1) &amp; " " &amp; MID('FY2025'!M115, FIND(" ", 'FY2025'!M115) + 1, FIND(",", 'FY2025'!M115, FIND(" ", 'FY2025'!M115)) - FIND(" ", 'FY2025'!M115) - 1) &amp; ", " &amp; MID('FY2025'!M115, FIND(",", 'FY2025'!M115, FIND(",",'FY2025'!M115) + 1) + 2, LEN('FY2025'!M115))),"")</f>
        <v>#VALUE!</v>
      </c>
      <c r="N113" s="7" t="e">
        <f>IF('FY2025'!A115&lt;&gt;"",DATEVALUE(MID('FY2025'!N115, FIND(",", 'FY2025'!N115) + 2, FIND(" ", 'FY2025'!N115) - FIND(",", 'FY2025'!N115) - 1) &amp; " " &amp; MID('FY2025'!N115, FIND(" ", 'FY2025'!N115) + 1, FIND(",", 'FY2025'!N115, FIND(" ", 'FY2025'!N115)) - FIND(" ", 'FY2025'!N115) - 1) &amp; ", " &amp; MID('FY2025'!N115, FIND(",", 'FY2025'!N115, FIND(",",'FY2025'!N115) + 1) + 2, LEN('FY2025'!N115))),"")</f>
        <v>#VALUE!</v>
      </c>
      <c r="O113" s="5" t="e">
        <f t="shared" si="1"/>
        <v>#VALUE!</v>
      </c>
      <c r="P113" s="10" t="e">
        <f>IF('FY2025'!$A115&lt;&gt;"",IF(AND(MONTH($K113) &lt;= 1, MONTH($L113) &gt;= 1), IF($O113 &lt;&gt; "", $E113/$O113, ""), ""),"")</f>
        <v>#VALUE!</v>
      </c>
      <c r="Q113" s="10" t="e">
        <f>IF('FY2025'!$A115&lt;&gt;"",IF(AND(MONTH($K113) &lt;= 2, MONTH($L113) &gt;= 2), IF($O113 &lt;&gt; "", $E113/$O113, ""), ""),"")</f>
        <v>#VALUE!</v>
      </c>
      <c r="R113" s="10" t="e">
        <f>IF('FY2025'!$A115&lt;&gt;"",IF(AND(MONTH($K113) &lt;= 3, MONTH($L113) &gt;= 3), IF($O113 &lt;&gt; "", $E113/$O113, ""), ""),"")</f>
        <v>#VALUE!</v>
      </c>
      <c r="S113" s="10" t="e">
        <f>IF('FY2025'!$A115&lt;&gt;"",IF(AND(MONTH($K113) &lt;= 4, MONTH($L113) &gt;= 4), IF($O113 &lt;&gt; "", $E113/$O113, ""), ""),"")</f>
        <v>#VALUE!</v>
      </c>
      <c r="T113" s="10" t="e">
        <f>IF('FY2025'!$A115&lt;&gt;"",IF(AND(MONTH($K113) &lt;= 5, MONTH($L113) &gt;= 5), IF($O113 &lt;&gt; "", $E113/$O113, ""), ""),"")</f>
        <v>#VALUE!</v>
      </c>
      <c r="U113" s="10" t="e">
        <f>IF('FY2025'!$A115&lt;&gt;"",IF(AND(MONTH($K113) &lt;= 6, MONTH($L113) &gt;= 6), IF($O113 &lt;&gt; "", $E113/$O113, ""), ""),"")</f>
        <v>#VALUE!</v>
      </c>
      <c r="V113" s="10" t="e">
        <f>IF('FY2025'!$A115&lt;&gt;"",IF(AND(MONTH($K113) &lt;= 7, MONTH($L113) &gt;= 7 ), IF($O113 &lt;&gt; "", $E113/$O113, ""), ""),"")</f>
        <v>#VALUE!</v>
      </c>
      <c r="W113" s="10" t="e">
        <f>IF('FY2025'!$A115&lt;&gt;"",IF(AND(MONTH($K113) &lt;= 8, MONTH($L113) &gt;= 8), IF($O113 &lt;&gt; "", $E113/$O113, ""), ""),"")</f>
        <v>#VALUE!</v>
      </c>
      <c r="X113" s="10" t="e">
        <f>IF('FY2025'!$A115&lt;&gt;"",IF(AND(MONTH($K113) &lt;= 9, MONTH($L113) &gt;= 9), IF($O113 &lt;&gt; "", $E113/$O113, ""), ""),"")</f>
        <v>#VALUE!</v>
      </c>
      <c r="Y113" s="10" t="e">
        <f>IF('FY2025'!$A115&lt;&gt;"",IF(AND(MONTH($K113) &lt;= 10, MONTH($L113) &gt;= 10), IF($O113 &lt;&gt; "", $E113/$O113, ""), ""),"")</f>
        <v>#VALUE!</v>
      </c>
      <c r="Z113" s="10" t="e">
        <f>IF('FY2025'!$A115&lt;&gt;"",IF(AND(MONTH($K113) &lt;= 11, MONTH($L113) &gt;= 11), IF($O113 &lt;&gt; "", $E113/$O113, ""), ""),"")</f>
        <v>#VALUE!</v>
      </c>
      <c r="AA113" s="10" t="e">
        <f>IF('FY2025'!$A115&lt;&gt;"",IF(AND(MONTH($K113) &lt;= 12, MONTH($L113) &gt;= 12), IF($O113 &lt;&gt; "", $E113/$O113, ""), ""),"")</f>
        <v>#VALUE!</v>
      </c>
    </row>
    <row r="114" spans="1:27" x14ac:dyDescent="0.25">
      <c r="A114" s="8">
        <f>IF('FY2025'!A116&lt;&gt;"", VALUE('FY2025'!A116), "")</f>
        <v>113</v>
      </c>
      <c r="B114" s="5" t="str">
        <f>IF('FY2025'!A116&lt;&gt;"",_xlfn.VALUETOTEXT('FY2025'!B116),"")</f>
        <v>25-1403-0804-25CITI-PS-DS-113</v>
      </c>
      <c r="C114" s="5" t="str">
        <f>_xlfn.VALUETOTEXT('FY2025'!C116)</f>
        <v>DS</v>
      </c>
      <c r="D114" s="5" t="str">
        <f>IF('FY2025'!A116&lt;&gt;"",_xlfn.VALUETOTEXT('FY2025'!D116),"")</f>
        <v>Citibank Bhd</v>
      </c>
      <c r="E114" s="6">
        <f>IF('FY2025'!A116&lt;&gt;"",VALUE('FY2025'!E116),"")</f>
        <v>500000</v>
      </c>
      <c r="F114" s="6">
        <f>IF('FY2025'!A116&lt;&gt;"",VALUE('FY2025'!F116),"")</f>
        <v>77</v>
      </c>
      <c r="G114" s="6">
        <f>IF('FY2025'!A116&lt;&gt;"",VALUE('FY2025'!G116),"")</f>
        <v>64</v>
      </c>
      <c r="H114" s="6">
        <f>IF('FY2025'!A116&lt;&gt;"",VALUE('FY2025'!H116),"")</f>
        <v>8.06</v>
      </c>
      <c r="I114" s="6">
        <f>IF('FY2025'!A116&lt;&gt;"",VALUE('FY2025'!I116),"")</f>
        <v>1.05</v>
      </c>
      <c r="J114" s="6">
        <f>IF('FY2025'!A116&lt;&gt;"",VALUE('FY2025'!J116),"")</f>
        <v>7.01</v>
      </c>
      <c r="K114" s="7" t="e">
        <f>IF('FY2025'!A116&lt;&gt;"",DATEVALUE(MID('FY2025'!K116, FIND(",", 'FY2025'!K116) + 2, FIND(" ", 'FY2025'!K116) - FIND(",", 'FY2025'!K116) - 1) &amp; " " &amp; MID('FY2025'!K116, FIND(" ", 'FY2025'!K116) + 1, FIND(",", 'FY2025'!K116, FIND(" ", 'FY2025'!K116)) - FIND(" ", 'FY2025'!K116) - 1) &amp; ", " &amp; MID('FY2025'!K116, FIND(",", 'FY2025'!K116, FIND(",",'FY2025'!K116) + 1) + 2, LEN('FY2025'!K116))),"")</f>
        <v>#VALUE!</v>
      </c>
      <c r="L114" s="7" t="e">
        <f>IF('FY2025'!A116&lt;&gt;"",DATEVALUE(MID('FY2025'!L116, FIND(",", 'FY2025'!L116) + 2, FIND(" ", 'FY2025'!L116) - FIND(",", 'FY2025'!L116) - 1) &amp; " " &amp; MID('FY2025'!L116, FIND(" ", 'FY2025'!L116) + 1, FIND(",", 'FY2025'!L116, FIND(" ", 'FY2025'!L116)) - FIND(" ", 'FY2025'!L116) - 1) &amp; ", " &amp; MID('FY2025'!L116, FIND(",", 'FY2025'!L116, FIND(",",'FY2025'!L116) + 1) + 2, LEN('FY2025'!L116))),"")</f>
        <v>#VALUE!</v>
      </c>
      <c r="M114" s="7" t="e">
        <f>IF('FY2025'!A116&lt;&gt;"",DATEVALUE(MID('FY2025'!M116, FIND(",", 'FY2025'!M116) + 2, FIND(" ", 'FY2025'!M116) - FIND(",", 'FY2025'!M116) - 1) &amp; " " &amp; MID('FY2025'!M116, FIND(" ", 'FY2025'!M116) + 1, FIND(",", 'FY2025'!M116, FIND(" ", 'FY2025'!M116)) - FIND(" ", 'FY2025'!M116) - 1) &amp; ", " &amp; MID('FY2025'!M116, FIND(",", 'FY2025'!M116, FIND(",",'FY2025'!M116) + 1) + 2, LEN('FY2025'!M116))),"")</f>
        <v>#VALUE!</v>
      </c>
      <c r="N114" s="7" t="e">
        <f>IF('FY2025'!A116&lt;&gt;"",DATEVALUE(MID('FY2025'!N116, FIND(",", 'FY2025'!N116) + 2, FIND(" ", 'FY2025'!N116) - FIND(",", 'FY2025'!N116) - 1) &amp; " " &amp; MID('FY2025'!N116, FIND(" ", 'FY2025'!N116) + 1, FIND(",", 'FY2025'!N116, FIND(" ", 'FY2025'!N116)) - FIND(" ", 'FY2025'!N116) - 1) &amp; ", " &amp; MID('FY2025'!N116, FIND(",", 'FY2025'!N116, FIND(",",'FY2025'!N116) + 1) + 2, LEN('FY2025'!N116))),"")</f>
        <v>#VALUE!</v>
      </c>
      <c r="O114" s="5" t="e">
        <f t="shared" si="1"/>
        <v>#VALUE!</v>
      </c>
      <c r="P114" s="10" t="e">
        <f>IF('FY2025'!$A116&lt;&gt;"",IF(AND(MONTH($K114) &lt;= 1, MONTH($L114) &gt;= 1), IF($O114 &lt;&gt; "", $E114/$O114, ""), ""),"")</f>
        <v>#VALUE!</v>
      </c>
      <c r="Q114" s="10" t="e">
        <f>IF('FY2025'!$A116&lt;&gt;"",IF(AND(MONTH($K114) &lt;= 2, MONTH($L114) &gt;= 2), IF($O114 &lt;&gt; "", $E114/$O114, ""), ""),"")</f>
        <v>#VALUE!</v>
      </c>
      <c r="R114" s="10" t="e">
        <f>IF('FY2025'!$A116&lt;&gt;"",IF(AND(MONTH($K114) &lt;= 3, MONTH($L114) &gt;= 3), IF($O114 &lt;&gt; "", $E114/$O114, ""), ""),"")</f>
        <v>#VALUE!</v>
      </c>
      <c r="S114" s="10" t="e">
        <f>IF('FY2025'!$A116&lt;&gt;"",IF(AND(MONTH($K114) &lt;= 4, MONTH($L114) &gt;= 4), IF($O114 &lt;&gt; "", $E114/$O114, ""), ""),"")</f>
        <v>#VALUE!</v>
      </c>
      <c r="T114" s="10" t="e">
        <f>IF('FY2025'!$A116&lt;&gt;"",IF(AND(MONTH($K114) &lt;= 5, MONTH($L114) &gt;= 5), IF($O114 &lt;&gt; "", $E114/$O114, ""), ""),"")</f>
        <v>#VALUE!</v>
      </c>
      <c r="U114" s="10" t="e">
        <f>IF('FY2025'!$A116&lt;&gt;"",IF(AND(MONTH($K114) &lt;= 6, MONTH($L114) &gt;= 6), IF($O114 &lt;&gt; "", $E114/$O114, ""), ""),"")</f>
        <v>#VALUE!</v>
      </c>
      <c r="V114" s="10" t="e">
        <f>IF('FY2025'!$A116&lt;&gt;"",IF(AND(MONTH($K114) &lt;= 7, MONTH($L114) &gt;= 7 ), IF($O114 &lt;&gt; "", $E114/$O114, ""), ""),"")</f>
        <v>#VALUE!</v>
      </c>
      <c r="W114" s="10" t="e">
        <f>IF('FY2025'!$A116&lt;&gt;"",IF(AND(MONTH($K114) &lt;= 8, MONTH($L114) &gt;= 8), IF($O114 &lt;&gt; "", $E114/$O114, ""), ""),"")</f>
        <v>#VALUE!</v>
      </c>
      <c r="X114" s="10" t="e">
        <f>IF('FY2025'!$A116&lt;&gt;"",IF(AND(MONTH($K114) &lt;= 9, MONTH($L114) &gt;= 9), IF($O114 &lt;&gt; "", $E114/$O114, ""), ""),"")</f>
        <v>#VALUE!</v>
      </c>
      <c r="Y114" s="10" t="e">
        <f>IF('FY2025'!$A116&lt;&gt;"",IF(AND(MONTH($K114) &lt;= 10, MONTH($L114) &gt;= 10), IF($O114 &lt;&gt; "", $E114/$O114, ""), ""),"")</f>
        <v>#VALUE!</v>
      </c>
      <c r="Z114" s="10" t="e">
        <f>IF('FY2025'!$A116&lt;&gt;"",IF(AND(MONTH($K114) &lt;= 11, MONTH($L114) &gt;= 11), IF($O114 &lt;&gt; "", $E114/$O114, ""), ""),"")</f>
        <v>#VALUE!</v>
      </c>
      <c r="AA114" s="10" t="e">
        <f>IF('FY2025'!$A116&lt;&gt;"",IF(AND(MONTH($K114) &lt;= 12, MONTH($L114) &gt;= 12), IF($O114 &lt;&gt; "", $E114/$O114, ""), ""),"")</f>
        <v>#VALUE!</v>
      </c>
    </row>
    <row r="115" spans="1:27" x14ac:dyDescent="0.25">
      <c r="A115" s="8">
        <f>IF('FY2025'!A117&lt;&gt;"", VALUE('FY2025'!A117), "")</f>
        <v>114</v>
      </c>
      <c r="B115" s="5" t="str">
        <f>IF('FY2025'!A117&lt;&gt;"",_xlfn.VALUETOTEXT('FY2025'!B117),"")</f>
        <v>25-1403-0804-25CIMB-PS-HZ-114</v>
      </c>
      <c r="C115" s="5" t="str">
        <f>_xlfn.VALUETOTEXT('FY2025'!C117)</f>
        <v>HZ</v>
      </c>
      <c r="D115" s="5" t="str">
        <f>IF('FY2025'!A117&lt;&gt;"",_xlfn.VALUETOTEXT('FY2025'!D117),"")</f>
        <v>CIMB Bank Bhd</v>
      </c>
      <c r="E115" s="6">
        <f>IF('FY2025'!A117&lt;&gt;"",VALUE('FY2025'!E117),"")</f>
        <v>500000</v>
      </c>
      <c r="F115" s="6">
        <f>IF('FY2025'!A117&lt;&gt;"",VALUE('FY2025'!F117),"")</f>
        <v>77</v>
      </c>
      <c r="G115" s="6">
        <f>IF('FY2025'!A117&lt;&gt;"",VALUE('FY2025'!G117),"")</f>
        <v>64</v>
      </c>
      <c r="H115" s="6">
        <f>IF('FY2025'!A117&lt;&gt;"",VALUE('FY2025'!H117),"")</f>
        <v>8.02</v>
      </c>
      <c r="I115" s="6">
        <f>IF('FY2025'!A117&lt;&gt;"",VALUE('FY2025'!I117),"")</f>
        <v>1</v>
      </c>
      <c r="J115" s="6">
        <f>IF('FY2025'!A117&lt;&gt;"",VALUE('FY2025'!J117),"")</f>
        <v>7.02</v>
      </c>
      <c r="K115" s="7" t="e">
        <f>IF('FY2025'!A117&lt;&gt;"",DATEVALUE(MID('FY2025'!K117, FIND(",", 'FY2025'!K117) + 2, FIND(" ", 'FY2025'!K117) - FIND(",", 'FY2025'!K117) - 1) &amp; " " &amp; MID('FY2025'!K117, FIND(" ", 'FY2025'!K117) + 1, FIND(",", 'FY2025'!K117, FIND(" ", 'FY2025'!K117)) - FIND(" ", 'FY2025'!K117) - 1) &amp; ", " &amp; MID('FY2025'!K117, FIND(",", 'FY2025'!K117, FIND(",",'FY2025'!K117) + 1) + 2, LEN('FY2025'!K117))),"")</f>
        <v>#VALUE!</v>
      </c>
      <c r="L115" s="7" t="e">
        <f>IF('FY2025'!A117&lt;&gt;"",DATEVALUE(MID('FY2025'!L117, FIND(",", 'FY2025'!L117) + 2, FIND(" ", 'FY2025'!L117) - FIND(",", 'FY2025'!L117) - 1) &amp; " " &amp; MID('FY2025'!L117, FIND(" ", 'FY2025'!L117) + 1, FIND(",", 'FY2025'!L117, FIND(" ", 'FY2025'!L117)) - FIND(" ", 'FY2025'!L117) - 1) &amp; ", " &amp; MID('FY2025'!L117, FIND(",", 'FY2025'!L117, FIND(",",'FY2025'!L117) + 1) + 2, LEN('FY2025'!L117))),"")</f>
        <v>#VALUE!</v>
      </c>
      <c r="M115" s="7" t="e">
        <f>IF('FY2025'!A117&lt;&gt;"",DATEVALUE(MID('FY2025'!M117, FIND(",", 'FY2025'!M117) + 2, FIND(" ", 'FY2025'!M117) - FIND(",", 'FY2025'!M117) - 1) &amp; " " &amp; MID('FY2025'!M117, FIND(" ", 'FY2025'!M117) + 1, FIND(",", 'FY2025'!M117, FIND(" ", 'FY2025'!M117)) - FIND(" ", 'FY2025'!M117) - 1) &amp; ", " &amp; MID('FY2025'!M117, FIND(",", 'FY2025'!M117, FIND(",",'FY2025'!M117) + 1) + 2, LEN('FY2025'!M117))),"")</f>
        <v>#VALUE!</v>
      </c>
      <c r="N115" s="7" t="e">
        <f>IF('FY2025'!A117&lt;&gt;"",DATEVALUE(MID('FY2025'!N117, FIND(",", 'FY2025'!N117) + 2, FIND(" ", 'FY2025'!N117) - FIND(",", 'FY2025'!N117) - 1) &amp; " " &amp; MID('FY2025'!N117, FIND(" ", 'FY2025'!N117) + 1, FIND(",", 'FY2025'!N117, FIND(" ", 'FY2025'!N117)) - FIND(" ", 'FY2025'!N117) - 1) &amp; ", " &amp; MID('FY2025'!N117, FIND(",", 'FY2025'!N117, FIND(",",'FY2025'!N117) + 1) + 2, LEN('FY2025'!N117))),"")</f>
        <v>#VALUE!</v>
      </c>
      <c r="O115" s="5" t="e">
        <f t="shared" si="1"/>
        <v>#VALUE!</v>
      </c>
      <c r="P115" s="10" t="e">
        <f>IF('FY2025'!$A117&lt;&gt;"",IF(AND(MONTH($K115) &lt;= 1, MONTH($L115) &gt;= 1), IF($O115 &lt;&gt; "", $E115/$O115, ""), ""),"")</f>
        <v>#VALUE!</v>
      </c>
      <c r="Q115" s="10" t="e">
        <f>IF('FY2025'!$A117&lt;&gt;"",IF(AND(MONTH($K115) &lt;= 2, MONTH($L115) &gt;= 2), IF($O115 &lt;&gt; "", $E115/$O115, ""), ""),"")</f>
        <v>#VALUE!</v>
      </c>
      <c r="R115" s="10" t="e">
        <f>IF('FY2025'!$A117&lt;&gt;"",IF(AND(MONTH($K115) &lt;= 3, MONTH($L115) &gt;= 3), IF($O115 &lt;&gt; "", $E115/$O115, ""), ""),"")</f>
        <v>#VALUE!</v>
      </c>
      <c r="S115" s="10" t="e">
        <f>IF('FY2025'!$A117&lt;&gt;"",IF(AND(MONTH($K115) &lt;= 4, MONTH($L115) &gt;= 4), IF($O115 &lt;&gt; "", $E115/$O115, ""), ""),"")</f>
        <v>#VALUE!</v>
      </c>
      <c r="T115" s="10" t="e">
        <f>IF('FY2025'!$A117&lt;&gt;"",IF(AND(MONTH($K115) &lt;= 5, MONTH($L115) &gt;= 5), IF($O115 &lt;&gt; "", $E115/$O115, ""), ""),"")</f>
        <v>#VALUE!</v>
      </c>
      <c r="U115" s="10" t="e">
        <f>IF('FY2025'!$A117&lt;&gt;"",IF(AND(MONTH($K115) &lt;= 6, MONTH($L115) &gt;= 6), IF($O115 &lt;&gt; "", $E115/$O115, ""), ""),"")</f>
        <v>#VALUE!</v>
      </c>
      <c r="V115" s="10" t="e">
        <f>IF('FY2025'!$A117&lt;&gt;"",IF(AND(MONTH($K115) &lt;= 7, MONTH($L115) &gt;= 7 ), IF($O115 &lt;&gt; "", $E115/$O115, ""), ""),"")</f>
        <v>#VALUE!</v>
      </c>
      <c r="W115" s="10" t="e">
        <f>IF('FY2025'!$A117&lt;&gt;"",IF(AND(MONTH($K115) &lt;= 8, MONTH($L115) &gt;= 8), IF($O115 &lt;&gt; "", $E115/$O115, ""), ""),"")</f>
        <v>#VALUE!</v>
      </c>
      <c r="X115" s="10" t="e">
        <f>IF('FY2025'!$A117&lt;&gt;"",IF(AND(MONTH($K115) &lt;= 9, MONTH($L115) &gt;= 9), IF($O115 &lt;&gt; "", $E115/$O115, ""), ""),"")</f>
        <v>#VALUE!</v>
      </c>
      <c r="Y115" s="10" t="e">
        <f>IF('FY2025'!$A117&lt;&gt;"",IF(AND(MONTH($K115) &lt;= 10, MONTH($L115) &gt;= 10), IF($O115 &lt;&gt; "", $E115/$O115, ""), ""),"")</f>
        <v>#VALUE!</v>
      </c>
      <c r="Z115" s="10" t="e">
        <f>IF('FY2025'!$A117&lt;&gt;"",IF(AND(MONTH($K115) &lt;= 11, MONTH($L115) &gt;= 11), IF($O115 &lt;&gt; "", $E115/$O115, ""), ""),"")</f>
        <v>#VALUE!</v>
      </c>
      <c r="AA115" s="10" t="e">
        <f>IF('FY2025'!$A117&lt;&gt;"",IF(AND(MONTH($K115) &lt;= 12, MONTH($L115) &gt;= 12), IF($O115 &lt;&gt; "", $E115/$O115, ""), ""),"")</f>
        <v>#VALUE!</v>
      </c>
    </row>
    <row r="116" spans="1:27" x14ac:dyDescent="0.25">
      <c r="A116" s="8">
        <f>IF('FY2025'!A118&lt;&gt;"", VALUE('FY2025'!A118), "")</f>
        <v>115</v>
      </c>
      <c r="B116" s="5" t="str">
        <f>IF('FY2025'!A118&lt;&gt;"",_xlfn.VALUETOTEXT('FY2025'!B118),"")</f>
        <v>25-1403-0804-25SCBS-PS-DS-115</v>
      </c>
      <c r="C116" s="5" t="str">
        <f>_xlfn.VALUETOTEXT('FY2025'!C118)</f>
        <v>DS</v>
      </c>
      <c r="D116" s="5" t="str">
        <f>IF('FY2025'!A118&lt;&gt;"",_xlfn.VALUETOTEXT('FY2025'!D118),"")</f>
        <v>Standard Chartered Saadiq Berhad</v>
      </c>
      <c r="E116" s="6">
        <f>IF('FY2025'!A118&lt;&gt;"",VALUE('FY2025'!E118),"")</f>
        <v>500000</v>
      </c>
      <c r="F116" s="6">
        <f>IF('FY2025'!A118&lt;&gt;"",VALUE('FY2025'!F118),"")</f>
        <v>77</v>
      </c>
      <c r="G116" s="6">
        <f>IF('FY2025'!A118&lt;&gt;"",VALUE('FY2025'!G118),"")</f>
        <v>64</v>
      </c>
      <c r="H116" s="6">
        <f>IF('FY2025'!A118&lt;&gt;"",VALUE('FY2025'!H118),"")</f>
        <v>8</v>
      </c>
      <c r="I116" s="6">
        <f>IF('FY2025'!A118&lt;&gt;"",VALUE('FY2025'!I118),"")</f>
        <v>1</v>
      </c>
      <c r="J116" s="6">
        <f>IF('FY2025'!A118&lt;&gt;"",VALUE('FY2025'!J118),"")</f>
        <v>7</v>
      </c>
      <c r="K116" s="7" t="e">
        <f>IF('FY2025'!A118&lt;&gt;"",DATEVALUE(MID('FY2025'!K118, FIND(",", 'FY2025'!K118) + 2, FIND(" ", 'FY2025'!K118) - FIND(",", 'FY2025'!K118) - 1) &amp; " " &amp; MID('FY2025'!K118, FIND(" ", 'FY2025'!K118) + 1, FIND(",", 'FY2025'!K118, FIND(" ", 'FY2025'!K118)) - FIND(" ", 'FY2025'!K118) - 1) &amp; ", " &amp; MID('FY2025'!K118, FIND(",", 'FY2025'!K118, FIND(",",'FY2025'!K118) + 1) + 2, LEN('FY2025'!K118))),"")</f>
        <v>#VALUE!</v>
      </c>
      <c r="L116" s="7" t="e">
        <f>IF('FY2025'!A118&lt;&gt;"",DATEVALUE(MID('FY2025'!L118, FIND(",", 'FY2025'!L118) + 2, FIND(" ", 'FY2025'!L118) - FIND(",", 'FY2025'!L118) - 1) &amp; " " &amp; MID('FY2025'!L118, FIND(" ", 'FY2025'!L118) + 1, FIND(",", 'FY2025'!L118, FIND(" ", 'FY2025'!L118)) - FIND(" ", 'FY2025'!L118) - 1) &amp; ", " &amp; MID('FY2025'!L118, FIND(",", 'FY2025'!L118, FIND(",",'FY2025'!L118) + 1) + 2, LEN('FY2025'!L118))),"")</f>
        <v>#VALUE!</v>
      </c>
      <c r="M116" s="7" t="e">
        <f>IF('FY2025'!A118&lt;&gt;"",DATEVALUE(MID('FY2025'!M118, FIND(",", 'FY2025'!M118) + 2, FIND(" ", 'FY2025'!M118) - FIND(",", 'FY2025'!M118) - 1) &amp; " " &amp; MID('FY2025'!M118, FIND(" ", 'FY2025'!M118) + 1, FIND(",", 'FY2025'!M118, FIND(" ", 'FY2025'!M118)) - FIND(" ", 'FY2025'!M118) - 1) &amp; ", " &amp; MID('FY2025'!M118, FIND(",", 'FY2025'!M118, FIND(",",'FY2025'!M118) + 1) + 2, LEN('FY2025'!M118))),"")</f>
        <v>#VALUE!</v>
      </c>
      <c r="N116" s="7" t="e">
        <f>IF('FY2025'!A118&lt;&gt;"",DATEVALUE(MID('FY2025'!N118, FIND(",", 'FY2025'!N118) + 2, FIND(" ", 'FY2025'!N118) - FIND(",", 'FY2025'!N118) - 1) &amp; " " &amp; MID('FY2025'!N118, FIND(" ", 'FY2025'!N118) + 1, FIND(",", 'FY2025'!N118, FIND(" ", 'FY2025'!N118)) - FIND(" ", 'FY2025'!N118) - 1) &amp; ", " &amp; MID('FY2025'!N118, FIND(",", 'FY2025'!N118, FIND(",",'FY2025'!N118) + 1) + 2, LEN('FY2025'!N118))),"")</f>
        <v>#VALUE!</v>
      </c>
      <c r="O116" s="5" t="e">
        <f t="shared" si="1"/>
        <v>#VALUE!</v>
      </c>
      <c r="P116" s="10" t="e">
        <f>IF('FY2025'!$A118&lt;&gt;"",IF(AND(MONTH($K116) &lt;= 1, MONTH($L116) &gt;= 1), IF($O116 &lt;&gt; "", $E116/$O116, ""), ""),"")</f>
        <v>#VALUE!</v>
      </c>
      <c r="Q116" s="10" t="e">
        <f>IF('FY2025'!$A118&lt;&gt;"",IF(AND(MONTH($K116) &lt;= 2, MONTH($L116) &gt;= 2), IF($O116 &lt;&gt; "", $E116/$O116, ""), ""),"")</f>
        <v>#VALUE!</v>
      </c>
      <c r="R116" s="10" t="e">
        <f>IF('FY2025'!$A118&lt;&gt;"",IF(AND(MONTH($K116) &lt;= 3, MONTH($L116) &gt;= 3), IF($O116 &lt;&gt; "", $E116/$O116, ""), ""),"")</f>
        <v>#VALUE!</v>
      </c>
      <c r="S116" s="10" t="e">
        <f>IF('FY2025'!$A118&lt;&gt;"",IF(AND(MONTH($K116) &lt;= 4, MONTH($L116) &gt;= 4), IF($O116 &lt;&gt; "", $E116/$O116, ""), ""),"")</f>
        <v>#VALUE!</v>
      </c>
      <c r="T116" s="10" t="e">
        <f>IF('FY2025'!$A118&lt;&gt;"",IF(AND(MONTH($K116) &lt;= 5, MONTH($L116) &gt;= 5), IF($O116 &lt;&gt; "", $E116/$O116, ""), ""),"")</f>
        <v>#VALUE!</v>
      </c>
      <c r="U116" s="10" t="e">
        <f>IF('FY2025'!$A118&lt;&gt;"",IF(AND(MONTH($K116) &lt;= 6, MONTH($L116) &gt;= 6), IF($O116 &lt;&gt; "", $E116/$O116, ""), ""),"")</f>
        <v>#VALUE!</v>
      </c>
      <c r="V116" s="10" t="e">
        <f>IF('FY2025'!$A118&lt;&gt;"",IF(AND(MONTH($K116) &lt;= 7, MONTH($L116) &gt;= 7 ), IF($O116 &lt;&gt; "", $E116/$O116, ""), ""),"")</f>
        <v>#VALUE!</v>
      </c>
      <c r="W116" s="10" t="e">
        <f>IF('FY2025'!$A118&lt;&gt;"",IF(AND(MONTH($K116) &lt;= 8, MONTH($L116) &gt;= 8), IF($O116 &lt;&gt; "", $E116/$O116, ""), ""),"")</f>
        <v>#VALUE!</v>
      </c>
      <c r="X116" s="10" t="e">
        <f>IF('FY2025'!$A118&lt;&gt;"",IF(AND(MONTH($K116) &lt;= 9, MONTH($L116) &gt;= 9), IF($O116 &lt;&gt; "", $E116/$O116, ""), ""),"")</f>
        <v>#VALUE!</v>
      </c>
      <c r="Y116" s="10" t="e">
        <f>IF('FY2025'!$A118&lt;&gt;"",IF(AND(MONTH($K116) &lt;= 10, MONTH($L116) &gt;= 10), IF($O116 &lt;&gt; "", $E116/$O116, ""), ""),"")</f>
        <v>#VALUE!</v>
      </c>
      <c r="Z116" s="10" t="e">
        <f>IF('FY2025'!$A118&lt;&gt;"",IF(AND(MONTH($K116) &lt;= 11, MONTH($L116) &gt;= 11), IF($O116 &lt;&gt; "", $E116/$O116, ""), ""),"")</f>
        <v>#VALUE!</v>
      </c>
      <c r="AA116" s="10" t="e">
        <f>IF('FY2025'!$A118&lt;&gt;"",IF(AND(MONTH($K116) &lt;= 12, MONTH($L116) &gt;= 12), IF($O116 &lt;&gt; "", $E116/$O116, ""), ""),"")</f>
        <v>#VALUE!</v>
      </c>
    </row>
    <row r="117" spans="1:27" x14ac:dyDescent="0.25">
      <c r="A117" s="8">
        <f>IF('FY2025'!A119&lt;&gt;"", VALUE('FY2025'!A119), "")</f>
        <v>116</v>
      </c>
      <c r="B117" s="5" t="str">
        <f>IF('FY2025'!A119&lt;&gt;"",_xlfn.VALUETOTEXT('FY2025'!B119),"")</f>
        <v>25-1403-0804-25CIMI-PS-DS-116</v>
      </c>
      <c r="C117" s="5" t="str">
        <f>_xlfn.VALUETOTEXT('FY2025'!C119)</f>
        <v>DS</v>
      </c>
      <c r="D117" s="5" t="str">
        <f>IF('FY2025'!A119&lt;&gt;"",_xlfn.VALUETOTEXT('FY2025'!D119),"")</f>
        <v>CIMB Islamic Bank Berhad</v>
      </c>
      <c r="E117" s="6">
        <f>IF('FY2025'!A119&lt;&gt;"",VALUE('FY2025'!E119),"")</f>
        <v>500000</v>
      </c>
      <c r="F117" s="6">
        <f>IF('FY2025'!A119&lt;&gt;"",VALUE('FY2025'!F119),"")</f>
        <v>77</v>
      </c>
      <c r="G117" s="6">
        <f>IF('FY2025'!A119&lt;&gt;"",VALUE('FY2025'!G119),"")</f>
        <v>64</v>
      </c>
      <c r="H117" s="6">
        <f>IF('FY2025'!A119&lt;&gt;"",VALUE('FY2025'!H119),"")</f>
        <v>8.02</v>
      </c>
      <c r="I117" s="6">
        <f>IF('FY2025'!A119&lt;&gt;"",VALUE('FY2025'!I119),"")</f>
        <v>1</v>
      </c>
      <c r="J117" s="6">
        <f>IF('FY2025'!A119&lt;&gt;"",VALUE('FY2025'!J119),"")</f>
        <v>7.02</v>
      </c>
      <c r="K117" s="7" t="e">
        <f>IF('FY2025'!A119&lt;&gt;"",DATEVALUE(MID('FY2025'!K119, FIND(",", 'FY2025'!K119) + 2, FIND(" ", 'FY2025'!K119) - FIND(",", 'FY2025'!K119) - 1) &amp; " " &amp; MID('FY2025'!K119, FIND(" ", 'FY2025'!K119) + 1, FIND(",", 'FY2025'!K119, FIND(" ", 'FY2025'!K119)) - FIND(" ", 'FY2025'!K119) - 1) &amp; ", " &amp; MID('FY2025'!K119, FIND(",", 'FY2025'!K119, FIND(",",'FY2025'!K119) + 1) + 2, LEN('FY2025'!K119))),"")</f>
        <v>#VALUE!</v>
      </c>
      <c r="L117" s="7" t="e">
        <f>IF('FY2025'!A119&lt;&gt;"",DATEVALUE(MID('FY2025'!L119, FIND(",", 'FY2025'!L119) + 2, FIND(" ", 'FY2025'!L119) - FIND(",", 'FY2025'!L119) - 1) &amp; " " &amp; MID('FY2025'!L119, FIND(" ", 'FY2025'!L119) + 1, FIND(",", 'FY2025'!L119, FIND(" ", 'FY2025'!L119)) - FIND(" ", 'FY2025'!L119) - 1) &amp; ", " &amp; MID('FY2025'!L119, FIND(",", 'FY2025'!L119, FIND(",",'FY2025'!L119) + 1) + 2, LEN('FY2025'!L119))),"")</f>
        <v>#VALUE!</v>
      </c>
      <c r="M117" s="7" t="e">
        <f>IF('FY2025'!A119&lt;&gt;"",DATEVALUE(MID('FY2025'!M119, FIND(",", 'FY2025'!M119) + 2, FIND(" ", 'FY2025'!M119) - FIND(",", 'FY2025'!M119) - 1) &amp; " " &amp; MID('FY2025'!M119, FIND(" ", 'FY2025'!M119) + 1, FIND(",", 'FY2025'!M119, FIND(" ", 'FY2025'!M119)) - FIND(" ", 'FY2025'!M119) - 1) &amp; ", " &amp; MID('FY2025'!M119, FIND(",", 'FY2025'!M119, FIND(",",'FY2025'!M119) + 1) + 2, LEN('FY2025'!M119))),"")</f>
        <v>#VALUE!</v>
      </c>
      <c r="N117" s="7" t="e">
        <f>IF('FY2025'!A119&lt;&gt;"",DATEVALUE(MID('FY2025'!N119, FIND(",", 'FY2025'!N119) + 2, FIND(" ", 'FY2025'!N119) - FIND(",", 'FY2025'!N119) - 1) &amp; " " &amp; MID('FY2025'!N119, FIND(" ", 'FY2025'!N119) + 1, FIND(",", 'FY2025'!N119, FIND(" ", 'FY2025'!N119)) - FIND(" ", 'FY2025'!N119) - 1) &amp; ", " &amp; MID('FY2025'!N119, FIND(",", 'FY2025'!N119, FIND(",",'FY2025'!N119) + 1) + 2, LEN('FY2025'!N119))),"")</f>
        <v>#VALUE!</v>
      </c>
      <c r="O117" s="5" t="e">
        <f t="shared" si="1"/>
        <v>#VALUE!</v>
      </c>
      <c r="P117" s="10" t="e">
        <f>IF('FY2025'!$A119&lt;&gt;"",IF(AND(MONTH($K117) &lt;= 1, MONTH($L117) &gt;= 1), IF($O117 &lt;&gt; "", $E117/$O117, ""), ""),"")</f>
        <v>#VALUE!</v>
      </c>
      <c r="Q117" s="10" t="e">
        <f>IF('FY2025'!$A119&lt;&gt;"",IF(AND(MONTH($K117) &lt;= 2, MONTH($L117) &gt;= 2), IF($O117 &lt;&gt; "", $E117/$O117, ""), ""),"")</f>
        <v>#VALUE!</v>
      </c>
      <c r="R117" s="10" t="e">
        <f>IF('FY2025'!$A119&lt;&gt;"",IF(AND(MONTH($K117) &lt;= 3, MONTH($L117) &gt;= 3), IF($O117 &lt;&gt; "", $E117/$O117, ""), ""),"")</f>
        <v>#VALUE!</v>
      </c>
      <c r="S117" s="10" t="e">
        <f>IF('FY2025'!$A119&lt;&gt;"",IF(AND(MONTH($K117) &lt;= 4, MONTH($L117) &gt;= 4), IF($O117 &lt;&gt; "", $E117/$O117, ""), ""),"")</f>
        <v>#VALUE!</v>
      </c>
      <c r="T117" s="10" t="e">
        <f>IF('FY2025'!$A119&lt;&gt;"",IF(AND(MONTH($K117) &lt;= 5, MONTH($L117) &gt;= 5), IF($O117 &lt;&gt; "", $E117/$O117, ""), ""),"")</f>
        <v>#VALUE!</v>
      </c>
      <c r="U117" s="10" t="e">
        <f>IF('FY2025'!$A119&lt;&gt;"",IF(AND(MONTH($K117) &lt;= 6, MONTH($L117) &gt;= 6), IF($O117 &lt;&gt; "", $E117/$O117, ""), ""),"")</f>
        <v>#VALUE!</v>
      </c>
      <c r="V117" s="10" t="e">
        <f>IF('FY2025'!$A119&lt;&gt;"",IF(AND(MONTH($K117) &lt;= 7, MONTH($L117) &gt;= 7 ), IF($O117 &lt;&gt; "", $E117/$O117, ""), ""),"")</f>
        <v>#VALUE!</v>
      </c>
      <c r="W117" s="10" t="e">
        <f>IF('FY2025'!$A119&lt;&gt;"",IF(AND(MONTH($K117) &lt;= 8, MONTH($L117) &gt;= 8), IF($O117 &lt;&gt; "", $E117/$O117, ""), ""),"")</f>
        <v>#VALUE!</v>
      </c>
      <c r="X117" s="10" t="e">
        <f>IF('FY2025'!$A119&lt;&gt;"",IF(AND(MONTH($K117) &lt;= 9, MONTH($L117) &gt;= 9), IF($O117 &lt;&gt; "", $E117/$O117, ""), ""),"")</f>
        <v>#VALUE!</v>
      </c>
      <c r="Y117" s="10" t="e">
        <f>IF('FY2025'!$A119&lt;&gt;"",IF(AND(MONTH($K117) &lt;= 10, MONTH($L117) &gt;= 10), IF($O117 &lt;&gt; "", $E117/$O117, ""), ""),"")</f>
        <v>#VALUE!</v>
      </c>
      <c r="Z117" s="10" t="e">
        <f>IF('FY2025'!$A119&lt;&gt;"",IF(AND(MONTH($K117) &lt;= 11, MONTH($L117) &gt;= 11), IF($O117 &lt;&gt; "", $E117/$O117, ""), ""),"")</f>
        <v>#VALUE!</v>
      </c>
      <c r="AA117" s="10" t="e">
        <f>IF('FY2025'!$A119&lt;&gt;"",IF(AND(MONTH($K117) &lt;= 12, MONTH($L117) &gt;= 12), IF($O117 &lt;&gt; "", $E117/$O117, ""), ""),"")</f>
        <v>#VALUE!</v>
      </c>
    </row>
    <row r="118" spans="1:27" x14ac:dyDescent="0.25">
      <c r="A118" s="8">
        <f>IF('FY2025'!A120&lt;&gt;"", VALUE('FY2025'!A120), "")</f>
        <v>117</v>
      </c>
      <c r="B118" s="5" t="str">
        <f>IF('FY2025'!A120&lt;&gt;"",_xlfn.VALUETOTEXT('FY2025'!B120),"")</f>
        <v>25-1703-0904-25MSCG-PS-EG-117</v>
      </c>
      <c r="C118" s="5" t="str">
        <f>_xlfn.VALUETOTEXT('FY2025'!C120)</f>
        <v>EG</v>
      </c>
      <c r="D118" s="5" t="str">
        <f>IF('FY2025'!A120&lt;&gt;"",_xlfn.VALUETOTEXT('FY2025'!D120),"")</f>
        <v>Morgan Stanley Capital Group (Singapore) Pte</v>
      </c>
      <c r="E118" s="6">
        <f>IF('FY2025'!A120&lt;&gt;"",VALUE('FY2025'!E120),"")</f>
        <v>1000000</v>
      </c>
      <c r="F118" s="6">
        <f>IF('FY2025'!A120&lt;&gt;"",VALUE('FY2025'!F120),"")</f>
        <v>77</v>
      </c>
      <c r="G118" s="6">
        <f>IF('FY2025'!A120&lt;&gt;"",VALUE('FY2025'!G120),"")</f>
        <v>64</v>
      </c>
      <c r="H118" s="6">
        <f>IF('FY2025'!A120&lt;&gt;"",VALUE('FY2025'!H120),"")</f>
        <v>8.4</v>
      </c>
      <c r="I118" s="6">
        <f>IF('FY2025'!A120&lt;&gt;"",VALUE('FY2025'!I120),"")</f>
        <v>1.5</v>
      </c>
      <c r="J118" s="6">
        <f>IF('FY2025'!A120&lt;&gt;"",VALUE('FY2025'!J120),"")</f>
        <v>6.9</v>
      </c>
      <c r="K118" s="7" t="e">
        <f>IF('FY2025'!A120&lt;&gt;"",DATEVALUE(MID('FY2025'!K120, FIND(",", 'FY2025'!K120) + 2, FIND(" ", 'FY2025'!K120) - FIND(",", 'FY2025'!K120) - 1) &amp; " " &amp; MID('FY2025'!K120, FIND(" ", 'FY2025'!K120) + 1, FIND(",", 'FY2025'!K120, FIND(" ", 'FY2025'!K120)) - FIND(" ", 'FY2025'!K120) - 1) &amp; ", " &amp; MID('FY2025'!K120, FIND(",", 'FY2025'!K120, FIND(",",'FY2025'!K120) + 1) + 2, LEN('FY2025'!K120))),"")</f>
        <v>#VALUE!</v>
      </c>
      <c r="L118" s="7" t="e">
        <f>IF('FY2025'!A120&lt;&gt;"",DATEVALUE(MID('FY2025'!L120, FIND(",", 'FY2025'!L120) + 2, FIND(" ", 'FY2025'!L120) - FIND(",", 'FY2025'!L120) - 1) &amp; " " &amp; MID('FY2025'!L120, FIND(" ", 'FY2025'!L120) + 1, FIND(",", 'FY2025'!L120, FIND(" ", 'FY2025'!L120)) - FIND(" ", 'FY2025'!L120) - 1) &amp; ", " &amp; MID('FY2025'!L120, FIND(",", 'FY2025'!L120, FIND(",",'FY2025'!L120) + 1) + 2, LEN('FY2025'!L120))),"")</f>
        <v>#VALUE!</v>
      </c>
      <c r="M118" s="7" t="e">
        <f>IF('FY2025'!A120&lt;&gt;"",DATEVALUE(MID('FY2025'!M120, FIND(",", 'FY2025'!M120) + 2, FIND(" ", 'FY2025'!M120) - FIND(",", 'FY2025'!M120) - 1) &amp; " " &amp; MID('FY2025'!M120, FIND(" ", 'FY2025'!M120) + 1, FIND(",", 'FY2025'!M120, FIND(" ", 'FY2025'!M120)) - FIND(" ", 'FY2025'!M120) - 1) &amp; ", " &amp; MID('FY2025'!M120, FIND(",", 'FY2025'!M120, FIND(",",'FY2025'!M120) + 1) + 2, LEN('FY2025'!M120))),"")</f>
        <v>#VALUE!</v>
      </c>
      <c r="N118" s="7" t="e">
        <f>IF('FY2025'!A120&lt;&gt;"",DATEVALUE(MID('FY2025'!N120, FIND(",", 'FY2025'!N120) + 2, FIND(" ", 'FY2025'!N120) - FIND(",", 'FY2025'!N120) - 1) &amp; " " &amp; MID('FY2025'!N120, FIND(" ", 'FY2025'!N120) + 1, FIND(",", 'FY2025'!N120, FIND(" ", 'FY2025'!N120)) - FIND(" ", 'FY2025'!N120) - 1) &amp; ", " &amp; MID('FY2025'!N120, FIND(",", 'FY2025'!N120, FIND(",",'FY2025'!N120) + 1) + 2, LEN('FY2025'!N120))),"")</f>
        <v>#VALUE!</v>
      </c>
      <c r="O118" s="5" t="e">
        <f t="shared" si="1"/>
        <v>#VALUE!</v>
      </c>
      <c r="P118" s="10" t="e">
        <f>IF('FY2025'!$A120&lt;&gt;"",IF(AND(MONTH($K118) &lt;= 1, MONTH($L118) &gt;= 1), IF($O118 &lt;&gt; "", $E118/$O118, ""), ""),"")</f>
        <v>#VALUE!</v>
      </c>
      <c r="Q118" s="10" t="e">
        <f>IF('FY2025'!$A120&lt;&gt;"",IF(AND(MONTH($K118) &lt;= 2, MONTH($L118) &gt;= 2), IF($O118 &lt;&gt; "", $E118/$O118, ""), ""),"")</f>
        <v>#VALUE!</v>
      </c>
      <c r="R118" s="10" t="e">
        <f>IF('FY2025'!$A120&lt;&gt;"",IF(AND(MONTH($K118) &lt;= 3, MONTH($L118) &gt;= 3), IF($O118 &lt;&gt; "", $E118/$O118, ""), ""),"")</f>
        <v>#VALUE!</v>
      </c>
      <c r="S118" s="10" t="e">
        <f>IF('FY2025'!$A120&lt;&gt;"",IF(AND(MONTH($K118) &lt;= 4, MONTH($L118) &gt;= 4), IF($O118 &lt;&gt; "", $E118/$O118, ""), ""),"")</f>
        <v>#VALUE!</v>
      </c>
      <c r="T118" s="10" t="e">
        <f>IF('FY2025'!$A120&lt;&gt;"",IF(AND(MONTH($K118) &lt;= 5, MONTH($L118) &gt;= 5), IF($O118 &lt;&gt; "", $E118/$O118, ""), ""),"")</f>
        <v>#VALUE!</v>
      </c>
      <c r="U118" s="10" t="e">
        <f>IF('FY2025'!$A120&lt;&gt;"",IF(AND(MONTH($K118) &lt;= 6, MONTH($L118) &gt;= 6), IF($O118 &lt;&gt; "", $E118/$O118, ""), ""),"")</f>
        <v>#VALUE!</v>
      </c>
      <c r="V118" s="10" t="e">
        <f>IF('FY2025'!$A120&lt;&gt;"",IF(AND(MONTH($K118) &lt;= 7, MONTH($L118) &gt;= 7 ), IF($O118 &lt;&gt; "", $E118/$O118, ""), ""),"")</f>
        <v>#VALUE!</v>
      </c>
      <c r="W118" s="10" t="e">
        <f>IF('FY2025'!$A120&lt;&gt;"",IF(AND(MONTH($K118) &lt;= 8, MONTH($L118) &gt;= 8), IF($O118 &lt;&gt; "", $E118/$O118, ""), ""),"")</f>
        <v>#VALUE!</v>
      </c>
      <c r="X118" s="10" t="e">
        <f>IF('FY2025'!$A120&lt;&gt;"",IF(AND(MONTH($K118) &lt;= 9, MONTH($L118) &gt;= 9), IF($O118 &lt;&gt; "", $E118/$O118, ""), ""),"")</f>
        <v>#VALUE!</v>
      </c>
      <c r="Y118" s="10" t="e">
        <f>IF('FY2025'!$A120&lt;&gt;"",IF(AND(MONTH($K118) &lt;= 10, MONTH($L118) &gt;= 10), IF($O118 &lt;&gt; "", $E118/$O118, ""), ""),"")</f>
        <v>#VALUE!</v>
      </c>
      <c r="Z118" s="10" t="e">
        <f>IF('FY2025'!$A120&lt;&gt;"",IF(AND(MONTH($K118) &lt;= 11, MONTH($L118) &gt;= 11), IF($O118 &lt;&gt; "", $E118/$O118, ""), ""),"")</f>
        <v>#VALUE!</v>
      </c>
      <c r="AA118" s="10" t="e">
        <f>IF('FY2025'!$A120&lt;&gt;"",IF(AND(MONTH($K118) &lt;= 12, MONTH($L118) &gt;= 12), IF($O118 &lt;&gt; "", $E118/$O118, ""), ""),"")</f>
        <v>#VALUE!</v>
      </c>
    </row>
    <row r="119" spans="1:27" x14ac:dyDescent="0.25">
      <c r="A119" s="8">
        <f>IF('FY2025'!A121&lt;&gt;"", VALUE('FY2025'!A121), "")</f>
        <v>118</v>
      </c>
      <c r="B119" s="5" t="str">
        <f>IF('FY2025'!A121&lt;&gt;"",_xlfn.VALUETOTEXT('FY2025'!B121),"")</f>
        <v>25-1703-0904-25JPMC-PS-EG-118</v>
      </c>
      <c r="C119" s="5" t="str">
        <f>_xlfn.VALUETOTEXT('FY2025'!C121)</f>
        <v>EG</v>
      </c>
      <c r="D119" s="5" t="str">
        <f>IF('FY2025'!A121&lt;&gt;"",_xlfn.VALUETOTEXT('FY2025'!D121),"")</f>
        <v>JP Morgan Chase Bank NA</v>
      </c>
      <c r="E119" s="6">
        <f>IF('FY2025'!A121&lt;&gt;"",VALUE('FY2025'!E121),"")</f>
        <v>500000</v>
      </c>
      <c r="F119" s="6">
        <f>IF('FY2025'!A121&lt;&gt;"",VALUE('FY2025'!F121),"")</f>
        <v>77</v>
      </c>
      <c r="G119" s="6">
        <f>IF('FY2025'!A121&lt;&gt;"",VALUE('FY2025'!G121),"")</f>
        <v>64</v>
      </c>
      <c r="H119" s="6">
        <f>IF('FY2025'!A121&lt;&gt;"",VALUE('FY2025'!H121),"")</f>
        <v>8.4499999999999993</v>
      </c>
      <c r="I119" s="6">
        <f>IF('FY2025'!A121&lt;&gt;"",VALUE('FY2025'!I121),"")</f>
        <v>1.55</v>
      </c>
      <c r="J119" s="6">
        <f>IF('FY2025'!A121&lt;&gt;"",VALUE('FY2025'!J121),"")</f>
        <v>6.9</v>
      </c>
      <c r="K119" s="7" t="e">
        <f>IF('FY2025'!A121&lt;&gt;"",DATEVALUE(MID('FY2025'!K121, FIND(",", 'FY2025'!K121) + 2, FIND(" ", 'FY2025'!K121) - FIND(",", 'FY2025'!K121) - 1) &amp; " " &amp; MID('FY2025'!K121, FIND(" ", 'FY2025'!K121) + 1, FIND(",", 'FY2025'!K121, FIND(" ", 'FY2025'!K121)) - FIND(" ", 'FY2025'!K121) - 1) &amp; ", " &amp; MID('FY2025'!K121, FIND(",", 'FY2025'!K121, FIND(",",'FY2025'!K121) + 1) + 2, LEN('FY2025'!K121))),"")</f>
        <v>#VALUE!</v>
      </c>
      <c r="L119" s="7" t="e">
        <f>IF('FY2025'!A121&lt;&gt;"",DATEVALUE(MID('FY2025'!L121, FIND(",", 'FY2025'!L121) + 2, FIND(" ", 'FY2025'!L121) - FIND(",", 'FY2025'!L121) - 1) &amp; " " &amp; MID('FY2025'!L121, FIND(" ", 'FY2025'!L121) + 1, FIND(",", 'FY2025'!L121, FIND(" ", 'FY2025'!L121)) - FIND(" ", 'FY2025'!L121) - 1) &amp; ", " &amp; MID('FY2025'!L121, FIND(",", 'FY2025'!L121, FIND(",",'FY2025'!L121) + 1) + 2, LEN('FY2025'!L121))),"")</f>
        <v>#VALUE!</v>
      </c>
      <c r="M119" s="7" t="e">
        <f>IF('FY2025'!A121&lt;&gt;"",DATEVALUE(MID('FY2025'!M121, FIND(",", 'FY2025'!M121) + 2, FIND(" ", 'FY2025'!M121) - FIND(",", 'FY2025'!M121) - 1) &amp; " " &amp; MID('FY2025'!M121, FIND(" ", 'FY2025'!M121) + 1, FIND(",", 'FY2025'!M121, FIND(" ", 'FY2025'!M121)) - FIND(" ", 'FY2025'!M121) - 1) &amp; ", " &amp; MID('FY2025'!M121, FIND(",", 'FY2025'!M121, FIND(",",'FY2025'!M121) + 1) + 2, LEN('FY2025'!M121))),"")</f>
        <v>#VALUE!</v>
      </c>
      <c r="N119" s="7" t="e">
        <f>IF('FY2025'!A121&lt;&gt;"",DATEVALUE(MID('FY2025'!N121, FIND(",", 'FY2025'!N121) + 2, FIND(" ", 'FY2025'!N121) - FIND(",", 'FY2025'!N121) - 1) &amp; " " &amp; MID('FY2025'!N121, FIND(" ", 'FY2025'!N121) + 1, FIND(",", 'FY2025'!N121, FIND(" ", 'FY2025'!N121)) - FIND(" ", 'FY2025'!N121) - 1) &amp; ", " &amp; MID('FY2025'!N121, FIND(",", 'FY2025'!N121, FIND(",",'FY2025'!N121) + 1) + 2, LEN('FY2025'!N121))),"")</f>
        <v>#VALUE!</v>
      </c>
      <c r="O119" s="5" t="e">
        <f t="shared" si="1"/>
        <v>#VALUE!</v>
      </c>
      <c r="P119" s="10" t="e">
        <f>IF('FY2025'!$A121&lt;&gt;"",IF(AND(MONTH($K119) &lt;= 1, MONTH($L119) &gt;= 1), IF($O119 &lt;&gt; "", $E119/$O119, ""), ""),"")</f>
        <v>#VALUE!</v>
      </c>
      <c r="Q119" s="10" t="e">
        <f>IF('FY2025'!$A121&lt;&gt;"",IF(AND(MONTH($K119) &lt;= 2, MONTH($L119) &gt;= 2), IF($O119 &lt;&gt; "", $E119/$O119, ""), ""),"")</f>
        <v>#VALUE!</v>
      </c>
      <c r="R119" s="10" t="e">
        <f>IF('FY2025'!$A121&lt;&gt;"",IF(AND(MONTH($K119) &lt;= 3, MONTH($L119) &gt;= 3), IF($O119 &lt;&gt; "", $E119/$O119, ""), ""),"")</f>
        <v>#VALUE!</v>
      </c>
      <c r="S119" s="10" t="e">
        <f>IF('FY2025'!$A121&lt;&gt;"",IF(AND(MONTH($K119) &lt;= 4, MONTH($L119) &gt;= 4), IF($O119 &lt;&gt; "", $E119/$O119, ""), ""),"")</f>
        <v>#VALUE!</v>
      </c>
      <c r="T119" s="10" t="e">
        <f>IF('FY2025'!$A121&lt;&gt;"",IF(AND(MONTH($K119) &lt;= 5, MONTH($L119) &gt;= 5), IF($O119 &lt;&gt; "", $E119/$O119, ""), ""),"")</f>
        <v>#VALUE!</v>
      </c>
      <c r="U119" s="10" t="e">
        <f>IF('FY2025'!$A121&lt;&gt;"",IF(AND(MONTH($K119) &lt;= 6, MONTH($L119) &gt;= 6), IF($O119 &lt;&gt; "", $E119/$O119, ""), ""),"")</f>
        <v>#VALUE!</v>
      </c>
      <c r="V119" s="10" t="e">
        <f>IF('FY2025'!$A121&lt;&gt;"",IF(AND(MONTH($K119) &lt;= 7, MONTH($L119) &gt;= 7 ), IF($O119 &lt;&gt; "", $E119/$O119, ""), ""),"")</f>
        <v>#VALUE!</v>
      </c>
      <c r="W119" s="10" t="e">
        <f>IF('FY2025'!$A121&lt;&gt;"",IF(AND(MONTH($K119) &lt;= 8, MONTH($L119) &gt;= 8), IF($O119 &lt;&gt; "", $E119/$O119, ""), ""),"")</f>
        <v>#VALUE!</v>
      </c>
      <c r="X119" s="10" t="e">
        <f>IF('FY2025'!$A121&lt;&gt;"",IF(AND(MONTH($K119) &lt;= 9, MONTH($L119) &gt;= 9), IF($O119 &lt;&gt; "", $E119/$O119, ""), ""),"")</f>
        <v>#VALUE!</v>
      </c>
      <c r="Y119" s="10" t="e">
        <f>IF('FY2025'!$A121&lt;&gt;"",IF(AND(MONTH($K119) &lt;= 10, MONTH($L119) &gt;= 10), IF($O119 &lt;&gt; "", $E119/$O119, ""), ""),"")</f>
        <v>#VALUE!</v>
      </c>
      <c r="Z119" s="10" t="e">
        <f>IF('FY2025'!$A121&lt;&gt;"",IF(AND(MONTH($K119) &lt;= 11, MONTH($L119) &gt;= 11), IF($O119 &lt;&gt; "", $E119/$O119, ""), ""),"")</f>
        <v>#VALUE!</v>
      </c>
      <c r="AA119" s="10" t="e">
        <f>IF('FY2025'!$A121&lt;&gt;"",IF(AND(MONTH($K119) &lt;= 12, MONTH($L119) &gt;= 12), IF($O119 &lt;&gt; "", $E119/$O119, ""), ""),"")</f>
        <v>#VALUE!</v>
      </c>
    </row>
    <row r="120" spans="1:27" x14ac:dyDescent="0.25">
      <c r="A120" s="8">
        <f>IF('FY2025'!A122&lt;&gt;"", VALUE('FY2025'!A122), "")</f>
        <v>119</v>
      </c>
      <c r="B120" s="5" t="str">
        <f>IF('FY2025'!A122&lt;&gt;"",_xlfn.VALUETOTEXT('FY2025'!B122),"")</f>
        <v>25-1703-0904-25SCBB-PS-EG-119</v>
      </c>
      <c r="C120" s="5" t="str">
        <f>_xlfn.VALUETOTEXT('FY2025'!C122)</f>
        <v>EG</v>
      </c>
      <c r="D120" s="5" t="str">
        <f>IF('FY2025'!A122&lt;&gt;"",_xlfn.VALUETOTEXT('FY2025'!D122),"")</f>
        <v>Standard Chartered Bank (M) Bhd</v>
      </c>
      <c r="E120" s="6">
        <f>IF('FY2025'!A122&lt;&gt;"",VALUE('FY2025'!E122),"")</f>
        <v>1000000</v>
      </c>
      <c r="F120" s="6">
        <f>IF('FY2025'!A122&lt;&gt;"",VALUE('FY2025'!F122),"")</f>
        <v>77</v>
      </c>
      <c r="G120" s="6">
        <f>IF('FY2025'!A122&lt;&gt;"",VALUE('FY2025'!G122),"")</f>
        <v>64</v>
      </c>
      <c r="H120" s="6">
        <f>IF('FY2025'!A122&lt;&gt;"",VALUE('FY2025'!H122),"")</f>
        <v>8.35</v>
      </c>
      <c r="I120" s="6">
        <f>IF('FY2025'!A122&lt;&gt;"",VALUE('FY2025'!I122),"")</f>
        <v>1.46</v>
      </c>
      <c r="J120" s="6">
        <f>IF('FY2025'!A122&lt;&gt;"",VALUE('FY2025'!J122),"")</f>
        <v>6.89</v>
      </c>
      <c r="K120" s="7" t="e">
        <f>IF('FY2025'!A122&lt;&gt;"",DATEVALUE(MID('FY2025'!K122, FIND(",", 'FY2025'!K122) + 2, FIND(" ", 'FY2025'!K122) - FIND(",", 'FY2025'!K122) - 1) &amp; " " &amp; MID('FY2025'!K122, FIND(" ", 'FY2025'!K122) + 1, FIND(",", 'FY2025'!K122, FIND(" ", 'FY2025'!K122)) - FIND(" ", 'FY2025'!K122) - 1) &amp; ", " &amp; MID('FY2025'!K122, FIND(",", 'FY2025'!K122, FIND(",",'FY2025'!K122) + 1) + 2, LEN('FY2025'!K122))),"")</f>
        <v>#VALUE!</v>
      </c>
      <c r="L120" s="7" t="e">
        <f>IF('FY2025'!A122&lt;&gt;"",DATEVALUE(MID('FY2025'!L122, FIND(",", 'FY2025'!L122) + 2, FIND(" ", 'FY2025'!L122) - FIND(",", 'FY2025'!L122) - 1) &amp; " " &amp; MID('FY2025'!L122, FIND(" ", 'FY2025'!L122) + 1, FIND(",", 'FY2025'!L122, FIND(" ", 'FY2025'!L122)) - FIND(" ", 'FY2025'!L122) - 1) &amp; ", " &amp; MID('FY2025'!L122, FIND(",", 'FY2025'!L122, FIND(",",'FY2025'!L122) + 1) + 2, LEN('FY2025'!L122))),"")</f>
        <v>#VALUE!</v>
      </c>
      <c r="M120" s="7" t="e">
        <f>IF('FY2025'!A122&lt;&gt;"",DATEVALUE(MID('FY2025'!M122, FIND(",", 'FY2025'!M122) + 2, FIND(" ", 'FY2025'!M122) - FIND(",", 'FY2025'!M122) - 1) &amp; " " &amp; MID('FY2025'!M122, FIND(" ", 'FY2025'!M122) + 1, FIND(",", 'FY2025'!M122, FIND(" ", 'FY2025'!M122)) - FIND(" ", 'FY2025'!M122) - 1) &amp; ", " &amp; MID('FY2025'!M122, FIND(",", 'FY2025'!M122, FIND(",",'FY2025'!M122) + 1) + 2, LEN('FY2025'!M122))),"")</f>
        <v>#VALUE!</v>
      </c>
      <c r="N120" s="7" t="e">
        <f>IF('FY2025'!A122&lt;&gt;"",DATEVALUE(MID('FY2025'!N122, FIND(",", 'FY2025'!N122) + 2, FIND(" ", 'FY2025'!N122) - FIND(",", 'FY2025'!N122) - 1) &amp; " " &amp; MID('FY2025'!N122, FIND(" ", 'FY2025'!N122) + 1, FIND(",", 'FY2025'!N122, FIND(" ", 'FY2025'!N122)) - FIND(" ", 'FY2025'!N122) - 1) &amp; ", " &amp; MID('FY2025'!N122, FIND(",", 'FY2025'!N122, FIND(",",'FY2025'!N122) + 1) + 2, LEN('FY2025'!N122))),"")</f>
        <v>#VALUE!</v>
      </c>
      <c r="O120" s="5" t="e">
        <f t="shared" si="1"/>
        <v>#VALUE!</v>
      </c>
      <c r="P120" s="10" t="e">
        <f>IF('FY2025'!$A122&lt;&gt;"",IF(AND(MONTH($K120) &lt;= 1, MONTH($L120) &gt;= 1), IF($O120 &lt;&gt; "", $E120/$O120, ""), ""),"")</f>
        <v>#VALUE!</v>
      </c>
      <c r="Q120" s="10" t="e">
        <f>IF('FY2025'!$A122&lt;&gt;"",IF(AND(MONTH($K120) &lt;= 2, MONTH($L120) &gt;= 2), IF($O120 &lt;&gt; "", $E120/$O120, ""), ""),"")</f>
        <v>#VALUE!</v>
      </c>
      <c r="R120" s="10" t="e">
        <f>IF('FY2025'!$A122&lt;&gt;"",IF(AND(MONTH($K120) &lt;= 3, MONTH($L120) &gt;= 3), IF($O120 &lt;&gt; "", $E120/$O120, ""), ""),"")</f>
        <v>#VALUE!</v>
      </c>
      <c r="S120" s="10" t="e">
        <f>IF('FY2025'!$A122&lt;&gt;"",IF(AND(MONTH($K120) &lt;= 4, MONTH($L120) &gt;= 4), IF($O120 &lt;&gt; "", $E120/$O120, ""), ""),"")</f>
        <v>#VALUE!</v>
      </c>
      <c r="T120" s="10" t="e">
        <f>IF('FY2025'!$A122&lt;&gt;"",IF(AND(MONTH($K120) &lt;= 5, MONTH($L120) &gt;= 5), IF($O120 &lt;&gt; "", $E120/$O120, ""), ""),"")</f>
        <v>#VALUE!</v>
      </c>
      <c r="U120" s="10" t="e">
        <f>IF('FY2025'!$A122&lt;&gt;"",IF(AND(MONTH($K120) &lt;= 6, MONTH($L120) &gt;= 6), IF($O120 &lt;&gt; "", $E120/$O120, ""), ""),"")</f>
        <v>#VALUE!</v>
      </c>
      <c r="V120" s="10" t="e">
        <f>IF('FY2025'!$A122&lt;&gt;"",IF(AND(MONTH($K120) &lt;= 7, MONTH($L120) &gt;= 7 ), IF($O120 &lt;&gt; "", $E120/$O120, ""), ""),"")</f>
        <v>#VALUE!</v>
      </c>
      <c r="W120" s="10" t="e">
        <f>IF('FY2025'!$A122&lt;&gt;"",IF(AND(MONTH($K120) &lt;= 8, MONTH($L120) &gt;= 8), IF($O120 &lt;&gt; "", $E120/$O120, ""), ""),"")</f>
        <v>#VALUE!</v>
      </c>
      <c r="X120" s="10" t="e">
        <f>IF('FY2025'!$A122&lt;&gt;"",IF(AND(MONTH($K120) &lt;= 9, MONTH($L120) &gt;= 9), IF($O120 &lt;&gt; "", $E120/$O120, ""), ""),"")</f>
        <v>#VALUE!</v>
      </c>
      <c r="Y120" s="10" t="e">
        <f>IF('FY2025'!$A122&lt;&gt;"",IF(AND(MONTH($K120) &lt;= 10, MONTH($L120) &gt;= 10), IF($O120 &lt;&gt; "", $E120/$O120, ""), ""),"")</f>
        <v>#VALUE!</v>
      </c>
      <c r="Z120" s="10" t="e">
        <f>IF('FY2025'!$A122&lt;&gt;"",IF(AND(MONTH($K120) &lt;= 11, MONTH($L120) &gt;= 11), IF($O120 &lt;&gt; "", $E120/$O120, ""), ""),"")</f>
        <v>#VALUE!</v>
      </c>
      <c r="AA120" s="10" t="e">
        <f>IF('FY2025'!$A122&lt;&gt;"",IF(AND(MONTH($K120) &lt;= 12, MONTH($L120) &gt;= 12), IF($O120 &lt;&gt; "", $E120/$O120, ""), ""),"")</f>
        <v>#VALUE!</v>
      </c>
    </row>
    <row r="121" spans="1:27" x14ac:dyDescent="0.25">
      <c r="A121" s="8">
        <f>IF('FY2025'!A123&lt;&gt;"", VALUE('FY2025'!A123), "")</f>
        <v>120</v>
      </c>
      <c r="B121" s="5" t="str">
        <f>IF('FY2025'!A123&lt;&gt;"",_xlfn.VALUETOTEXT('FY2025'!B123),"")</f>
        <v>25-1703-0904-25CITI-PS-EG-120</v>
      </c>
      <c r="C121" s="5" t="str">
        <f>_xlfn.VALUETOTEXT('FY2025'!C123)</f>
        <v>EG</v>
      </c>
      <c r="D121" s="5" t="str">
        <f>IF('FY2025'!A123&lt;&gt;"",_xlfn.VALUETOTEXT('FY2025'!D123),"")</f>
        <v>Citibank Bhd</v>
      </c>
      <c r="E121" s="6">
        <f>IF('FY2025'!A123&lt;&gt;"",VALUE('FY2025'!E123),"")</f>
        <v>1000000</v>
      </c>
      <c r="F121" s="6">
        <f>IF('FY2025'!A123&lt;&gt;"",VALUE('FY2025'!F123),"")</f>
        <v>77</v>
      </c>
      <c r="G121" s="6">
        <f>IF('FY2025'!A123&lt;&gt;"",VALUE('FY2025'!G123),"")</f>
        <v>64</v>
      </c>
      <c r="H121" s="6">
        <f>IF('FY2025'!A123&lt;&gt;"",VALUE('FY2025'!H123),"")</f>
        <v>8.35</v>
      </c>
      <c r="I121" s="6">
        <f>IF('FY2025'!A123&lt;&gt;"",VALUE('FY2025'!I123),"")</f>
        <v>1.45</v>
      </c>
      <c r="J121" s="6">
        <f>IF('FY2025'!A123&lt;&gt;"",VALUE('FY2025'!J123),"")</f>
        <v>6.9</v>
      </c>
      <c r="K121" s="7" t="e">
        <f>IF('FY2025'!A123&lt;&gt;"",DATEVALUE(MID('FY2025'!K123, FIND(",", 'FY2025'!K123) + 2, FIND(" ", 'FY2025'!K123) - FIND(",", 'FY2025'!K123) - 1) &amp; " " &amp; MID('FY2025'!K123, FIND(" ", 'FY2025'!K123) + 1, FIND(",", 'FY2025'!K123, FIND(" ", 'FY2025'!K123)) - FIND(" ", 'FY2025'!K123) - 1) &amp; ", " &amp; MID('FY2025'!K123, FIND(",", 'FY2025'!K123, FIND(",",'FY2025'!K123) + 1) + 2, LEN('FY2025'!K123))),"")</f>
        <v>#VALUE!</v>
      </c>
      <c r="L121" s="7" t="e">
        <f>IF('FY2025'!A123&lt;&gt;"",DATEVALUE(MID('FY2025'!L123, FIND(",", 'FY2025'!L123) + 2, FIND(" ", 'FY2025'!L123) - FIND(",", 'FY2025'!L123) - 1) &amp; " " &amp; MID('FY2025'!L123, FIND(" ", 'FY2025'!L123) + 1, FIND(",", 'FY2025'!L123, FIND(" ", 'FY2025'!L123)) - FIND(" ", 'FY2025'!L123) - 1) &amp; ", " &amp; MID('FY2025'!L123, FIND(",", 'FY2025'!L123, FIND(",",'FY2025'!L123) + 1) + 2, LEN('FY2025'!L123))),"")</f>
        <v>#VALUE!</v>
      </c>
      <c r="M121" s="7" t="e">
        <f>IF('FY2025'!A123&lt;&gt;"",DATEVALUE(MID('FY2025'!M123, FIND(",", 'FY2025'!M123) + 2, FIND(" ", 'FY2025'!M123) - FIND(",", 'FY2025'!M123) - 1) &amp; " " &amp; MID('FY2025'!M123, FIND(" ", 'FY2025'!M123) + 1, FIND(",", 'FY2025'!M123, FIND(" ", 'FY2025'!M123)) - FIND(" ", 'FY2025'!M123) - 1) &amp; ", " &amp; MID('FY2025'!M123, FIND(",", 'FY2025'!M123, FIND(",",'FY2025'!M123) + 1) + 2, LEN('FY2025'!M123))),"")</f>
        <v>#VALUE!</v>
      </c>
      <c r="N121" s="7" t="e">
        <f>IF('FY2025'!A123&lt;&gt;"",DATEVALUE(MID('FY2025'!N123, FIND(",", 'FY2025'!N123) + 2, FIND(" ", 'FY2025'!N123) - FIND(",", 'FY2025'!N123) - 1) &amp; " " &amp; MID('FY2025'!N123, FIND(" ", 'FY2025'!N123) + 1, FIND(",", 'FY2025'!N123, FIND(" ", 'FY2025'!N123)) - FIND(" ", 'FY2025'!N123) - 1) &amp; ", " &amp; MID('FY2025'!N123, FIND(",", 'FY2025'!N123, FIND(",",'FY2025'!N123) + 1) + 2, LEN('FY2025'!N123))),"")</f>
        <v>#VALUE!</v>
      </c>
      <c r="O121" s="5" t="e">
        <f t="shared" si="1"/>
        <v>#VALUE!</v>
      </c>
      <c r="P121" s="10" t="e">
        <f>IF('FY2025'!$A123&lt;&gt;"",IF(AND(MONTH($K121) &lt;= 1, MONTH($L121) &gt;= 1), IF($O121 &lt;&gt; "", $E121/$O121, ""), ""),"")</f>
        <v>#VALUE!</v>
      </c>
      <c r="Q121" s="10" t="e">
        <f>IF('FY2025'!$A123&lt;&gt;"",IF(AND(MONTH($K121) &lt;= 2, MONTH($L121) &gt;= 2), IF($O121 &lt;&gt; "", $E121/$O121, ""), ""),"")</f>
        <v>#VALUE!</v>
      </c>
      <c r="R121" s="10" t="e">
        <f>IF('FY2025'!$A123&lt;&gt;"",IF(AND(MONTH($K121) &lt;= 3, MONTH($L121) &gt;= 3), IF($O121 &lt;&gt; "", $E121/$O121, ""), ""),"")</f>
        <v>#VALUE!</v>
      </c>
      <c r="S121" s="10" t="e">
        <f>IF('FY2025'!$A123&lt;&gt;"",IF(AND(MONTH($K121) &lt;= 4, MONTH($L121) &gt;= 4), IF($O121 &lt;&gt; "", $E121/$O121, ""), ""),"")</f>
        <v>#VALUE!</v>
      </c>
      <c r="T121" s="10" t="e">
        <f>IF('FY2025'!$A123&lt;&gt;"",IF(AND(MONTH($K121) &lt;= 5, MONTH($L121) &gt;= 5), IF($O121 &lt;&gt; "", $E121/$O121, ""), ""),"")</f>
        <v>#VALUE!</v>
      </c>
      <c r="U121" s="10" t="e">
        <f>IF('FY2025'!$A123&lt;&gt;"",IF(AND(MONTH($K121) &lt;= 6, MONTH($L121) &gt;= 6), IF($O121 &lt;&gt; "", $E121/$O121, ""), ""),"")</f>
        <v>#VALUE!</v>
      </c>
      <c r="V121" s="10" t="e">
        <f>IF('FY2025'!$A123&lt;&gt;"",IF(AND(MONTH($K121) &lt;= 7, MONTH($L121) &gt;= 7 ), IF($O121 &lt;&gt; "", $E121/$O121, ""), ""),"")</f>
        <v>#VALUE!</v>
      </c>
      <c r="W121" s="10" t="e">
        <f>IF('FY2025'!$A123&lt;&gt;"",IF(AND(MONTH($K121) &lt;= 8, MONTH($L121) &gt;= 8), IF($O121 &lt;&gt; "", $E121/$O121, ""), ""),"")</f>
        <v>#VALUE!</v>
      </c>
      <c r="X121" s="10" t="e">
        <f>IF('FY2025'!$A123&lt;&gt;"",IF(AND(MONTH($K121) &lt;= 9, MONTH($L121) &gt;= 9), IF($O121 &lt;&gt; "", $E121/$O121, ""), ""),"")</f>
        <v>#VALUE!</v>
      </c>
      <c r="Y121" s="10" t="e">
        <f>IF('FY2025'!$A123&lt;&gt;"",IF(AND(MONTH($K121) &lt;= 10, MONTH($L121) &gt;= 10), IF($O121 &lt;&gt; "", $E121/$O121, ""), ""),"")</f>
        <v>#VALUE!</v>
      </c>
      <c r="Z121" s="10" t="e">
        <f>IF('FY2025'!$A123&lt;&gt;"",IF(AND(MONTH($K121) &lt;= 11, MONTH($L121) &gt;= 11), IF($O121 &lt;&gt; "", $E121/$O121, ""), ""),"")</f>
        <v>#VALUE!</v>
      </c>
      <c r="AA121" s="10" t="e">
        <f>IF('FY2025'!$A123&lt;&gt;"",IF(AND(MONTH($K121) &lt;= 12, MONTH($L121) &gt;= 12), IF($O121 &lt;&gt; "", $E121/$O121, ""), ""),"")</f>
        <v>#VALUE!</v>
      </c>
    </row>
    <row r="122" spans="1:27" x14ac:dyDescent="0.25">
      <c r="A122" s="8">
        <f>IF('FY2025'!A124&lt;&gt;"", VALUE('FY2025'!A124), "")</f>
        <v>121</v>
      </c>
      <c r="B122" s="5" t="str">
        <f>IF('FY2025'!A124&lt;&gt;"",_xlfn.VALUETOTEXT('FY2025'!B124),"")</f>
        <v>25-1703-0904-25BNPP-PS-EG-121</v>
      </c>
      <c r="C122" s="5" t="str">
        <f>_xlfn.VALUETOTEXT('FY2025'!C124)</f>
        <v>EG</v>
      </c>
      <c r="D122" s="5" t="str">
        <f>IF('FY2025'!A124&lt;&gt;"",_xlfn.VALUETOTEXT('FY2025'!D124),"")</f>
        <v>BNP Paribas SA</v>
      </c>
      <c r="E122" s="6">
        <f>IF('FY2025'!A124&lt;&gt;"",VALUE('FY2025'!E124),"")</f>
        <v>1000000</v>
      </c>
      <c r="F122" s="6">
        <f>IF('FY2025'!A124&lt;&gt;"",VALUE('FY2025'!F124),"")</f>
        <v>77</v>
      </c>
      <c r="G122" s="6">
        <f>IF('FY2025'!A124&lt;&gt;"",VALUE('FY2025'!G124),"")</f>
        <v>64</v>
      </c>
      <c r="H122" s="6">
        <f>IF('FY2025'!A124&lt;&gt;"",VALUE('FY2025'!H124),"")</f>
        <v>8.49</v>
      </c>
      <c r="I122" s="6">
        <f>IF('FY2025'!A124&lt;&gt;"",VALUE('FY2025'!I124),"")</f>
        <v>1.6</v>
      </c>
      <c r="J122" s="6">
        <f>IF('FY2025'!A124&lt;&gt;"",VALUE('FY2025'!J124),"")</f>
        <v>6.89</v>
      </c>
      <c r="K122" s="7" t="e">
        <f>IF('FY2025'!A124&lt;&gt;"",DATEVALUE(MID('FY2025'!K124, FIND(",", 'FY2025'!K124) + 2, FIND(" ", 'FY2025'!K124) - FIND(",", 'FY2025'!K124) - 1) &amp; " " &amp; MID('FY2025'!K124, FIND(" ", 'FY2025'!K124) + 1, FIND(",", 'FY2025'!K124, FIND(" ", 'FY2025'!K124)) - FIND(" ", 'FY2025'!K124) - 1) &amp; ", " &amp; MID('FY2025'!K124, FIND(",", 'FY2025'!K124, FIND(",",'FY2025'!K124) + 1) + 2, LEN('FY2025'!K124))),"")</f>
        <v>#VALUE!</v>
      </c>
      <c r="L122" s="7" t="e">
        <f>IF('FY2025'!A124&lt;&gt;"",DATEVALUE(MID('FY2025'!L124, FIND(",", 'FY2025'!L124) + 2, FIND(" ", 'FY2025'!L124) - FIND(",", 'FY2025'!L124) - 1) &amp; " " &amp; MID('FY2025'!L124, FIND(" ", 'FY2025'!L124) + 1, FIND(",", 'FY2025'!L124, FIND(" ", 'FY2025'!L124)) - FIND(" ", 'FY2025'!L124) - 1) &amp; ", " &amp; MID('FY2025'!L124, FIND(",", 'FY2025'!L124, FIND(",",'FY2025'!L124) + 1) + 2, LEN('FY2025'!L124))),"")</f>
        <v>#VALUE!</v>
      </c>
      <c r="M122" s="7" t="e">
        <f>IF('FY2025'!A124&lt;&gt;"",DATEVALUE(MID('FY2025'!M124, FIND(",", 'FY2025'!M124) + 2, FIND(" ", 'FY2025'!M124) - FIND(",", 'FY2025'!M124) - 1) &amp; " " &amp; MID('FY2025'!M124, FIND(" ", 'FY2025'!M124) + 1, FIND(",", 'FY2025'!M124, FIND(" ", 'FY2025'!M124)) - FIND(" ", 'FY2025'!M124) - 1) &amp; ", " &amp; MID('FY2025'!M124, FIND(",", 'FY2025'!M124, FIND(",",'FY2025'!M124) + 1) + 2, LEN('FY2025'!M124))),"")</f>
        <v>#VALUE!</v>
      </c>
      <c r="N122" s="7" t="e">
        <f>IF('FY2025'!A124&lt;&gt;"",DATEVALUE(MID('FY2025'!N124, FIND(",", 'FY2025'!N124) + 2, FIND(" ", 'FY2025'!N124) - FIND(",", 'FY2025'!N124) - 1) &amp; " " &amp; MID('FY2025'!N124, FIND(" ", 'FY2025'!N124) + 1, FIND(",", 'FY2025'!N124, FIND(" ", 'FY2025'!N124)) - FIND(" ", 'FY2025'!N124) - 1) &amp; ", " &amp; MID('FY2025'!N124, FIND(",", 'FY2025'!N124, FIND(",",'FY2025'!N124) + 1) + 2, LEN('FY2025'!N124))),"")</f>
        <v>#VALUE!</v>
      </c>
      <c r="O122" s="5" t="e">
        <f t="shared" si="1"/>
        <v>#VALUE!</v>
      </c>
      <c r="P122" s="10" t="e">
        <f>IF('FY2025'!$A124&lt;&gt;"",IF(AND(MONTH($K122) &lt;= 1, MONTH($L122) &gt;= 1), IF($O122 &lt;&gt; "", $E122/$O122, ""), ""),"")</f>
        <v>#VALUE!</v>
      </c>
      <c r="Q122" s="10" t="e">
        <f>IF('FY2025'!$A124&lt;&gt;"",IF(AND(MONTH($K122) &lt;= 2, MONTH($L122) &gt;= 2), IF($O122 &lt;&gt; "", $E122/$O122, ""), ""),"")</f>
        <v>#VALUE!</v>
      </c>
      <c r="R122" s="10" t="e">
        <f>IF('FY2025'!$A124&lt;&gt;"",IF(AND(MONTH($K122) &lt;= 3, MONTH($L122) &gt;= 3), IF($O122 &lt;&gt; "", $E122/$O122, ""), ""),"")</f>
        <v>#VALUE!</v>
      </c>
      <c r="S122" s="10" t="e">
        <f>IF('FY2025'!$A124&lt;&gt;"",IF(AND(MONTH($K122) &lt;= 4, MONTH($L122) &gt;= 4), IF($O122 &lt;&gt; "", $E122/$O122, ""), ""),"")</f>
        <v>#VALUE!</v>
      </c>
      <c r="T122" s="10" t="e">
        <f>IF('FY2025'!$A124&lt;&gt;"",IF(AND(MONTH($K122) &lt;= 5, MONTH($L122) &gt;= 5), IF($O122 &lt;&gt; "", $E122/$O122, ""), ""),"")</f>
        <v>#VALUE!</v>
      </c>
      <c r="U122" s="10" t="e">
        <f>IF('FY2025'!$A124&lt;&gt;"",IF(AND(MONTH($K122) &lt;= 6, MONTH($L122) &gt;= 6), IF($O122 &lt;&gt; "", $E122/$O122, ""), ""),"")</f>
        <v>#VALUE!</v>
      </c>
      <c r="V122" s="10" t="e">
        <f>IF('FY2025'!$A124&lt;&gt;"",IF(AND(MONTH($K122) &lt;= 7, MONTH($L122) &gt;= 7 ), IF($O122 &lt;&gt; "", $E122/$O122, ""), ""),"")</f>
        <v>#VALUE!</v>
      </c>
      <c r="W122" s="10" t="e">
        <f>IF('FY2025'!$A124&lt;&gt;"",IF(AND(MONTH($K122) &lt;= 8, MONTH($L122) &gt;= 8), IF($O122 &lt;&gt; "", $E122/$O122, ""), ""),"")</f>
        <v>#VALUE!</v>
      </c>
      <c r="X122" s="10" t="e">
        <f>IF('FY2025'!$A124&lt;&gt;"",IF(AND(MONTH($K122) &lt;= 9, MONTH($L122) &gt;= 9), IF($O122 &lt;&gt; "", $E122/$O122, ""), ""),"")</f>
        <v>#VALUE!</v>
      </c>
      <c r="Y122" s="10" t="e">
        <f>IF('FY2025'!$A124&lt;&gt;"",IF(AND(MONTH($K122) &lt;= 10, MONTH($L122) &gt;= 10), IF($O122 &lt;&gt; "", $E122/$O122, ""), ""),"")</f>
        <v>#VALUE!</v>
      </c>
      <c r="Z122" s="10" t="e">
        <f>IF('FY2025'!$A124&lt;&gt;"",IF(AND(MONTH($K122) &lt;= 11, MONTH($L122) &gt;= 11), IF($O122 &lt;&gt; "", $E122/$O122, ""), ""),"")</f>
        <v>#VALUE!</v>
      </c>
      <c r="AA122" s="10" t="e">
        <f>IF('FY2025'!$A124&lt;&gt;"",IF(AND(MONTH($K122) &lt;= 12, MONTH($L122) &gt;= 12), IF($O122 &lt;&gt; "", $E122/$O122, ""), ""),"")</f>
        <v>#VALUE!</v>
      </c>
    </row>
    <row r="123" spans="1:27" x14ac:dyDescent="0.25">
      <c r="A123" s="8">
        <f>IF('FY2025'!A125&lt;&gt;"", VALUE('FY2025'!A125), "")</f>
        <v>122</v>
      </c>
      <c r="B123" s="5" t="str">
        <f>IF('FY2025'!A125&lt;&gt;"",_xlfn.VALUETOTEXT('FY2025'!B125),"")</f>
        <v>25-2103-1404-25MLIL-PS-HZ-122</v>
      </c>
      <c r="C123" s="5" t="str">
        <f>_xlfn.VALUETOTEXT('FY2025'!C125)</f>
        <v>HZ</v>
      </c>
      <c r="D123" s="5" t="str">
        <f>IF('FY2025'!A125&lt;&gt;"",_xlfn.VALUETOTEXT('FY2025'!D125),"")</f>
        <v>Merrill Lynch International</v>
      </c>
      <c r="E123" s="6">
        <f>IF('FY2025'!A125&lt;&gt;"",VALUE('FY2025'!E125),"")</f>
        <v>500000</v>
      </c>
      <c r="F123" s="6">
        <f>IF('FY2025'!A125&lt;&gt;"",VALUE('FY2025'!F125),"")</f>
        <v>77</v>
      </c>
      <c r="G123" s="6">
        <f>IF('FY2025'!A125&lt;&gt;"",VALUE('FY2025'!G125),"")</f>
        <v>64</v>
      </c>
      <c r="H123" s="6">
        <f>IF('FY2025'!A125&lt;&gt;"",VALUE('FY2025'!H125),"")</f>
        <v>9.1199999999999992</v>
      </c>
      <c r="I123" s="6">
        <f>IF('FY2025'!A125&lt;&gt;"",VALUE('FY2025'!I125),"")</f>
        <v>2.2999999999999998</v>
      </c>
      <c r="J123" s="6">
        <f>IF('FY2025'!A125&lt;&gt;"",VALUE('FY2025'!J125),"")</f>
        <v>6.82</v>
      </c>
      <c r="K123" s="7" t="e">
        <f>IF('FY2025'!A125&lt;&gt;"",DATEVALUE(MID('FY2025'!K125, FIND(",", 'FY2025'!K125) + 2, FIND(" ", 'FY2025'!K125) - FIND(",", 'FY2025'!K125) - 1) &amp; " " &amp; MID('FY2025'!K125, FIND(" ", 'FY2025'!K125) + 1, FIND(",", 'FY2025'!K125, FIND(" ", 'FY2025'!K125)) - FIND(" ", 'FY2025'!K125) - 1) &amp; ", " &amp; MID('FY2025'!K125, FIND(",", 'FY2025'!K125, FIND(",",'FY2025'!K125) + 1) + 2, LEN('FY2025'!K125))),"")</f>
        <v>#VALUE!</v>
      </c>
      <c r="L123" s="7" t="e">
        <f>IF('FY2025'!A125&lt;&gt;"",DATEVALUE(MID('FY2025'!L125, FIND(",", 'FY2025'!L125) + 2, FIND(" ", 'FY2025'!L125) - FIND(",", 'FY2025'!L125) - 1) &amp; " " &amp; MID('FY2025'!L125, FIND(" ", 'FY2025'!L125) + 1, FIND(",", 'FY2025'!L125, FIND(" ", 'FY2025'!L125)) - FIND(" ", 'FY2025'!L125) - 1) &amp; ", " &amp; MID('FY2025'!L125, FIND(",", 'FY2025'!L125, FIND(",",'FY2025'!L125) + 1) + 2, LEN('FY2025'!L125))),"")</f>
        <v>#VALUE!</v>
      </c>
      <c r="M123" s="7" t="e">
        <f>IF('FY2025'!A125&lt;&gt;"",DATEVALUE(MID('FY2025'!M125, FIND(",", 'FY2025'!M125) + 2, FIND(" ", 'FY2025'!M125) - FIND(",", 'FY2025'!M125) - 1) &amp; " " &amp; MID('FY2025'!M125, FIND(" ", 'FY2025'!M125) + 1, FIND(",", 'FY2025'!M125, FIND(" ", 'FY2025'!M125)) - FIND(" ", 'FY2025'!M125) - 1) &amp; ", " &amp; MID('FY2025'!M125, FIND(",", 'FY2025'!M125, FIND(",",'FY2025'!M125) + 1) + 2, LEN('FY2025'!M125))),"")</f>
        <v>#VALUE!</v>
      </c>
      <c r="N123" s="7" t="e">
        <f>IF('FY2025'!A125&lt;&gt;"",DATEVALUE(MID('FY2025'!N125, FIND(",", 'FY2025'!N125) + 2, FIND(" ", 'FY2025'!N125) - FIND(",", 'FY2025'!N125) - 1) &amp; " " &amp; MID('FY2025'!N125, FIND(" ", 'FY2025'!N125) + 1, FIND(",", 'FY2025'!N125, FIND(" ", 'FY2025'!N125)) - FIND(" ", 'FY2025'!N125) - 1) &amp; ", " &amp; MID('FY2025'!N125, FIND(",", 'FY2025'!N125, FIND(",",'FY2025'!N125) + 1) + 2, LEN('FY2025'!N125))),"")</f>
        <v>#VALUE!</v>
      </c>
      <c r="O123" s="5" t="e">
        <f t="shared" si="1"/>
        <v>#VALUE!</v>
      </c>
      <c r="P123" s="10" t="e">
        <f>IF('FY2025'!$A125&lt;&gt;"",IF(AND(MONTH($K123) &lt;= 1, MONTH($L123) &gt;= 1), IF($O123 &lt;&gt; "", $E123/$O123, ""), ""),"")</f>
        <v>#VALUE!</v>
      </c>
      <c r="Q123" s="10" t="e">
        <f>IF('FY2025'!$A125&lt;&gt;"",IF(AND(MONTH($K123) &lt;= 2, MONTH($L123) &gt;= 2), IF($O123 &lt;&gt; "", $E123/$O123, ""), ""),"")</f>
        <v>#VALUE!</v>
      </c>
      <c r="R123" s="10" t="e">
        <f>IF('FY2025'!$A125&lt;&gt;"",IF(AND(MONTH($K123) &lt;= 3, MONTH($L123) &gt;= 3), IF($O123 &lt;&gt; "", $E123/$O123, ""), ""),"")</f>
        <v>#VALUE!</v>
      </c>
      <c r="S123" s="10" t="e">
        <f>IF('FY2025'!$A125&lt;&gt;"",IF(AND(MONTH($K123) &lt;= 4, MONTH($L123) &gt;= 4), IF($O123 &lt;&gt; "", $E123/$O123, ""), ""),"")</f>
        <v>#VALUE!</v>
      </c>
      <c r="T123" s="10" t="e">
        <f>IF('FY2025'!$A125&lt;&gt;"",IF(AND(MONTH($K123) &lt;= 5, MONTH($L123) &gt;= 5), IF($O123 &lt;&gt; "", $E123/$O123, ""), ""),"")</f>
        <v>#VALUE!</v>
      </c>
      <c r="U123" s="10" t="e">
        <f>IF('FY2025'!$A125&lt;&gt;"",IF(AND(MONTH($K123) &lt;= 6, MONTH($L123) &gt;= 6), IF($O123 &lt;&gt; "", $E123/$O123, ""), ""),"")</f>
        <v>#VALUE!</v>
      </c>
      <c r="V123" s="10" t="e">
        <f>IF('FY2025'!$A125&lt;&gt;"",IF(AND(MONTH($K123) &lt;= 7, MONTH($L123) &gt;= 7 ), IF($O123 &lt;&gt; "", $E123/$O123, ""), ""),"")</f>
        <v>#VALUE!</v>
      </c>
      <c r="W123" s="10" t="e">
        <f>IF('FY2025'!$A125&lt;&gt;"",IF(AND(MONTH($K123) &lt;= 8, MONTH($L123) &gt;= 8), IF($O123 &lt;&gt; "", $E123/$O123, ""), ""),"")</f>
        <v>#VALUE!</v>
      </c>
      <c r="X123" s="10" t="e">
        <f>IF('FY2025'!$A125&lt;&gt;"",IF(AND(MONTH($K123) &lt;= 9, MONTH($L123) &gt;= 9), IF($O123 &lt;&gt; "", $E123/$O123, ""), ""),"")</f>
        <v>#VALUE!</v>
      </c>
      <c r="Y123" s="10" t="e">
        <f>IF('FY2025'!$A125&lt;&gt;"",IF(AND(MONTH($K123) &lt;= 10, MONTH($L123) &gt;= 10), IF($O123 &lt;&gt; "", $E123/$O123, ""), ""),"")</f>
        <v>#VALUE!</v>
      </c>
      <c r="Z123" s="10" t="e">
        <f>IF('FY2025'!$A125&lt;&gt;"",IF(AND(MONTH($K123) &lt;= 11, MONTH($L123) &gt;= 11), IF($O123 &lt;&gt; "", $E123/$O123, ""), ""),"")</f>
        <v>#VALUE!</v>
      </c>
      <c r="AA123" s="10" t="e">
        <f>IF('FY2025'!$A125&lt;&gt;"",IF(AND(MONTH($K123) &lt;= 12, MONTH($L123) &gt;= 12), IF($O123 &lt;&gt; "", $E123/$O123, ""), ""),"")</f>
        <v>#VALUE!</v>
      </c>
    </row>
    <row r="124" spans="1:27" x14ac:dyDescent="0.25">
      <c r="A124" s="8">
        <f>IF('FY2025'!A126&lt;&gt;"", VALUE('FY2025'!A126), "")</f>
        <v>123</v>
      </c>
      <c r="B124" s="5" t="str">
        <f>IF('FY2025'!A126&lt;&gt;"",_xlfn.VALUETOTEXT('FY2025'!B126),"")</f>
        <v>25-2103-1404-25JPMC-PS-HZ-123</v>
      </c>
      <c r="C124" s="5" t="str">
        <f>_xlfn.VALUETOTEXT('FY2025'!C126)</f>
        <v>HZ</v>
      </c>
      <c r="D124" s="5" t="str">
        <f>IF('FY2025'!A126&lt;&gt;"",_xlfn.VALUETOTEXT('FY2025'!D126),"")</f>
        <v>JP Morgan Chase Bank NA</v>
      </c>
      <c r="E124" s="6">
        <f>IF('FY2025'!A126&lt;&gt;"",VALUE('FY2025'!E126),"")</f>
        <v>500000</v>
      </c>
      <c r="F124" s="6">
        <f>IF('FY2025'!A126&lt;&gt;"",VALUE('FY2025'!F126),"")</f>
        <v>77</v>
      </c>
      <c r="G124" s="6">
        <f>IF('FY2025'!A126&lt;&gt;"",VALUE('FY2025'!G126),"")</f>
        <v>64</v>
      </c>
      <c r="H124" s="6">
        <f>IF('FY2025'!A126&lt;&gt;"",VALUE('FY2025'!H126),"")</f>
        <v>9.65</v>
      </c>
      <c r="I124" s="6">
        <f>IF('FY2025'!A126&lt;&gt;"",VALUE('FY2025'!I126),"")</f>
        <v>2.75</v>
      </c>
      <c r="J124" s="6">
        <f>IF('FY2025'!A126&lt;&gt;"",VALUE('FY2025'!J126),"")</f>
        <v>6.9</v>
      </c>
      <c r="K124" s="7" t="e">
        <f>IF('FY2025'!A126&lt;&gt;"",DATEVALUE(MID('FY2025'!K126, FIND(",", 'FY2025'!K126) + 2, FIND(" ", 'FY2025'!K126) - FIND(",", 'FY2025'!K126) - 1) &amp; " " &amp; MID('FY2025'!K126, FIND(" ", 'FY2025'!K126) + 1, FIND(",", 'FY2025'!K126, FIND(" ", 'FY2025'!K126)) - FIND(" ", 'FY2025'!K126) - 1) &amp; ", " &amp; MID('FY2025'!K126, FIND(",", 'FY2025'!K126, FIND(",",'FY2025'!K126) + 1) + 2, LEN('FY2025'!K126))),"")</f>
        <v>#VALUE!</v>
      </c>
      <c r="L124" s="7" t="e">
        <f>IF('FY2025'!A126&lt;&gt;"",DATEVALUE(MID('FY2025'!L126, FIND(",", 'FY2025'!L126) + 2, FIND(" ", 'FY2025'!L126) - FIND(",", 'FY2025'!L126) - 1) &amp; " " &amp; MID('FY2025'!L126, FIND(" ", 'FY2025'!L126) + 1, FIND(",", 'FY2025'!L126, FIND(" ", 'FY2025'!L126)) - FIND(" ", 'FY2025'!L126) - 1) &amp; ", " &amp; MID('FY2025'!L126, FIND(",", 'FY2025'!L126, FIND(",",'FY2025'!L126) + 1) + 2, LEN('FY2025'!L126))),"")</f>
        <v>#VALUE!</v>
      </c>
      <c r="M124" s="7" t="e">
        <f>IF('FY2025'!A126&lt;&gt;"",DATEVALUE(MID('FY2025'!M126, FIND(",", 'FY2025'!M126) + 2, FIND(" ", 'FY2025'!M126) - FIND(",", 'FY2025'!M126) - 1) &amp; " " &amp; MID('FY2025'!M126, FIND(" ", 'FY2025'!M126) + 1, FIND(",", 'FY2025'!M126, FIND(" ", 'FY2025'!M126)) - FIND(" ", 'FY2025'!M126) - 1) &amp; ", " &amp; MID('FY2025'!M126, FIND(",", 'FY2025'!M126, FIND(",",'FY2025'!M126) + 1) + 2, LEN('FY2025'!M126))),"")</f>
        <v>#VALUE!</v>
      </c>
      <c r="N124" s="7" t="e">
        <f>IF('FY2025'!A126&lt;&gt;"",DATEVALUE(MID('FY2025'!N126, FIND(",", 'FY2025'!N126) + 2, FIND(" ", 'FY2025'!N126) - FIND(",", 'FY2025'!N126) - 1) &amp; " " &amp; MID('FY2025'!N126, FIND(" ", 'FY2025'!N126) + 1, FIND(",", 'FY2025'!N126, FIND(" ", 'FY2025'!N126)) - FIND(" ", 'FY2025'!N126) - 1) &amp; ", " &amp; MID('FY2025'!N126, FIND(",", 'FY2025'!N126, FIND(",",'FY2025'!N126) + 1) + 2, LEN('FY2025'!N126))),"")</f>
        <v>#VALUE!</v>
      </c>
      <c r="O124" s="5" t="e">
        <f t="shared" si="1"/>
        <v>#VALUE!</v>
      </c>
      <c r="P124" s="10" t="e">
        <f>IF('FY2025'!$A126&lt;&gt;"",IF(AND(MONTH($K124) &lt;= 1, MONTH($L124) &gt;= 1), IF($O124 &lt;&gt; "", $E124/$O124, ""), ""),"")</f>
        <v>#VALUE!</v>
      </c>
      <c r="Q124" s="10" t="e">
        <f>IF('FY2025'!$A126&lt;&gt;"",IF(AND(MONTH($K124) &lt;= 2, MONTH($L124) &gt;= 2), IF($O124 &lt;&gt; "", $E124/$O124, ""), ""),"")</f>
        <v>#VALUE!</v>
      </c>
      <c r="R124" s="10" t="e">
        <f>IF('FY2025'!$A126&lt;&gt;"",IF(AND(MONTH($K124) &lt;= 3, MONTH($L124) &gt;= 3), IF($O124 &lt;&gt; "", $E124/$O124, ""), ""),"")</f>
        <v>#VALUE!</v>
      </c>
      <c r="S124" s="10" t="e">
        <f>IF('FY2025'!$A126&lt;&gt;"",IF(AND(MONTH($K124) &lt;= 4, MONTH($L124) &gt;= 4), IF($O124 &lt;&gt; "", $E124/$O124, ""), ""),"")</f>
        <v>#VALUE!</v>
      </c>
      <c r="T124" s="10" t="e">
        <f>IF('FY2025'!$A126&lt;&gt;"",IF(AND(MONTH($K124) &lt;= 5, MONTH($L124) &gt;= 5), IF($O124 &lt;&gt; "", $E124/$O124, ""), ""),"")</f>
        <v>#VALUE!</v>
      </c>
      <c r="U124" s="10" t="e">
        <f>IF('FY2025'!$A126&lt;&gt;"",IF(AND(MONTH($K124) &lt;= 6, MONTH($L124) &gt;= 6), IF($O124 &lt;&gt; "", $E124/$O124, ""), ""),"")</f>
        <v>#VALUE!</v>
      </c>
      <c r="V124" s="10" t="e">
        <f>IF('FY2025'!$A126&lt;&gt;"",IF(AND(MONTH($K124) &lt;= 7, MONTH($L124) &gt;= 7 ), IF($O124 &lt;&gt; "", $E124/$O124, ""), ""),"")</f>
        <v>#VALUE!</v>
      </c>
      <c r="W124" s="10" t="e">
        <f>IF('FY2025'!$A126&lt;&gt;"",IF(AND(MONTH($K124) &lt;= 8, MONTH($L124) &gt;= 8), IF($O124 &lt;&gt; "", $E124/$O124, ""), ""),"")</f>
        <v>#VALUE!</v>
      </c>
      <c r="X124" s="10" t="e">
        <f>IF('FY2025'!$A126&lt;&gt;"",IF(AND(MONTH($K124) &lt;= 9, MONTH($L124) &gt;= 9), IF($O124 &lt;&gt; "", $E124/$O124, ""), ""),"")</f>
        <v>#VALUE!</v>
      </c>
      <c r="Y124" s="10" t="e">
        <f>IF('FY2025'!$A126&lt;&gt;"",IF(AND(MONTH($K124) &lt;= 10, MONTH($L124) &gt;= 10), IF($O124 &lt;&gt; "", $E124/$O124, ""), ""),"")</f>
        <v>#VALUE!</v>
      </c>
      <c r="Z124" s="10" t="e">
        <f>IF('FY2025'!$A126&lt;&gt;"",IF(AND(MONTH($K124) &lt;= 11, MONTH($L124) &gt;= 11), IF($O124 &lt;&gt; "", $E124/$O124, ""), ""),"")</f>
        <v>#VALUE!</v>
      </c>
      <c r="AA124" s="10" t="e">
        <f>IF('FY2025'!$A126&lt;&gt;"",IF(AND(MONTH($K124) &lt;= 12, MONTH($L124) &gt;= 12), IF($O124 &lt;&gt; "", $E124/$O124, ""), ""),"")</f>
        <v>#VALUE!</v>
      </c>
    </row>
    <row r="125" spans="1:27" x14ac:dyDescent="0.25">
      <c r="A125" s="8">
        <f>IF('FY2025'!A127&lt;&gt;"", VALUE('FY2025'!A127), "")</f>
        <v>124</v>
      </c>
      <c r="B125" s="5" t="str">
        <f>IF('FY2025'!A127&lt;&gt;"",_xlfn.VALUETOTEXT('FY2025'!B127),"")</f>
        <v>25-2103-1404-25BNPP-PS-EG-124</v>
      </c>
      <c r="C125" s="5" t="str">
        <f>_xlfn.VALUETOTEXT('FY2025'!C127)</f>
        <v>EG</v>
      </c>
      <c r="D125" s="5" t="str">
        <f>IF('FY2025'!A127&lt;&gt;"",_xlfn.VALUETOTEXT('FY2025'!D127),"")</f>
        <v>BNP Paribas SA</v>
      </c>
      <c r="E125" s="6">
        <f>IF('FY2025'!A127&lt;&gt;"",VALUE('FY2025'!E127),"")</f>
        <v>500000</v>
      </c>
      <c r="F125" s="6">
        <f>IF('FY2025'!A127&lt;&gt;"",VALUE('FY2025'!F127),"")</f>
        <v>77</v>
      </c>
      <c r="G125" s="6">
        <f>IF('FY2025'!A127&lt;&gt;"",VALUE('FY2025'!G127),"")</f>
        <v>64</v>
      </c>
      <c r="H125" s="6">
        <f>IF('FY2025'!A127&lt;&gt;"",VALUE('FY2025'!H127),"")</f>
        <v>9.1</v>
      </c>
      <c r="I125" s="6">
        <f>IF('FY2025'!A127&lt;&gt;"",VALUE('FY2025'!I127),"")</f>
        <v>2.25</v>
      </c>
      <c r="J125" s="6">
        <f>IF('FY2025'!A127&lt;&gt;"",VALUE('FY2025'!J127),"")</f>
        <v>6.85</v>
      </c>
      <c r="K125" s="7" t="e">
        <f>IF('FY2025'!A127&lt;&gt;"",DATEVALUE(MID('FY2025'!K127, FIND(",", 'FY2025'!K127) + 2, FIND(" ", 'FY2025'!K127) - FIND(",", 'FY2025'!K127) - 1) &amp; " " &amp; MID('FY2025'!K127, FIND(" ", 'FY2025'!K127) + 1, FIND(",", 'FY2025'!K127, FIND(" ", 'FY2025'!K127)) - FIND(" ", 'FY2025'!K127) - 1) &amp; ", " &amp; MID('FY2025'!K127, FIND(",", 'FY2025'!K127, FIND(",",'FY2025'!K127) + 1) + 2, LEN('FY2025'!K127))),"")</f>
        <v>#VALUE!</v>
      </c>
      <c r="L125" s="7" t="e">
        <f>IF('FY2025'!A127&lt;&gt;"",DATEVALUE(MID('FY2025'!L127, FIND(",", 'FY2025'!L127) + 2, FIND(" ", 'FY2025'!L127) - FIND(",", 'FY2025'!L127) - 1) &amp; " " &amp; MID('FY2025'!L127, FIND(" ", 'FY2025'!L127) + 1, FIND(",", 'FY2025'!L127, FIND(" ", 'FY2025'!L127)) - FIND(" ", 'FY2025'!L127) - 1) &amp; ", " &amp; MID('FY2025'!L127, FIND(",", 'FY2025'!L127, FIND(",",'FY2025'!L127) + 1) + 2, LEN('FY2025'!L127))),"")</f>
        <v>#VALUE!</v>
      </c>
      <c r="M125" s="7" t="e">
        <f>IF('FY2025'!A127&lt;&gt;"",DATEVALUE(MID('FY2025'!M127, FIND(",", 'FY2025'!M127) + 2, FIND(" ", 'FY2025'!M127) - FIND(",", 'FY2025'!M127) - 1) &amp; " " &amp; MID('FY2025'!M127, FIND(" ", 'FY2025'!M127) + 1, FIND(",", 'FY2025'!M127, FIND(" ", 'FY2025'!M127)) - FIND(" ", 'FY2025'!M127) - 1) &amp; ", " &amp; MID('FY2025'!M127, FIND(",", 'FY2025'!M127, FIND(",",'FY2025'!M127) + 1) + 2, LEN('FY2025'!M127))),"")</f>
        <v>#VALUE!</v>
      </c>
      <c r="N125" s="7" t="e">
        <f>IF('FY2025'!A127&lt;&gt;"",DATEVALUE(MID('FY2025'!N127, FIND(",", 'FY2025'!N127) + 2, FIND(" ", 'FY2025'!N127) - FIND(",", 'FY2025'!N127) - 1) &amp; " " &amp; MID('FY2025'!N127, FIND(" ", 'FY2025'!N127) + 1, FIND(",", 'FY2025'!N127, FIND(" ", 'FY2025'!N127)) - FIND(" ", 'FY2025'!N127) - 1) &amp; ", " &amp; MID('FY2025'!N127, FIND(",", 'FY2025'!N127, FIND(",",'FY2025'!N127) + 1) + 2, LEN('FY2025'!N127))),"")</f>
        <v>#VALUE!</v>
      </c>
      <c r="O125" s="5" t="e">
        <f t="shared" si="1"/>
        <v>#VALUE!</v>
      </c>
      <c r="P125" s="10" t="e">
        <f>IF('FY2025'!$A127&lt;&gt;"",IF(AND(MONTH($K125) &lt;= 1, MONTH($L125) &gt;= 1), IF($O125 &lt;&gt; "", $E125/$O125, ""), ""),"")</f>
        <v>#VALUE!</v>
      </c>
      <c r="Q125" s="10" t="e">
        <f>IF('FY2025'!$A127&lt;&gt;"",IF(AND(MONTH($K125) &lt;= 2, MONTH($L125) &gt;= 2), IF($O125 &lt;&gt; "", $E125/$O125, ""), ""),"")</f>
        <v>#VALUE!</v>
      </c>
      <c r="R125" s="10" t="e">
        <f>IF('FY2025'!$A127&lt;&gt;"",IF(AND(MONTH($K125) &lt;= 3, MONTH($L125) &gt;= 3), IF($O125 &lt;&gt; "", $E125/$O125, ""), ""),"")</f>
        <v>#VALUE!</v>
      </c>
      <c r="S125" s="10" t="e">
        <f>IF('FY2025'!$A127&lt;&gt;"",IF(AND(MONTH($K125) &lt;= 4, MONTH($L125) &gt;= 4), IF($O125 &lt;&gt; "", $E125/$O125, ""), ""),"")</f>
        <v>#VALUE!</v>
      </c>
      <c r="T125" s="10" t="e">
        <f>IF('FY2025'!$A127&lt;&gt;"",IF(AND(MONTH($K125) &lt;= 5, MONTH($L125) &gt;= 5), IF($O125 &lt;&gt; "", $E125/$O125, ""), ""),"")</f>
        <v>#VALUE!</v>
      </c>
      <c r="U125" s="10" t="e">
        <f>IF('FY2025'!$A127&lt;&gt;"",IF(AND(MONTH($K125) &lt;= 6, MONTH($L125) &gt;= 6), IF($O125 &lt;&gt; "", $E125/$O125, ""), ""),"")</f>
        <v>#VALUE!</v>
      </c>
      <c r="V125" s="10" t="e">
        <f>IF('FY2025'!$A127&lt;&gt;"",IF(AND(MONTH($K125) &lt;= 7, MONTH($L125) &gt;= 7 ), IF($O125 &lt;&gt; "", $E125/$O125, ""), ""),"")</f>
        <v>#VALUE!</v>
      </c>
      <c r="W125" s="10" t="e">
        <f>IF('FY2025'!$A127&lt;&gt;"",IF(AND(MONTH($K125) &lt;= 8, MONTH($L125) &gt;= 8), IF($O125 &lt;&gt; "", $E125/$O125, ""), ""),"")</f>
        <v>#VALUE!</v>
      </c>
      <c r="X125" s="10" t="e">
        <f>IF('FY2025'!$A127&lt;&gt;"",IF(AND(MONTH($K125) &lt;= 9, MONTH($L125) &gt;= 9), IF($O125 &lt;&gt; "", $E125/$O125, ""), ""),"")</f>
        <v>#VALUE!</v>
      </c>
      <c r="Y125" s="10" t="e">
        <f>IF('FY2025'!$A127&lt;&gt;"",IF(AND(MONTH($K125) &lt;= 10, MONTH($L125) &gt;= 10), IF($O125 &lt;&gt; "", $E125/$O125, ""), ""),"")</f>
        <v>#VALUE!</v>
      </c>
      <c r="Z125" s="10" t="e">
        <f>IF('FY2025'!$A127&lt;&gt;"",IF(AND(MONTH($K125) &lt;= 11, MONTH($L125) &gt;= 11), IF($O125 &lt;&gt; "", $E125/$O125, ""), ""),"")</f>
        <v>#VALUE!</v>
      </c>
      <c r="AA125" s="10" t="e">
        <f>IF('FY2025'!$A127&lt;&gt;"",IF(AND(MONTH($K125) &lt;= 12, MONTH($L125) &gt;= 12), IF($O125 &lt;&gt; "", $E125/$O125, ""), ""),"")</f>
        <v>#VALUE!</v>
      </c>
    </row>
    <row r="126" spans="1:27" x14ac:dyDescent="0.25">
      <c r="A126" s="8">
        <f>IF('FY2025'!A128&lt;&gt;"", VALUE('FY2025'!A128), "")</f>
        <v>125</v>
      </c>
      <c r="B126" s="5" t="str">
        <f>IF('FY2025'!A128&lt;&gt;"",_xlfn.VALUETOTEXT('FY2025'!B128),"")</f>
        <v>25-2103-1404-25CIMI-PS-EG-125</v>
      </c>
      <c r="C126" s="5" t="str">
        <f>_xlfn.VALUETOTEXT('FY2025'!C128)</f>
        <v>EG</v>
      </c>
      <c r="D126" s="5" t="str">
        <f>IF('FY2025'!A128&lt;&gt;"",_xlfn.VALUETOTEXT('FY2025'!D128),"")</f>
        <v>CIMB Islamic Bank Berhad</v>
      </c>
      <c r="E126" s="6">
        <f>IF('FY2025'!A128&lt;&gt;"",VALUE('FY2025'!E128),"")</f>
        <v>500000</v>
      </c>
      <c r="F126" s="6">
        <f>IF('FY2025'!A128&lt;&gt;"",VALUE('FY2025'!F128),"")</f>
        <v>77</v>
      </c>
      <c r="G126" s="6">
        <f>IF('FY2025'!A128&lt;&gt;"",VALUE('FY2025'!G128),"")</f>
        <v>64</v>
      </c>
      <c r="H126" s="6">
        <f>IF('FY2025'!A128&lt;&gt;"",VALUE('FY2025'!H128),"")</f>
        <v>9.66</v>
      </c>
      <c r="I126" s="6">
        <f>IF('FY2025'!A128&lt;&gt;"",VALUE('FY2025'!I128),"")</f>
        <v>2.73</v>
      </c>
      <c r="J126" s="6">
        <f>IF('FY2025'!A128&lt;&gt;"",VALUE('FY2025'!J128),"")</f>
        <v>6.93</v>
      </c>
      <c r="K126" s="7" t="e">
        <f>IF('FY2025'!A128&lt;&gt;"",DATEVALUE(MID('FY2025'!K128, FIND(",", 'FY2025'!K128) + 2, FIND(" ", 'FY2025'!K128) - FIND(",", 'FY2025'!K128) - 1) &amp; " " &amp; MID('FY2025'!K128, FIND(" ", 'FY2025'!K128) + 1, FIND(",", 'FY2025'!K128, FIND(" ", 'FY2025'!K128)) - FIND(" ", 'FY2025'!K128) - 1) &amp; ", " &amp; MID('FY2025'!K128, FIND(",", 'FY2025'!K128, FIND(",",'FY2025'!K128) + 1) + 2, LEN('FY2025'!K128))),"")</f>
        <v>#VALUE!</v>
      </c>
      <c r="L126" s="7" t="e">
        <f>IF('FY2025'!A128&lt;&gt;"",DATEVALUE(MID('FY2025'!L128, FIND(",", 'FY2025'!L128) + 2, FIND(" ", 'FY2025'!L128) - FIND(",", 'FY2025'!L128) - 1) &amp; " " &amp; MID('FY2025'!L128, FIND(" ", 'FY2025'!L128) + 1, FIND(",", 'FY2025'!L128, FIND(" ", 'FY2025'!L128)) - FIND(" ", 'FY2025'!L128) - 1) &amp; ", " &amp; MID('FY2025'!L128, FIND(",", 'FY2025'!L128, FIND(",",'FY2025'!L128) + 1) + 2, LEN('FY2025'!L128))),"")</f>
        <v>#VALUE!</v>
      </c>
      <c r="M126" s="7" t="e">
        <f>IF('FY2025'!A128&lt;&gt;"",DATEVALUE(MID('FY2025'!M128, FIND(",", 'FY2025'!M128) + 2, FIND(" ", 'FY2025'!M128) - FIND(",", 'FY2025'!M128) - 1) &amp; " " &amp; MID('FY2025'!M128, FIND(" ", 'FY2025'!M128) + 1, FIND(",", 'FY2025'!M128, FIND(" ", 'FY2025'!M128)) - FIND(" ", 'FY2025'!M128) - 1) &amp; ", " &amp; MID('FY2025'!M128, FIND(",", 'FY2025'!M128, FIND(",",'FY2025'!M128) + 1) + 2, LEN('FY2025'!M128))),"")</f>
        <v>#VALUE!</v>
      </c>
      <c r="N126" s="7" t="e">
        <f>IF('FY2025'!A128&lt;&gt;"",DATEVALUE(MID('FY2025'!N128, FIND(",", 'FY2025'!N128) + 2, FIND(" ", 'FY2025'!N128) - FIND(",", 'FY2025'!N128) - 1) &amp; " " &amp; MID('FY2025'!N128, FIND(" ", 'FY2025'!N128) + 1, FIND(",", 'FY2025'!N128, FIND(" ", 'FY2025'!N128)) - FIND(" ", 'FY2025'!N128) - 1) &amp; ", " &amp; MID('FY2025'!N128, FIND(",", 'FY2025'!N128, FIND(",",'FY2025'!N128) + 1) + 2, LEN('FY2025'!N128))),"")</f>
        <v>#VALUE!</v>
      </c>
      <c r="O126" s="5" t="e">
        <f t="shared" si="1"/>
        <v>#VALUE!</v>
      </c>
      <c r="P126" s="10" t="e">
        <f>IF('FY2025'!$A128&lt;&gt;"",IF(AND(MONTH($K126) &lt;= 1, MONTH($L126) &gt;= 1), IF($O126 &lt;&gt; "", $E126/$O126, ""), ""),"")</f>
        <v>#VALUE!</v>
      </c>
      <c r="Q126" s="10" t="e">
        <f>IF('FY2025'!$A128&lt;&gt;"",IF(AND(MONTH($K126) &lt;= 2, MONTH($L126) &gt;= 2), IF($O126 &lt;&gt; "", $E126/$O126, ""), ""),"")</f>
        <v>#VALUE!</v>
      </c>
      <c r="R126" s="10" t="e">
        <f>IF('FY2025'!$A128&lt;&gt;"",IF(AND(MONTH($K126) &lt;= 3, MONTH($L126) &gt;= 3), IF($O126 &lt;&gt; "", $E126/$O126, ""), ""),"")</f>
        <v>#VALUE!</v>
      </c>
      <c r="S126" s="10" t="e">
        <f>IF('FY2025'!$A128&lt;&gt;"",IF(AND(MONTH($K126) &lt;= 4, MONTH($L126) &gt;= 4), IF($O126 &lt;&gt; "", $E126/$O126, ""), ""),"")</f>
        <v>#VALUE!</v>
      </c>
      <c r="T126" s="10" t="e">
        <f>IF('FY2025'!$A128&lt;&gt;"",IF(AND(MONTH($K126) &lt;= 5, MONTH($L126) &gt;= 5), IF($O126 &lt;&gt; "", $E126/$O126, ""), ""),"")</f>
        <v>#VALUE!</v>
      </c>
      <c r="U126" s="10" t="e">
        <f>IF('FY2025'!$A128&lt;&gt;"",IF(AND(MONTH($K126) &lt;= 6, MONTH($L126) &gt;= 6), IF($O126 &lt;&gt; "", $E126/$O126, ""), ""),"")</f>
        <v>#VALUE!</v>
      </c>
      <c r="V126" s="10" t="e">
        <f>IF('FY2025'!$A128&lt;&gt;"",IF(AND(MONTH($K126) &lt;= 7, MONTH($L126) &gt;= 7 ), IF($O126 &lt;&gt; "", $E126/$O126, ""), ""),"")</f>
        <v>#VALUE!</v>
      </c>
      <c r="W126" s="10" t="e">
        <f>IF('FY2025'!$A128&lt;&gt;"",IF(AND(MONTH($K126) &lt;= 8, MONTH($L126) &gt;= 8), IF($O126 &lt;&gt; "", $E126/$O126, ""), ""),"")</f>
        <v>#VALUE!</v>
      </c>
      <c r="X126" s="10" t="e">
        <f>IF('FY2025'!$A128&lt;&gt;"",IF(AND(MONTH($K126) &lt;= 9, MONTH($L126) &gt;= 9), IF($O126 &lt;&gt; "", $E126/$O126, ""), ""),"")</f>
        <v>#VALUE!</v>
      </c>
      <c r="Y126" s="10" t="e">
        <f>IF('FY2025'!$A128&lt;&gt;"",IF(AND(MONTH($K126) &lt;= 10, MONTH($L126) &gt;= 10), IF($O126 &lt;&gt; "", $E126/$O126, ""), ""),"")</f>
        <v>#VALUE!</v>
      </c>
      <c r="Z126" s="10" t="e">
        <f>IF('FY2025'!$A128&lt;&gt;"",IF(AND(MONTH($K126) &lt;= 11, MONTH($L126) &gt;= 11), IF($O126 &lt;&gt; "", $E126/$O126, ""), ""),"")</f>
        <v>#VALUE!</v>
      </c>
      <c r="AA126" s="10" t="e">
        <f>IF('FY2025'!$A128&lt;&gt;"",IF(AND(MONTH($K126) &lt;= 12, MONTH($L126) &gt;= 12), IF($O126 &lt;&gt; "", $E126/$O126, ""), ""),"")</f>
        <v>#VALUE!</v>
      </c>
    </row>
    <row r="127" spans="1:27" x14ac:dyDescent="0.25">
      <c r="A127" s="8">
        <f>IF('FY2025'!A129&lt;&gt;"", VALUE('FY2025'!A129), "")</f>
        <v>126</v>
      </c>
      <c r="B127" s="5" t="str">
        <f>IF('FY2025'!A129&lt;&gt;"",_xlfn.VALUETOTEXT('FY2025'!B129),"")</f>
        <v>25-2103-1404-25TOTS-PS-EG-126</v>
      </c>
      <c r="C127" s="5" t="str">
        <f>_xlfn.VALUETOTEXT('FY2025'!C129)</f>
        <v>EG</v>
      </c>
      <c r="D127" s="5" t="str">
        <f>IF('FY2025'!A129&lt;&gt;"",_xlfn.VALUETOTEXT('FY2025'!D129),"")</f>
        <v>TOTSA TotalEnergies Trading SA</v>
      </c>
      <c r="E127" s="6">
        <f>IF('FY2025'!A129&lt;&gt;"",VALUE('FY2025'!E129),"")</f>
        <v>500000</v>
      </c>
      <c r="F127" s="6">
        <f>IF('FY2025'!A129&lt;&gt;"",VALUE('FY2025'!F129),"")</f>
        <v>77</v>
      </c>
      <c r="G127" s="6">
        <f>IF('FY2025'!A129&lt;&gt;"",VALUE('FY2025'!G129),"")</f>
        <v>64</v>
      </c>
      <c r="H127" s="6">
        <f>IF('FY2025'!A129&lt;&gt;"",VALUE('FY2025'!H129),"")</f>
        <v>9.14</v>
      </c>
      <c r="I127" s="6">
        <f>IF('FY2025'!A129&lt;&gt;"",VALUE('FY2025'!I129),"")</f>
        <v>2.31</v>
      </c>
      <c r="J127" s="6">
        <f>IF('FY2025'!A129&lt;&gt;"",VALUE('FY2025'!J129),"")</f>
        <v>6.83</v>
      </c>
      <c r="K127" s="7" t="e">
        <f>IF('FY2025'!A129&lt;&gt;"",DATEVALUE(MID('FY2025'!K129, FIND(",", 'FY2025'!K129) + 2, FIND(" ", 'FY2025'!K129) - FIND(",", 'FY2025'!K129) - 1) &amp; " " &amp; MID('FY2025'!K129, FIND(" ", 'FY2025'!K129) + 1, FIND(",", 'FY2025'!K129, FIND(" ", 'FY2025'!K129)) - FIND(" ", 'FY2025'!K129) - 1) &amp; ", " &amp; MID('FY2025'!K129, FIND(",", 'FY2025'!K129, FIND(",",'FY2025'!K129) + 1) + 2, LEN('FY2025'!K129))),"")</f>
        <v>#VALUE!</v>
      </c>
      <c r="L127" s="7" t="e">
        <f>IF('FY2025'!A129&lt;&gt;"",DATEVALUE(MID('FY2025'!L129, FIND(",", 'FY2025'!L129) + 2, FIND(" ", 'FY2025'!L129) - FIND(",", 'FY2025'!L129) - 1) &amp; " " &amp; MID('FY2025'!L129, FIND(" ", 'FY2025'!L129) + 1, FIND(",", 'FY2025'!L129, FIND(" ", 'FY2025'!L129)) - FIND(" ", 'FY2025'!L129) - 1) &amp; ", " &amp; MID('FY2025'!L129, FIND(",", 'FY2025'!L129, FIND(",",'FY2025'!L129) + 1) + 2, LEN('FY2025'!L129))),"")</f>
        <v>#VALUE!</v>
      </c>
      <c r="M127" s="7" t="e">
        <f>IF('FY2025'!A129&lt;&gt;"",DATEVALUE(MID('FY2025'!M129, FIND(",", 'FY2025'!M129) + 2, FIND(" ", 'FY2025'!M129) - FIND(",", 'FY2025'!M129) - 1) &amp; " " &amp; MID('FY2025'!M129, FIND(" ", 'FY2025'!M129) + 1, FIND(",", 'FY2025'!M129, FIND(" ", 'FY2025'!M129)) - FIND(" ", 'FY2025'!M129) - 1) &amp; ", " &amp; MID('FY2025'!M129, FIND(",", 'FY2025'!M129, FIND(",",'FY2025'!M129) + 1) + 2, LEN('FY2025'!M129))),"")</f>
        <v>#VALUE!</v>
      </c>
      <c r="N127" s="7" t="e">
        <f>IF('FY2025'!A129&lt;&gt;"",DATEVALUE(MID('FY2025'!N129, FIND(",", 'FY2025'!N129) + 2, FIND(" ", 'FY2025'!N129) - FIND(",", 'FY2025'!N129) - 1) &amp; " " &amp; MID('FY2025'!N129, FIND(" ", 'FY2025'!N129) + 1, FIND(",", 'FY2025'!N129, FIND(" ", 'FY2025'!N129)) - FIND(" ", 'FY2025'!N129) - 1) &amp; ", " &amp; MID('FY2025'!N129, FIND(",", 'FY2025'!N129, FIND(",",'FY2025'!N129) + 1) + 2, LEN('FY2025'!N129))),"")</f>
        <v>#VALUE!</v>
      </c>
      <c r="O127" s="5" t="e">
        <f t="shared" si="1"/>
        <v>#VALUE!</v>
      </c>
      <c r="P127" s="10" t="e">
        <f>IF('FY2025'!$A129&lt;&gt;"",IF(AND(MONTH($K127) &lt;= 1, MONTH($L127) &gt;= 1), IF($O127 &lt;&gt; "", $E127/$O127, ""), ""),"")</f>
        <v>#VALUE!</v>
      </c>
      <c r="Q127" s="10" t="e">
        <f>IF('FY2025'!$A129&lt;&gt;"",IF(AND(MONTH($K127) &lt;= 2, MONTH($L127) &gt;= 2), IF($O127 &lt;&gt; "", $E127/$O127, ""), ""),"")</f>
        <v>#VALUE!</v>
      </c>
      <c r="R127" s="10" t="e">
        <f>IF('FY2025'!$A129&lt;&gt;"",IF(AND(MONTH($K127) &lt;= 3, MONTH($L127) &gt;= 3), IF($O127 &lt;&gt; "", $E127/$O127, ""), ""),"")</f>
        <v>#VALUE!</v>
      </c>
      <c r="S127" s="10" t="e">
        <f>IF('FY2025'!$A129&lt;&gt;"",IF(AND(MONTH($K127) &lt;= 4, MONTH($L127) &gt;= 4), IF($O127 &lt;&gt; "", $E127/$O127, ""), ""),"")</f>
        <v>#VALUE!</v>
      </c>
      <c r="T127" s="10" t="e">
        <f>IF('FY2025'!$A129&lt;&gt;"",IF(AND(MONTH($K127) &lt;= 5, MONTH($L127) &gt;= 5), IF($O127 &lt;&gt; "", $E127/$O127, ""), ""),"")</f>
        <v>#VALUE!</v>
      </c>
      <c r="U127" s="10" t="e">
        <f>IF('FY2025'!$A129&lt;&gt;"",IF(AND(MONTH($K127) &lt;= 6, MONTH($L127) &gt;= 6), IF($O127 &lt;&gt; "", $E127/$O127, ""), ""),"")</f>
        <v>#VALUE!</v>
      </c>
      <c r="V127" s="10" t="e">
        <f>IF('FY2025'!$A129&lt;&gt;"",IF(AND(MONTH($K127) &lt;= 7, MONTH($L127) &gt;= 7 ), IF($O127 &lt;&gt; "", $E127/$O127, ""), ""),"")</f>
        <v>#VALUE!</v>
      </c>
      <c r="W127" s="10" t="e">
        <f>IF('FY2025'!$A129&lt;&gt;"",IF(AND(MONTH($K127) &lt;= 8, MONTH($L127) &gt;= 8), IF($O127 &lt;&gt; "", $E127/$O127, ""), ""),"")</f>
        <v>#VALUE!</v>
      </c>
      <c r="X127" s="10" t="e">
        <f>IF('FY2025'!$A129&lt;&gt;"",IF(AND(MONTH($K127) &lt;= 9, MONTH($L127) &gt;= 9), IF($O127 &lt;&gt; "", $E127/$O127, ""), ""),"")</f>
        <v>#VALUE!</v>
      </c>
      <c r="Y127" s="10" t="e">
        <f>IF('FY2025'!$A129&lt;&gt;"",IF(AND(MONTH($K127) &lt;= 10, MONTH($L127) &gt;= 10), IF($O127 &lt;&gt; "", $E127/$O127, ""), ""),"")</f>
        <v>#VALUE!</v>
      </c>
      <c r="Z127" s="10" t="e">
        <f>IF('FY2025'!$A129&lt;&gt;"",IF(AND(MONTH($K127) &lt;= 11, MONTH($L127) &gt;= 11), IF($O127 &lt;&gt; "", $E127/$O127, ""), ""),"")</f>
        <v>#VALUE!</v>
      </c>
      <c r="AA127" s="10" t="e">
        <f>IF('FY2025'!$A129&lt;&gt;"",IF(AND(MONTH($K127) &lt;= 12, MONTH($L127) &gt;= 12), IF($O127 &lt;&gt; "", $E127/$O127, ""), ""),"")</f>
        <v>#VALUE!</v>
      </c>
    </row>
    <row r="128" spans="1:27" x14ac:dyDescent="0.25">
      <c r="A128" s="8">
        <f>IF('FY2025'!A130&lt;&gt;"", VALUE('FY2025'!A130), "")</f>
        <v>127</v>
      </c>
      <c r="B128" s="5" t="str">
        <f>IF('FY2025'!A130&lt;&gt;"",_xlfn.VALUETOTEXT('FY2025'!B130),"")</f>
        <v>25-2103-1404-25MSCG-PS-EG-127</v>
      </c>
      <c r="C128" s="5" t="str">
        <f>_xlfn.VALUETOTEXT('FY2025'!C130)</f>
        <v>EG</v>
      </c>
      <c r="D128" s="5" t="str">
        <f>IF('FY2025'!A130&lt;&gt;"",_xlfn.VALUETOTEXT('FY2025'!D130),"")</f>
        <v>Morgan Stanley Capital Group (Singapore) Pte</v>
      </c>
      <c r="E128" s="6">
        <f>IF('FY2025'!A130&lt;&gt;"",VALUE('FY2025'!E130),"")</f>
        <v>500000</v>
      </c>
      <c r="F128" s="6">
        <f>IF('FY2025'!A130&lt;&gt;"",VALUE('FY2025'!F130),"")</f>
        <v>77</v>
      </c>
      <c r="G128" s="6">
        <f>IF('FY2025'!A130&lt;&gt;"",VALUE('FY2025'!G130),"")</f>
        <v>64</v>
      </c>
      <c r="H128" s="6">
        <f>IF('FY2025'!A130&lt;&gt;"",VALUE('FY2025'!H130),"")</f>
        <v>9.66</v>
      </c>
      <c r="I128" s="6">
        <f>IF('FY2025'!A130&lt;&gt;"",VALUE('FY2025'!I130),"")</f>
        <v>2.73</v>
      </c>
      <c r="J128" s="6">
        <f>IF('FY2025'!A130&lt;&gt;"",VALUE('FY2025'!J130),"")</f>
        <v>6.93</v>
      </c>
      <c r="K128" s="7" t="e">
        <f>IF('FY2025'!A130&lt;&gt;"",DATEVALUE(MID('FY2025'!K130, FIND(",", 'FY2025'!K130) + 2, FIND(" ", 'FY2025'!K130) - FIND(",", 'FY2025'!K130) - 1) &amp; " " &amp; MID('FY2025'!K130, FIND(" ", 'FY2025'!K130) + 1, FIND(",", 'FY2025'!K130, FIND(" ", 'FY2025'!K130)) - FIND(" ", 'FY2025'!K130) - 1) &amp; ", " &amp; MID('FY2025'!K130, FIND(",", 'FY2025'!K130, FIND(",",'FY2025'!K130) + 1) + 2, LEN('FY2025'!K130))),"")</f>
        <v>#VALUE!</v>
      </c>
      <c r="L128" s="7" t="e">
        <f>IF('FY2025'!A130&lt;&gt;"",DATEVALUE(MID('FY2025'!L130, FIND(",", 'FY2025'!L130) + 2, FIND(" ", 'FY2025'!L130) - FIND(",", 'FY2025'!L130) - 1) &amp; " " &amp; MID('FY2025'!L130, FIND(" ", 'FY2025'!L130) + 1, FIND(",", 'FY2025'!L130, FIND(" ", 'FY2025'!L130)) - FIND(" ", 'FY2025'!L130) - 1) &amp; ", " &amp; MID('FY2025'!L130, FIND(",", 'FY2025'!L130, FIND(",",'FY2025'!L130) + 1) + 2, LEN('FY2025'!L130))),"")</f>
        <v>#VALUE!</v>
      </c>
      <c r="M128" s="7" t="e">
        <f>IF('FY2025'!A130&lt;&gt;"",DATEVALUE(MID('FY2025'!M130, FIND(",", 'FY2025'!M130) + 2, FIND(" ", 'FY2025'!M130) - FIND(",", 'FY2025'!M130) - 1) &amp; " " &amp; MID('FY2025'!M130, FIND(" ", 'FY2025'!M130) + 1, FIND(",", 'FY2025'!M130, FIND(" ", 'FY2025'!M130)) - FIND(" ", 'FY2025'!M130) - 1) &amp; ", " &amp; MID('FY2025'!M130, FIND(",", 'FY2025'!M130, FIND(",",'FY2025'!M130) + 1) + 2, LEN('FY2025'!M130))),"")</f>
        <v>#VALUE!</v>
      </c>
      <c r="N128" s="7" t="e">
        <f>IF('FY2025'!A130&lt;&gt;"",DATEVALUE(MID('FY2025'!N130, FIND(",", 'FY2025'!N130) + 2, FIND(" ", 'FY2025'!N130) - FIND(",", 'FY2025'!N130) - 1) &amp; " " &amp; MID('FY2025'!N130, FIND(" ", 'FY2025'!N130) + 1, FIND(",", 'FY2025'!N130, FIND(" ", 'FY2025'!N130)) - FIND(" ", 'FY2025'!N130) - 1) &amp; ", " &amp; MID('FY2025'!N130, FIND(",", 'FY2025'!N130, FIND(",",'FY2025'!N130) + 1) + 2, LEN('FY2025'!N130))),"")</f>
        <v>#VALUE!</v>
      </c>
      <c r="O128" s="5" t="e">
        <f t="shared" si="1"/>
        <v>#VALUE!</v>
      </c>
      <c r="P128" s="10" t="e">
        <f>IF('FY2025'!$A130&lt;&gt;"",IF(AND(MONTH($K128) &lt;= 1, MONTH($L128) &gt;= 1), IF($O128 &lt;&gt; "", $E128/$O128, ""), ""),"")</f>
        <v>#VALUE!</v>
      </c>
      <c r="Q128" s="10" t="e">
        <f>IF('FY2025'!$A130&lt;&gt;"",IF(AND(MONTH($K128) &lt;= 2, MONTH($L128) &gt;= 2), IF($O128 &lt;&gt; "", $E128/$O128, ""), ""),"")</f>
        <v>#VALUE!</v>
      </c>
      <c r="R128" s="10" t="e">
        <f>IF('FY2025'!$A130&lt;&gt;"",IF(AND(MONTH($K128) &lt;= 3, MONTH($L128) &gt;= 3), IF($O128 &lt;&gt; "", $E128/$O128, ""), ""),"")</f>
        <v>#VALUE!</v>
      </c>
      <c r="S128" s="10" t="e">
        <f>IF('FY2025'!$A130&lt;&gt;"",IF(AND(MONTH($K128) &lt;= 4, MONTH($L128) &gt;= 4), IF($O128 &lt;&gt; "", $E128/$O128, ""), ""),"")</f>
        <v>#VALUE!</v>
      </c>
      <c r="T128" s="10" t="e">
        <f>IF('FY2025'!$A130&lt;&gt;"",IF(AND(MONTH($K128) &lt;= 5, MONTH($L128) &gt;= 5), IF($O128 &lt;&gt; "", $E128/$O128, ""), ""),"")</f>
        <v>#VALUE!</v>
      </c>
      <c r="U128" s="10" t="e">
        <f>IF('FY2025'!$A130&lt;&gt;"",IF(AND(MONTH($K128) &lt;= 6, MONTH($L128) &gt;= 6), IF($O128 &lt;&gt; "", $E128/$O128, ""), ""),"")</f>
        <v>#VALUE!</v>
      </c>
      <c r="V128" s="10" t="e">
        <f>IF('FY2025'!$A130&lt;&gt;"",IF(AND(MONTH($K128) &lt;= 7, MONTH($L128) &gt;= 7 ), IF($O128 &lt;&gt; "", $E128/$O128, ""), ""),"")</f>
        <v>#VALUE!</v>
      </c>
      <c r="W128" s="10" t="e">
        <f>IF('FY2025'!$A130&lt;&gt;"",IF(AND(MONTH($K128) &lt;= 8, MONTH($L128) &gt;= 8), IF($O128 &lt;&gt; "", $E128/$O128, ""), ""),"")</f>
        <v>#VALUE!</v>
      </c>
      <c r="X128" s="10" t="e">
        <f>IF('FY2025'!$A130&lt;&gt;"",IF(AND(MONTH($K128) &lt;= 9, MONTH($L128) &gt;= 9), IF($O128 &lt;&gt; "", $E128/$O128, ""), ""),"")</f>
        <v>#VALUE!</v>
      </c>
      <c r="Y128" s="10" t="e">
        <f>IF('FY2025'!$A130&lt;&gt;"",IF(AND(MONTH($K128) &lt;= 10, MONTH($L128) &gt;= 10), IF($O128 &lt;&gt; "", $E128/$O128, ""), ""),"")</f>
        <v>#VALUE!</v>
      </c>
      <c r="Z128" s="10" t="e">
        <f>IF('FY2025'!$A130&lt;&gt;"",IF(AND(MONTH($K128) &lt;= 11, MONTH($L128) &gt;= 11), IF($O128 &lt;&gt; "", $E128/$O128, ""), ""),"")</f>
        <v>#VALUE!</v>
      </c>
      <c r="AA128" s="10" t="e">
        <f>IF('FY2025'!$A130&lt;&gt;"",IF(AND(MONTH($K128) &lt;= 12, MONTH($L128) &gt;= 12), IF($O128 &lt;&gt; "", $E128/$O128, ""), ""),"")</f>
        <v>#VALUE!</v>
      </c>
    </row>
    <row r="129" spans="1:27" x14ac:dyDescent="0.25">
      <c r="A129" s="8">
        <f>IF('FY2025'!A131&lt;&gt;"", VALUE('FY2025'!A131), "")</f>
        <v>128</v>
      </c>
      <c r="B129" s="5" t="str">
        <f>IF('FY2025'!A131&lt;&gt;"",_xlfn.VALUETOTEXT('FY2025'!B131),"")</f>
        <v>25-2103-1404-25CITI-PS-EG-128</v>
      </c>
      <c r="C129" s="5" t="str">
        <f>_xlfn.VALUETOTEXT('FY2025'!C131)</f>
        <v>EG</v>
      </c>
      <c r="D129" s="5" t="str">
        <f>IF('FY2025'!A131&lt;&gt;"",_xlfn.VALUETOTEXT('FY2025'!D131),"")</f>
        <v>Citibank Bhd</v>
      </c>
      <c r="E129" s="6">
        <f>IF('FY2025'!A131&lt;&gt;"",VALUE('FY2025'!E131),"")</f>
        <v>500000</v>
      </c>
      <c r="F129" s="6">
        <f>IF('FY2025'!A131&lt;&gt;"",VALUE('FY2025'!F131),"")</f>
        <v>77</v>
      </c>
      <c r="G129" s="6">
        <f>IF('FY2025'!A131&lt;&gt;"",VALUE('FY2025'!G131),"")</f>
        <v>64</v>
      </c>
      <c r="H129" s="6">
        <f>IF('FY2025'!A131&lt;&gt;"",VALUE('FY2025'!H131),"")</f>
        <v>9.1</v>
      </c>
      <c r="I129" s="6">
        <f>IF('FY2025'!A131&lt;&gt;"",VALUE('FY2025'!I131),"")</f>
        <v>2.25</v>
      </c>
      <c r="J129" s="6">
        <f>IF('FY2025'!A131&lt;&gt;"",VALUE('FY2025'!J131),"")</f>
        <v>6.85</v>
      </c>
      <c r="K129" s="7" t="e">
        <f>IF('FY2025'!A131&lt;&gt;"",DATEVALUE(MID('FY2025'!K131, FIND(",", 'FY2025'!K131) + 2, FIND(" ", 'FY2025'!K131) - FIND(",", 'FY2025'!K131) - 1) &amp; " " &amp; MID('FY2025'!K131, FIND(" ", 'FY2025'!K131) + 1, FIND(",", 'FY2025'!K131, FIND(" ", 'FY2025'!K131)) - FIND(" ", 'FY2025'!K131) - 1) &amp; ", " &amp; MID('FY2025'!K131, FIND(",", 'FY2025'!K131, FIND(",",'FY2025'!K131) + 1) + 2, LEN('FY2025'!K131))),"")</f>
        <v>#VALUE!</v>
      </c>
      <c r="L129" s="7" t="e">
        <f>IF('FY2025'!A131&lt;&gt;"",DATEVALUE(MID('FY2025'!L131, FIND(",", 'FY2025'!L131) + 2, FIND(" ", 'FY2025'!L131) - FIND(",", 'FY2025'!L131) - 1) &amp; " " &amp; MID('FY2025'!L131, FIND(" ", 'FY2025'!L131) + 1, FIND(",", 'FY2025'!L131, FIND(" ", 'FY2025'!L131)) - FIND(" ", 'FY2025'!L131) - 1) &amp; ", " &amp; MID('FY2025'!L131, FIND(",", 'FY2025'!L131, FIND(",",'FY2025'!L131) + 1) + 2, LEN('FY2025'!L131))),"")</f>
        <v>#VALUE!</v>
      </c>
      <c r="M129" s="7" t="e">
        <f>IF('FY2025'!A131&lt;&gt;"",DATEVALUE(MID('FY2025'!M131, FIND(",", 'FY2025'!M131) + 2, FIND(" ", 'FY2025'!M131) - FIND(",", 'FY2025'!M131) - 1) &amp; " " &amp; MID('FY2025'!M131, FIND(" ", 'FY2025'!M131) + 1, FIND(",", 'FY2025'!M131, FIND(" ", 'FY2025'!M131)) - FIND(" ", 'FY2025'!M131) - 1) &amp; ", " &amp; MID('FY2025'!M131, FIND(",", 'FY2025'!M131, FIND(",",'FY2025'!M131) + 1) + 2, LEN('FY2025'!M131))),"")</f>
        <v>#VALUE!</v>
      </c>
      <c r="N129" s="7" t="e">
        <f>IF('FY2025'!A131&lt;&gt;"",DATEVALUE(MID('FY2025'!N131, FIND(",", 'FY2025'!N131) + 2, FIND(" ", 'FY2025'!N131) - FIND(",", 'FY2025'!N131) - 1) &amp; " " &amp; MID('FY2025'!N131, FIND(" ", 'FY2025'!N131) + 1, FIND(",", 'FY2025'!N131, FIND(" ", 'FY2025'!N131)) - FIND(" ", 'FY2025'!N131) - 1) &amp; ", " &amp; MID('FY2025'!N131, FIND(",", 'FY2025'!N131, FIND(",",'FY2025'!N131) + 1) + 2, LEN('FY2025'!N131))),"")</f>
        <v>#VALUE!</v>
      </c>
      <c r="O129" s="5" t="e">
        <f t="shared" si="1"/>
        <v>#VALUE!</v>
      </c>
      <c r="P129" s="10" t="e">
        <f>IF('FY2025'!$A131&lt;&gt;"",IF(AND(MONTH($K129) &lt;= 1, MONTH($L129) &gt;= 1), IF($O129 &lt;&gt; "", $E129/$O129, ""), ""),"")</f>
        <v>#VALUE!</v>
      </c>
      <c r="Q129" s="10" t="e">
        <f>IF('FY2025'!$A131&lt;&gt;"",IF(AND(MONTH($K129) &lt;= 2, MONTH($L129) &gt;= 2), IF($O129 &lt;&gt; "", $E129/$O129, ""), ""),"")</f>
        <v>#VALUE!</v>
      </c>
      <c r="R129" s="10" t="e">
        <f>IF('FY2025'!$A131&lt;&gt;"",IF(AND(MONTH($K129) &lt;= 3, MONTH($L129) &gt;= 3), IF($O129 &lt;&gt; "", $E129/$O129, ""), ""),"")</f>
        <v>#VALUE!</v>
      </c>
      <c r="S129" s="10" t="e">
        <f>IF('FY2025'!$A131&lt;&gt;"",IF(AND(MONTH($K129) &lt;= 4, MONTH($L129) &gt;= 4), IF($O129 &lt;&gt; "", $E129/$O129, ""), ""),"")</f>
        <v>#VALUE!</v>
      </c>
      <c r="T129" s="10" t="e">
        <f>IF('FY2025'!$A131&lt;&gt;"",IF(AND(MONTH($K129) &lt;= 5, MONTH($L129) &gt;= 5), IF($O129 &lt;&gt; "", $E129/$O129, ""), ""),"")</f>
        <v>#VALUE!</v>
      </c>
      <c r="U129" s="10" t="e">
        <f>IF('FY2025'!$A131&lt;&gt;"",IF(AND(MONTH($K129) &lt;= 6, MONTH($L129) &gt;= 6), IF($O129 &lt;&gt; "", $E129/$O129, ""), ""),"")</f>
        <v>#VALUE!</v>
      </c>
      <c r="V129" s="10" t="e">
        <f>IF('FY2025'!$A131&lt;&gt;"",IF(AND(MONTH($K129) &lt;= 7, MONTH($L129) &gt;= 7 ), IF($O129 &lt;&gt; "", $E129/$O129, ""), ""),"")</f>
        <v>#VALUE!</v>
      </c>
      <c r="W129" s="10" t="e">
        <f>IF('FY2025'!$A131&lt;&gt;"",IF(AND(MONTH($K129) &lt;= 8, MONTH($L129) &gt;= 8), IF($O129 &lt;&gt; "", $E129/$O129, ""), ""),"")</f>
        <v>#VALUE!</v>
      </c>
      <c r="X129" s="10" t="e">
        <f>IF('FY2025'!$A131&lt;&gt;"",IF(AND(MONTH($K129) &lt;= 9, MONTH($L129) &gt;= 9), IF($O129 &lt;&gt; "", $E129/$O129, ""), ""),"")</f>
        <v>#VALUE!</v>
      </c>
      <c r="Y129" s="10" t="e">
        <f>IF('FY2025'!$A131&lt;&gt;"",IF(AND(MONTH($K129) &lt;= 10, MONTH($L129) &gt;= 10), IF($O129 &lt;&gt; "", $E129/$O129, ""), ""),"")</f>
        <v>#VALUE!</v>
      </c>
      <c r="Z129" s="10" t="e">
        <f>IF('FY2025'!$A131&lt;&gt;"",IF(AND(MONTH($K129) &lt;= 11, MONTH($L129) &gt;= 11), IF($O129 &lt;&gt; "", $E129/$O129, ""), ""),"")</f>
        <v>#VALUE!</v>
      </c>
      <c r="AA129" s="10" t="e">
        <f>IF('FY2025'!$A131&lt;&gt;"",IF(AND(MONTH($K129) &lt;= 12, MONTH($L129) &gt;= 12), IF($O129 &lt;&gt; "", $E129/$O129, ""), ""),"")</f>
        <v>#VALUE!</v>
      </c>
    </row>
    <row r="130" spans="1:27" x14ac:dyDescent="0.25">
      <c r="A130" s="8">
        <f>IF('FY2025'!A132&lt;&gt;"", VALUE('FY2025'!A132), "")</f>
        <v>129</v>
      </c>
      <c r="B130" s="5" t="str">
        <f>IF('FY2025'!A132&lt;&gt;"",_xlfn.VALUETOTEXT('FY2025'!B132),"")</f>
        <v>25-2103-1404-25SCBB-PS-EG-129</v>
      </c>
      <c r="C130" s="5" t="str">
        <f>_xlfn.VALUETOTEXT('FY2025'!C132)</f>
        <v>EG</v>
      </c>
      <c r="D130" s="5" t="str">
        <f>IF('FY2025'!A132&lt;&gt;"",_xlfn.VALUETOTEXT('FY2025'!D132),"")</f>
        <v>Standard Chartered Bank (M) Bhd</v>
      </c>
      <c r="E130" s="6">
        <f>IF('FY2025'!A132&lt;&gt;"",VALUE('FY2025'!E132),"")</f>
        <v>500000</v>
      </c>
      <c r="F130" s="6">
        <f>IF('FY2025'!A132&lt;&gt;"",VALUE('FY2025'!F132),"")</f>
        <v>77</v>
      </c>
      <c r="G130" s="6">
        <f>IF('FY2025'!A132&lt;&gt;"",VALUE('FY2025'!G132),"")</f>
        <v>64</v>
      </c>
      <c r="H130" s="6">
        <f>IF('FY2025'!A132&lt;&gt;"",VALUE('FY2025'!H132),"")</f>
        <v>9.65</v>
      </c>
      <c r="I130" s="6">
        <f>IF('FY2025'!A132&lt;&gt;"",VALUE('FY2025'!I132),"")</f>
        <v>2.72</v>
      </c>
      <c r="J130" s="6">
        <f>IF('FY2025'!A132&lt;&gt;"",VALUE('FY2025'!J132),"")</f>
        <v>6.93</v>
      </c>
      <c r="K130" s="7" t="e">
        <f>IF('FY2025'!A132&lt;&gt;"",DATEVALUE(MID('FY2025'!K132, FIND(",", 'FY2025'!K132) + 2, FIND(" ", 'FY2025'!K132) - FIND(",", 'FY2025'!K132) - 1) &amp; " " &amp; MID('FY2025'!K132, FIND(" ", 'FY2025'!K132) + 1, FIND(",", 'FY2025'!K132, FIND(" ", 'FY2025'!K132)) - FIND(" ", 'FY2025'!K132) - 1) &amp; ", " &amp; MID('FY2025'!K132, FIND(",", 'FY2025'!K132, FIND(",",'FY2025'!K132) + 1) + 2, LEN('FY2025'!K132))),"")</f>
        <v>#VALUE!</v>
      </c>
      <c r="L130" s="7" t="e">
        <f>IF('FY2025'!A132&lt;&gt;"",DATEVALUE(MID('FY2025'!L132, FIND(",", 'FY2025'!L132) + 2, FIND(" ", 'FY2025'!L132) - FIND(",", 'FY2025'!L132) - 1) &amp; " " &amp; MID('FY2025'!L132, FIND(" ", 'FY2025'!L132) + 1, FIND(",", 'FY2025'!L132, FIND(" ", 'FY2025'!L132)) - FIND(" ", 'FY2025'!L132) - 1) &amp; ", " &amp; MID('FY2025'!L132, FIND(",", 'FY2025'!L132, FIND(",",'FY2025'!L132) + 1) + 2, LEN('FY2025'!L132))),"")</f>
        <v>#VALUE!</v>
      </c>
      <c r="M130" s="7" t="e">
        <f>IF('FY2025'!A132&lt;&gt;"",DATEVALUE(MID('FY2025'!M132, FIND(",", 'FY2025'!M132) + 2, FIND(" ", 'FY2025'!M132) - FIND(",", 'FY2025'!M132) - 1) &amp; " " &amp; MID('FY2025'!M132, FIND(" ", 'FY2025'!M132) + 1, FIND(",", 'FY2025'!M132, FIND(" ", 'FY2025'!M132)) - FIND(" ", 'FY2025'!M132) - 1) &amp; ", " &amp; MID('FY2025'!M132, FIND(",", 'FY2025'!M132, FIND(",",'FY2025'!M132) + 1) + 2, LEN('FY2025'!M132))),"")</f>
        <v>#VALUE!</v>
      </c>
      <c r="N130" s="7" t="e">
        <f>IF('FY2025'!A132&lt;&gt;"",DATEVALUE(MID('FY2025'!N132, FIND(",", 'FY2025'!N132) + 2, FIND(" ", 'FY2025'!N132) - FIND(",", 'FY2025'!N132) - 1) &amp; " " &amp; MID('FY2025'!N132, FIND(" ", 'FY2025'!N132) + 1, FIND(",", 'FY2025'!N132, FIND(" ", 'FY2025'!N132)) - FIND(" ", 'FY2025'!N132) - 1) &amp; ", " &amp; MID('FY2025'!N132, FIND(",", 'FY2025'!N132, FIND(",",'FY2025'!N132) + 1) + 2, LEN('FY2025'!N132))),"")</f>
        <v>#VALUE!</v>
      </c>
      <c r="O130" s="5" t="e">
        <f t="shared" si="1"/>
        <v>#VALUE!</v>
      </c>
      <c r="P130" s="10" t="e">
        <f>IF('FY2025'!$A132&lt;&gt;"",IF(AND(MONTH($K130) &lt;= 1, MONTH($L130) &gt;= 1), IF($O130 &lt;&gt; "", $E130/$O130, ""), ""),"")</f>
        <v>#VALUE!</v>
      </c>
      <c r="Q130" s="10" t="e">
        <f>IF('FY2025'!$A132&lt;&gt;"",IF(AND(MONTH($K130) &lt;= 2, MONTH($L130) &gt;= 2), IF($O130 &lt;&gt; "", $E130/$O130, ""), ""),"")</f>
        <v>#VALUE!</v>
      </c>
      <c r="R130" s="10" t="e">
        <f>IF('FY2025'!$A132&lt;&gt;"",IF(AND(MONTH($K130) &lt;= 3, MONTH($L130) &gt;= 3), IF($O130 &lt;&gt; "", $E130/$O130, ""), ""),"")</f>
        <v>#VALUE!</v>
      </c>
      <c r="S130" s="10" t="e">
        <f>IF('FY2025'!$A132&lt;&gt;"",IF(AND(MONTH($K130) &lt;= 4, MONTH($L130) &gt;= 4), IF($O130 &lt;&gt; "", $E130/$O130, ""), ""),"")</f>
        <v>#VALUE!</v>
      </c>
      <c r="T130" s="10" t="e">
        <f>IF('FY2025'!$A132&lt;&gt;"",IF(AND(MONTH($K130) &lt;= 5, MONTH($L130) &gt;= 5), IF($O130 &lt;&gt; "", $E130/$O130, ""), ""),"")</f>
        <v>#VALUE!</v>
      </c>
      <c r="U130" s="10" t="e">
        <f>IF('FY2025'!$A132&lt;&gt;"",IF(AND(MONTH($K130) &lt;= 6, MONTH($L130) &gt;= 6), IF($O130 &lt;&gt; "", $E130/$O130, ""), ""),"")</f>
        <v>#VALUE!</v>
      </c>
      <c r="V130" s="10" t="e">
        <f>IF('FY2025'!$A132&lt;&gt;"",IF(AND(MONTH($K130) &lt;= 7, MONTH($L130) &gt;= 7 ), IF($O130 &lt;&gt; "", $E130/$O130, ""), ""),"")</f>
        <v>#VALUE!</v>
      </c>
      <c r="W130" s="10" t="e">
        <f>IF('FY2025'!$A132&lt;&gt;"",IF(AND(MONTH($K130) &lt;= 8, MONTH($L130) &gt;= 8), IF($O130 &lt;&gt; "", $E130/$O130, ""), ""),"")</f>
        <v>#VALUE!</v>
      </c>
      <c r="X130" s="10" t="e">
        <f>IF('FY2025'!$A132&lt;&gt;"",IF(AND(MONTH($K130) &lt;= 9, MONTH($L130) &gt;= 9), IF($O130 &lt;&gt; "", $E130/$O130, ""), ""),"")</f>
        <v>#VALUE!</v>
      </c>
      <c r="Y130" s="10" t="e">
        <f>IF('FY2025'!$A132&lt;&gt;"",IF(AND(MONTH($K130) &lt;= 10, MONTH($L130) &gt;= 10), IF($O130 &lt;&gt; "", $E130/$O130, ""), ""),"")</f>
        <v>#VALUE!</v>
      </c>
      <c r="Z130" s="10" t="e">
        <f>IF('FY2025'!$A132&lt;&gt;"",IF(AND(MONTH($K130) &lt;= 11, MONTH($L130) &gt;= 11), IF($O130 &lt;&gt; "", $E130/$O130, ""), ""),"")</f>
        <v>#VALUE!</v>
      </c>
      <c r="AA130" s="10" t="e">
        <f>IF('FY2025'!$A132&lt;&gt;"",IF(AND(MONTH($K130) &lt;= 12, MONTH($L130) &gt;= 12), IF($O130 &lt;&gt; "", $E130/$O130, ""), ""),"")</f>
        <v>#VALUE!</v>
      </c>
    </row>
    <row r="131" spans="1:27" x14ac:dyDescent="0.25">
      <c r="A131" s="8">
        <f>IF('FY2025'!A133&lt;&gt;"", VALUE('FY2025'!A133), "")</f>
        <v>130</v>
      </c>
      <c r="B131" s="5" t="str">
        <f>IF('FY2025'!A133&lt;&gt;"",_xlfn.VALUETOTEXT('FY2025'!B133),"")</f>
        <v>25-2103-1404-25CIMB-PS-EG-130</v>
      </c>
      <c r="C131" s="5" t="str">
        <f>_xlfn.VALUETOTEXT('FY2025'!C133)</f>
        <v>EG</v>
      </c>
      <c r="D131" s="5" t="str">
        <f>IF('FY2025'!A133&lt;&gt;"",_xlfn.VALUETOTEXT('FY2025'!D133),"")</f>
        <v>CIMB Bank Bhd</v>
      </c>
      <c r="E131" s="6">
        <f>IF('FY2025'!A133&lt;&gt;"",VALUE('FY2025'!E133),"")</f>
        <v>500000</v>
      </c>
      <c r="F131" s="6">
        <f>IF('FY2025'!A133&lt;&gt;"",VALUE('FY2025'!F133),"")</f>
        <v>77</v>
      </c>
      <c r="G131" s="6">
        <f>IF('FY2025'!A133&lt;&gt;"",VALUE('FY2025'!G133),"")</f>
        <v>64</v>
      </c>
      <c r="H131" s="6">
        <f>IF('FY2025'!A133&lt;&gt;"",VALUE('FY2025'!H133),"")</f>
        <v>9.6300000000000008</v>
      </c>
      <c r="I131" s="6">
        <f>IF('FY2025'!A133&lt;&gt;"",VALUE('FY2025'!I133),"")</f>
        <v>2.7</v>
      </c>
      <c r="J131" s="6">
        <f>IF('FY2025'!A133&lt;&gt;"",VALUE('FY2025'!J133),"")</f>
        <v>6.93</v>
      </c>
      <c r="K131" s="7" t="e">
        <f>IF('FY2025'!A133&lt;&gt;"",DATEVALUE(MID('FY2025'!K133, FIND(",", 'FY2025'!K133) + 2, FIND(" ", 'FY2025'!K133) - FIND(",", 'FY2025'!K133) - 1) &amp; " " &amp; MID('FY2025'!K133, FIND(" ", 'FY2025'!K133) + 1, FIND(",", 'FY2025'!K133, FIND(" ", 'FY2025'!K133)) - FIND(" ", 'FY2025'!K133) - 1) &amp; ", " &amp; MID('FY2025'!K133, FIND(",", 'FY2025'!K133, FIND(",",'FY2025'!K133) + 1) + 2, LEN('FY2025'!K133))),"")</f>
        <v>#VALUE!</v>
      </c>
      <c r="L131" s="7" t="e">
        <f>IF('FY2025'!A133&lt;&gt;"",DATEVALUE(MID('FY2025'!L133, FIND(",", 'FY2025'!L133) + 2, FIND(" ", 'FY2025'!L133) - FIND(",", 'FY2025'!L133) - 1) &amp; " " &amp; MID('FY2025'!L133, FIND(" ", 'FY2025'!L133) + 1, FIND(",", 'FY2025'!L133, FIND(" ", 'FY2025'!L133)) - FIND(" ", 'FY2025'!L133) - 1) &amp; ", " &amp; MID('FY2025'!L133, FIND(",", 'FY2025'!L133, FIND(",",'FY2025'!L133) + 1) + 2, LEN('FY2025'!L133))),"")</f>
        <v>#VALUE!</v>
      </c>
      <c r="M131" s="7" t="e">
        <f>IF('FY2025'!A133&lt;&gt;"",DATEVALUE(MID('FY2025'!M133, FIND(",", 'FY2025'!M133) + 2, FIND(" ", 'FY2025'!M133) - FIND(",", 'FY2025'!M133) - 1) &amp; " " &amp; MID('FY2025'!M133, FIND(" ", 'FY2025'!M133) + 1, FIND(",", 'FY2025'!M133, FIND(" ", 'FY2025'!M133)) - FIND(" ", 'FY2025'!M133) - 1) &amp; ", " &amp; MID('FY2025'!M133, FIND(",", 'FY2025'!M133, FIND(",",'FY2025'!M133) + 1) + 2, LEN('FY2025'!M133))),"")</f>
        <v>#VALUE!</v>
      </c>
      <c r="N131" s="7" t="e">
        <f>IF('FY2025'!A133&lt;&gt;"",DATEVALUE(MID('FY2025'!N133, FIND(",", 'FY2025'!N133) + 2, FIND(" ", 'FY2025'!N133) - FIND(",", 'FY2025'!N133) - 1) &amp; " " &amp; MID('FY2025'!N133, FIND(" ", 'FY2025'!N133) + 1, FIND(",", 'FY2025'!N133, FIND(" ", 'FY2025'!N133)) - FIND(" ", 'FY2025'!N133) - 1) &amp; ", " &amp; MID('FY2025'!N133, FIND(",", 'FY2025'!N133, FIND(",",'FY2025'!N133) + 1) + 2, LEN('FY2025'!N133))),"")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IF('FY2025'!$A133&lt;&gt;"",IF(AND(MONTH($K131) &lt;= 1, MONTH($L131) &gt;= 1), IF($O131 &lt;&gt; "", $E131/$O131, ""), ""),"")</f>
        <v>#VALUE!</v>
      </c>
      <c r="Q131" s="10" t="e">
        <f>IF('FY2025'!$A133&lt;&gt;"",IF(AND(MONTH($K131) &lt;= 2, MONTH($L131) &gt;= 2), IF($O131 &lt;&gt; "", $E131/$O131, ""), ""),"")</f>
        <v>#VALUE!</v>
      </c>
      <c r="R131" s="10" t="e">
        <f>IF('FY2025'!$A133&lt;&gt;"",IF(AND(MONTH($K131) &lt;= 3, MONTH($L131) &gt;= 3), IF($O131 &lt;&gt; "", $E131/$O131, ""), ""),"")</f>
        <v>#VALUE!</v>
      </c>
      <c r="S131" s="10" t="e">
        <f>IF('FY2025'!$A133&lt;&gt;"",IF(AND(MONTH($K131) &lt;= 4, MONTH($L131) &gt;= 4), IF($O131 &lt;&gt; "", $E131/$O131, ""), ""),"")</f>
        <v>#VALUE!</v>
      </c>
      <c r="T131" s="10" t="e">
        <f>IF('FY2025'!$A133&lt;&gt;"",IF(AND(MONTH($K131) &lt;= 5, MONTH($L131) &gt;= 5), IF($O131 &lt;&gt; "", $E131/$O131, ""), ""),"")</f>
        <v>#VALUE!</v>
      </c>
      <c r="U131" s="10" t="e">
        <f>IF('FY2025'!$A133&lt;&gt;"",IF(AND(MONTH($K131) &lt;= 6, MONTH($L131) &gt;= 6), IF($O131 &lt;&gt; "", $E131/$O131, ""), ""),"")</f>
        <v>#VALUE!</v>
      </c>
      <c r="V131" s="10" t="e">
        <f>IF('FY2025'!$A133&lt;&gt;"",IF(AND(MONTH($K131) &lt;= 7, MONTH($L131) &gt;= 7 ), IF($O131 &lt;&gt; "", $E131/$O131, ""), ""),"")</f>
        <v>#VALUE!</v>
      </c>
      <c r="W131" s="10" t="e">
        <f>IF('FY2025'!$A133&lt;&gt;"",IF(AND(MONTH($K131) &lt;= 8, MONTH($L131) &gt;= 8), IF($O131 &lt;&gt; "", $E131/$O131, ""), ""),"")</f>
        <v>#VALUE!</v>
      </c>
      <c r="X131" s="10" t="e">
        <f>IF('FY2025'!$A133&lt;&gt;"",IF(AND(MONTH($K131) &lt;= 9, MONTH($L131) &gt;= 9), IF($O131 &lt;&gt; "", $E131/$O131, ""), ""),"")</f>
        <v>#VALUE!</v>
      </c>
      <c r="Y131" s="10" t="e">
        <f>IF('FY2025'!$A133&lt;&gt;"",IF(AND(MONTH($K131) &lt;= 10, MONTH($L131) &gt;= 10), IF($O131 &lt;&gt; "", $E131/$O131, ""), ""),"")</f>
        <v>#VALUE!</v>
      </c>
      <c r="Z131" s="10" t="e">
        <f>IF('FY2025'!$A133&lt;&gt;"",IF(AND(MONTH($K131) &lt;= 11, MONTH($L131) &gt;= 11), IF($O131 &lt;&gt; "", $E131/$O131, ""), ""),"")</f>
        <v>#VALUE!</v>
      </c>
      <c r="AA131" s="10" t="e">
        <f>IF('FY2025'!$A133&lt;&gt;"",IF(AND(MONTH($K131) &lt;= 12, MONTH($L131) &gt;= 12), IF($O131 &lt;&gt; "", $E131/$O131, ""), ""),"")</f>
        <v>#VALUE!</v>
      </c>
    </row>
    <row r="132" spans="1:27" x14ac:dyDescent="0.25">
      <c r="A132" s="8">
        <f>IF('FY2025'!A134&lt;&gt;"", VALUE('FY2025'!A134), "")</f>
        <v>131</v>
      </c>
      <c r="B132" s="5" t="str">
        <f>IF('FY2025'!A134&lt;&gt;"",_xlfn.VALUETOTEXT('FY2025'!B134),"")</f>
        <v>25-2103-1404-25SCBS-PS-EG-131</v>
      </c>
      <c r="C132" s="5" t="str">
        <f>_xlfn.VALUETOTEXT('FY2025'!C134)</f>
        <v>EG</v>
      </c>
      <c r="D132" s="5" t="str">
        <f>IF('FY2025'!A134&lt;&gt;"",_xlfn.VALUETOTEXT('FY2025'!D134),"")</f>
        <v>Standard Chartered Saadiq Berhad</v>
      </c>
      <c r="E132" s="6">
        <f>IF('FY2025'!A134&lt;&gt;"",VALUE('FY2025'!E134),"")</f>
        <v>500000</v>
      </c>
      <c r="F132" s="6">
        <f>IF('FY2025'!A134&lt;&gt;"",VALUE('FY2025'!F134),"")</f>
        <v>77</v>
      </c>
      <c r="G132" s="6">
        <f>IF('FY2025'!A134&lt;&gt;"",VALUE('FY2025'!G134),"")</f>
        <v>64</v>
      </c>
      <c r="H132" s="6">
        <f>IF('FY2025'!A134&lt;&gt;"",VALUE('FY2025'!H134),"")</f>
        <v>9.0500000000000007</v>
      </c>
      <c r="I132" s="6">
        <f>IF('FY2025'!A134&lt;&gt;"",VALUE('FY2025'!I134),"")</f>
        <v>2.2200000000000002</v>
      </c>
      <c r="J132" s="6">
        <f>IF('FY2025'!A134&lt;&gt;"",VALUE('FY2025'!J134),"")</f>
        <v>6.83</v>
      </c>
      <c r="K132" s="7" t="e">
        <f>IF('FY2025'!A134&lt;&gt;"",DATEVALUE(MID('FY2025'!K134, FIND(",", 'FY2025'!K134) + 2, FIND(" ", 'FY2025'!K134) - FIND(",", 'FY2025'!K134) - 1) &amp; " " &amp; MID('FY2025'!K134, FIND(" ", 'FY2025'!K134) + 1, FIND(",", 'FY2025'!K134, FIND(" ", 'FY2025'!K134)) - FIND(" ", 'FY2025'!K134) - 1) &amp; ", " &amp; MID('FY2025'!K134, FIND(",", 'FY2025'!K134, FIND(",",'FY2025'!K134) + 1) + 2, LEN('FY2025'!K134))),"")</f>
        <v>#VALUE!</v>
      </c>
      <c r="L132" s="7" t="e">
        <f>IF('FY2025'!A134&lt;&gt;"",DATEVALUE(MID('FY2025'!L134, FIND(",", 'FY2025'!L134) + 2, FIND(" ", 'FY2025'!L134) - FIND(",", 'FY2025'!L134) - 1) &amp; " " &amp; MID('FY2025'!L134, FIND(" ", 'FY2025'!L134) + 1, FIND(",", 'FY2025'!L134, FIND(" ", 'FY2025'!L134)) - FIND(" ", 'FY2025'!L134) - 1) &amp; ", " &amp; MID('FY2025'!L134, FIND(",", 'FY2025'!L134, FIND(",",'FY2025'!L134) + 1) + 2, LEN('FY2025'!L134))),"")</f>
        <v>#VALUE!</v>
      </c>
      <c r="M132" s="7" t="e">
        <f>IF('FY2025'!A134&lt;&gt;"",DATEVALUE(MID('FY2025'!M134, FIND(",", 'FY2025'!M134) + 2, FIND(" ", 'FY2025'!M134) - FIND(",", 'FY2025'!M134) - 1) &amp; " " &amp; MID('FY2025'!M134, FIND(" ", 'FY2025'!M134) + 1, FIND(",", 'FY2025'!M134, FIND(" ", 'FY2025'!M134)) - FIND(" ", 'FY2025'!M134) - 1) &amp; ", " &amp; MID('FY2025'!M134, FIND(",", 'FY2025'!M134, FIND(",",'FY2025'!M134) + 1) + 2, LEN('FY2025'!M134))),"")</f>
        <v>#VALUE!</v>
      </c>
      <c r="N132" s="7" t="e">
        <f>IF('FY2025'!A134&lt;&gt;"",DATEVALUE(MID('FY2025'!N134, FIND(",", 'FY2025'!N134) + 2, FIND(" ", 'FY2025'!N134) - FIND(",", 'FY2025'!N134) - 1) &amp; " " &amp; MID('FY2025'!N134, FIND(" ", 'FY2025'!N134) + 1, FIND(",", 'FY2025'!N134, FIND(" ", 'FY2025'!N134)) - FIND(" ", 'FY2025'!N134) - 1) &amp; ", " &amp; MID('FY2025'!N134, FIND(",", 'FY2025'!N134, FIND(",",'FY2025'!N134) + 1) + 2, LEN('FY2025'!N134))),"")</f>
        <v>#VALUE!</v>
      </c>
      <c r="O132" s="5" t="e">
        <f t="shared" si="2"/>
        <v>#VALUE!</v>
      </c>
      <c r="P132" s="10" t="e">
        <f>IF('FY2025'!$A134&lt;&gt;"",IF(AND(MONTH($K132) &lt;= 1, MONTH($L132) &gt;= 1), IF($O132 &lt;&gt; "", $E132/$O132, ""), ""),"")</f>
        <v>#VALUE!</v>
      </c>
      <c r="Q132" s="10" t="e">
        <f>IF('FY2025'!$A134&lt;&gt;"",IF(AND(MONTH($K132) &lt;= 2, MONTH($L132) &gt;= 2), IF($O132 &lt;&gt; "", $E132/$O132, ""), ""),"")</f>
        <v>#VALUE!</v>
      </c>
      <c r="R132" s="10" t="e">
        <f>IF('FY2025'!$A134&lt;&gt;"",IF(AND(MONTH($K132) &lt;= 3, MONTH($L132) &gt;= 3), IF($O132 &lt;&gt; "", $E132/$O132, ""), ""),"")</f>
        <v>#VALUE!</v>
      </c>
      <c r="S132" s="10" t="e">
        <f>IF('FY2025'!$A134&lt;&gt;"",IF(AND(MONTH($K132) &lt;= 4, MONTH($L132) &gt;= 4), IF($O132 &lt;&gt; "", $E132/$O132, ""), ""),"")</f>
        <v>#VALUE!</v>
      </c>
      <c r="T132" s="10" t="e">
        <f>IF('FY2025'!$A134&lt;&gt;"",IF(AND(MONTH($K132) &lt;= 5, MONTH($L132) &gt;= 5), IF($O132 &lt;&gt; "", $E132/$O132, ""), ""),"")</f>
        <v>#VALUE!</v>
      </c>
      <c r="U132" s="10" t="e">
        <f>IF('FY2025'!$A134&lt;&gt;"",IF(AND(MONTH($K132) &lt;= 6, MONTH($L132) &gt;= 6), IF($O132 &lt;&gt; "", $E132/$O132, ""), ""),"")</f>
        <v>#VALUE!</v>
      </c>
      <c r="V132" s="10" t="e">
        <f>IF('FY2025'!$A134&lt;&gt;"",IF(AND(MONTH($K132) &lt;= 7, MONTH($L132) &gt;= 7 ), IF($O132 &lt;&gt; "", $E132/$O132, ""), ""),"")</f>
        <v>#VALUE!</v>
      </c>
      <c r="W132" s="10" t="e">
        <f>IF('FY2025'!$A134&lt;&gt;"",IF(AND(MONTH($K132) &lt;= 8, MONTH($L132) &gt;= 8), IF($O132 &lt;&gt; "", $E132/$O132, ""), ""),"")</f>
        <v>#VALUE!</v>
      </c>
      <c r="X132" s="10" t="e">
        <f>IF('FY2025'!$A134&lt;&gt;"",IF(AND(MONTH($K132) &lt;= 9, MONTH($L132) &gt;= 9), IF($O132 &lt;&gt; "", $E132/$O132, ""), ""),"")</f>
        <v>#VALUE!</v>
      </c>
      <c r="Y132" s="10" t="e">
        <f>IF('FY2025'!$A134&lt;&gt;"",IF(AND(MONTH($K132) &lt;= 10, MONTH($L132) &gt;= 10), IF($O132 &lt;&gt; "", $E132/$O132, ""), ""),"")</f>
        <v>#VALUE!</v>
      </c>
      <c r="Z132" s="10" t="e">
        <f>IF('FY2025'!$A134&lt;&gt;"",IF(AND(MONTH($K132) &lt;= 11, MONTH($L132) &gt;= 11), IF($O132 &lt;&gt; "", $E132/$O132, ""), ""),"")</f>
        <v>#VALUE!</v>
      </c>
      <c r="AA132" s="10" t="e">
        <f>IF('FY2025'!$A134&lt;&gt;"",IF(AND(MONTH($K132) &lt;= 12, MONTH($L132) &gt;= 12), IF($O132 &lt;&gt; "", $E132/$O132, ""), ""),"")</f>
        <v>#VALUE!</v>
      </c>
    </row>
    <row r="133" spans="1:27" x14ac:dyDescent="0.25">
      <c r="A133" s="8">
        <f>IF('FY2025'!A135&lt;&gt;"", VALUE('FY2025'!A135), "")</f>
        <v>132</v>
      </c>
      <c r="B133" s="5" t="str">
        <f>IF('FY2025'!A135&lt;&gt;"",_xlfn.VALUETOTEXT('FY2025'!B135),"")</f>
        <v>25-2403-1504-25SCBB-PS-DS-132</v>
      </c>
      <c r="C133" s="5" t="str">
        <f>_xlfn.VALUETOTEXT('FY2025'!C135)</f>
        <v>DS</v>
      </c>
      <c r="D133" s="5" t="str">
        <f>IF('FY2025'!A135&lt;&gt;"",_xlfn.VALUETOTEXT('FY2025'!D135),"")</f>
        <v>Standard Chartered Bank (M) Bhd</v>
      </c>
      <c r="E133" s="6">
        <f>IF('FY2025'!A135&lt;&gt;"",VALUE('FY2025'!E135),"")</f>
        <v>500000</v>
      </c>
      <c r="F133" s="6">
        <f>IF('FY2025'!A135&lt;&gt;"",VALUE('FY2025'!F135),"")</f>
        <v>77</v>
      </c>
      <c r="G133" s="6">
        <f>IF('FY2025'!A135&lt;&gt;"",VALUE('FY2025'!G135),"")</f>
        <v>64</v>
      </c>
      <c r="H133" s="6">
        <f>IF('FY2025'!A135&lt;&gt;"",VALUE('FY2025'!H135),"")</f>
        <v>9.15</v>
      </c>
      <c r="I133" s="6">
        <f>IF('FY2025'!A135&lt;&gt;"",VALUE('FY2025'!I135),"")</f>
        <v>2.86</v>
      </c>
      <c r="J133" s="6">
        <f>IF('FY2025'!A135&lt;&gt;"",VALUE('FY2025'!J135),"")</f>
        <v>6.29</v>
      </c>
      <c r="K133" s="7" t="e">
        <f>IF('FY2025'!A135&lt;&gt;"",DATEVALUE(MID('FY2025'!K135, FIND(",", 'FY2025'!K135) + 2, FIND(" ", 'FY2025'!K135) - FIND(",", 'FY2025'!K135) - 1) &amp; " " &amp; MID('FY2025'!K135, FIND(" ", 'FY2025'!K135) + 1, FIND(",", 'FY2025'!K135, FIND(" ", 'FY2025'!K135)) - FIND(" ", 'FY2025'!K135) - 1) &amp; ", " &amp; MID('FY2025'!K135, FIND(",", 'FY2025'!K135, FIND(",",'FY2025'!K135) + 1) + 2, LEN('FY2025'!K135))),"")</f>
        <v>#VALUE!</v>
      </c>
      <c r="L133" s="7" t="e">
        <f>IF('FY2025'!A135&lt;&gt;"",DATEVALUE(MID('FY2025'!L135, FIND(",", 'FY2025'!L135) + 2, FIND(" ", 'FY2025'!L135) - FIND(",", 'FY2025'!L135) - 1) &amp; " " &amp; MID('FY2025'!L135, FIND(" ", 'FY2025'!L135) + 1, FIND(",", 'FY2025'!L135, FIND(" ", 'FY2025'!L135)) - FIND(" ", 'FY2025'!L135) - 1) &amp; ", " &amp; MID('FY2025'!L135, FIND(",", 'FY2025'!L135, FIND(",",'FY2025'!L135) + 1) + 2, LEN('FY2025'!L135))),"")</f>
        <v>#VALUE!</v>
      </c>
      <c r="M133" s="7" t="e">
        <f>IF('FY2025'!A135&lt;&gt;"",DATEVALUE(MID('FY2025'!M135, FIND(",", 'FY2025'!M135) + 2, FIND(" ", 'FY2025'!M135) - FIND(",", 'FY2025'!M135) - 1) &amp; " " &amp; MID('FY2025'!M135, FIND(" ", 'FY2025'!M135) + 1, FIND(",", 'FY2025'!M135, FIND(" ", 'FY2025'!M135)) - FIND(" ", 'FY2025'!M135) - 1) &amp; ", " &amp; MID('FY2025'!M135, FIND(",", 'FY2025'!M135, FIND(",",'FY2025'!M135) + 1) + 2, LEN('FY2025'!M135))),"")</f>
        <v>#VALUE!</v>
      </c>
      <c r="N133" s="7" t="e">
        <f>IF('FY2025'!A135&lt;&gt;"",DATEVALUE(MID('FY2025'!N135, FIND(",", 'FY2025'!N135) + 2, FIND(" ", 'FY2025'!N135) - FIND(",", 'FY2025'!N135) - 1) &amp; " " &amp; MID('FY2025'!N135, FIND(" ", 'FY2025'!N135) + 1, FIND(",", 'FY2025'!N135, FIND(" ", 'FY2025'!N135)) - FIND(" ", 'FY2025'!N135) - 1) &amp; ", " &amp; MID('FY2025'!N135, FIND(",", 'FY2025'!N135, FIND(",",'FY2025'!N135) + 1) + 2, LEN('FY2025'!N135))),"")</f>
        <v>#VALUE!</v>
      </c>
      <c r="O133" s="5" t="e">
        <f t="shared" si="2"/>
        <v>#VALUE!</v>
      </c>
      <c r="P133" s="10" t="e">
        <f>IF('FY2025'!$A135&lt;&gt;"",IF(AND(MONTH($K133) &lt;= 1, MONTH($L133) &gt;= 1), IF($O133 &lt;&gt; "", $E133/$O133, ""), ""),"")</f>
        <v>#VALUE!</v>
      </c>
      <c r="Q133" s="10" t="e">
        <f>IF('FY2025'!$A135&lt;&gt;"",IF(AND(MONTH($K133) &lt;= 2, MONTH($L133) &gt;= 2), IF($O133 &lt;&gt; "", $E133/$O133, ""), ""),"")</f>
        <v>#VALUE!</v>
      </c>
      <c r="R133" s="10" t="e">
        <f>IF('FY2025'!$A135&lt;&gt;"",IF(AND(MONTH($K133) &lt;= 3, MONTH($L133) &gt;= 3), IF($O133 &lt;&gt; "", $E133/$O133, ""), ""),"")</f>
        <v>#VALUE!</v>
      </c>
      <c r="S133" s="10" t="e">
        <f>IF('FY2025'!$A135&lt;&gt;"",IF(AND(MONTH($K133) &lt;= 4, MONTH($L133) &gt;= 4), IF($O133 &lt;&gt; "", $E133/$O133, ""), ""),"")</f>
        <v>#VALUE!</v>
      </c>
      <c r="T133" s="10" t="e">
        <f>IF('FY2025'!$A135&lt;&gt;"",IF(AND(MONTH($K133) &lt;= 5, MONTH($L133) &gt;= 5), IF($O133 &lt;&gt; "", $E133/$O133, ""), ""),"")</f>
        <v>#VALUE!</v>
      </c>
      <c r="U133" s="10" t="e">
        <f>IF('FY2025'!$A135&lt;&gt;"",IF(AND(MONTH($K133) &lt;= 6, MONTH($L133) &gt;= 6), IF($O133 &lt;&gt; "", $E133/$O133, ""), ""),"")</f>
        <v>#VALUE!</v>
      </c>
      <c r="V133" s="10" t="e">
        <f>IF('FY2025'!$A135&lt;&gt;"",IF(AND(MONTH($K133) &lt;= 7, MONTH($L133) &gt;= 7 ), IF($O133 &lt;&gt; "", $E133/$O133, ""), ""),"")</f>
        <v>#VALUE!</v>
      </c>
      <c r="W133" s="10" t="e">
        <f>IF('FY2025'!$A135&lt;&gt;"",IF(AND(MONTH($K133) &lt;= 8, MONTH($L133) &gt;= 8), IF($O133 &lt;&gt; "", $E133/$O133, ""), ""),"")</f>
        <v>#VALUE!</v>
      </c>
      <c r="X133" s="10" t="e">
        <f>IF('FY2025'!$A135&lt;&gt;"",IF(AND(MONTH($K133) &lt;= 9, MONTH($L133) &gt;= 9), IF($O133 &lt;&gt; "", $E133/$O133, ""), ""),"")</f>
        <v>#VALUE!</v>
      </c>
      <c r="Y133" s="10" t="e">
        <f>IF('FY2025'!$A135&lt;&gt;"",IF(AND(MONTH($K133) &lt;= 10, MONTH($L133) &gt;= 10), IF($O133 &lt;&gt; "", $E133/$O133, ""), ""),"")</f>
        <v>#VALUE!</v>
      </c>
      <c r="Z133" s="10" t="e">
        <f>IF('FY2025'!$A135&lt;&gt;"",IF(AND(MONTH($K133) &lt;= 11, MONTH($L133) &gt;= 11), IF($O133 &lt;&gt; "", $E133/$O133, ""), ""),"")</f>
        <v>#VALUE!</v>
      </c>
      <c r="AA133" s="10" t="e">
        <f>IF('FY2025'!$A135&lt;&gt;"",IF(AND(MONTH($K133) &lt;= 12, MONTH($L133) &gt;= 12), IF($O133 &lt;&gt; "", $E133/$O133, ""), ""),"")</f>
        <v>#VALUE!</v>
      </c>
    </row>
    <row r="134" spans="1:27" x14ac:dyDescent="0.25">
      <c r="A134" s="8">
        <f>IF('FY2025'!A136&lt;&gt;"", VALUE('FY2025'!A136), "")</f>
        <v>133</v>
      </c>
      <c r="B134" s="5" t="str">
        <f>IF('FY2025'!A136&lt;&gt;"",_xlfn.VALUETOTEXT('FY2025'!B136),"")</f>
        <v>25-2403-1504-25BNPP-PS-DS-133</v>
      </c>
      <c r="C134" s="5" t="str">
        <f>_xlfn.VALUETOTEXT('FY2025'!C136)</f>
        <v>DS</v>
      </c>
      <c r="D134" s="5" t="str">
        <f>IF('FY2025'!A136&lt;&gt;"",_xlfn.VALUETOTEXT('FY2025'!D136),"")</f>
        <v>BNP Paribas SA</v>
      </c>
      <c r="E134" s="6">
        <f>IF('FY2025'!A136&lt;&gt;"",VALUE('FY2025'!E136),"")</f>
        <v>500000</v>
      </c>
      <c r="F134" s="6">
        <f>IF('FY2025'!A136&lt;&gt;"",VALUE('FY2025'!F136),"")</f>
        <v>77</v>
      </c>
      <c r="G134" s="6">
        <f>IF('FY2025'!A136&lt;&gt;"",VALUE('FY2025'!G136),"")</f>
        <v>64</v>
      </c>
      <c r="H134" s="6">
        <f>IF('FY2025'!A136&lt;&gt;"",VALUE('FY2025'!H136),"")</f>
        <v>7.8</v>
      </c>
      <c r="I134" s="6">
        <f>IF('FY2025'!A136&lt;&gt;"",VALUE('FY2025'!I136),"")</f>
        <v>1.5</v>
      </c>
      <c r="J134" s="6">
        <f>IF('FY2025'!A136&lt;&gt;"",VALUE('FY2025'!J136),"")</f>
        <v>6.3</v>
      </c>
      <c r="K134" s="7" t="e">
        <f>IF('FY2025'!A136&lt;&gt;"",DATEVALUE(MID('FY2025'!K136, FIND(",", 'FY2025'!K136) + 2, FIND(" ", 'FY2025'!K136) - FIND(",", 'FY2025'!K136) - 1) &amp; " " &amp; MID('FY2025'!K136, FIND(" ", 'FY2025'!K136) + 1, FIND(",", 'FY2025'!K136, FIND(" ", 'FY2025'!K136)) - FIND(" ", 'FY2025'!K136) - 1) &amp; ", " &amp; MID('FY2025'!K136, FIND(",", 'FY2025'!K136, FIND(",",'FY2025'!K136) + 1) + 2, LEN('FY2025'!K136))),"")</f>
        <v>#VALUE!</v>
      </c>
      <c r="L134" s="7" t="e">
        <f>IF('FY2025'!A136&lt;&gt;"",DATEVALUE(MID('FY2025'!L136, FIND(",", 'FY2025'!L136) + 2, FIND(" ", 'FY2025'!L136) - FIND(",", 'FY2025'!L136) - 1) &amp; " " &amp; MID('FY2025'!L136, FIND(" ", 'FY2025'!L136) + 1, FIND(",", 'FY2025'!L136, FIND(" ", 'FY2025'!L136)) - FIND(" ", 'FY2025'!L136) - 1) &amp; ", " &amp; MID('FY2025'!L136, FIND(",", 'FY2025'!L136, FIND(",",'FY2025'!L136) + 1) + 2, LEN('FY2025'!L136))),"")</f>
        <v>#VALUE!</v>
      </c>
      <c r="M134" s="7" t="e">
        <f>IF('FY2025'!A136&lt;&gt;"",DATEVALUE(MID('FY2025'!M136, FIND(",", 'FY2025'!M136) + 2, FIND(" ", 'FY2025'!M136) - FIND(",", 'FY2025'!M136) - 1) &amp; " " &amp; MID('FY2025'!M136, FIND(" ", 'FY2025'!M136) + 1, FIND(",", 'FY2025'!M136, FIND(" ", 'FY2025'!M136)) - FIND(" ", 'FY2025'!M136) - 1) &amp; ", " &amp; MID('FY2025'!M136, FIND(",", 'FY2025'!M136, FIND(",",'FY2025'!M136) + 1) + 2, LEN('FY2025'!M136))),"")</f>
        <v>#VALUE!</v>
      </c>
      <c r="N134" s="7" t="e">
        <f>IF('FY2025'!A136&lt;&gt;"",DATEVALUE(MID('FY2025'!N136, FIND(",", 'FY2025'!N136) + 2, FIND(" ", 'FY2025'!N136) - FIND(",", 'FY2025'!N136) - 1) &amp; " " &amp; MID('FY2025'!N136, FIND(" ", 'FY2025'!N136) + 1, FIND(",", 'FY2025'!N136, FIND(" ", 'FY2025'!N136)) - FIND(" ", 'FY2025'!N136) - 1) &amp; ", " &amp; MID('FY2025'!N136, FIND(",", 'FY2025'!N136, FIND(",",'FY2025'!N136) + 1) + 2, LEN('FY2025'!N136))),"")</f>
        <v>#VALUE!</v>
      </c>
      <c r="O134" s="5" t="e">
        <f t="shared" si="2"/>
        <v>#VALUE!</v>
      </c>
      <c r="P134" s="10" t="e">
        <f>IF('FY2025'!$A136&lt;&gt;"",IF(AND(MONTH($K134) &lt;= 1, MONTH($L134) &gt;= 1), IF($O134 &lt;&gt; "", $E134/$O134, ""), ""),"")</f>
        <v>#VALUE!</v>
      </c>
      <c r="Q134" s="10" t="e">
        <f>IF('FY2025'!$A136&lt;&gt;"",IF(AND(MONTH($K134) &lt;= 2, MONTH($L134) &gt;= 2), IF($O134 &lt;&gt; "", $E134/$O134, ""), ""),"")</f>
        <v>#VALUE!</v>
      </c>
      <c r="R134" s="10" t="e">
        <f>IF('FY2025'!$A136&lt;&gt;"",IF(AND(MONTH($K134) &lt;= 3, MONTH($L134) &gt;= 3), IF($O134 &lt;&gt; "", $E134/$O134, ""), ""),"")</f>
        <v>#VALUE!</v>
      </c>
      <c r="S134" s="10" t="e">
        <f>IF('FY2025'!$A136&lt;&gt;"",IF(AND(MONTH($K134) &lt;= 4, MONTH($L134) &gt;= 4), IF($O134 &lt;&gt; "", $E134/$O134, ""), ""),"")</f>
        <v>#VALUE!</v>
      </c>
      <c r="T134" s="10" t="e">
        <f>IF('FY2025'!$A136&lt;&gt;"",IF(AND(MONTH($K134) &lt;= 5, MONTH($L134) &gt;= 5), IF($O134 &lt;&gt; "", $E134/$O134, ""), ""),"")</f>
        <v>#VALUE!</v>
      </c>
      <c r="U134" s="10" t="e">
        <f>IF('FY2025'!$A136&lt;&gt;"",IF(AND(MONTH($K134) &lt;= 6, MONTH($L134) &gt;= 6), IF($O134 &lt;&gt; "", $E134/$O134, ""), ""),"")</f>
        <v>#VALUE!</v>
      </c>
      <c r="V134" s="10" t="e">
        <f>IF('FY2025'!$A136&lt;&gt;"",IF(AND(MONTH($K134) &lt;= 7, MONTH($L134) &gt;= 7 ), IF($O134 &lt;&gt; "", $E134/$O134, ""), ""),"")</f>
        <v>#VALUE!</v>
      </c>
      <c r="W134" s="10" t="e">
        <f>IF('FY2025'!$A136&lt;&gt;"",IF(AND(MONTH($K134) &lt;= 8, MONTH($L134) &gt;= 8), IF($O134 &lt;&gt; "", $E134/$O134, ""), ""),"")</f>
        <v>#VALUE!</v>
      </c>
      <c r="X134" s="10" t="e">
        <f>IF('FY2025'!$A136&lt;&gt;"",IF(AND(MONTH($K134) &lt;= 9, MONTH($L134) &gt;= 9), IF($O134 &lt;&gt; "", $E134/$O134, ""), ""),"")</f>
        <v>#VALUE!</v>
      </c>
      <c r="Y134" s="10" t="e">
        <f>IF('FY2025'!$A136&lt;&gt;"",IF(AND(MONTH($K134) &lt;= 10, MONTH($L134) &gt;= 10), IF($O134 &lt;&gt; "", $E134/$O134, ""), ""),"")</f>
        <v>#VALUE!</v>
      </c>
      <c r="Z134" s="10" t="e">
        <f>IF('FY2025'!$A136&lt;&gt;"",IF(AND(MONTH($K134) &lt;= 11, MONTH($L134) &gt;= 11), IF($O134 &lt;&gt; "", $E134/$O134, ""), ""),"")</f>
        <v>#VALUE!</v>
      </c>
      <c r="AA134" s="10" t="e">
        <f>IF('FY2025'!$A136&lt;&gt;"",IF(AND(MONTH($K134) &lt;= 12, MONTH($L134) &gt;= 12), IF($O134 &lt;&gt; "", $E134/$O134, ""), ""),"")</f>
        <v>#VALUE!</v>
      </c>
    </row>
    <row r="135" spans="1:27" x14ac:dyDescent="0.25">
      <c r="A135" s="8">
        <f>IF('FY2025'!A137&lt;&gt;"", VALUE('FY2025'!A137), "")</f>
        <v>134</v>
      </c>
      <c r="B135" s="5" t="str">
        <f>IF('FY2025'!A137&lt;&gt;"",_xlfn.VALUETOTEXT('FY2025'!B137),"")</f>
        <v>25-2503-1604-25MLIL-PS-EG-134</v>
      </c>
      <c r="C135" s="5" t="str">
        <f>_xlfn.VALUETOTEXT('FY2025'!C137)</f>
        <v>EG</v>
      </c>
      <c r="D135" s="5" t="str">
        <f>IF('FY2025'!A137&lt;&gt;"",_xlfn.VALUETOTEXT('FY2025'!D137),"")</f>
        <v>Merrill Lynch International</v>
      </c>
      <c r="E135" s="6">
        <f>IF('FY2025'!A137&lt;&gt;"",VALUE('FY2025'!E137),"")</f>
        <v>500000</v>
      </c>
      <c r="F135" s="6">
        <f>IF('FY2025'!A137&lt;&gt;"",VALUE('FY2025'!F137),"")</f>
        <v>77</v>
      </c>
      <c r="G135" s="6">
        <f>IF('FY2025'!A137&lt;&gt;"",VALUE('FY2025'!G137),"")</f>
        <v>64</v>
      </c>
      <c r="H135" s="6">
        <f>IF('FY2025'!A137&lt;&gt;"",VALUE('FY2025'!H137),"")</f>
        <v>7.78</v>
      </c>
      <c r="I135" s="6">
        <f>IF('FY2025'!A137&lt;&gt;"",VALUE('FY2025'!I137),"")</f>
        <v>1.5</v>
      </c>
      <c r="J135" s="6">
        <f>IF('FY2025'!A137&lt;&gt;"",VALUE('FY2025'!J137),"")</f>
        <v>6.28</v>
      </c>
      <c r="K135" s="7" t="e">
        <f>IF('FY2025'!A137&lt;&gt;"",DATEVALUE(MID('FY2025'!K137, FIND(",", 'FY2025'!K137) + 2, FIND(" ", 'FY2025'!K137) - FIND(",", 'FY2025'!K137) - 1) &amp; " " &amp; MID('FY2025'!K137, FIND(" ", 'FY2025'!K137) + 1, FIND(",", 'FY2025'!K137, FIND(" ", 'FY2025'!K137)) - FIND(" ", 'FY2025'!K137) - 1) &amp; ", " &amp; MID('FY2025'!K137, FIND(",", 'FY2025'!K137, FIND(",",'FY2025'!K137) + 1) + 2, LEN('FY2025'!K137))),"")</f>
        <v>#VALUE!</v>
      </c>
      <c r="L135" s="7" t="e">
        <f>IF('FY2025'!A137&lt;&gt;"",DATEVALUE(MID('FY2025'!L137, FIND(",", 'FY2025'!L137) + 2, FIND(" ", 'FY2025'!L137) - FIND(",", 'FY2025'!L137) - 1) &amp; " " &amp; MID('FY2025'!L137, FIND(" ", 'FY2025'!L137) + 1, FIND(",", 'FY2025'!L137, FIND(" ", 'FY2025'!L137)) - FIND(" ", 'FY2025'!L137) - 1) &amp; ", " &amp; MID('FY2025'!L137, FIND(",", 'FY2025'!L137, FIND(",",'FY2025'!L137) + 1) + 2, LEN('FY2025'!L137))),"")</f>
        <v>#VALUE!</v>
      </c>
      <c r="M135" s="7" t="e">
        <f>IF('FY2025'!A137&lt;&gt;"",DATEVALUE(MID('FY2025'!M137, FIND(",", 'FY2025'!M137) + 2, FIND(" ", 'FY2025'!M137) - FIND(",", 'FY2025'!M137) - 1) &amp; " " &amp; MID('FY2025'!M137, FIND(" ", 'FY2025'!M137) + 1, FIND(",", 'FY2025'!M137, FIND(" ", 'FY2025'!M137)) - FIND(" ", 'FY2025'!M137) - 1) &amp; ", " &amp; MID('FY2025'!M137, FIND(",", 'FY2025'!M137, FIND(",",'FY2025'!M137) + 1) + 2, LEN('FY2025'!M137))),"")</f>
        <v>#VALUE!</v>
      </c>
      <c r="N135" s="7" t="e">
        <f>IF('FY2025'!A137&lt;&gt;"",DATEVALUE(MID('FY2025'!N137, FIND(",", 'FY2025'!N137) + 2, FIND(" ", 'FY2025'!N137) - FIND(",", 'FY2025'!N137) - 1) &amp; " " &amp; MID('FY2025'!N137, FIND(" ", 'FY2025'!N137) + 1, FIND(",", 'FY2025'!N137, FIND(" ", 'FY2025'!N137)) - FIND(" ", 'FY2025'!N137) - 1) &amp; ", " &amp; MID('FY2025'!N137, FIND(",", 'FY2025'!N137, FIND(",",'FY2025'!N137) + 1) + 2, LEN('FY2025'!N137))),"")</f>
        <v>#VALUE!</v>
      </c>
      <c r="O135" s="5" t="e">
        <f t="shared" si="2"/>
        <v>#VALUE!</v>
      </c>
      <c r="P135" s="10" t="e">
        <f>IF('FY2025'!$A137&lt;&gt;"",IF(AND(MONTH($K135) &lt;= 1, MONTH($L135) &gt;= 1), IF($O135 &lt;&gt; "", $E135/$O135, ""), ""),"")</f>
        <v>#VALUE!</v>
      </c>
      <c r="Q135" s="10" t="e">
        <f>IF('FY2025'!$A137&lt;&gt;"",IF(AND(MONTH($K135) &lt;= 2, MONTH($L135) &gt;= 2), IF($O135 &lt;&gt; "", $E135/$O135, ""), ""),"")</f>
        <v>#VALUE!</v>
      </c>
      <c r="R135" s="10" t="e">
        <f>IF('FY2025'!$A137&lt;&gt;"",IF(AND(MONTH($K135) &lt;= 3, MONTH($L135) &gt;= 3), IF($O135 &lt;&gt; "", $E135/$O135, ""), ""),"")</f>
        <v>#VALUE!</v>
      </c>
      <c r="S135" s="10" t="e">
        <f>IF('FY2025'!$A137&lt;&gt;"",IF(AND(MONTH($K135) &lt;= 4, MONTH($L135) &gt;= 4), IF($O135 &lt;&gt; "", $E135/$O135, ""), ""),"")</f>
        <v>#VALUE!</v>
      </c>
      <c r="T135" s="10" t="e">
        <f>IF('FY2025'!$A137&lt;&gt;"",IF(AND(MONTH($K135) &lt;= 5, MONTH($L135) &gt;= 5), IF($O135 &lt;&gt; "", $E135/$O135, ""), ""),"")</f>
        <v>#VALUE!</v>
      </c>
      <c r="U135" s="10" t="e">
        <f>IF('FY2025'!$A137&lt;&gt;"",IF(AND(MONTH($K135) &lt;= 6, MONTH($L135) &gt;= 6), IF($O135 &lt;&gt; "", $E135/$O135, ""), ""),"")</f>
        <v>#VALUE!</v>
      </c>
      <c r="V135" s="10" t="e">
        <f>IF('FY2025'!$A137&lt;&gt;"",IF(AND(MONTH($K135) &lt;= 7, MONTH($L135) &gt;= 7 ), IF($O135 &lt;&gt; "", $E135/$O135, ""), ""),"")</f>
        <v>#VALUE!</v>
      </c>
      <c r="W135" s="10" t="e">
        <f>IF('FY2025'!$A137&lt;&gt;"",IF(AND(MONTH($K135) &lt;= 8, MONTH($L135) &gt;= 8), IF($O135 &lt;&gt; "", $E135/$O135, ""), ""),"")</f>
        <v>#VALUE!</v>
      </c>
      <c r="X135" s="10" t="e">
        <f>IF('FY2025'!$A137&lt;&gt;"",IF(AND(MONTH($K135) &lt;= 9, MONTH($L135) &gt;= 9), IF($O135 &lt;&gt; "", $E135/$O135, ""), ""),"")</f>
        <v>#VALUE!</v>
      </c>
      <c r="Y135" s="10" t="e">
        <f>IF('FY2025'!$A137&lt;&gt;"",IF(AND(MONTH($K135) &lt;= 10, MONTH($L135) &gt;= 10), IF($O135 &lt;&gt; "", $E135/$O135, ""), ""),"")</f>
        <v>#VALUE!</v>
      </c>
      <c r="Z135" s="10" t="e">
        <f>IF('FY2025'!$A137&lt;&gt;"",IF(AND(MONTH($K135) &lt;= 11, MONTH($L135) &gt;= 11), IF($O135 &lt;&gt; "", $E135/$O135, ""), ""),"")</f>
        <v>#VALUE!</v>
      </c>
      <c r="AA135" s="10" t="e">
        <f>IF('FY2025'!$A137&lt;&gt;"",IF(AND(MONTH($K135) &lt;= 12, MONTH($L135) &gt;= 12), IF($O135 &lt;&gt; "", $E135/$O135, ""), ""),"")</f>
        <v>#VALUE!</v>
      </c>
    </row>
    <row r="136" spans="1:27" x14ac:dyDescent="0.25">
      <c r="A136" s="8">
        <f>IF('FY2025'!A138&lt;&gt;"", VALUE('FY2025'!A138), "")</f>
        <v>135</v>
      </c>
      <c r="B136" s="5" t="str">
        <f>IF('FY2025'!A138&lt;&gt;"",_xlfn.VALUETOTEXT('FY2025'!B138),"")</f>
        <v>25-2503-1604-25TOTS-PS-HZ-135</v>
      </c>
      <c r="C136" s="5" t="str">
        <f>_xlfn.VALUETOTEXT('FY2025'!C138)</f>
        <v>HZ</v>
      </c>
      <c r="D136" s="5" t="str">
        <f>IF('FY2025'!A138&lt;&gt;"",_xlfn.VALUETOTEXT('FY2025'!D138),"")</f>
        <v>TOTSA TotalEnergies Trading SA</v>
      </c>
      <c r="E136" s="6">
        <f>IF('FY2025'!A138&lt;&gt;"",VALUE('FY2025'!E138),"")</f>
        <v>500000</v>
      </c>
      <c r="F136" s="6">
        <f>IF('FY2025'!A138&lt;&gt;"",VALUE('FY2025'!F138),"")</f>
        <v>77</v>
      </c>
      <c r="G136" s="6">
        <f>IF('FY2025'!A138&lt;&gt;"",VALUE('FY2025'!G138),"")</f>
        <v>64</v>
      </c>
      <c r="H136" s="6">
        <f>IF('FY2025'!A138&lt;&gt;"",VALUE('FY2025'!H138),"")</f>
        <v>7.28</v>
      </c>
      <c r="I136" s="6">
        <f>IF('FY2025'!A138&lt;&gt;"",VALUE('FY2025'!I138),"")</f>
        <v>1</v>
      </c>
      <c r="J136" s="6">
        <f>IF('FY2025'!A138&lt;&gt;"",VALUE('FY2025'!J138),"")</f>
        <v>6.28</v>
      </c>
      <c r="K136" s="7" t="e">
        <f>IF('FY2025'!A138&lt;&gt;"",DATEVALUE(MID('FY2025'!K138, FIND(",", 'FY2025'!K138) + 2, FIND(" ", 'FY2025'!K138) - FIND(",", 'FY2025'!K138) - 1) &amp; " " &amp; MID('FY2025'!K138, FIND(" ", 'FY2025'!K138) + 1, FIND(",", 'FY2025'!K138, FIND(" ", 'FY2025'!K138)) - FIND(" ", 'FY2025'!K138) - 1) &amp; ", " &amp; MID('FY2025'!K138, FIND(",", 'FY2025'!K138, FIND(",",'FY2025'!K138) + 1) + 2, LEN('FY2025'!K138))),"")</f>
        <v>#VALUE!</v>
      </c>
      <c r="L136" s="7" t="e">
        <f>IF('FY2025'!A138&lt;&gt;"",DATEVALUE(MID('FY2025'!L138, FIND(",", 'FY2025'!L138) + 2, FIND(" ", 'FY2025'!L138) - FIND(",", 'FY2025'!L138) - 1) &amp; " " &amp; MID('FY2025'!L138, FIND(" ", 'FY2025'!L138) + 1, FIND(",", 'FY2025'!L138, FIND(" ", 'FY2025'!L138)) - FIND(" ", 'FY2025'!L138) - 1) &amp; ", " &amp; MID('FY2025'!L138, FIND(",", 'FY2025'!L138, FIND(",",'FY2025'!L138) + 1) + 2, LEN('FY2025'!L138))),"")</f>
        <v>#VALUE!</v>
      </c>
      <c r="M136" s="7" t="e">
        <f>IF('FY2025'!A138&lt;&gt;"",DATEVALUE(MID('FY2025'!M138, FIND(",", 'FY2025'!M138) + 2, FIND(" ", 'FY2025'!M138) - FIND(",", 'FY2025'!M138) - 1) &amp; " " &amp; MID('FY2025'!M138, FIND(" ", 'FY2025'!M138) + 1, FIND(",", 'FY2025'!M138, FIND(" ", 'FY2025'!M138)) - FIND(" ", 'FY2025'!M138) - 1) &amp; ", " &amp; MID('FY2025'!M138, FIND(",", 'FY2025'!M138, FIND(",",'FY2025'!M138) + 1) + 2, LEN('FY2025'!M138))),"")</f>
        <v>#VALUE!</v>
      </c>
      <c r="N136" s="7" t="e">
        <f>IF('FY2025'!A138&lt;&gt;"",DATEVALUE(MID('FY2025'!N138, FIND(",", 'FY2025'!N138) + 2, FIND(" ", 'FY2025'!N138) - FIND(",", 'FY2025'!N138) - 1) &amp; " " &amp; MID('FY2025'!N138, FIND(" ", 'FY2025'!N138) + 1, FIND(",", 'FY2025'!N138, FIND(" ", 'FY2025'!N138)) - FIND(" ", 'FY2025'!N138) - 1) &amp; ", " &amp; MID('FY2025'!N138, FIND(",", 'FY2025'!N138, FIND(",",'FY2025'!N138) + 1) + 2, LEN('FY2025'!N138))),"")</f>
        <v>#VALUE!</v>
      </c>
      <c r="O136" s="5" t="e">
        <f t="shared" si="2"/>
        <v>#VALUE!</v>
      </c>
      <c r="P136" s="10" t="e">
        <f>IF('FY2025'!$A138&lt;&gt;"",IF(AND(MONTH($K136) &lt;= 1, MONTH($L136) &gt;= 1), IF($O136 &lt;&gt; "", $E136/$O136, ""), ""),"")</f>
        <v>#VALUE!</v>
      </c>
      <c r="Q136" s="10" t="e">
        <f>IF('FY2025'!$A138&lt;&gt;"",IF(AND(MONTH($K136) &lt;= 2, MONTH($L136) &gt;= 2), IF($O136 &lt;&gt; "", $E136/$O136, ""), ""),"")</f>
        <v>#VALUE!</v>
      </c>
      <c r="R136" s="10" t="e">
        <f>IF('FY2025'!$A138&lt;&gt;"",IF(AND(MONTH($K136) &lt;= 3, MONTH($L136) &gt;= 3), IF($O136 &lt;&gt; "", $E136/$O136, ""), ""),"")</f>
        <v>#VALUE!</v>
      </c>
      <c r="S136" s="10" t="e">
        <f>IF('FY2025'!$A138&lt;&gt;"",IF(AND(MONTH($K136) &lt;= 4, MONTH($L136) &gt;= 4), IF($O136 &lt;&gt; "", $E136/$O136, ""), ""),"")</f>
        <v>#VALUE!</v>
      </c>
      <c r="T136" s="10" t="e">
        <f>IF('FY2025'!$A138&lt;&gt;"",IF(AND(MONTH($K136) &lt;= 5, MONTH($L136) &gt;= 5), IF($O136 &lt;&gt; "", $E136/$O136, ""), ""),"")</f>
        <v>#VALUE!</v>
      </c>
      <c r="U136" s="10" t="e">
        <f>IF('FY2025'!$A138&lt;&gt;"",IF(AND(MONTH($K136) &lt;= 6, MONTH($L136) &gt;= 6), IF($O136 &lt;&gt; "", $E136/$O136, ""), ""),"")</f>
        <v>#VALUE!</v>
      </c>
      <c r="V136" s="10" t="e">
        <f>IF('FY2025'!$A138&lt;&gt;"",IF(AND(MONTH($K136) &lt;= 7, MONTH($L136) &gt;= 7 ), IF($O136 &lt;&gt; "", $E136/$O136, ""), ""),"")</f>
        <v>#VALUE!</v>
      </c>
      <c r="W136" s="10" t="e">
        <f>IF('FY2025'!$A138&lt;&gt;"",IF(AND(MONTH($K136) &lt;= 8, MONTH($L136) &gt;= 8), IF($O136 &lt;&gt; "", $E136/$O136, ""), ""),"")</f>
        <v>#VALUE!</v>
      </c>
      <c r="X136" s="10" t="e">
        <f>IF('FY2025'!$A138&lt;&gt;"",IF(AND(MONTH($K136) &lt;= 9, MONTH($L136) &gt;= 9), IF($O136 &lt;&gt; "", $E136/$O136, ""), ""),"")</f>
        <v>#VALUE!</v>
      </c>
      <c r="Y136" s="10" t="e">
        <f>IF('FY2025'!$A138&lt;&gt;"",IF(AND(MONTH($K136) &lt;= 10, MONTH($L136) &gt;= 10), IF($O136 &lt;&gt; "", $E136/$O136, ""), ""),"")</f>
        <v>#VALUE!</v>
      </c>
      <c r="Z136" s="10" t="e">
        <f>IF('FY2025'!$A138&lt;&gt;"",IF(AND(MONTH($K136) &lt;= 11, MONTH($L136) &gt;= 11), IF($O136 &lt;&gt; "", $E136/$O136, ""), ""),"")</f>
        <v>#VALUE!</v>
      </c>
      <c r="AA136" s="10" t="e">
        <f>IF('FY2025'!$A138&lt;&gt;"",IF(AND(MONTH($K136) &lt;= 12, MONTH($L136) &gt;= 12), IF($O136 &lt;&gt; "", $E136/$O136, ""), ""),"")</f>
        <v>#VALUE!</v>
      </c>
    </row>
    <row r="137" spans="1:27" x14ac:dyDescent="0.25">
      <c r="A137" s="8">
        <f>IF('FY2025'!A139&lt;&gt;"", VALUE('FY2025'!A139), "")</f>
        <v>136</v>
      </c>
      <c r="B137" s="5" t="str">
        <f>IF('FY2025'!A139&lt;&gt;"",_xlfn.VALUETOTEXT('FY2025'!B139),"")</f>
        <v>25-2503-1604-25MSCG-PS-HZ-136</v>
      </c>
      <c r="C137" s="5" t="str">
        <f>_xlfn.VALUETOTEXT('FY2025'!C139)</f>
        <v>HZ</v>
      </c>
      <c r="D137" s="5" t="str">
        <f>IF('FY2025'!A139&lt;&gt;"",_xlfn.VALUETOTEXT('FY2025'!D139),"")</f>
        <v>Morgan Stanley Capital Group (Singapore) Pte</v>
      </c>
      <c r="E137" s="6">
        <f>IF('FY2025'!A139&lt;&gt;"",VALUE('FY2025'!E139),"")</f>
        <v>500000</v>
      </c>
      <c r="F137" s="6">
        <f>IF('FY2025'!A139&lt;&gt;"",VALUE('FY2025'!F139),"")</f>
        <v>77</v>
      </c>
      <c r="G137" s="6">
        <f>IF('FY2025'!A139&lt;&gt;"",VALUE('FY2025'!G139),"")</f>
        <v>64</v>
      </c>
      <c r="H137" s="6">
        <f>IF('FY2025'!A139&lt;&gt;"",VALUE('FY2025'!H139),"")</f>
        <v>7.65</v>
      </c>
      <c r="I137" s="6">
        <f>IF('FY2025'!A139&lt;&gt;"",VALUE('FY2025'!I139),"")</f>
        <v>1.39</v>
      </c>
      <c r="J137" s="6">
        <f>IF('FY2025'!A139&lt;&gt;"",VALUE('FY2025'!J139),"")</f>
        <v>6.26</v>
      </c>
      <c r="K137" s="7" t="e">
        <f>IF('FY2025'!A139&lt;&gt;"",DATEVALUE(MID('FY2025'!K139, FIND(",", 'FY2025'!K139) + 2, FIND(" ", 'FY2025'!K139) - FIND(",", 'FY2025'!K139) - 1) &amp; " " &amp; MID('FY2025'!K139, FIND(" ", 'FY2025'!K139) + 1, FIND(",", 'FY2025'!K139, FIND(" ", 'FY2025'!K139)) - FIND(" ", 'FY2025'!K139) - 1) &amp; ", " &amp; MID('FY2025'!K139, FIND(",", 'FY2025'!K139, FIND(",",'FY2025'!K139) + 1) + 2, LEN('FY2025'!K139))),"")</f>
        <v>#VALUE!</v>
      </c>
      <c r="L137" s="7" t="e">
        <f>IF('FY2025'!A139&lt;&gt;"",DATEVALUE(MID('FY2025'!L139, FIND(",", 'FY2025'!L139) + 2, FIND(" ", 'FY2025'!L139) - FIND(",", 'FY2025'!L139) - 1) &amp; " " &amp; MID('FY2025'!L139, FIND(" ", 'FY2025'!L139) + 1, FIND(",", 'FY2025'!L139, FIND(" ", 'FY2025'!L139)) - FIND(" ", 'FY2025'!L139) - 1) &amp; ", " &amp; MID('FY2025'!L139, FIND(",", 'FY2025'!L139, FIND(",",'FY2025'!L139) + 1) + 2, LEN('FY2025'!L139))),"")</f>
        <v>#VALUE!</v>
      </c>
      <c r="M137" s="7" t="e">
        <f>IF('FY2025'!A139&lt;&gt;"",DATEVALUE(MID('FY2025'!M139, FIND(",", 'FY2025'!M139) + 2, FIND(" ", 'FY2025'!M139) - FIND(",", 'FY2025'!M139) - 1) &amp; " " &amp; MID('FY2025'!M139, FIND(" ", 'FY2025'!M139) + 1, FIND(",", 'FY2025'!M139, FIND(" ", 'FY2025'!M139)) - FIND(" ", 'FY2025'!M139) - 1) &amp; ", " &amp; MID('FY2025'!M139, FIND(",", 'FY2025'!M139, FIND(",",'FY2025'!M139) + 1) + 2, LEN('FY2025'!M139))),"")</f>
        <v>#VALUE!</v>
      </c>
      <c r="N137" s="7" t="e">
        <f>IF('FY2025'!A139&lt;&gt;"",DATEVALUE(MID('FY2025'!N139, FIND(",", 'FY2025'!N139) + 2, FIND(" ", 'FY2025'!N139) - FIND(",", 'FY2025'!N139) - 1) &amp; " " &amp; MID('FY2025'!N139, FIND(" ", 'FY2025'!N139) + 1, FIND(",", 'FY2025'!N139, FIND(" ", 'FY2025'!N139)) - FIND(" ", 'FY2025'!N139) - 1) &amp; ", " &amp; MID('FY2025'!N139, FIND(",", 'FY2025'!N139, FIND(",",'FY2025'!N139) + 1) + 2, LEN('FY2025'!N139))),"")</f>
        <v>#VALUE!</v>
      </c>
      <c r="O137" s="5" t="e">
        <f t="shared" si="2"/>
        <v>#VALUE!</v>
      </c>
      <c r="P137" s="10" t="e">
        <f>IF('FY2025'!$A139&lt;&gt;"",IF(AND(MONTH($K137) &lt;= 1, MONTH($L137) &gt;= 1), IF($O137 &lt;&gt; "", $E137/$O137, ""), ""),"")</f>
        <v>#VALUE!</v>
      </c>
      <c r="Q137" s="10" t="e">
        <f>IF('FY2025'!$A139&lt;&gt;"",IF(AND(MONTH($K137) &lt;= 2, MONTH($L137) &gt;= 2), IF($O137 &lt;&gt; "", $E137/$O137, ""), ""),"")</f>
        <v>#VALUE!</v>
      </c>
      <c r="R137" s="10" t="e">
        <f>IF('FY2025'!$A139&lt;&gt;"",IF(AND(MONTH($K137) &lt;= 3, MONTH($L137) &gt;= 3), IF($O137 &lt;&gt; "", $E137/$O137, ""), ""),"")</f>
        <v>#VALUE!</v>
      </c>
      <c r="S137" s="10" t="e">
        <f>IF('FY2025'!$A139&lt;&gt;"",IF(AND(MONTH($K137) &lt;= 4, MONTH($L137) &gt;= 4), IF($O137 &lt;&gt; "", $E137/$O137, ""), ""),"")</f>
        <v>#VALUE!</v>
      </c>
      <c r="T137" s="10" t="e">
        <f>IF('FY2025'!$A139&lt;&gt;"",IF(AND(MONTH($K137) &lt;= 5, MONTH($L137) &gt;= 5), IF($O137 &lt;&gt; "", $E137/$O137, ""), ""),"")</f>
        <v>#VALUE!</v>
      </c>
      <c r="U137" s="10" t="e">
        <f>IF('FY2025'!$A139&lt;&gt;"",IF(AND(MONTH($K137) &lt;= 6, MONTH($L137) &gt;= 6), IF($O137 &lt;&gt; "", $E137/$O137, ""), ""),"")</f>
        <v>#VALUE!</v>
      </c>
      <c r="V137" s="10" t="e">
        <f>IF('FY2025'!$A139&lt;&gt;"",IF(AND(MONTH($K137) &lt;= 7, MONTH($L137) &gt;= 7 ), IF($O137 &lt;&gt; "", $E137/$O137, ""), ""),"")</f>
        <v>#VALUE!</v>
      </c>
      <c r="W137" s="10" t="e">
        <f>IF('FY2025'!$A139&lt;&gt;"",IF(AND(MONTH($K137) &lt;= 8, MONTH($L137) &gt;= 8), IF($O137 &lt;&gt; "", $E137/$O137, ""), ""),"")</f>
        <v>#VALUE!</v>
      </c>
      <c r="X137" s="10" t="e">
        <f>IF('FY2025'!$A139&lt;&gt;"",IF(AND(MONTH($K137) &lt;= 9, MONTH($L137) &gt;= 9), IF($O137 &lt;&gt; "", $E137/$O137, ""), ""),"")</f>
        <v>#VALUE!</v>
      </c>
      <c r="Y137" s="10" t="e">
        <f>IF('FY2025'!$A139&lt;&gt;"",IF(AND(MONTH($K137) &lt;= 10, MONTH($L137) &gt;= 10), IF($O137 &lt;&gt; "", $E137/$O137, ""), ""),"")</f>
        <v>#VALUE!</v>
      </c>
      <c r="Z137" s="10" t="e">
        <f>IF('FY2025'!$A139&lt;&gt;"",IF(AND(MONTH($K137) &lt;= 11, MONTH($L137) &gt;= 11), IF($O137 &lt;&gt; "", $E137/$O137, ""), ""),"")</f>
        <v>#VALUE!</v>
      </c>
      <c r="AA137" s="10" t="e">
        <f>IF('FY2025'!$A139&lt;&gt;"",IF(AND(MONTH($K137) &lt;= 12, MONTH($L137) &gt;= 12), IF($O137 &lt;&gt; "", $E137/$O137, ""), ""),"")</f>
        <v>#VALUE!</v>
      </c>
    </row>
    <row r="138" spans="1:27" x14ac:dyDescent="0.25">
      <c r="A138" s="8">
        <f>IF('FY2025'!A140&lt;&gt;"", VALUE('FY2025'!A140), "")</f>
        <v>137</v>
      </c>
      <c r="B138" s="5" t="str">
        <f>IF('FY2025'!A140&lt;&gt;"",_xlfn.VALUETOTEXT('FY2025'!B140),"")</f>
        <v>25-2803-2204-25MSCG-PS-HZ-137</v>
      </c>
      <c r="C138" s="5" t="str">
        <f>_xlfn.VALUETOTEXT('FY2025'!C140)</f>
        <v>HZ</v>
      </c>
      <c r="D138" s="5" t="str">
        <f>IF('FY2025'!A140&lt;&gt;"",_xlfn.VALUETOTEXT('FY2025'!D140),"")</f>
        <v>Morgan Stanley Capital Group (Singapore) Pte</v>
      </c>
      <c r="E138" s="6">
        <f>IF('FY2025'!A140&lt;&gt;"",VALUE('FY2025'!E140),"")</f>
        <v>500000</v>
      </c>
      <c r="F138" s="6">
        <f>IF('FY2025'!A140&lt;&gt;"",VALUE('FY2025'!F140),"")</f>
        <v>77</v>
      </c>
      <c r="G138" s="6">
        <f>IF('FY2025'!A140&lt;&gt;"",VALUE('FY2025'!G140),"")</f>
        <v>64</v>
      </c>
      <c r="H138" s="6">
        <f>IF('FY2025'!A140&lt;&gt;"",VALUE('FY2025'!H140),"")</f>
        <v>7.22</v>
      </c>
      <c r="I138" s="6">
        <f>IF('FY2025'!A140&lt;&gt;"",VALUE('FY2025'!I140),"")</f>
        <v>1.26</v>
      </c>
      <c r="J138" s="6">
        <f>IF('FY2025'!A140&lt;&gt;"",VALUE('FY2025'!J140),"")</f>
        <v>5.96</v>
      </c>
      <c r="K138" s="7" t="e">
        <f>IF('FY2025'!A140&lt;&gt;"",DATEVALUE(MID('FY2025'!K140, FIND(",", 'FY2025'!K140) + 2, FIND(" ", 'FY2025'!K140) - FIND(",", 'FY2025'!K140) - 1) &amp; " " &amp; MID('FY2025'!K140, FIND(" ", 'FY2025'!K140) + 1, FIND(",", 'FY2025'!K140, FIND(" ", 'FY2025'!K140)) - FIND(" ", 'FY2025'!K140) - 1) &amp; ", " &amp; MID('FY2025'!K140, FIND(",", 'FY2025'!K140, FIND(",",'FY2025'!K140) + 1) + 2, LEN('FY2025'!K140))),"")</f>
        <v>#VALUE!</v>
      </c>
      <c r="L138" s="7" t="e">
        <f>IF('FY2025'!A140&lt;&gt;"",DATEVALUE(MID('FY2025'!L140, FIND(",", 'FY2025'!L140) + 2, FIND(" ", 'FY2025'!L140) - FIND(",", 'FY2025'!L140) - 1) &amp; " " &amp; MID('FY2025'!L140, FIND(" ", 'FY2025'!L140) + 1, FIND(",", 'FY2025'!L140, FIND(" ", 'FY2025'!L140)) - FIND(" ", 'FY2025'!L140) - 1) &amp; ", " &amp; MID('FY2025'!L140, FIND(",", 'FY2025'!L140, FIND(",",'FY2025'!L140) + 1) + 2, LEN('FY2025'!L140))),"")</f>
        <v>#VALUE!</v>
      </c>
      <c r="M138" s="7" t="e">
        <f>IF('FY2025'!A140&lt;&gt;"",DATEVALUE(MID('FY2025'!M140, FIND(",", 'FY2025'!M140) + 2, FIND(" ", 'FY2025'!M140) - FIND(",", 'FY2025'!M140) - 1) &amp; " " &amp; MID('FY2025'!M140, FIND(" ", 'FY2025'!M140) + 1, FIND(",", 'FY2025'!M140, FIND(" ", 'FY2025'!M140)) - FIND(" ", 'FY2025'!M140) - 1) &amp; ", " &amp; MID('FY2025'!M140, FIND(",", 'FY2025'!M140, FIND(",",'FY2025'!M140) + 1) + 2, LEN('FY2025'!M140))),"")</f>
        <v>#VALUE!</v>
      </c>
      <c r="N138" s="7" t="e">
        <f>IF('FY2025'!A140&lt;&gt;"",DATEVALUE(MID('FY2025'!N140, FIND(",", 'FY2025'!N140) + 2, FIND(" ", 'FY2025'!N140) - FIND(",", 'FY2025'!N140) - 1) &amp; " " &amp; MID('FY2025'!N140, FIND(" ", 'FY2025'!N140) + 1, FIND(",", 'FY2025'!N140, FIND(" ", 'FY2025'!N140)) - FIND(" ", 'FY2025'!N140) - 1) &amp; ", " &amp; MID('FY2025'!N140, FIND(",", 'FY2025'!N140, FIND(",",'FY2025'!N140) + 1) + 2, LEN('FY2025'!N140))),"")</f>
        <v>#VALUE!</v>
      </c>
      <c r="O138" s="5" t="e">
        <f t="shared" si="2"/>
        <v>#VALUE!</v>
      </c>
      <c r="P138" s="10" t="e">
        <f>IF('FY2025'!$A140&lt;&gt;"",IF(AND(MONTH($K138) &lt;= 1, MONTH($L138) &gt;= 1), IF($O138 &lt;&gt; "", $E138/$O138, ""), ""),"")</f>
        <v>#VALUE!</v>
      </c>
      <c r="Q138" s="10" t="e">
        <f>IF('FY2025'!$A140&lt;&gt;"",IF(AND(MONTH($K138) &lt;= 2, MONTH($L138) &gt;= 2), IF($O138 &lt;&gt; "", $E138/$O138, ""), ""),"")</f>
        <v>#VALUE!</v>
      </c>
      <c r="R138" s="10" t="e">
        <f>IF('FY2025'!$A140&lt;&gt;"",IF(AND(MONTH($K138) &lt;= 3, MONTH($L138) &gt;= 3), IF($O138 &lt;&gt; "", $E138/$O138, ""), ""),"")</f>
        <v>#VALUE!</v>
      </c>
      <c r="S138" s="10" t="e">
        <f>IF('FY2025'!$A140&lt;&gt;"",IF(AND(MONTH($K138) &lt;= 4, MONTH($L138) &gt;= 4), IF($O138 &lt;&gt; "", $E138/$O138, ""), ""),"")</f>
        <v>#VALUE!</v>
      </c>
      <c r="T138" s="10" t="e">
        <f>IF('FY2025'!$A140&lt;&gt;"",IF(AND(MONTH($K138) &lt;= 5, MONTH($L138) &gt;= 5), IF($O138 &lt;&gt; "", $E138/$O138, ""), ""),"")</f>
        <v>#VALUE!</v>
      </c>
      <c r="U138" s="10" t="e">
        <f>IF('FY2025'!$A140&lt;&gt;"",IF(AND(MONTH($K138) &lt;= 6, MONTH($L138) &gt;= 6), IF($O138 &lt;&gt; "", $E138/$O138, ""), ""),"")</f>
        <v>#VALUE!</v>
      </c>
      <c r="V138" s="10" t="e">
        <f>IF('FY2025'!$A140&lt;&gt;"",IF(AND(MONTH($K138) &lt;= 7, MONTH($L138) &gt;= 7 ), IF($O138 &lt;&gt; "", $E138/$O138, ""), ""),"")</f>
        <v>#VALUE!</v>
      </c>
      <c r="W138" s="10" t="e">
        <f>IF('FY2025'!$A140&lt;&gt;"",IF(AND(MONTH($K138) &lt;= 8, MONTH($L138) &gt;= 8), IF($O138 &lt;&gt; "", $E138/$O138, ""), ""),"")</f>
        <v>#VALUE!</v>
      </c>
      <c r="X138" s="10" t="e">
        <f>IF('FY2025'!$A140&lt;&gt;"",IF(AND(MONTH($K138) &lt;= 9, MONTH($L138) &gt;= 9), IF($O138 &lt;&gt; "", $E138/$O138, ""), ""),"")</f>
        <v>#VALUE!</v>
      </c>
      <c r="Y138" s="10" t="e">
        <f>IF('FY2025'!$A140&lt;&gt;"",IF(AND(MONTH($K138) &lt;= 10, MONTH($L138) &gt;= 10), IF($O138 &lt;&gt; "", $E138/$O138, ""), ""),"")</f>
        <v>#VALUE!</v>
      </c>
      <c r="Z138" s="10" t="e">
        <f>IF('FY2025'!$A140&lt;&gt;"",IF(AND(MONTH($K138) &lt;= 11, MONTH($L138) &gt;= 11), IF($O138 &lt;&gt; "", $E138/$O138, ""), ""),"")</f>
        <v>#VALUE!</v>
      </c>
      <c r="AA138" s="10" t="e">
        <f>IF('FY2025'!$A140&lt;&gt;"",IF(AND(MONTH($K138) &lt;= 12, MONTH($L138) &gt;= 12), IF($O138 &lt;&gt; "", $E138/$O138, ""), ""),"")</f>
        <v>#VALUE!</v>
      </c>
    </row>
    <row r="139" spans="1:27" x14ac:dyDescent="0.25">
      <c r="A139" s="8">
        <f>IF('FY2025'!A141&lt;&gt;"", VALUE('FY2025'!A141), "")</f>
        <v>138</v>
      </c>
      <c r="B139" s="5" t="str">
        <f>IF('FY2025'!A141&lt;&gt;"",_xlfn.VALUETOTEXT('FY2025'!B141),"")</f>
        <v>25-2803-2204-25SCBB-PS-EG-138</v>
      </c>
      <c r="C139" s="5" t="str">
        <f>_xlfn.VALUETOTEXT('FY2025'!C141)</f>
        <v>EG</v>
      </c>
      <c r="D139" s="5" t="str">
        <f>IF('FY2025'!A141&lt;&gt;"",_xlfn.VALUETOTEXT('FY2025'!D141),"")</f>
        <v>Standard Chartered Bank (M) Bhd</v>
      </c>
      <c r="E139" s="6">
        <f>IF('FY2025'!A141&lt;&gt;"",VALUE('FY2025'!E141),"")</f>
        <v>500000</v>
      </c>
      <c r="F139" s="6">
        <f>IF('FY2025'!A141&lt;&gt;"",VALUE('FY2025'!F141),"")</f>
        <v>77</v>
      </c>
      <c r="G139" s="6">
        <f>IF('FY2025'!A141&lt;&gt;"",VALUE('FY2025'!G141),"")</f>
        <v>64</v>
      </c>
      <c r="H139" s="6">
        <f>IF('FY2025'!A141&lt;&gt;"",VALUE('FY2025'!H141),"")</f>
        <v>7.22</v>
      </c>
      <c r="I139" s="6">
        <f>IF('FY2025'!A141&lt;&gt;"",VALUE('FY2025'!I141),"")</f>
        <v>1.26</v>
      </c>
      <c r="J139" s="6">
        <f>IF('FY2025'!A141&lt;&gt;"",VALUE('FY2025'!J141),"")</f>
        <v>5.96</v>
      </c>
      <c r="K139" s="7" t="e">
        <f>IF('FY2025'!A141&lt;&gt;"",DATEVALUE(MID('FY2025'!K141, FIND(",", 'FY2025'!K141) + 2, FIND(" ", 'FY2025'!K141) - FIND(",", 'FY2025'!K141) - 1) &amp; " " &amp; MID('FY2025'!K141, FIND(" ", 'FY2025'!K141) + 1, FIND(",", 'FY2025'!K141, FIND(" ", 'FY2025'!K141)) - FIND(" ", 'FY2025'!K141) - 1) &amp; ", " &amp; MID('FY2025'!K141, FIND(",", 'FY2025'!K141, FIND(",",'FY2025'!K141) + 1) + 2, LEN('FY2025'!K141))),"")</f>
        <v>#VALUE!</v>
      </c>
      <c r="L139" s="7" t="e">
        <f>IF('FY2025'!A141&lt;&gt;"",DATEVALUE(MID('FY2025'!L141, FIND(",", 'FY2025'!L141) + 2, FIND(" ", 'FY2025'!L141) - FIND(",", 'FY2025'!L141) - 1) &amp; " " &amp; MID('FY2025'!L141, FIND(" ", 'FY2025'!L141) + 1, FIND(",", 'FY2025'!L141, FIND(" ", 'FY2025'!L141)) - FIND(" ", 'FY2025'!L141) - 1) &amp; ", " &amp; MID('FY2025'!L141, FIND(",", 'FY2025'!L141, FIND(",",'FY2025'!L141) + 1) + 2, LEN('FY2025'!L141))),"")</f>
        <v>#VALUE!</v>
      </c>
      <c r="M139" s="7" t="e">
        <f>IF('FY2025'!A141&lt;&gt;"",DATEVALUE(MID('FY2025'!M141, FIND(",", 'FY2025'!M141) + 2, FIND(" ", 'FY2025'!M141) - FIND(",", 'FY2025'!M141) - 1) &amp; " " &amp; MID('FY2025'!M141, FIND(" ", 'FY2025'!M141) + 1, FIND(",", 'FY2025'!M141, FIND(" ", 'FY2025'!M141)) - FIND(" ", 'FY2025'!M141) - 1) &amp; ", " &amp; MID('FY2025'!M141, FIND(",", 'FY2025'!M141, FIND(",",'FY2025'!M141) + 1) + 2, LEN('FY2025'!M141))),"")</f>
        <v>#VALUE!</v>
      </c>
      <c r="N139" s="7" t="e">
        <f>IF('FY2025'!A141&lt;&gt;"",DATEVALUE(MID('FY2025'!N141, FIND(",", 'FY2025'!N141) + 2, FIND(" ", 'FY2025'!N141) - FIND(",", 'FY2025'!N141) - 1) &amp; " " &amp; MID('FY2025'!N141, FIND(" ", 'FY2025'!N141) + 1, FIND(",", 'FY2025'!N141, FIND(" ", 'FY2025'!N141)) - FIND(" ", 'FY2025'!N141) - 1) &amp; ", " &amp; MID('FY2025'!N141, FIND(",", 'FY2025'!N141, FIND(",",'FY2025'!N141) + 1) + 2, LEN('FY2025'!N141))),"")</f>
        <v>#VALUE!</v>
      </c>
      <c r="O139" s="5" t="e">
        <f t="shared" si="2"/>
        <v>#VALUE!</v>
      </c>
      <c r="P139" s="10" t="e">
        <f>IF('FY2025'!$A141&lt;&gt;"",IF(AND(MONTH($K139) &lt;= 1, MONTH($L139) &gt;= 1), IF($O139 &lt;&gt; "", $E139/$O139, ""), ""),"")</f>
        <v>#VALUE!</v>
      </c>
      <c r="Q139" s="10" t="e">
        <f>IF('FY2025'!$A141&lt;&gt;"",IF(AND(MONTH($K139) &lt;= 2, MONTH($L139) &gt;= 2), IF($O139 &lt;&gt; "", $E139/$O139, ""), ""),"")</f>
        <v>#VALUE!</v>
      </c>
      <c r="R139" s="10" t="e">
        <f>IF('FY2025'!$A141&lt;&gt;"",IF(AND(MONTH($K139) &lt;= 3, MONTH($L139) &gt;= 3), IF($O139 &lt;&gt; "", $E139/$O139, ""), ""),"")</f>
        <v>#VALUE!</v>
      </c>
      <c r="S139" s="10" t="e">
        <f>IF('FY2025'!$A141&lt;&gt;"",IF(AND(MONTH($K139) &lt;= 4, MONTH($L139) &gt;= 4), IF($O139 &lt;&gt; "", $E139/$O139, ""), ""),"")</f>
        <v>#VALUE!</v>
      </c>
      <c r="T139" s="10" t="e">
        <f>IF('FY2025'!$A141&lt;&gt;"",IF(AND(MONTH($K139) &lt;= 5, MONTH($L139) &gt;= 5), IF($O139 &lt;&gt; "", $E139/$O139, ""), ""),"")</f>
        <v>#VALUE!</v>
      </c>
      <c r="U139" s="10" t="e">
        <f>IF('FY2025'!$A141&lt;&gt;"",IF(AND(MONTH($K139) &lt;= 6, MONTH($L139) &gt;= 6), IF($O139 &lt;&gt; "", $E139/$O139, ""), ""),"")</f>
        <v>#VALUE!</v>
      </c>
      <c r="V139" s="10" t="e">
        <f>IF('FY2025'!$A141&lt;&gt;"",IF(AND(MONTH($K139) &lt;= 7, MONTH($L139) &gt;= 7 ), IF($O139 &lt;&gt; "", $E139/$O139, ""), ""),"")</f>
        <v>#VALUE!</v>
      </c>
      <c r="W139" s="10" t="e">
        <f>IF('FY2025'!$A141&lt;&gt;"",IF(AND(MONTH($K139) &lt;= 8, MONTH($L139) &gt;= 8), IF($O139 &lt;&gt; "", $E139/$O139, ""), ""),"")</f>
        <v>#VALUE!</v>
      </c>
      <c r="X139" s="10" t="e">
        <f>IF('FY2025'!$A141&lt;&gt;"",IF(AND(MONTH($K139) &lt;= 9, MONTH($L139) &gt;= 9), IF($O139 &lt;&gt; "", $E139/$O139, ""), ""),"")</f>
        <v>#VALUE!</v>
      </c>
      <c r="Y139" s="10" t="e">
        <f>IF('FY2025'!$A141&lt;&gt;"",IF(AND(MONTH($K139) &lt;= 10, MONTH($L139) &gt;= 10), IF($O139 &lt;&gt; "", $E139/$O139, ""), ""),"")</f>
        <v>#VALUE!</v>
      </c>
      <c r="Z139" s="10" t="e">
        <f>IF('FY2025'!$A141&lt;&gt;"",IF(AND(MONTH($K139) &lt;= 11, MONTH($L139) &gt;= 11), IF($O139 &lt;&gt; "", $E139/$O139, ""), ""),"")</f>
        <v>#VALUE!</v>
      </c>
      <c r="AA139" s="10" t="e">
        <f>IF('FY2025'!$A141&lt;&gt;"",IF(AND(MONTH($K139) &lt;= 12, MONTH($L139) &gt;= 12), IF($O139 &lt;&gt; "", $E139/$O139, ""), ""),"")</f>
        <v>#VALUE!</v>
      </c>
    </row>
    <row r="140" spans="1:27" x14ac:dyDescent="0.25">
      <c r="A140" s="8">
        <f>IF('FY2025'!A142&lt;&gt;"", VALUE('FY2025'!A142), "")</f>
        <v>139</v>
      </c>
      <c r="B140" s="5" t="str">
        <f>IF('FY2025'!A142&lt;&gt;"",_xlfn.VALUETOTEXT('FY2025'!B142),"")</f>
        <v>25-2803-2204-25ANZB-PS-EG-139</v>
      </c>
      <c r="C140" s="5" t="str">
        <f>_xlfn.VALUETOTEXT('FY2025'!C142)</f>
        <v>EG</v>
      </c>
      <c r="D140" s="5" t="str">
        <f>IF('FY2025'!A142&lt;&gt;"",_xlfn.VALUETOTEXT('FY2025'!D142),"")</f>
        <v>Australia And New Zealand Banking Group Limited</v>
      </c>
      <c r="E140" s="6">
        <f>IF('FY2025'!A142&lt;&gt;"",VALUE('FY2025'!E142),"")</f>
        <v>500000</v>
      </c>
      <c r="F140" s="6">
        <f>IF('FY2025'!A142&lt;&gt;"",VALUE('FY2025'!F142),"")</f>
        <v>77</v>
      </c>
      <c r="G140" s="6">
        <f>IF('FY2025'!A142&lt;&gt;"",VALUE('FY2025'!G142),"")</f>
        <v>64</v>
      </c>
      <c r="H140" s="6">
        <f>IF('FY2025'!A142&lt;&gt;"",VALUE('FY2025'!H142),"")</f>
        <v>7.28</v>
      </c>
      <c r="I140" s="6">
        <f>IF('FY2025'!A142&lt;&gt;"",VALUE('FY2025'!I142),"")</f>
        <v>1.3</v>
      </c>
      <c r="J140" s="6">
        <f>IF('FY2025'!A142&lt;&gt;"",VALUE('FY2025'!J142),"")</f>
        <v>5.98</v>
      </c>
      <c r="K140" s="7" t="e">
        <f>IF('FY2025'!A142&lt;&gt;"",DATEVALUE(MID('FY2025'!K142, FIND(",", 'FY2025'!K142) + 2, FIND(" ", 'FY2025'!K142) - FIND(",", 'FY2025'!K142) - 1) &amp; " " &amp; MID('FY2025'!K142, FIND(" ", 'FY2025'!K142) + 1, FIND(",", 'FY2025'!K142, FIND(" ", 'FY2025'!K142)) - FIND(" ", 'FY2025'!K142) - 1) &amp; ", " &amp; MID('FY2025'!K142, FIND(",", 'FY2025'!K142, FIND(",",'FY2025'!K142) + 1) + 2, LEN('FY2025'!K142))),"")</f>
        <v>#VALUE!</v>
      </c>
      <c r="L140" s="7" t="e">
        <f>IF('FY2025'!A142&lt;&gt;"",DATEVALUE(MID('FY2025'!L142, FIND(",", 'FY2025'!L142) + 2, FIND(" ", 'FY2025'!L142) - FIND(",", 'FY2025'!L142) - 1) &amp; " " &amp; MID('FY2025'!L142, FIND(" ", 'FY2025'!L142) + 1, FIND(",", 'FY2025'!L142, FIND(" ", 'FY2025'!L142)) - FIND(" ", 'FY2025'!L142) - 1) &amp; ", " &amp; MID('FY2025'!L142, FIND(",", 'FY2025'!L142, FIND(",",'FY2025'!L142) + 1) + 2, LEN('FY2025'!L142))),"")</f>
        <v>#VALUE!</v>
      </c>
      <c r="M140" s="7" t="e">
        <f>IF('FY2025'!A142&lt;&gt;"",DATEVALUE(MID('FY2025'!M142, FIND(",", 'FY2025'!M142) + 2, FIND(" ", 'FY2025'!M142) - FIND(",", 'FY2025'!M142) - 1) &amp; " " &amp; MID('FY2025'!M142, FIND(" ", 'FY2025'!M142) + 1, FIND(",", 'FY2025'!M142, FIND(" ", 'FY2025'!M142)) - FIND(" ", 'FY2025'!M142) - 1) &amp; ", " &amp; MID('FY2025'!M142, FIND(",", 'FY2025'!M142, FIND(",",'FY2025'!M142) + 1) + 2, LEN('FY2025'!M142))),"")</f>
        <v>#VALUE!</v>
      </c>
      <c r="N140" s="7" t="e">
        <f>IF('FY2025'!A142&lt;&gt;"",DATEVALUE(MID('FY2025'!N142, FIND(",", 'FY2025'!N142) + 2, FIND(" ", 'FY2025'!N142) - FIND(",", 'FY2025'!N142) - 1) &amp; " " &amp; MID('FY2025'!N142, FIND(" ", 'FY2025'!N142) + 1, FIND(",", 'FY2025'!N142, FIND(" ", 'FY2025'!N142)) - FIND(" ", 'FY2025'!N142) - 1) &amp; ", " &amp; MID('FY2025'!N142, FIND(",", 'FY2025'!N142, FIND(",",'FY2025'!N142) + 1) + 2, LEN('FY2025'!N142))),"")</f>
        <v>#VALUE!</v>
      </c>
      <c r="O140" s="5" t="e">
        <f t="shared" si="2"/>
        <v>#VALUE!</v>
      </c>
      <c r="P140" s="10" t="e">
        <f>IF('FY2025'!$A142&lt;&gt;"",IF(AND(MONTH($K140) &lt;= 1, MONTH($L140) &gt;= 1), IF($O140 &lt;&gt; "", $E140/$O140, ""), ""),"")</f>
        <v>#VALUE!</v>
      </c>
      <c r="Q140" s="10" t="e">
        <f>IF('FY2025'!$A142&lt;&gt;"",IF(AND(MONTH($K140) &lt;= 2, MONTH($L140) &gt;= 2), IF($O140 &lt;&gt; "", $E140/$O140, ""), ""),"")</f>
        <v>#VALUE!</v>
      </c>
      <c r="R140" s="10" t="e">
        <f>IF('FY2025'!$A142&lt;&gt;"",IF(AND(MONTH($K140) &lt;= 3, MONTH($L140) &gt;= 3), IF($O140 &lt;&gt; "", $E140/$O140, ""), ""),"")</f>
        <v>#VALUE!</v>
      </c>
      <c r="S140" s="10" t="e">
        <f>IF('FY2025'!$A142&lt;&gt;"",IF(AND(MONTH($K140) &lt;= 4, MONTH($L140) &gt;= 4), IF($O140 &lt;&gt; "", $E140/$O140, ""), ""),"")</f>
        <v>#VALUE!</v>
      </c>
      <c r="T140" s="10" t="e">
        <f>IF('FY2025'!$A142&lt;&gt;"",IF(AND(MONTH($K140) &lt;= 5, MONTH($L140) &gt;= 5), IF($O140 &lt;&gt; "", $E140/$O140, ""), ""),"")</f>
        <v>#VALUE!</v>
      </c>
      <c r="U140" s="10" t="e">
        <f>IF('FY2025'!$A142&lt;&gt;"",IF(AND(MONTH($K140) &lt;= 6, MONTH($L140) &gt;= 6), IF($O140 &lt;&gt; "", $E140/$O140, ""), ""),"")</f>
        <v>#VALUE!</v>
      </c>
      <c r="V140" s="10" t="e">
        <f>IF('FY2025'!$A142&lt;&gt;"",IF(AND(MONTH($K140) &lt;= 7, MONTH($L140) &gt;= 7 ), IF($O140 &lt;&gt; "", $E140/$O140, ""), ""),"")</f>
        <v>#VALUE!</v>
      </c>
      <c r="W140" s="10" t="e">
        <f>IF('FY2025'!$A142&lt;&gt;"",IF(AND(MONTH($K140) &lt;= 8, MONTH($L140) &gt;= 8), IF($O140 &lt;&gt; "", $E140/$O140, ""), ""),"")</f>
        <v>#VALUE!</v>
      </c>
      <c r="X140" s="10" t="e">
        <f>IF('FY2025'!$A142&lt;&gt;"",IF(AND(MONTH($K140) &lt;= 9, MONTH($L140) &gt;= 9), IF($O140 &lt;&gt; "", $E140/$O140, ""), ""),"")</f>
        <v>#VALUE!</v>
      </c>
      <c r="Y140" s="10" t="e">
        <f>IF('FY2025'!$A142&lt;&gt;"",IF(AND(MONTH($K140) &lt;= 10, MONTH($L140) &gt;= 10), IF($O140 &lt;&gt; "", $E140/$O140, ""), ""),"")</f>
        <v>#VALUE!</v>
      </c>
      <c r="Z140" s="10" t="e">
        <f>IF('FY2025'!$A142&lt;&gt;"",IF(AND(MONTH($K140) &lt;= 11, MONTH($L140) &gt;= 11), IF($O140 &lt;&gt; "", $E140/$O140, ""), ""),"")</f>
        <v>#VALUE!</v>
      </c>
      <c r="AA140" s="10" t="e">
        <f>IF('FY2025'!$A142&lt;&gt;"",IF(AND(MONTH($K140) &lt;= 12, MONTH($L140) &gt;= 12), IF($O140 &lt;&gt; "", $E140/$O140, ""), ""),"")</f>
        <v>#VALUE!</v>
      </c>
    </row>
    <row r="141" spans="1:27" x14ac:dyDescent="0.25">
      <c r="A141" s="8">
        <f>IF('FY2025'!A143&lt;&gt;"", VALUE('FY2025'!A143), "")</f>
        <v>140</v>
      </c>
      <c r="B141" s="5" t="str">
        <f>IF('FY2025'!A143&lt;&gt;"",_xlfn.VALUETOTEXT('FY2025'!B143),"")</f>
        <v>25-2803-2204-25BNPP-PS-DS-140</v>
      </c>
      <c r="C141" s="5" t="str">
        <f>_xlfn.VALUETOTEXT('FY2025'!C143)</f>
        <v>DS</v>
      </c>
      <c r="D141" s="5" t="str">
        <f>IF('FY2025'!A143&lt;&gt;"",_xlfn.VALUETOTEXT('FY2025'!D143),"")</f>
        <v>BNP Paribas SA</v>
      </c>
      <c r="E141" s="6">
        <f>IF('FY2025'!A143&lt;&gt;"",VALUE('FY2025'!E143),"")</f>
        <v>500000</v>
      </c>
      <c r="F141" s="6">
        <f>IF('FY2025'!A143&lt;&gt;"",VALUE('FY2025'!F143),"")</f>
        <v>77</v>
      </c>
      <c r="G141" s="6">
        <f>IF('FY2025'!A143&lt;&gt;"",VALUE('FY2025'!G143),"")</f>
        <v>64</v>
      </c>
      <c r="H141" s="6">
        <f>IF('FY2025'!A143&lt;&gt;"",VALUE('FY2025'!H143),"")</f>
        <v>7.28</v>
      </c>
      <c r="I141" s="6">
        <f>IF('FY2025'!A143&lt;&gt;"",VALUE('FY2025'!I143),"")</f>
        <v>1.3</v>
      </c>
      <c r="J141" s="6">
        <f>IF('FY2025'!A143&lt;&gt;"",VALUE('FY2025'!J143),"")</f>
        <v>5.98</v>
      </c>
      <c r="K141" s="7" t="e">
        <f>IF('FY2025'!A143&lt;&gt;"",DATEVALUE(MID('FY2025'!K143, FIND(",", 'FY2025'!K143) + 2, FIND(" ", 'FY2025'!K143) - FIND(",", 'FY2025'!K143) - 1) &amp; " " &amp; MID('FY2025'!K143, FIND(" ", 'FY2025'!K143) + 1, FIND(",", 'FY2025'!K143, FIND(" ", 'FY2025'!K143)) - FIND(" ", 'FY2025'!K143) - 1) &amp; ", " &amp; MID('FY2025'!K143, FIND(",", 'FY2025'!K143, FIND(",",'FY2025'!K143) + 1) + 2, LEN('FY2025'!K143))),"")</f>
        <v>#VALUE!</v>
      </c>
      <c r="L141" s="7" t="e">
        <f>IF('FY2025'!A143&lt;&gt;"",DATEVALUE(MID('FY2025'!L143, FIND(",", 'FY2025'!L143) + 2, FIND(" ", 'FY2025'!L143) - FIND(",", 'FY2025'!L143) - 1) &amp; " " &amp; MID('FY2025'!L143, FIND(" ", 'FY2025'!L143) + 1, FIND(",", 'FY2025'!L143, FIND(" ", 'FY2025'!L143)) - FIND(" ", 'FY2025'!L143) - 1) &amp; ", " &amp; MID('FY2025'!L143, FIND(",", 'FY2025'!L143, FIND(",",'FY2025'!L143) + 1) + 2, LEN('FY2025'!L143))),"")</f>
        <v>#VALUE!</v>
      </c>
      <c r="M141" s="7" t="e">
        <f>IF('FY2025'!A143&lt;&gt;"",DATEVALUE(MID('FY2025'!M143, FIND(",", 'FY2025'!M143) + 2, FIND(" ", 'FY2025'!M143) - FIND(",", 'FY2025'!M143) - 1) &amp; " " &amp; MID('FY2025'!M143, FIND(" ", 'FY2025'!M143) + 1, FIND(",", 'FY2025'!M143, FIND(" ", 'FY2025'!M143)) - FIND(" ", 'FY2025'!M143) - 1) &amp; ", " &amp; MID('FY2025'!M143, FIND(",", 'FY2025'!M143, FIND(",",'FY2025'!M143) + 1) + 2, LEN('FY2025'!M143))),"")</f>
        <v>#VALUE!</v>
      </c>
      <c r="N141" s="7" t="e">
        <f>IF('FY2025'!A143&lt;&gt;"",DATEVALUE(MID('FY2025'!N143, FIND(",", 'FY2025'!N143) + 2, FIND(" ", 'FY2025'!N143) - FIND(",", 'FY2025'!N143) - 1) &amp; " " &amp; MID('FY2025'!N143, FIND(" ", 'FY2025'!N143) + 1, FIND(",", 'FY2025'!N143, FIND(" ", 'FY2025'!N143)) - FIND(" ", 'FY2025'!N143) - 1) &amp; ", " &amp; MID('FY2025'!N143, FIND(",", 'FY2025'!N143, FIND(",",'FY2025'!N143) + 1) + 2, LEN('FY2025'!N143))),"")</f>
        <v>#VALUE!</v>
      </c>
      <c r="O141" s="5" t="e">
        <f t="shared" si="2"/>
        <v>#VALUE!</v>
      </c>
      <c r="P141" s="10" t="e">
        <f>IF('FY2025'!$A143&lt;&gt;"",IF(AND(MONTH($K141) &lt;= 1, MONTH($L141) &gt;= 1), IF($O141 &lt;&gt; "", $E141/$O141, ""), ""),"")</f>
        <v>#VALUE!</v>
      </c>
      <c r="Q141" s="10" t="e">
        <f>IF('FY2025'!$A143&lt;&gt;"",IF(AND(MONTH($K141) &lt;= 2, MONTH($L141) &gt;= 2), IF($O141 &lt;&gt; "", $E141/$O141, ""), ""),"")</f>
        <v>#VALUE!</v>
      </c>
      <c r="R141" s="10" t="e">
        <f>IF('FY2025'!$A143&lt;&gt;"",IF(AND(MONTH($K141) &lt;= 3, MONTH($L141) &gt;= 3), IF($O141 &lt;&gt; "", $E141/$O141, ""), ""),"")</f>
        <v>#VALUE!</v>
      </c>
      <c r="S141" s="10" t="e">
        <f>IF('FY2025'!$A143&lt;&gt;"",IF(AND(MONTH($K141) &lt;= 4, MONTH($L141) &gt;= 4), IF($O141 &lt;&gt; "", $E141/$O141, ""), ""),"")</f>
        <v>#VALUE!</v>
      </c>
      <c r="T141" s="10" t="e">
        <f>IF('FY2025'!$A143&lt;&gt;"",IF(AND(MONTH($K141) &lt;= 5, MONTH($L141) &gt;= 5), IF($O141 &lt;&gt; "", $E141/$O141, ""), ""),"")</f>
        <v>#VALUE!</v>
      </c>
      <c r="U141" s="10" t="e">
        <f>IF('FY2025'!$A143&lt;&gt;"",IF(AND(MONTH($K141) &lt;= 6, MONTH($L141) &gt;= 6), IF($O141 &lt;&gt; "", $E141/$O141, ""), ""),"")</f>
        <v>#VALUE!</v>
      </c>
      <c r="V141" s="10" t="e">
        <f>IF('FY2025'!$A143&lt;&gt;"",IF(AND(MONTH($K141) &lt;= 7, MONTH($L141) &gt;= 7 ), IF($O141 &lt;&gt; "", $E141/$O141, ""), ""),"")</f>
        <v>#VALUE!</v>
      </c>
      <c r="W141" s="10" t="e">
        <f>IF('FY2025'!$A143&lt;&gt;"",IF(AND(MONTH($K141) &lt;= 8, MONTH($L141) &gt;= 8), IF($O141 &lt;&gt; "", $E141/$O141, ""), ""),"")</f>
        <v>#VALUE!</v>
      </c>
      <c r="X141" s="10" t="e">
        <f>IF('FY2025'!$A143&lt;&gt;"",IF(AND(MONTH($K141) &lt;= 9, MONTH($L141) &gt;= 9), IF($O141 &lt;&gt; "", $E141/$O141, ""), ""),"")</f>
        <v>#VALUE!</v>
      </c>
      <c r="Y141" s="10" t="e">
        <f>IF('FY2025'!$A143&lt;&gt;"",IF(AND(MONTH($K141) &lt;= 10, MONTH($L141) &gt;= 10), IF($O141 &lt;&gt; "", $E141/$O141, ""), ""),"")</f>
        <v>#VALUE!</v>
      </c>
      <c r="Z141" s="10" t="e">
        <f>IF('FY2025'!$A143&lt;&gt;"",IF(AND(MONTH($K141) &lt;= 11, MONTH($L141) &gt;= 11), IF($O141 &lt;&gt; "", $E141/$O141, ""), ""),"")</f>
        <v>#VALUE!</v>
      </c>
      <c r="AA141" s="10" t="e">
        <f>IF('FY2025'!$A143&lt;&gt;"",IF(AND(MONTH($K141) &lt;= 12, MONTH($L141) &gt;= 12), IF($O141 &lt;&gt; "", $E141/$O141, ""), ""),"")</f>
        <v>#VALUE!</v>
      </c>
    </row>
    <row r="142" spans="1:27" x14ac:dyDescent="0.25">
      <c r="A142" s="8">
        <f>IF('FY2025'!A144&lt;&gt;"", VALUE('FY2025'!A144), "")</f>
        <v>141</v>
      </c>
      <c r="B142" s="5" t="str">
        <f>IF('FY2025'!A144&lt;&gt;"",_xlfn.VALUETOTEXT('FY2025'!B144),"")</f>
        <v>25-2803-2204-25MACQ-PS-HZ-141</v>
      </c>
      <c r="C142" s="5" t="str">
        <f>_xlfn.VALUETOTEXT('FY2025'!C144)</f>
        <v>HZ</v>
      </c>
      <c r="D142" s="5" t="str">
        <f>IF('FY2025'!A144&lt;&gt;"",_xlfn.VALUETOTEXT('FY2025'!D144),"")</f>
        <v>Macquarie Bank Ltd</v>
      </c>
      <c r="E142" s="6">
        <f>IF('FY2025'!A144&lt;&gt;"",VALUE('FY2025'!E144),"")</f>
        <v>500000</v>
      </c>
      <c r="F142" s="6">
        <f>IF('FY2025'!A144&lt;&gt;"",VALUE('FY2025'!F144),"")</f>
        <v>77</v>
      </c>
      <c r="G142" s="6">
        <f>IF('FY2025'!A144&lt;&gt;"",VALUE('FY2025'!G144),"")</f>
        <v>64</v>
      </c>
      <c r="H142" s="6">
        <f>IF('FY2025'!A144&lt;&gt;"",VALUE('FY2025'!H144),"")</f>
        <v>7.29</v>
      </c>
      <c r="I142" s="6">
        <f>IF('FY2025'!A144&lt;&gt;"",VALUE('FY2025'!I144),"")</f>
        <v>1.3</v>
      </c>
      <c r="J142" s="6">
        <f>IF('FY2025'!A144&lt;&gt;"",VALUE('FY2025'!J144),"")</f>
        <v>5.99</v>
      </c>
      <c r="K142" s="7" t="e">
        <f>IF('FY2025'!A144&lt;&gt;"",DATEVALUE(MID('FY2025'!K144, FIND(",", 'FY2025'!K144) + 2, FIND(" ", 'FY2025'!K144) - FIND(",", 'FY2025'!K144) - 1) &amp; " " &amp; MID('FY2025'!K144, FIND(" ", 'FY2025'!K144) + 1, FIND(",", 'FY2025'!K144, FIND(" ", 'FY2025'!K144)) - FIND(" ", 'FY2025'!K144) - 1) &amp; ", " &amp; MID('FY2025'!K144, FIND(",", 'FY2025'!K144, FIND(",",'FY2025'!K144) + 1) + 2, LEN('FY2025'!K144))),"")</f>
        <v>#VALUE!</v>
      </c>
      <c r="L142" s="7" t="e">
        <f>IF('FY2025'!A144&lt;&gt;"",DATEVALUE(MID('FY2025'!L144, FIND(",", 'FY2025'!L144) + 2, FIND(" ", 'FY2025'!L144) - FIND(",", 'FY2025'!L144) - 1) &amp; " " &amp; MID('FY2025'!L144, FIND(" ", 'FY2025'!L144) + 1, FIND(",", 'FY2025'!L144, FIND(" ", 'FY2025'!L144)) - FIND(" ", 'FY2025'!L144) - 1) &amp; ", " &amp; MID('FY2025'!L144, FIND(",", 'FY2025'!L144, FIND(",",'FY2025'!L144) + 1) + 2, LEN('FY2025'!L144))),"")</f>
        <v>#VALUE!</v>
      </c>
      <c r="M142" s="7" t="e">
        <f>IF('FY2025'!A144&lt;&gt;"",DATEVALUE(MID('FY2025'!M144, FIND(",", 'FY2025'!M144) + 2, FIND(" ", 'FY2025'!M144) - FIND(",", 'FY2025'!M144) - 1) &amp; " " &amp; MID('FY2025'!M144, FIND(" ", 'FY2025'!M144) + 1, FIND(",", 'FY2025'!M144, FIND(" ", 'FY2025'!M144)) - FIND(" ", 'FY2025'!M144) - 1) &amp; ", " &amp; MID('FY2025'!M144, FIND(",", 'FY2025'!M144, FIND(",",'FY2025'!M144) + 1) + 2, LEN('FY2025'!M144))),"")</f>
        <v>#VALUE!</v>
      </c>
      <c r="N142" s="7" t="e">
        <f>IF('FY2025'!A144&lt;&gt;"",DATEVALUE(MID('FY2025'!N144, FIND(",", 'FY2025'!N144) + 2, FIND(" ", 'FY2025'!N144) - FIND(",", 'FY2025'!N144) - 1) &amp; " " &amp; MID('FY2025'!N144, FIND(" ", 'FY2025'!N144) + 1, FIND(",", 'FY2025'!N144, FIND(" ", 'FY2025'!N144)) - FIND(" ", 'FY2025'!N144) - 1) &amp; ", " &amp; MID('FY2025'!N144, FIND(",", 'FY2025'!N144, FIND(",",'FY2025'!N144) + 1) + 2, LEN('FY2025'!N144))),"")</f>
        <v>#VALUE!</v>
      </c>
      <c r="O142" s="5" t="e">
        <f t="shared" si="2"/>
        <v>#VALUE!</v>
      </c>
      <c r="P142" s="10" t="e">
        <f>IF('FY2025'!$A144&lt;&gt;"",IF(AND(MONTH($K142) &lt;= 1, MONTH($L142) &gt;= 1), IF($O142 &lt;&gt; "", $E142/$O142, ""), ""),"")</f>
        <v>#VALUE!</v>
      </c>
      <c r="Q142" s="10" t="e">
        <f>IF('FY2025'!$A144&lt;&gt;"",IF(AND(MONTH($K142) &lt;= 2, MONTH($L142) &gt;= 2), IF($O142 &lt;&gt; "", $E142/$O142, ""), ""),"")</f>
        <v>#VALUE!</v>
      </c>
      <c r="R142" s="10" t="e">
        <f>IF('FY2025'!$A144&lt;&gt;"",IF(AND(MONTH($K142) &lt;= 3, MONTH($L142) &gt;= 3), IF($O142 &lt;&gt; "", $E142/$O142, ""), ""),"")</f>
        <v>#VALUE!</v>
      </c>
      <c r="S142" s="10" t="e">
        <f>IF('FY2025'!$A144&lt;&gt;"",IF(AND(MONTH($K142) &lt;= 4, MONTH($L142) &gt;= 4), IF($O142 &lt;&gt; "", $E142/$O142, ""), ""),"")</f>
        <v>#VALUE!</v>
      </c>
      <c r="T142" s="10" t="e">
        <f>IF('FY2025'!$A144&lt;&gt;"",IF(AND(MONTH($K142) &lt;= 5, MONTH($L142) &gt;= 5), IF($O142 &lt;&gt; "", $E142/$O142, ""), ""),"")</f>
        <v>#VALUE!</v>
      </c>
      <c r="U142" s="10" t="e">
        <f>IF('FY2025'!$A144&lt;&gt;"",IF(AND(MONTH($K142) &lt;= 6, MONTH($L142) &gt;= 6), IF($O142 &lt;&gt; "", $E142/$O142, ""), ""),"")</f>
        <v>#VALUE!</v>
      </c>
      <c r="V142" s="10" t="e">
        <f>IF('FY2025'!$A144&lt;&gt;"",IF(AND(MONTH($K142) &lt;= 7, MONTH($L142) &gt;= 7 ), IF($O142 &lt;&gt; "", $E142/$O142, ""), ""),"")</f>
        <v>#VALUE!</v>
      </c>
      <c r="W142" s="10" t="e">
        <f>IF('FY2025'!$A144&lt;&gt;"",IF(AND(MONTH($K142) &lt;= 8, MONTH($L142) &gt;= 8), IF($O142 &lt;&gt; "", $E142/$O142, ""), ""),"")</f>
        <v>#VALUE!</v>
      </c>
      <c r="X142" s="10" t="e">
        <f>IF('FY2025'!$A144&lt;&gt;"",IF(AND(MONTH($K142) &lt;= 9, MONTH($L142) &gt;= 9), IF($O142 &lt;&gt; "", $E142/$O142, ""), ""),"")</f>
        <v>#VALUE!</v>
      </c>
      <c r="Y142" s="10" t="e">
        <f>IF('FY2025'!$A144&lt;&gt;"",IF(AND(MONTH($K142) &lt;= 10, MONTH($L142) &gt;= 10), IF($O142 &lt;&gt; "", $E142/$O142, ""), ""),"")</f>
        <v>#VALUE!</v>
      </c>
      <c r="Z142" s="10" t="e">
        <f>IF('FY2025'!$A144&lt;&gt;"",IF(AND(MONTH($K142) &lt;= 11, MONTH($L142) &gt;= 11), IF($O142 &lt;&gt; "", $E142/$O142, ""), ""),"")</f>
        <v>#VALUE!</v>
      </c>
      <c r="AA142" s="10" t="e">
        <f>IF('FY2025'!$A144&lt;&gt;"",IF(AND(MONTH($K142) &lt;= 12, MONTH($L142) &gt;= 12), IF($O142 &lt;&gt; "", $E142/$O142, ""), ""),"")</f>
        <v>#VALUE!</v>
      </c>
    </row>
    <row r="143" spans="1:27" x14ac:dyDescent="0.25">
      <c r="A143" s="8">
        <f>IF('FY2025'!A145&lt;&gt;"", VALUE('FY2025'!A145), "")</f>
        <v>142</v>
      </c>
      <c r="B143" s="5" t="str">
        <f>IF('FY2025'!A145&lt;&gt;"",_xlfn.VALUETOTEXT('FY2025'!B145),"")</f>
        <v>25-2803-2204-25CIMI-PS-HZ-142</v>
      </c>
      <c r="C143" s="5" t="str">
        <f>_xlfn.VALUETOTEXT('FY2025'!C145)</f>
        <v>HZ</v>
      </c>
      <c r="D143" s="5" t="str">
        <f>IF('FY2025'!A145&lt;&gt;"",_xlfn.VALUETOTEXT('FY2025'!D145),"")</f>
        <v>CIMB Islamic Bank Berhad</v>
      </c>
      <c r="E143" s="6">
        <f>IF('FY2025'!A145&lt;&gt;"",VALUE('FY2025'!E145),"")</f>
        <v>500000</v>
      </c>
      <c r="F143" s="6">
        <f>IF('FY2025'!A145&lt;&gt;"",VALUE('FY2025'!F145),"")</f>
        <v>77</v>
      </c>
      <c r="G143" s="6">
        <f>IF('FY2025'!A145&lt;&gt;"",VALUE('FY2025'!G145),"")</f>
        <v>64</v>
      </c>
      <c r="H143" s="6">
        <f>IF('FY2025'!A145&lt;&gt;"",VALUE('FY2025'!H145),"")</f>
        <v>7.27</v>
      </c>
      <c r="I143" s="6">
        <f>IF('FY2025'!A145&lt;&gt;"",VALUE('FY2025'!I145),"")</f>
        <v>1.29</v>
      </c>
      <c r="J143" s="6">
        <f>IF('FY2025'!A145&lt;&gt;"",VALUE('FY2025'!J145),"")</f>
        <v>5.98</v>
      </c>
      <c r="K143" s="7" t="e">
        <f>IF('FY2025'!A145&lt;&gt;"",DATEVALUE(MID('FY2025'!K145, FIND(",", 'FY2025'!K145) + 2, FIND(" ", 'FY2025'!K145) - FIND(",", 'FY2025'!K145) - 1) &amp; " " &amp; MID('FY2025'!K145, FIND(" ", 'FY2025'!K145) + 1, FIND(",", 'FY2025'!K145, FIND(" ", 'FY2025'!K145)) - FIND(" ", 'FY2025'!K145) - 1) &amp; ", " &amp; MID('FY2025'!K145, FIND(",", 'FY2025'!K145, FIND(",",'FY2025'!K145) + 1) + 2, LEN('FY2025'!K145))),"")</f>
        <v>#VALUE!</v>
      </c>
      <c r="L143" s="7" t="e">
        <f>IF('FY2025'!A145&lt;&gt;"",DATEVALUE(MID('FY2025'!L145, FIND(",", 'FY2025'!L145) + 2, FIND(" ", 'FY2025'!L145) - FIND(",", 'FY2025'!L145) - 1) &amp; " " &amp; MID('FY2025'!L145, FIND(" ", 'FY2025'!L145) + 1, FIND(",", 'FY2025'!L145, FIND(" ", 'FY2025'!L145)) - FIND(" ", 'FY2025'!L145) - 1) &amp; ", " &amp; MID('FY2025'!L145, FIND(",", 'FY2025'!L145, FIND(",",'FY2025'!L145) + 1) + 2, LEN('FY2025'!L145))),"")</f>
        <v>#VALUE!</v>
      </c>
      <c r="M143" s="7" t="e">
        <f>IF('FY2025'!A145&lt;&gt;"",DATEVALUE(MID('FY2025'!M145, FIND(",", 'FY2025'!M145) + 2, FIND(" ", 'FY2025'!M145) - FIND(",", 'FY2025'!M145) - 1) &amp; " " &amp; MID('FY2025'!M145, FIND(" ", 'FY2025'!M145) + 1, FIND(",", 'FY2025'!M145, FIND(" ", 'FY2025'!M145)) - FIND(" ", 'FY2025'!M145) - 1) &amp; ", " &amp; MID('FY2025'!M145, FIND(",", 'FY2025'!M145, FIND(",",'FY2025'!M145) + 1) + 2, LEN('FY2025'!M145))),"")</f>
        <v>#VALUE!</v>
      </c>
      <c r="N143" s="7" t="e">
        <f>IF('FY2025'!A145&lt;&gt;"",DATEVALUE(MID('FY2025'!N145, FIND(",", 'FY2025'!N145) + 2, FIND(" ", 'FY2025'!N145) - FIND(",", 'FY2025'!N145) - 1) &amp; " " &amp; MID('FY2025'!N145, FIND(" ", 'FY2025'!N145) + 1, FIND(",", 'FY2025'!N145, FIND(" ", 'FY2025'!N145)) - FIND(" ", 'FY2025'!N145) - 1) &amp; ", " &amp; MID('FY2025'!N145, FIND(",", 'FY2025'!N145, FIND(",",'FY2025'!N145) + 1) + 2, LEN('FY2025'!N145))),"")</f>
        <v>#VALUE!</v>
      </c>
      <c r="O143" s="5" t="e">
        <f t="shared" si="2"/>
        <v>#VALUE!</v>
      </c>
      <c r="P143" s="10" t="e">
        <f>IF('FY2025'!$A145&lt;&gt;"",IF(AND(MONTH($K143) &lt;= 1, MONTH($L143) &gt;= 1), IF($O143 &lt;&gt; "", $E143/$O143, ""), ""),"")</f>
        <v>#VALUE!</v>
      </c>
      <c r="Q143" s="10" t="e">
        <f>IF('FY2025'!$A145&lt;&gt;"",IF(AND(MONTH($K143) &lt;= 2, MONTH($L143) &gt;= 2), IF($O143 &lt;&gt; "", $E143/$O143, ""), ""),"")</f>
        <v>#VALUE!</v>
      </c>
      <c r="R143" s="10" t="e">
        <f>IF('FY2025'!$A145&lt;&gt;"",IF(AND(MONTH($K143) &lt;= 3, MONTH($L143) &gt;= 3), IF($O143 &lt;&gt; "", $E143/$O143, ""), ""),"")</f>
        <v>#VALUE!</v>
      </c>
      <c r="S143" s="10" t="e">
        <f>IF('FY2025'!$A145&lt;&gt;"",IF(AND(MONTH($K143) &lt;= 4, MONTH($L143) &gt;= 4), IF($O143 &lt;&gt; "", $E143/$O143, ""), ""),"")</f>
        <v>#VALUE!</v>
      </c>
      <c r="T143" s="10" t="e">
        <f>IF('FY2025'!$A145&lt;&gt;"",IF(AND(MONTH($K143) &lt;= 5, MONTH($L143) &gt;= 5), IF($O143 &lt;&gt; "", $E143/$O143, ""), ""),"")</f>
        <v>#VALUE!</v>
      </c>
      <c r="U143" s="10" t="e">
        <f>IF('FY2025'!$A145&lt;&gt;"",IF(AND(MONTH($K143) &lt;= 6, MONTH($L143) &gt;= 6), IF($O143 &lt;&gt; "", $E143/$O143, ""), ""),"")</f>
        <v>#VALUE!</v>
      </c>
      <c r="V143" s="10" t="e">
        <f>IF('FY2025'!$A145&lt;&gt;"",IF(AND(MONTH($K143) &lt;= 7, MONTH($L143) &gt;= 7 ), IF($O143 &lt;&gt; "", $E143/$O143, ""), ""),"")</f>
        <v>#VALUE!</v>
      </c>
      <c r="W143" s="10" t="e">
        <f>IF('FY2025'!$A145&lt;&gt;"",IF(AND(MONTH($K143) &lt;= 8, MONTH($L143) &gt;= 8), IF($O143 &lt;&gt; "", $E143/$O143, ""), ""),"")</f>
        <v>#VALUE!</v>
      </c>
      <c r="X143" s="10" t="e">
        <f>IF('FY2025'!$A145&lt;&gt;"",IF(AND(MONTH($K143) &lt;= 9, MONTH($L143) &gt;= 9), IF($O143 &lt;&gt; "", $E143/$O143, ""), ""),"")</f>
        <v>#VALUE!</v>
      </c>
      <c r="Y143" s="10" t="e">
        <f>IF('FY2025'!$A145&lt;&gt;"",IF(AND(MONTH($K143) &lt;= 10, MONTH($L143) &gt;= 10), IF($O143 &lt;&gt; "", $E143/$O143, ""), ""),"")</f>
        <v>#VALUE!</v>
      </c>
      <c r="Z143" s="10" t="e">
        <f>IF('FY2025'!$A145&lt;&gt;"",IF(AND(MONTH($K143) &lt;= 11, MONTH($L143) &gt;= 11), IF($O143 &lt;&gt; "", $E143/$O143, ""), ""),"")</f>
        <v>#VALUE!</v>
      </c>
      <c r="AA143" s="10" t="e">
        <f>IF('FY2025'!$A145&lt;&gt;"",IF(AND(MONTH($K143) &lt;= 12, MONTH($L143) &gt;= 12), IF($O143 &lt;&gt; "", $E143/$O143, ""), ""),"")</f>
        <v>#VALUE!</v>
      </c>
    </row>
    <row r="144" spans="1:27" x14ac:dyDescent="0.25">
      <c r="A144" s="8">
        <f>IF('FY2025'!A146&lt;&gt;"", VALUE('FY2025'!A146), "")</f>
        <v>143</v>
      </c>
      <c r="B144" s="5" t="str">
        <f>IF('FY2025'!A146&lt;&gt;"",_xlfn.VALUETOTEXT('FY2025'!B146),"")</f>
        <v>25-1504-0705-25MLIL-PS-EG-143</v>
      </c>
      <c r="C144" s="5" t="str">
        <f>_xlfn.VALUETOTEXT('FY2025'!C146)</f>
        <v>EG</v>
      </c>
      <c r="D144" s="5" t="str">
        <f>IF('FY2025'!A146&lt;&gt;"",_xlfn.VALUETOTEXT('FY2025'!D146),"")</f>
        <v>Merrill Lynch International</v>
      </c>
      <c r="E144" s="6">
        <f>IF('FY2025'!A146&lt;&gt;"",VALUE('FY2025'!E146),"")</f>
        <v>1500000</v>
      </c>
      <c r="F144" s="6">
        <f>IF('FY2025'!A146&lt;&gt;"",VALUE('FY2025'!F146),"")</f>
        <v>77</v>
      </c>
      <c r="G144" s="6">
        <f>IF('FY2025'!A146&lt;&gt;"",VALUE('FY2025'!G146),"")</f>
        <v>64</v>
      </c>
      <c r="H144" s="6">
        <f>IF('FY2025'!A146&lt;&gt;"",VALUE('FY2025'!H146),"")</f>
        <v>14.96</v>
      </c>
      <c r="I144" s="6">
        <f>IF('FY2025'!A146&lt;&gt;"",VALUE('FY2025'!I146),"")</f>
        <v>6</v>
      </c>
      <c r="J144" s="6">
        <f>IF('FY2025'!A146&lt;&gt;"",VALUE('FY2025'!J146),"")</f>
        <v>8.9600000000000009</v>
      </c>
      <c r="K144" s="7" t="e">
        <f>IF('FY2025'!A146&lt;&gt;"",DATEVALUE(MID('FY2025'!K146, FIND(",", 'FY2025'!K146) + 2, FIND(" ", 'FY2025'!K146) - FIND(",", 'FY2025'!K146) - 1) &amp; " " &amp; MID('FY2025'!K146, FIND(" ", 'FY2025'!K146) + 1, FIND(",", 'FY2025'!K146, FIND(" ", 'FY2025'!K146)) - FIND(" ", 'FY2025'!K146) - 1) &amp; ", " &amp; MID('FY2025'!K146, FIND(",", 'FY2025'!K146, FIND(",",'FY2025'!K146) + 1) + 2, LEN('FY2025'!K146))),"")</f>
        <v>#VALUE!</v>
      </c>
      <c r="L144" s="7" t="e">
        <f>IF('FY2025'!A146&lt;&gt;"",DATEVALUE(MID('FY2025'!L146, FIND(",", 'FY2025'!L146) + 2, FIND(" ", 'FY2025'!L146) - FIND(",", 'FY2025'!L146) - 1) &amp; " " &amp; MID('FY2025'!L146, FIND(" ", 'FY2025'!L146) + 1, FIND(",", 'FY2025'!L146, FIND(" ", 'FY2025'!L146)) - FIND(" ", 'FY2025'!L146) - 1) &amp; ", " &amp; MID('FY2025'!L146, FIND(",", 'FY2025'!L146, FIND(",",'FY2025'!L146) + 1) + 2, LEN('FY2025'!L146))),"")</f>
        <v>#VALUE!</v>
      </c>
      <c r="M144" s="7" t="e">
        <f>IF('FY2025'!A146&lt;&gt;"",DATEVALUE(MID('FY2025'!M146, FIND(",", 'FY2025'!M146) + 2, FIND(" ", 'FY2025'!M146) - FIND(",", 'FY2025'!M146) - 1) &amp; " " &amp; MID('FY2025'!M146, FIND(" ", 'FY2025'!M146) + 1, FIND(",", 'FY2025'!M146, FIND(" ", 'FY2025'!M146)) - FIND(" ", 'FY2025'!M146) - 1) &amp; ", " &amp; MID('FY2025'!M146, FIND(",", 'FY2025'!M146, FIND(",",'FY2025'!M146) + 1) + 2, LEN('FY2025'!M146))),"")</f>
        <v>#VALUE!</v>
      </c>
      <c r="N144" s="7" t="e">
        <f>IF('FY2025'!A146&lt;&gt;"",DATEVALUE(MID('FY2025'!N146, FIND(",", 'FY2025'!N146) + 2, FIND(" ", 'FY2025'!N146) - FIND(",", 'FY2025'!N146) - 1) &amp; " " &amp; MID('FY2025'!N146, FIND(" ", 'FY2025'!N146) + 1, FIND(",", 'FY2025'!N146, FIND(" ", 'FY2025'!N146)) - FIND(" ", 'FY2025'!N146) - 1) &amp; ", " &amp; MID('FY2025'!N146, FIND(",", 'FY2025'!N146, FIND(",",'FY2025'!N146) + 1) + 2, LEN('FY2025'!N146))),"")</f>
        <v>#VALUE!</v>
      </c>
      <c r="O144" s="5" t="e">
        <f t="shared" si="2"/>
        <v>#VALUE!</v>
      </c>
      <c r="P144" s="10" t="e">
        <f>IF('FY2025'!$A146&lt;&gt;"",IF(AND(MONTH($K144) &lt;= 1, MONTH($L144) &gt;= 1), IF($O144 &lt;&gt; "", $E144/$O144, ""), ""),"")</f>
        <v>#VALUE!</v>
      </c>
      <c r="Q144" s="10" t="e">
        <f>IF('FY2025'!$A146&lt;&gt;"",IF(AND(MONTH($K144) &lt;= 2, MONTH($L144) &gt;= 2), IF($O144 &lt;&gt; "", $E144/$O144, ""), ""),"")</f>
        <v>#VALUE!</v>
      </c>
      <c r="R144" s="10" t="e">
        <f>IF('FY2025'!$A146&lt;&gt;"",IF(AND(MONTH($K144) &lt;= 3, MONTH($L144) &gt;= 3), IF($O144 &lt;&gt; "", $E144/$O144, ""), ""),"")</f>
        <v>#VALUE!</v>
      </c>
      <c r="S144" s="10" t="e">
        <f>IF('FY2025'!$A146&lt;&gt;"",IF(AND(MONTH($K144) &lt;= 4, MONTH($L144) &gt;= 4), IF($O144 &lt;&gt; "", $E144/$O144, ""), ""),"")</f>
        <v>#VALUE!</v>
      </c>
      <c r="T144" s="10" t="e">
        <f>IF('FY2025'!$A146&lt;&gt;"",IF(AND(MONTH($K144) &lt;= 5, MONTH($L144) &gt;= 5), IF($O144 &lt;&gt; "", $E144/$O144, ""), ""),"")</f>
        <v>#VALUE!</v>
      </c>
      <c r="U144" s="10" t="e">
        <f>IF('FY2025'!$A146&lt;&gt;"",IF(AND(MONTH($K144) &lt;= 6, MONTH($L144) &gt;= 6), IF($O144 &lt;&gt; "", $E144/$O144, ""), ""),"")</f>
        <v>#VALUE!</v>
      </c>
      <c r="V144" s="10" t="e">
        <f>IF('FY2025'!$A146&lt;&gt;"",IF(AND(MONTH($K144) &lt;= 7, MONTH($L144) &gt;= 7 ), IF($O144 &lt;&gt; "", $E144/$O144, ""), ""),"")</f>
        <v>#VALUE!</v>
      </c>
      <c r="W144" s="10" t="e">
        <f>IF('FY2025'!$A146&lt;&gt;"",IF(AND(MONTH($K144) &lt;= 8, MONTH($L144) &gt;= 8), IF($O144 &lt;&gt; "", $E144/$O144, ""), ""),"")</f>
        <v>#VALUE!</v>
      </c>
      <c r="X144" s="10" t="e">
        <f>IF('FY2025'!$A146&lt;&gt;"",IF(AND(MONTH($K144) &lt;= 9, MONTH($L144) &gt;= 9), IF($O144 &lt;&gt; "", $E144/$O144, ""), ""),"")</f>
        <v>#VALUE!</v>
      </c>
      <c r="Y144" s="10" t="e">
        <f>IF('FY2025'!$A146&lt;&gt;"",IF(AND(MONTH($K144) &lt;= 10, MONTH($L144) &gt;= 10), IF($O144 &lt;&gt; "", $E144/$O144, ""), ""),"")</f>
        <v>#VALUE!</v>
      </c>
      <c r="Z144" s="10" t="e">
        <f>IF('FY2025'!$A146&lt;&gt;"",IF(AND(MONTH($K144) &lt;= 11, MONTH($L144) &gt;= 11), IF($O144 &lt;&gt; "", $E144/$O144, ""), ""),"")</f>
        <v>#VALUE!</v>
      </c>
      <c r="AA144" s="10" t="e">
        <f>IF('FY2025'!$A146&lt;&gt;"",IF(AND(MONTH($K144) &lt;= 12, MONTH($L144) &gt;= 12), IF($O144 &lt;&gt; "", $E144/$O144, ""), ""),"")</f>
        <v>#VALUE!</v>
      </c>
    </row>
    <row r="145" spans="1:27" x14ac:dyDescent="0.25">
      <c r="A145" s="8">
        <f>IF('FY2025'!A147&lt;&gt;"", VALUE('FY2025'!A147), "")</f>
        <v>144</v>
      </c>
      <c r="B145" s="5" t="str">
        <f>IF('FY2025'!A147&lt;&gt;"",_xlfn.VALUETOTEXT('FY2025'!B147),"")</f>
        <v>25-1504-0705-25SCBB-PS-EG-144</v>
      </c>
      <c r="C145" s="5" t="str">
        <f>_xlfn.VALUETOTEXT('FY2025'!C147)</f>
        <v>EG</v>
      </c>
      <c r="D145" s="5" t="str">
        <f>IF('FY2025'!A147&lt;&gt;"",_xlfn.VALUETOTEXT('FY2025'!D147),"")</f>
        <v>Standard Chartered Bank (M) Bhd</v>
      </c>
      <c r="E145" s="6">
        <f>IF('FY2025'!A147&lt;&gt;"",VALUE('FY2025'!E147),"")</f>
        <v>1500000</v>
      </c>
      <c r="F145" s="6">
        <f>IF('FY2025'!A147&lt;&gt;"",VALUE('FY2025'!F147),"")</f>
        <v>77</v>
      </c>
      <c r="G145" s="6">
        <f>IF('FY2025'!A147&lt;&gt;"",VALUE('FY2025'!G147),"")</f>
        <v>64</v>
      </c>
      <c r="H145" s="6">
        <f>IF('FY2025'!A147&lt;&gt;"",VALUE('FY2025'!H147),"")</f>
        <v>15</v>
      </c>
      <c r="I145" s="6">
        <f>IF('FY2025'!A147&lt;&gt;"",VALUE('FY2025'!I147),"")</f>
        <v>6.04</v>
      </c>
      <c r="J145" s="6">
        <f>IF('FY2025'!A147&lt;&gt;"",VALUE('FY2025'!J147),"")</f>
        <v>8.9600000000000009</v>
      </c>
      <c r="K145" s="7" t="e">
        <f>IF('FY2025'!A147&lt;&gt;"",DATEVALUE(MID('FY2025'!K147, FIND(",", 'FY2025'!K147) + 2, FIND(" ", 'FY2025'!K147) - FIND(",", 'FY2025'!K147) - 1) &amp; " " &amp; MID('FY2025'!K147, FIND(" ", 'FY2025'!K147) + 1, FIND(",", 'FY2025'!K147, FIND(" ", 'FY2025'!K147)) - FIND(" ", 'FY2025'!K147) - 1) &amp; ", " &amp; MID('FY2025'!K147, FIND(",", 'FY2025'!K147, FIND(",",'FY2025'!K147) + 1) + 2, LEN('FY2025'!K147))),"")</f>
        <v>#VALUE!</v>
      </c>
      <c r="L145" s="7" t="e">
        <f>IF('FY2025'!A147&lt;&gt;"",DATEVALUE(MID('FY2025'!L147, FIND(",", 'FY2025'!L147) + 2, FIND(" ", 'FY2025'!L147) - FIND(",", 'FY2025'!L147) - 1) &amp; " " &amp; MID('FY2025'!L147, FIND(" ", 'FY2025'!L147) + 1, FIND(",", 'FY2025'!L147, FIND(" ", 'FY2025'!L147)) - FIND(" ", 'FY2025'!L147) - 1) &amp; ", " &amp; MID('FY2025'!L147, FIND(",", 'FY2025'!L147, FIND(",",'FY2025'!L147) + 1) + 2, LEN('FY2025'!L147))),"")</f>
        <v>#VALUE!</v>
      </c>
      <c r="M145" s="7" t="e">
        <f>IF('FY2025'!A147&lt;&gt;"",DATEVALUE(MID('FY2025'!M147, FIND(",", 'FY2025'!M147) + 2, FIND(" ", 'FY2025'!M147) - FIND(",", 'FY2025'!M147) - 1) &amp; " " &amp; MID('FY2025'!M147, FIND(" ", 'FY2025'!M147) + 1, FIND(",", 'FY2025'!M147, FIND(" ", 'FY2025'!M147)) - FIND(" ", 'FY2025'!M147) - 1) &amp; ", " &amp; MID('FY2025'!M147, FIND(",", 'FY2025'!M147, FIND(",",'FY2025'!M147) + 1) + 2, LEN('FY2025'!M147))),"")</f>
        <v>#VALUE!</v>
      </c>
      <c r="N145" s="7" t="e">
        <f>IF('FY2025'!A147&lt;&gt;"",DATEVALUE(MID('FY2025'!N147, FIND(",", 'FY2025'!N147) + 2, FIND(" ", 'FY2025'!N147) - FIND(",", 'FY2025'!N147) - 1) &amp; " " &amp; MID('FY2025'!N147, FIND(" ", 'FY2025'!N147) + 1, FIND(",", 'FY2025'!N147, FIND(" ", 'FY2025'!N147)) - FIND(" ", 'FY2025'!N147) - 1) &amp; ", " &amp; MID('FY2025'!N147, FIND(",", 'FY2025'!N147, FIND(",",'FY2025'!N147) + 1) + 2, LEN('FY2025'!N147))),"")</f>
        <v>#VALUE!</v>
      </c>
      <c r="O145" s="5" t="e">
        <f t="shared" si="2"/>
        <v>#VALUE!</v>
      </c>
      <c r="P145" s="10" t="e">
        <f>IF('FY2025'!$A147&lt;&gt;"",IF(AND(MONTH($K145) &lt;= 1, MONTH($L145) &gt;= 1), IF($O145 &lt;&gt; "", $E145/$O145, ""), ""),"")</f>
        <v>#VALUE!</v>
      </c>
      <c r="Q145" s="10" t="e">
        <f>IF('FY2025'!$A147&lt;&gt;"",IF(AND(MONTH($K145) &lt;= 2, MONTH($L145) &gt;= 2), IF($O145 &lt;&gt; "", $E145/$O145, ""), ""),"")</f>
        <v>#VALUE!</v>
      </c>
      <c r="R145" s="10" t="e">
        <f>IF('FY2025'!$A147&lt;&gt;"",IF(AND(MONTH($K145) &lt;= 3, MONTH($L145) &gt;= 3), IF($O145 &lt;&gt; "", $E145/$O145, ""), ""),"")</f>
        <v>#VALUE!</v>
      </c>
      <c r="S145" s="10" t="e">
        <f>IF('FY2025'!$A147&lt;&gt;"",IF(AND(MONTH($K145) &lt;= 4, MONTH($L145) &gt;= 4), IF($O145 &lt;&gt; "", $E145/$O145, ""), ""),"")</f>
        <v>#VALUE!</v>
      </c>
      <c r="T145" s="10" t="e">
        <f>IF('FY2025'!$A147&lt;&gt;"",IF(AND(MONTH($K145) &lt;= 5, MONTH($L145) &gt;= 5), IF($O145 &lt;&gt; "", $E145/$O145, ""), ""),"")</f>
        <v>#VALUE!</v>
      </c>
      <c r="U145" s="10" t="e">
        <f>IF('FY2025'!$A147&lt;&gt;"",IF(AND(MONTH($K145) &lt;= 6, MONTH($L145) &gt;= 6), IF($O145 &lt;&gt; "", $E145/$O145, ""), ""),"")</f>
        <v>#VALUE!</v>
      </c>
      <c r="V145" s="10" t="e">
        <f>IF('FY2025'!$A147&lt;&gt;"",IF(AND(MONTH($K145) &lt;= 7, MONTH($L145) &gt;= 7 ), IF($O145 &lt;&gt; "", $E145/$O145, ""), ""),"")</f>
        <v>#VALUE!</v>
      </c>
      <c r="W145" s="10" t="e">
        <f>IF('FY2025'!$A147&lt;&gt;"",IF(AND(MONTH($K145) &lt;= 8, MONTH($L145) &gt;= 8), IF($O145 &lt;&gt; "", $E145/$O145, ""), ""),"")</f>
        <v>#VALUE!</v>
      </c>
      <c r="X145" s="10" t="e">
        <f>IF('FY2025'!$A147&lt;&gt;"",IF(AND(MONTH($K145) &lt;= 9, MONTH($L145) &gt;= 9), IF($O145 &lt;&gt; "", $E145/$O145, ""), ""),"")</f>
        <v>#VALUE!</v>
      </c>
      <c r="Y145" s="10" t="e">
        <f>IF('FY2025'!$A147&lt;&gt;"",IF(AND(MONTH($K145) &lt;= 10, MONTH($L145) &gt;= 10), IF($O145 &lt;&gt; "", $E145/$O145, ""), ""),"")</f>
        <v>#VALUE!</v>
      </c>
      <c r="Z145" s="10" t="e">
        <f>IF('FY2025'!$A147&lt;&gt;"",IF(AND(MONTH($K145) &lt;= 11, MONTH($L145) &gt;= 11), IF($O145 &lt;&gt; "", $E145/$O145, ""), ""),"")</f>
        <v>#VALUE!</v>
      </c>
      <c r="AA145" s="10" t="e">
        <f>IF('FY2025'!$A147&lt;&gt;"",IF(AND(MONTH($K145) &lt;= 12, MONTH($L145) &gt;= 12), IF($O145 &lt;&gt; "", $E145/$O145, ""), ""),"")</f>
        <v>#VALUE!</v>
      </c>
    </row>
    <row r="146" spans="1:27" x14ac:dyDescent="0.25">
      <c r="A146" s="8">
        <f>IF('FY2025'!A148&lt;&gt;"", VALUE('FY2025'!A148), "")</f>
        <v>145</v>
      </c>
      <c r="B146" s="5" t="str">
        <f>IF('FY2025'!A148&lt;&gt;"",_xlfn.VALUETOTEXT('FY2025'!B148),"")</f>
        <v>25-1504-0705-25SCBS-PS-EG-145</v>
      </c>
      <c r="C146" s="5" t="str">
        <f>_xlfn.VALUETOTEXT('FY2025'!C148)</f>
        <v>EG</v>
      </c>
      <c r="D146" s="5" t="str">
        <f>IF('FY2025'!A148&lt;&gt;"",_xlfn.VALUETOTEXT('FY2025'!D148),"")</f>
        <v>Standard Chartered Saadiq Berhad</v>
      </c>
      <c r="E146" s="6">
        <f>IF('FY2025'!A148&lt;&gt;"",VALUE('FY2025'!E148),"")</f>
        <v>1500000</v>
      </c>
      <c r="F146" s="6">
        <f>IF('FY2025'!A148&lt;&gt;"",VALUE('FY2025'!F148),"")</f>
        <v>77</v>
      </c>
      <c r="G146" s="6">
        <f>IF('FY2025'!A148&lt;&gt;"",VALUE('FY2025'!G148),"")</f>
        <v>64</v>
      </c>
      <c r="H146" s="6">
        <f>IF('FY2025'!A148&lt;&gt;"",VALUE('FY2025'!H148),"")</f>
        <v>15</v>
      </c>
      <c r="I146" s="6">
        <f>IF('FY2025'!A148&lt;&gt;"",VALUE('FY2025'!I148),"")</f>
        <v>6.04</v>
      </c>
      <c r="J146" s="6">
        <f>IF('FY2025'!A148&lt;&gt;"",VALUE('FY2025'!J148),"")</f>
        <v>8.9600000000000009</v>
      </c>
      <c r="K146" s="7" t="e">
        <f>IF('FY2025'!A148&lt;&gt;"",DATEVALUE(MID('FY2025'!K148, FIND(",", 'FY2025'!K148) + 2, FIND(" ", 'FY2025'!K148) - FIND(",", 'FY2025'!K148) - 1) &amp; " " &amp; MID('FY2025'!K148, FIND(" ", 'FY2025'!K148) + 1, FIND(",", 'FY2025'!K148, FIND(" ", 'FY2025'!K148)) - FIND(" ", 'FY2025'!K148) - 1) &amp; ", " &amp; MID('FY2025'!K148, FIND(",", 'FY2025'!K148, FIND(",",'FY2025'!K148) + 1) + 2, LEN('FY2025'!K148))),"")</f>
        <v>#VALUE!</v>
      </c>
      <c r="L146" s="7" t="e">
        <f>IF('FY2025'!A148&lt;&gt;"",DATEVALUE(MID('FY2025'!L148, FIND(",", 'FY2025'!L148) + 2, FIND(" ", 'FY2025'!L148) - FIND(",", 'FY2025'!L148) - 1) &amp; " " &amp; MID('FY2025'!L148, FIND(" ", 'FY2025'!L148) + 1, FIND(",", 'FY2025'!L148, FIND(" ", 'FY2025'!L148)) - FIND(" ", 'FY2025'!L148) - 1) &amp; ", " &amp; MID('FY2025'!L148, FIND(",", 'FY2025'!L148, FIND(",",'FY2025'!L148) + 1) + 2, LEN('FY2025'!L148))),"")</f>
        <v>#VALUE!</v>
      </c>
      <c r="M146" s="7" t="e">
        <f>IF('FY2025'!A148&lt;&gt;"",DATEVALUE(MID('FY2025'!M148, FIND(",", 'FY2025'!M148) + 2, FIND(" ", 'FY2025'!M148) - FIND(",", 'FY2025'!M148) - 1) &amp; " " &amp; MID('FY2025'!M148, FIND(" ", 'FY2025'!M148) + 1, FIND(",", 'FY2025'!M148, FIND(" ", 'FY2025'!M148)) - FIND(" ", 'FY2025'!M148) - 1) &amp; ", " &amp; MID('FY2025'!M148, FIND(",", 'FY2025'!M148, FIND(",",'FY2025'!M148) + 1) + 2, LEN('FY2025'!M148))),"")</f>
        <v>#VALUE!</v>
      </c>
      <c r="N146" s="7" t="e">
        <f>IF('FY2025'!A148&lt;&gt;"",DATEVALUE(MID('FY2025'!N148, FIND(",", 'FY2025'!N148) + 2, FIND(" ", 'FY2025'!N148) - FIND(",", 'FY2025'!N148) - 1) &amp; " " &amp; MID('FY2025'!N148, FIND(" ", 'FY2025'!N148) + 1, FIND(",", 'FY2025'!N148, FIND(" ", 'FY2025'!N148)) - FIND(" ", 'FY2025'!N148) - 1) &amp; ", " &amp; MID('FY2025'!N148, FIND(",", 'FY2025'!N148, FIND(",",'FY2025'!N148) + 1) + 2, LEN('FY2025'!N148))),"")</f>
        <v>#VALUE!</v>
      </c>
      <c r="O146" s="5" t="e">
        <f t="shared" si="2"/>
        <v>#VALUE!</v>
      </c>
      <c r="P146" s="10" t="e">
        <f>IF('FY2025'!$A148&lt;&gt;"",IF(AND(MONTH($K146) &lt;= 1, MONTH($L146) &gt;= 1), IF($O146 &lt;&gt; "", $E146/$O146, ""), ""),"")</f>
        <v>#VALUE!</v>
      </c>
      <c r="Q146" s="10" t="e">
        <f>IF('FY2025'!$A148&lt;&gt;"",IF(AND(MONTH($K146) &lt;= 2, MONTH($L146) &gt;= 2), IF($O146 &lt;&gt; "", $E146/$O146, ""), ""),"")</f>
        <v>#VALUE!</v>
      </c>
      <c r="R146" s="10" t="e">
        <f>IF('FY2025'!$A148&lt;&gt;"",IF(AND(MONTH($K146) &lt;= 3, MONTH($L146) &gt;= 3), IF($O146 &lt;&gt; "", $E146/$O146, ""), ""),"")</f>
        <v>#VALUE!</v>
      </c>
      <c r="S146" s="10" t="e">
        <f>IF('FY2025'!$A148&lt;&gt;"",IF(AND(MONTH($K146) &lt;= 4, MONTH($L146) &gt;= 4), IF($O146 &lt;&gt; "", $E146/$O146, ""), ""),"")</f>
        <v>#VALUE!</v>
      </c>
      <c r="T146" s="10" t="e">
        <f>IF('FY2025'!$A148&lt;&gt;"",IF(AND(MONTH($K146) &lt;= 5, MONTH($L146) &gt;= 5), IF($O146 &lt;&gt; "", $E146/$O146, ""), ""),"")</f>
        <v>#VALUE!</v>
      </c>
      <c r="U146" s="10" t="e">
        <f>IF('FY2025'!$A148&lt;&gt;"",IF(AND(MONTH($K146) &lt;= 6, MONTH($L146) &gt;= 6), IF($O146 &lt;&gt; "", $E146/$O146, ""), ""),"")</f>
        <v>#VALUE!</v>
      </c>
      <c r="V146" s="10" t="e">
        <f>IF('FY2025'!$A148&lt;&gt;"",IF(AND(MONTH($K146) &lt;= 7, MONTH($L146) &gt;= 7 ), IF($O146 &lt;&gt; "", $E146/$O146, ""), ""),"")</f>
        <v>#VALUE!</v>
      </c>
      <c r="W146" s="10" t="e">
        <f>IF('FY2025'!$A148&lt;&gt;"",IF(AND(MONTH($K146) &lt;= 8, MONTH($L146) &gt;= 8), IF($O146 &lt;&gt; "", $E146/$O146, ""), ""),"")</f>
        <v>#VALUE!</v>
      </c>
      <c r="X146" s="10" t="e">
        <f>IF('FY2025'!$A148&lt;&gt;"",IF(AND(MONTH($K146) &lt;= 9, MONTH($L146) &gt;= 9), IF($O146 &lt;&gt; "", $E146/$O146, ""), ""),"")</f>
        <v>#VALUE!</v>
      </c>
      <c r="Y146" s="10" t="e">
        <f>IF('FY2025'!$A148&lt;&gt;"",IF(AND(MONTH($K146) &lt;= 10, MONTH($L146) &gt;= 10), IF($O146 &lt;&gt; "", $E146/$O146, ""), ""),"")</f>
        <v>#VALUE!</v>
      </c>
      <c r="Z146" s="10" t="e">
        <f>IF('FY2025'!$A148&lt;&gt;"",IF(AND(MONTH($K146) &lt;= 11, MONTH($L146) &gt;= 11), IF($O146 &lt;&gt; "", $E146/$O146, ""), ""),"")</f>
        <v>#VALUE!</v>
      </c>
      <c r="AA146" s="10" t="e">
        <f>IF('FY2025'!$A148&lt;&gt;"",IF(AND(MONTH($K146) &lt;= 12, MONTH($L146) &gt;= 12), IF($O146 &lt;&gt; "", $E146/$O146, ""), ""),"")</f>
        <v>#VALUE!</v>
      </c>
    </row>
    <row r="147" spans="1:27" x14ac:dyDescent="0.25">
      <c r="A147" s="8">
        <f>IF('FY2025'!A149&lt;&gt;"", VALUE('FY2025'!A149), "")</f>
        <v>146</v>
      </c>
      <c r="B147" s="5" t="str">
        <f>IF('FY2025'!A149&lt;&gt;"",_xlfn.VALUETOTEXT('FY2025'!B149),"")</f>
        <v>25-1604-0805-25MSCG-PS-HZ-146</v>
      </c>
      <c r="C147" s="5" t="str">
        <f>_xlfn.VALUETOTEXT('FY2025'!C149)</f>
        <v>HZ</v>
      </c>
      <c r="D147" s="5" t="str">
        <f>IF('FY2025'!A149&lt;&gt;"",_xlfn.VALUETOTEXT('FY2025'!D149),"")</f>
        <v>Morgan Stanley Capital Group (Singapore) Pte</v>
      </c>
      <c r="E147" s="6">
        <f>IF('FY2025'!A149&lt;&gt;"",VALUE('FY2025'!E149),"")</f>
        <v>1500000</v>
      </c>
      <c r="F147" s="6">
        <f>IF('FY2025'!A149&lt;&gt;"",VALUE('FY2025'!F149),"")</f>
        <v>77</v>
      </c>
      <c r="G147" s="6">
        <f>IF('FY2025'!A149&lt;&gt;"",VALUE('FY2025'!G149),"")</f>
        <v>64</v>
      </c>
      <c r="H147" s="6">
        <f>IF('FY2025'!A149&lt;&gt;"",VALUE('FY2025'!H149),"")</f>
        <v>14.98</v>
      </c>
      <c r="I147" s="6">
        <f>IF('FY2025'!A149&lt;&gt;"",VALUE('FY2025'!I149),"")</f>
        <v>6</v>
      </c>
      <c r="J147" s="6">
        <f>IF('FY2025'!A149&lt;&gt;"",VALUE('FY2025'!J149),"")</f>
        <v>8.98</v>
      </c>
      <c r="K147" s="7" t="e">
        <f>IF('FY2025'!A149&lt;&gt;"",DATEVALUE(MID('FY2025'!K149, FIND(",", 'FY2025'!K149) + 2, FIND(" ", 'FY2025'!K149) - FIND(",", 'FY2025'!K149) - 1) &amp; " " &amp; MID('FY2025'!K149, FIND(" ", 'FY2025'!K149) + 1, FIND(",", 'FY2025'!K149, FIND(" ", 'FY2025'!K149)) - FIND(" ", 'FY2025'!K149) - 1) &amp; ", " &amp; MID('FY2025'!K149, FIND(",", 'FY2025'!K149, FIND(",",'FY2025'!K149) + 1) + 2, LEN('FY2025'!K149))),"")</f>
        <v>#VALUE!</v>
      </c>
      <c r="L147" s="7" t="e">
        <f>IF('FY2025'!A149&lt;&gt;"",DATEVALUE(MID('FY2025'!L149, FIND(",", 'FY2025'!L149) + 2, FIND(" ", 'FY2025'!L149) - FIND(",", 'FY2025'!L149) - 1) &amp; " " &amp; MID('FY2025'!L149, FIND(" ", 'FY2025'!L149) + 1, FIND(",", 'FY2025'!L149, FIND(" ", 'FY2025'!L149)) - FIND(" ", 'FY2025'!L149) - 1) &amp; ", " &amp; MID('FY2025'!L149, FIND(",", 'FY2025'!L149, FIND(",",'FY2025'!L149) + 1) + 2, LEN('FY2025'!L149))),"")</f>
        <v>#VALUE!</v>
      </c>
      <c r="M147" s="7" t="e">
        <f>IF('FY2025'!A149&lt;&gt;"",DATEVALUE(MID('FY2025'!M149, FIND(",", 'FY2025'!M149) + 2, FIND(" ", 'FY2025'!M149) - FIND(",", 'FY2025'!M149) - 1) &amp; " " &amp; MID('FY2025'!M149, FIND(" ", 'FY2025'!M149) + 1, FIND(",", 'FY2025'!M149, FIND(" ", 'FY2025'!M149)) - FIND(" ", 'FY2025'!M149) - 1) &amp; ", " &amp; MID('FY2025'!M149, FIND(",", 'FY2025'!M149, FIND(",",'FY2025'!M149) + 1) + 2, LEN('FY2025'!M149))),"")</f>
        <v>#VALUE!</v>
      </c>
      <c r="N147" s="7" t="e">
        <f>IF('FY2025'!A149&lt;&gt;"",DATEVALUE(MID('FY2025'!N149, FIND(",", 'FY2025'!N149) + 2, FIND(" ", 'FY2025'!N149) - FIND(",", 'FY2025'!N149) - 1) &amp; " " &amp; MID('FY2025'!N149, FIND(" ", 'FY2025'!N149) + 1, FIND(",", 'FY2025'!N149, FIND(" ", 'FY2025'!N149)) - FIND(" ", 'FY2025'!N149) - 1) &amp; ", " &amp; MID('FY2025'!N149, FIND(",", 'FY2025'!N149, FIND(",",'FY2025'!N149) + 1) + 2, LEN('FY2025'!N149))),"")</f>
        <v>#VALUE!</v>
      </c>
      <c r="O147" s="5" t="e">
        <f t="shared" si="2"/>
        <v>#VALUE!</v>
      </c>
      <c r="P147" s="10" t="e">
        <f>IF('FY2025'!$A149&lt;&gt;"",IF(AND(MONTH($K147) &lt;= 1, MONTH($L147) &gt;= 1), IF($O147 &lt;&gt; "", $E147/$O147, ""), ""),"")</f>
        <v>#VALUE!</v>
      </c>
      <c r="Q147" s="10" t="e">
        <f>IF('FY2025'!$A149&lt;&gt;"",IF(AND(MONTH($K147) &lt;= 2, MONTH($L147) &gt;= 2), IF($O147 &lt;&gt; "", $E147/$O147, ""), ""),"")</f>
        <v>#VALUE!</v>
      </c>
      <c r="R147" s="10" t="e">
        <f>IF('FY2025'!$A149&lt;&gt;"",IF(AND(MONTH($K147) &lt;= 3, MONTH($L147) &gt;= 3), IF($O147 &lt;&gt; "", $E147/$O147, ""), ""),"")</f>
        <v>#VALUE!</v>
      </c>
      <c r="S147" s="10" t="e">
        <f>IF('FY2025'!$A149&lt;&gt;"",IF(AND(MONTH($K147) &lt;= 4, MONTH($L147) &gt;= 4), IF($O147 &lt;&gt; "", $E147/$O147, ""), ""),"")</f>
        <v>#VALUE!</v>
      </c>
      <c r="T147" s="10" t="e">
        <f>IF('FY2025'!$A149&lt;&gt;"",IF(AND(MONTH($K147) &lt;= 5, MONTH($L147) &gt;= 5), IF($O147 &lt;&gt; "", $E147/$O147, ""), ""),"")</f>
        <v>#VALUE!</v>
      </c>
      <c r="U147" s="10" t="e">
        <f>IF('FY2025'!$A149&lt;&gt;"",IF(AND(MONTH($K147) &lt;= 6, MONTH($L147) &gt;= 6), IF($O147 &lt;&gt; "", $E147/$O147, ""), ""),"")</f>
        <v>#VALUE!</v>
      </c>
      <c r="V147" s="10" t="e">
        <f>IF('FY2025'!$A149&lt;&gt;"",IF(AND(MONTH($K147) &lt;= 7, MONTH($L147) &gt;= 7 ), IF($O147 &lt;&gt; "", $E147/$O147, ""), ""),"")</f>
        <v>#VALUE!</v>
      </c>
      <c r="W147" s="10" t="e">
        <f>IF('FY2025'!$A149&lt;&gt;"",IF(AND(MONTH($K147) &lt;= 8, MONTH($L147) &gt;= 8), IF($O147 &lt;&gt; "", $E147/$O147, ""), ""),"")</f>
        <v>#VALUE!</v>
      </c>
      <c r="X147" s="10" t="e">
        <f>IF('FY2025'!$A149&lt;&gt;"",IF(AND(MONTH($K147) &lt;= 9, MONTH($L147) &gt;= 9), IF($O147 &lt;&gt; "", $E147/$O147, ""), ""),"")</f>
        <v>#VALUE!</v>
      </c>
      <c r="Y147" s="10" t="e">
        <f>IF('FY2025'!$A149&lt;&gt;"",IF(AND(MONTH($K147) &lt;= 10, MONTH($L147) &gt;= 10), IF($O147 &lt;&gt; "", $E147/$O147, ""), ""),"")</f>
        <v>#VALUE!</v>
      </c>
      <c r="Z147" s="10" t="e">
        <f>IF('FY2025'!$A149&lt;&gt;"",IF(AND(MONTH($K147) &lt;= 11, MONTH($L147) &gt;= 11), IF($O147 &lt;&gt; "", $E147/$O147, ""), ""),"")</f>
        <v>#VALUE!</v>
      </c>
      <c r="AA147" s="10" t="e">
        <f>IF('FY2025'!$A149&lt;&gt;"",IF(AND(MONTH($K147) &lt;= 12, MONTH($L147) &gt;= 12), IF($O147 &lt;&gt; "", $E147/$O147, ""), ""),"")</f>
        <v>#VALUE!</v>
      </c>
    </row>
    <row r="148" spans="1:27" x14ac:dyDescent="0.25">
      <c r="A148" s="8">
        <f>IF('FY2025'!A150&lt;&gt;"", VALUE('FY2025'!A150), "")</f>
        <v>147</v>
      </c>
      <c r="B148" s="5" t="str">
        <f>IF('FY2025'!A150&lt;&gt;"",_xlfn.VALUETOTEXT('FY2025'!B150),"")</f>
        <v>25-1604-0805-25MLIL-PS-DS-147</v>
      </c>
      <c r="C148" s="5" t="str">
        <f>_xlfn.VALUETOTEXT('FY2025'!C150)</f>
        <v>DS</v>
      </c>
      <c r="D148" s="5" t="str">
        <f>IF('FY2025'!A150&lt;&gt;"",_xlfn.VALUETOTEXT('FY2025'!D150),"")</f>
        <v>Merrill Lynch International</v>
      </c>
      <c r="E148" s="6">
        <f>IF('FY2025'!A150&lt;&gt;"",VALUE('FY2025'!E150),"")</f>
        <v>1500000</v>
      </c>
      <c r="F148" s="6">
        <f>IF('FY2025'!A150&lt;&gt;"",VALUE('FY2025'!F150),"")</f>
        <v>77</v>
      </c>
      <c r="G148" s="6">
        <f>IF('FY2025'!A150&lt;&gt;"",VALUE('FY2025'!G150),"")</f>
        <v>64</v>
      </c>
      <c r="H148" s="6">
        <f>IF('FY2025'!A150&lt;&gt;"",VALUE('FY2025'!H150),"")</f>
        <v>15</v>
      </c>
      <c r="I148" s="6">
        <f>IF('FY2025'!A150&lt;&gt;"",VALUE('FY2025'!I150),"")</f>
        <v>6.01</v>
      </c>
      <c r="J148" s="6">
        <f>IF('FY2025'!A150&lt;&gt;"",VALUE('FY2025'!J150),"")</f>
        <v>8.99</v>
      </c>
      <c r="K148" s="7" t="e">
        <f>IF('FY2025'!A150&lt;&gt;"",DATEVALUE(MID('FY2025'!K150, FIND(",", 'FY2025'!K150) + 2, FIND(" ", 'FY2025'!K150) - FIND(",", 'FY2025'!K150) - 1) &amp; " " &amp; MID('FY2025'!K150, FIND(" ", 'FY2025'!K150) + 1, FIND(",", 'FY2025'!K150, FIND(" ", 'FY2025'!K150)) - FIND(" ", 'FY2025'!K150) - 1) &amp; ", " &amp; MID('FY2025'!K150, FIND(",", 'FY2025'!K150, FIND(",",'FY2025'!K150) + 1) + 2, LEN('FY2025'!K150))),"")</f>
        <v>#VALUE!</v>
      </c>
      <c r="L148" s="7" t="e">
        <f>IF('FY2025'!A150&lt;&gt;"",DATEVALUE(MID('FY2025'!L150, FIND(",", 'FY2025'!L150) + 2, FIND(" ", 'FY2025'!L150) - FIND(",", 'FY2025'!L150) - 1) &amp; " " &amp; MID('FY2025'!L150, FIND(" ", 'FY2025'!L150) + 1, FIND(",", 'FY2025'!L150, FIND(" ", 'FY2025'!L150)) - FIND(" ", 'FY2025'!L150) - 1) &amp; ", " &amp; MID('FY2025'!L150, FIND(",", 'FY2025'!L150, FIND(",",'FY2025'!L150) + 1) + 2, LEN('FY2025'!L150))),"")</f>
        <v>#VALUE!</v>
      </c>
      <c r="M148" s="7" t="e">
        <f>IF('FY2025'!A150&lt;&gt;"",DATEVALUE(MID('FY2025'!M150, FIND(",", 'FY2025'!M150) + 2, FIND(" ", 'FY2025'!M150) - FIND(",", 'FY2025'!M150) - 1) &amp; " " &amp; MID('FY2025'!M150, FIND(" ", 'FY2025'!M150) + 1, FIND(",", 'FY2025'!M150, FIND(" ", 'FY2025'!M150)) - FIND(" ", 'FY2025'!M150) - 1) &amp; ", " &amp; MID('FY2025'!M150, FIND(",", 'FY2025'!M150, FIND(",",'FY2025'!M150) + 1) + 2, LEN('FY2025'!M150))),"")</f>
        <v>#VALUE!</v>
      </c>
      <c r="N148" s="7" t="e">
        <f>IF('FY2025'!A150&lt;&gt;"",DATEVALUE(MID('FY2025'!N150, FIND(",", 'FY2025'!N150) + 2, FIND(" ", 'FY2025'!N150) - FIND(",", 'FY2025'!N150) - 1) &amp; " " &amp; MID('FY2025'!N150, FIND(" ", 'FY2025'!N150) + 1, FIND(",", 'FY2025'!N150, FIND(" ", 'FY2025'!N150)) - FIND(" ", 'FY2025'!N150) - 1) &amp; ", " &amp; MID('FY2025'!N150, FIND(",", 'FY2025'!N150, FIND(",",'FY2025'!N150) + 1) + 2, LEN('FY2025'!N150))),"")</f>
        <v>#VALUE!</v>
      </c>
      <c r="O148" s="5" t="e">
        <f t="shared" si="2"/>
        <v>#VALUE!</v>
      </c>
      <c r="P148" s="10" t="e">
        <f>IF('FY2025'!$A150&lt;&gt;"",IF(AND(MONTH($K148) &lt;= 1, MONTH($L148) &gt;= 1), IF($O148 &lt;&gt; "", $E148/$O148, ""), ""),"")</f>
        <v>#VALUE!</v>
      </c>
      <c r="Q148" s="10" t="e">
        <f>IF('FY2025'!$A150&lt;&gt;"",IF(AND(MONTH($K148) &lt;= 2, MONTH($L148) &gt;= 2), IF($O148 &lt;&gt; "", $E148/$O148, ""), ""),"")</f>
        <v>#VALUE!</v>
      </c>
      <c r="R148" s="10" t="e">
        <f>IF('FY2025'!$A150&lt;&gt;"",IF(AND(MONTH($K148) &lt;= 3, MONTH($L148) &gt;= 3), IF($O148 &lt;&gt; "", $E148/$O148, ""), ""),"")</f>
        <v>#VALUE!</v>
      </c>
      <c r="S148" s="10" t="e">
        <f>IF('FY2025'!$A150&lt;&gt;"",IF(AND(MONTH($K148) &lt;= 4, MONTH($L148) &gt;= 4), IF($O148 &lt;&gt; "", $E148/$O148, ""), ""),"")</f>
        <v>#VALUE!</v>
      </c>
      <c r="T148" s="10" t="e">
        <f>IF('FY2025'!$A150&lt;&gt;"",IF(AND(MONTH($K148) &lt;= 5, MONTH($L148) &gt;= 5), IF($O148 &lt;&gt; "", $E148/$O148, ""), ""),"")</f>
        <v>#VALUE!</v>
      </c>
      <c r="U148" s="10" t="e">
        <f>IF('FY2025'!$A150&lt;&gt;"",IF(AND(MONTH($K148) &lt;= 6, MONTH($L148) &gt;= 6), IF($O148 &lt;&gt; "", $E148/$O148, ""), ""),"")</f>
        <v>#VALUE!</v>
      </c>
      <c r="V148" s="10" t="e">
        <f>IF('FY2025'!$A150&lt;&gt;"",IF(AND(MONTH($K148) &lt;= 7, MONTH($L148) &gt;= 7 ), IF($O148 &lt;&gt; "", $E148/$O148, ""), ""),"")</f>
        <v>#VALUE!</v>
      </c>
      <c r="W148" s="10" t="e">
        <f>IF('FY2025'!$A150&lt;&gt;"",IF(AND(MONTH($K148) &lt;= 8, MONTH($L148) &gt;= 8), IF($O148 &lt;&gt; "", $E148/$O148, ""), ""),"")</f>
        <v>#VALUE!</v>
      </c>
      <c r="X148" s="10" t="e">
        <f>IF('FY2025'!$A150&lt;&gt;"",IF(AND(MONTH($K148) &lt;= 9, MONTH($L148) &gt;= 9), IF($O148 &lt;&gt; "", $E148/$O148, ""), ""),"")</f>
        <v>#VALUE!</v>
      </c>
      <c r="Y148" s="10" t="e">
        <f>IF('FY2025'!$A150&lt;&gt;"",IF(AND(MONTH($K148) &lt;= 10, MONTH($L148) &gt;= 10), IF($O148 &lt;&gt; "", $E148/$O148, ""), ""),"")</f>
        <v>#VALUE!</v>
      </c>
      <c r="Z148" s="10" t="e">
        <f>IF('FY2025'!$A150&lt;&gt;"",IF(AND(MONTH($K148) &lt;= 11, MONTH($L148) &gt;= 11), IF($O148 &lt;&gt; "", $E148/$O148, ""), ""),"")</f>
        <v>#VALUE!</v>
      </c>
      <c r="AA148" s="10" t="e">
        <f>IF('FY2025'!$A150&lt;&gt;"",IF(AND(MONTH($K148) &lt;= 12, MONTH($L148) &gt;= 12), IF($O148 &lt;&gt; "", $E148/$O148, ""), ""),"")</f>
        <v>#VALUE!</v>
      </c>
    </row>
    <row r="149" spans="1:27" x14ac:dyDescent="0.25">
      <c r="A149" s="8">
        <f>IF('FY2025'!A151&lt;&gt;"", VALUE('FY2025'!A151), "")</f>
        <v>148</v>
      </c>
      <c r="B149" s="5" t="str">
        <f>IF('FY2025'!A151&lt;&gt;"",_xlfn.VALUETOTEXT('FY2025'!B151),"")</f>
        <v>25-0406-2506-25JPMC-PS-HZ-148</v>
      </c>
      <c r="C149" s="5" t="str">
        <f>_xlfn.VALUETOTEXT('FY2025'!C151)</f>
        <v>HZ</v>
      </c>
      <c r="D149" s="5" t="str">
        <f>IF('FY2025'!A151&lt;&gt;"",_xlfn.VALUETOTEXT('FY2025'!D151),"")</f>
        <v>JP Morgan Chase Bank NA</v>
      </c>
      <c r="E149" s="6">
        <f>IF('FY2025'!A151&lt;&gt;"",VALUE('FY2025'!E151),"")</f>
        <v>500000</v>
      </c>
      <c r="F149" s="6">
        <f>IF('FY2025'!A151&lt;&gt;"",VALUE('FY2025'!F151),"")</f>
        <v>60</v>
      </c>
      <c r="G149" s="6">
        <f>IF('FY2025'!A151&lt;&gt;"",VALUE('FY2025'!G151),"")</f>
        <v>50</v>
      </c>
      <c r="H149" s="6">
        <f>IF('FY2025'!A151&lt;&gt;"",VALUE('FY2025'!H151),"")</f>
        <v>2.25</v>
      </c>
      <c r="I149" s="6">
        <f>IF('FY2025'!A151&lt;&gt;"",VALUE('FY2025'!I151),"")</f>
        <v>0.5</v>
      </c>
      <c r="J149" s="6">
        <f>IF('FY2025'!A151&lt;&gt;"",VALUE('FY2025'!J151),"")</f>
        <v>1.75</v>
      </c>
      <c r="K149" s="7" t="e">
        <f>IF('FY2025'!A151&lt;&gt;"",DATEVALUE(MID('FY2025'!K151, FIND(",", 'FY2025'!K151) + 2, FIND(" ", 'FY2025'!K151) - FIND(",", 'FY2025'!K151) - 1) &amp; " " &amp; MID('FY2025'!K151, FIND(" ", 'FY2025'!K151) + 1, FIND(",", 'FY2025'!K151, FIND(" ", 'FY2025'!K151)) - FIND(" ", 'FY2025'!K151) - 1) &amp; ", " &amp; MID('FY2025'!K151, FIND(",", 'FY2025'!K151, FIND(",",'FY2025'!K151) + 1) + 2, LEN('FY2025'!K151))),"")</f>
        <v>#VALUE!</v>
      </c>
      <c r="L149" s="7" t="e">
        <f>IF('FY2025'!A151&lt;&gt;"",DATEVALUE(MID('FY2025'!L151, FIND(",", 'FY2025'!L151) + 2, FIND(" ", 'FY2025'!L151) - FIND(",", 'FY2025'!L151) - 1) &amp; " " &amp; MID('FY2025'!L151, FIND(" ", 'FY2025'!L151) + 1, FIND(",", 'FY2025'!L151, FIND(" ", 'FY2025'!L151)) - FIND(" ", 'FY2025'!L151) - 1) &amp; ", " &amp; MID('FY2025'!L151, FIND(",", 'FY2025'!L151, FIND(",",'FY2025'!L151) + 1) + 2, LEN('FY2025'!L151))),"")</f>
        <v>#VALUE!</v>
      </c>
      <c r="M149" s="7" t="e">
        <f>IF('FY2025'!A151&lt;&gt;"",DATEVALUE(MID('FY2025'!M151, FIND(",", 'FY2025'!M151) + 2, FIND(" ", 'FY2025'!M151) - FIND(",", 'FY2025'!M151) - 1) &amp; " " &amp; MID('FY2025'!M151, FIND(" ", 'FY2025'!M151) + 1, FIND(",", 'FY2025'!M151, FIND(" ", 'FY2025'!M151)) - FIND(" ", 'FY2025'!M151) - 1) &amp; ", " &amp; MID('FY2025'!M151, FIND(",", 'FY2025'!M151, FIND(",",'FY2025'!M151) + 1) + 2, LEN('FY2025'!M151))),"")</f>
        <v>#VALUE!</v>
      </c>
      <c r="N149" s="7" t="e">
        <f>IF('FY2025'!A151&lt;&gt;"",DATEVALUE(MID('FY2025'!N151, FIND(",", 'FY2025'!N151) + 2, FIND(" ", 'FY2025'!N151) - FIND(",", 'FY2025'!N151) - 1) &amp; " " &amp; MID('FY2025'!N151, FIND(" ", 'FY2025'!N151) + 1, FIND(",", 'FY2025'!N151, FIND(" ", 'FY2025'!N151)) - FIND(" ", 'FY2025'!N151) - 1) &amp; ", " &amp; MID('FY2025'!N151, FIND(",", 'FY2025'!N151, FIND(",",'FY2025'!N151) + 1) + 2, LEN('FY2025'!N151))),"")</f>
        <v>#VALUE!</v>
      </c>
      <c r="O149" s="5" t="e">
        <f t="shared" si="2"/>
        <v>#VALUE!</v>
      </c>
      <c r="P149" s="10" t="e">
        <f>IF('FY2025'!$A151&lt;&gt;"",IF(AND(MONTH($K149) &lt;= 1, MONTH($L149) &gt;= 1), IF($O149 &lt;&gt; "", $E149/$O149, ""), ""),"")</f>
        <v>#VALUE!</v>
      </c>
      <c r="Q149" s="10" t="e">
        <f>IF('FY2025'!$A151&lt;&gt;"",IF(AND(MONTH($K149) &lt;= 2, MONTH($L149) &gt;= 2), IF($O149 &lt;&gt; "", $E149/$O149, ""), ""),"")</f>
        <v>#VALUE!</v>
      </c>
      <c r="R149" s="10" t="e">
        <f>IF('FY2025'!$A151&lt;&gt;"",IF(AND(MONTH($K149) &lt;= 3, MONTH($L149) &gt;= 3), IF($O149 &lt;&gt; "", $E149/$O149, ""), ""),"")</f>
        <v>#VALUE!</v>
      </c>
      <c r="S149" s="10" t="e">
        <f>IF('FY2025'!$A151&lt;&gt;"",IF(AND(MONTH($K149) &lt;= 4, MONTH($L149) &gt;= 4), IF($O149 &lt;&gt; "", $E149/$O149, ""), ""),"")</f>
        <v>#VALUE!</v>
      </c>
      <c r="T149" s="10" t="e">
        <f>IF('FY2025'!$A151&lt;&gt;"",IF(AND(MONTH($K149) &lt;= 5, MONTH($L149) &gt;= 5), IF($O149 &lt;&gt; "", $E149/$O149, ""), ""),"")</f>
        <v>#VALUE!</v>
      </c>
      <c r="U149" s="10" t="e">
        <f>IF('FY2025'!$A151&lt;&gt;"",IF(AND(MONTH($K149) &lt;= 6, MONTH($L149) &gt;= 6), IF($O149 &lt;&gt; "", $E149/$O149, ""), ""),"")</f>
        <v>#VALUE!</v>
      </c>
      <c r="V149" s="10" t="e">
        <f>IF('FY2025'!$A151&lt;&gt;"",IF(AND(MONTH($K149) &lt;= 7, MONTH($L149) &gt;= 7 ), IF($O149 &lt;&gt; "", $E149/$O149, ""), ""),"")</f>
        <v>#VALUE!</v>
      </c>
      <c r="W149" s="10" t="e">
        <f>IF('FY2025'!$A151&lt;&gt;"",IF(AND(MONTH($K149) &lt;= 8, MONTH($L149) &gt;= 8), IF($O149 &lt;&gt; "", $E149/$O149, ""), ""),"")</f>
        <v>#VALUE!</v>
      </c>
      <c r="X149" s="10" t="e">
        <f>IF('FY2025'!$A151&lt;&gt;"",IF(AND(MONTH($K149) &lt;= 9, MONTH($L149) &gt;= 9), IF($O149 &lt;&gt; "", $E149/$O149, ""), ""),"")</f>
        <v>#VALUE!</v>
      </c>
      <c r="Y149" s="10" t="e">
        <f>IF('FY2025'!$A151&lt;&gt;"",IF(AND(MONTH($K149) &lt;= 10, MONTH($L149) &gt;= 10), IF($O149 &lt;&gt; "", $E149/$O149, ""), ""),"")</f>
        <v>#VALUE!</v>
      </c>
      <c r="Z149" s="10" t="e">
        <f>IF('FY2025'!$A151&lt;&gt;"",IF(AND(MONTH($K149) &lt;= 11, MONTH($L149) &gt;= 11), IF($O149 &lt;&gt; "", $E149/$O149, ""), ""),"")</f>
        <v>#VALUE!</v>
      </c>
      <c r="AA149" s="10" t="e">
        <f>IF('FY2025'!$A151&lt;&gt;"",IF(AND(MONTH($K149) &lt;= 12, MONTH($L149) &gt;= 12), IF($O149 &lt;&gt; "", $E149/$O149, ""), ""),"")</f>
        <v>#VALUE!</v>
      </c>
    </row>
    <row r="150" spans="1:27" x14ac:dyDescent="0.25">
      <c r="A150" s="8">
        <f>IF('FY2025'!A152&lt;&gt;"", VALUE('FY2025'!A152), "")</f>
        <v>149</v>
      </c>
      <c r="B150" s="5" t="str">
        <f>IF('FY2025'!A152&lt;&gt;"",_xlfn.VALUETOTEXT('FY2025'!B152),"")</f>
        <v>25-0406-2506-25MLIL-PS-HZ-149</v>
      </c>
      <c r="C150" s="5" t="str">
        <f>_xlfn.VALUETOTEXT('FY2025'!C152)</f>
        <v>HZ</v>
      </c>
      <c r="D150" s="5" t="str">
        <f>IF('FY2025'!A152&lt;&gt;"",_xlfn.VALUETOTEXT('FY2025'!D152),"")</f>
        <v>Merrill Lynch International</v>
      </c>
      <c r="E150" s="6">
        <f>IF('FY2025'!A152&lt;&gt;"",VALUE('FY2025'!E152),"")</f>
        <v>500000</v>
      </c>
      <c r="F150" s="6">
        <f>IF('FY2025'!A152&lt;&gt;"",VALUE('FY2025'!F152),"")</f>
        <v>60</v>
      </c>
      <c r="G150" s="6">
        <f>IF('FY2025'!A152&lt;&gt;"",VALUE('FY2025'!G152),"")</f>
        <v>50</v>
      </c>
      <c r="H150" s="6">
        <f>IF('FY2025'!A152&lt;&gt;"",VALUE('FY2025'!H152),"")</f>
        <v>1.69</v>
      </c>
      <c r="I150" s="6">
        <f>IF('FY2025'!A152&lt;&gt;"",VALUE('FY2025'!I152),"")</f>
        <v>0.3</v>
      </c>
      <c r="J150" s="6">
        <f>IF('FY2025'!A152&lt;&gt;"",VALUE('FY2025'!J152),"")</f>
        <v>1.39</v>
      </c>
      <c r="K150" s="7" t="e">
        <f>IF('FY2025'!A152&lt;&gt;"",DATEVALUE(MID('FY2025'!K152, FIND(",", 'FY2025'!K152) + 2, FIND(" ", 'FY2025'!K152) - FIND(",", 'FY2025'!K152) - 1) &amp; " " &amp; MID('FY2025'!K152, FIND(" ", 'FY2025'!K152) + 1, FIND(",", 'FY2025'!K152, FIND(" ", 'FY2025'!K152)) - FIND(" ", 'FY2025'!K152) - 1) &amp; ", " &amp; MID('FY2025'!K152, FIND(",", 'FY2025'!K152, FIND(",",'FY2025'!K152) + 1) + 2, LEN('FY2025'!K152))),"")</f>
        <v>#VALUE!</v>
      </c>
      <c r="L150" s="7" t="e">
        <f>IF('FY2025'!A152&lt;&gt;"",DATEVALUE(MID('FY2025'!L152, FIND(",", 'FY2025'!L152) + 2, FIND(" ", 'FY2025'!L152) - FIND(",", 'FY2025'!L152) - 1) &amp; " " &amp; MID('FY2025'!L152, FIND(" ", 'FY2025'!L152) + 1, FIND(",", 'FY2025'!L152, FIND(" ", 'FY2025'!L152)) - FIND(" ", 'FY2025'!L152) - 1) &amp; ", " &amp; MID('FY2025'!L152, FIND(",", 'FY2025'!L152, FIND(",",'FY2025'!L152) + 1) + 2, LEN('FY2025'!L152))),"")</f>
        <v>#VALUE!</v>
      </c>
      <c r="M150" s="7" t="e">
        <f>IF('FY2025'!A152&lt;&gt;"",DATEVALUE(MID('FY2025'!M152, FIND(",", 'FY2025'!M152) + 2, FIND(" ", 'FY2025'!M152) - FIND(",", 'FY2025'!M152) - 1) &amp; " " &amp; MID('FY2025'!M152, FIND(" ", 'FY2025'!M152) + 1, FIND(",", 'FY2025'!M152, FIND(" ", 'FY2025'!M152)) - FIND(" ", 'FY2025'!M152) - 1) &amp; ", " &amp; MID('FY2025'!M152, FIND(",", 'FY2025'!M152, FIND(",",'FY2025'!M152) + 1) + 2, LEN('FY2025'!M152))),"")</f>
        <v>#VALUE!</v>
      </c>
      <c r="N150" s="7" t="e">
        <f>IF('FY2025'!A152&lt;&gt;"",DATEVALUE(MID('FY2025'!N152, FIND(",", 'FY2025'!N152) + 2, FIND(" ", 'FY2025'!N152) - FIND(",", 'FY2025'!N152) - 1) &amp; " " &amp; MID('FY2025'!N152, FIND(" ", 'FY2025'!N152) + 1, FIND(",", 'FY2025'!N152, FIND(" ", 'FY2025'!N152)) - FIND(" ", 'FY2025'!N152) - 1) &amp; ", " &amp; MID('FY2025'!N152, FIND(",", 'FY2025'!N152, FIND(",",'FY2025'!N152) + 1) + 2, LEN('FY2025'!N152))),"")</f>
        <v>#VALUE!</v>
      </c>
      <c r="O150" s="5" t="e">
        <f t="shared" si="2"/>
        <v>#VALUE!</v>
      </c>
      <c r="P150" s="10" t="e">
        <f>IF('FY2025'!$A152&lt;&gt;"",IF(AND(MONTH($K150) &lt;= 1, MONTH($L150) &gt;= 1), IF($O150 &lt;&gt; "", $E150/$O150, ""), ""),"")</f>
        <v>#VALUE!</v>
      </c>
      <c r="Q150" s="10" t="e">
        <f>IF('FY2025'!$A152&lt;&gt;"",IF(AND(MONTH($K150) &lt;= 2, MONTH($L150) &gt;= 2), IF($O150 &lt;&gt; "", $E150/$O150, ""), ""),"")</f>
        <v>#VALUE!</v>
      </c>
      <c r="R150" s="10" t="e">
        <f>IF('FY2025'!$A152&lt;&gt;"",IF(AND(MONTH($K150) &lt;= 3, MONTH($L150) &gt;= 3), IF($O150 &lt;&gt; "", $E150/$O150, ""), ""),"")</f>
        <v>#VALUE!</v>
      </c>
      <c r="S150" s="10" t="e">
        <f>IF('FY2025'!$A152&lt;&gt;"",IF(AND(MONTH($K150) &lt;= 4, MONTH($L150) &gt;= 4), IF($O150 &lt;&gt; "", $E150/$O150, ""), ""),"")</f>
        <v>#VALUE!</v>
      </c>
      <c r="T150" s="10" t="e">
        <f>IF('FY2025'!$A152&lt;&gt;"",IF(AND(MONTH($K150) &lt;= 5, MONTH($L150) &gt;= 5), IF($O150 &lt;&gt; "", $E150/$O150, ""), ""),"")</f>
        <v>#VALUE!</v>
      </c>
      <c r="U150" s="10" t="e">
        <f>IF('FY2025'!$A152&lt;&gt;"",IF(AND(MONTH($K150) &lt;= 6, MONTH($L150) &gt;= 6), IF($O150 &lt;&gt; "", $E150/$O150, ""), ""),"")</f>
        <v>#VALUE!</v>
      </c>
      <c r="V150" s="10" t="e">
        <f>IF('FY2025'!$A152&lt;&gt;"",IF(AND(MONTH($K150) &lt;= 7, MONTH($L150) &gt;= 7 ), IF($O150 &lt;&gt; "", $E150/$O150, ""), ""),"")</f>
        <v>#VALUE!</v>
      </c>
      <c r="W150" s="10" t="e">
        <f>IF('FY2025'!$A152&lt;&gt;"",IF(AND(MONTH($K150) &lt;= 8, MONTH($L150) &gt;= 8), IF($O150 &lt;&gt; "", $E150/$O150, ""), ""),"")</f>
        <v>#VALUE!</v>
      </c>
      <c r="X150" s="10" t="e">
        <f>IF('FY2025'!$A152&lt;&gt;"",IF(AND(MONTH($K150) &lt;= 9, MONTH($L150) &gt;= 9), IF($O150 &lt;&gt; "", $E150/$O150, ""), ""),"")</f>
        <v>#VALUE!</v>
      </c>
      <c r="Y150" s="10" t="e">
        <f>IF('FY2025'!$A152&lt;&gt;"",IF(AND(MONTH($K150) &lt;= 10, MONTH($L150) &gt;= 10), IF($O150 &lt;&gt; "", $E150/$O150, ""), ""),"")</f>
        <v>#VALUE!</v>
      </c>
      <c r="Z150" s="10" t="e">
        <f>IF('FY2025'!$A152&lt;&gt;"",IF(AND(MONTH($K150) &lt;= 11, MONTH($L150) &gt;= 11), IF($O150 &lt;&gt; "", $E150/$O150, ""), ""),"")</f>
        <v>#VALUE!</v>
      </c>
      <c r="AA150" s="10" t="e">
        <f>IF('FY2025'!$A152&lt;&gt;"",IF(AND(MONTH($K150) &lt;= 12, MONTH($L150) &gt;= 12), IF($O150 &lt;&gt; "", $E150/$O150, ""), ""),"")</f>
        <v>#VALUE!</v>
      </c>
    </row>
    <row r="151" spans="1:27" x14ac:dyDescent="0.25">
      <c r="A151" s="8">
        <f>IF('FY2025'!A153&lt;&gt;"", VALUE('FY2025'!A153), "")</f>
        <v>150</v>
      </c>
      <c r="B151" s="5" t="str">
        <f>IF('FY2025'!A153&lt;&gt;"",_xlfn.VALUETOTEXT('FY2025'!B153),"")</f>
        <v>25-0506-2606-25TOTS-PS-DS-150</v>
      </c>
      <c r="C151" s="5" t="str">
        <f>_xlfn.VALUETOTEXT('FY2025'!C153)</f>
        <v>DS</v>
      </c>
      <c r="D151" s="5" t="str">
        <f>IF('FY2025'!A153&lt;&gt;"",_xlfn.VALUETOTEXT('FY2025'!D153),"")</f>
        <v>TOTSA TotalEnergies Trading SA</v>
      </c>
      <c r="E151" s="6">
        <f>IF('FY2025'!A153&lt;&gt;"",VALUE('FY2025'!E153),"")</f>
        <v>500000</v>
      </c>
      <c r="F151" s="6">
        <f>IF('FY2025'!A153&lt;&gt;"",VALUE('FY2025'!F153),"")</f>
        <v>60</v>
      </c>
      <c r="G151" s="6">
        <f>IF('FY2025'!A153&lt;&gt;"",VALUE('FY2025'!G153),"")</f>
        <v>50</v>
      </c>
      <c r="H151" s="6">
        <f>IF('FY2025'!A153&lt;&gt;"",VALUE('FY2025'!H153),"")</f>
        <v>1.57</v>
      </c>
      <c r="I151" s="6">
        <f>IF('FY2025'!A153&lt;&gt;"",VALUE('FY2025'!I153),"")</f>
        <v>0.2</v>
      </c>
      <c r="J151" s="6">
        <f>IF('FY2025'!A153&lt;&gt;"",VALUE('FY2025'!J153),"")</f>
        <v>1.37</v>
      </c>
      <c r="K151" s="7" t="e">
        <f>IF('FY2025'!A153&lt;&gt;"",DATEVALUE(MID('FY2025'!K153, FIND(",", 'FY2025'!K153) + 2, FIND(" ", 'FY2025'!K153) - FIND(",", 'FY2025'!K153) - 1) &amp; " " &amp; MID('FY2025'!K153, FIND(" ", 'FY2025'!K153) + 1, FIND(",", 'FY2025'!K153, FIND(" ", 'FY2025'!K153)) - FIND(" ", 'FY2025'!K153) - 1) &amp; ", " &amp; MID('FY2025'!K153, FIND(",", 'FY2025'!K153, FIND(",",'FY2025'!K153) + 1) + 2, LEN('FY2025'!K153))),"")</f>
        <v>#VALUE!</v>
      </c>
      <c r="L151" s="7" t="e">
        <f>IF('FY2025'!A153&lt;&gt;"",DATEVALUE(MID('FY2025'!L153, FIND(",", 'FY2025'!L153) + 2, FIND(" ", 'FY2025'!L153) - FIND(",", 'FY2025'!L153) - 1) &amp; " " &amp; MID('FY2025'!L153, FIND(" ", 'FY2025'!L153) + 1, FIND(",", 'FY2025'!L153, FIND(" ", 'FY2025'!L153)) - FIND(" ", 'FY2025'!L153) - 1) &amp; ", " &amp; MID('FY2025'!L153, FIND(",", 'FY2025'!L153, FIND(",",'FY2025'!L153) + 1) + 2, LEN('FY2025'!L153))),"")</f>
        <v>#VALUE!</v>
      </c>
      <c r="M151" s="7" t="e">
        <f>IF('FY2025'!A153&lt;&gt;"",DATEVALUE(MID('FY2025'!M153, FIND(",", 'FY2025'!M153) + 2, FIND(" ", 'FY2025'!M153) - FIND(",", 'FY2025'!M153) - 1) &amp; " " &amp; MID('FY2025'!M153, FIND(" ", 'FY2025'!M153) + 1, FIND(",", 'FY2025'!M153, FIND(" ", 'FY2025'!M153)) - FIND(" ", 'FY2025'!M153) - 1) &amp; ", " &amp; MID('FY2025'!M153, FIND(",", 'FY2025'!M153, FIND(",",'FY2025'!M153) + 1) + 2, LEN('FY2025'!M153))),"")</f>
        <v>#VALUE!</v>
      </c>
      <c r="N151" s="7" t="e">
        <f>IF('FY2025'!A153&lt;&gt;"",DATEVALUE(MID('FY2025'!N153, FIND(",", 'FY2025'!N153) + 2, FIND(" ", 'FY2025'!N153) - FIND(",", 'FY2025'!N153) - 1) &amp; " " &amp; MID('FY2025'!N153, FIND(" ", 'FY2025'!N153) + 1, FIND(",", 'FY2025'!N153, FIND(" ", 'FY2025'!N153)) - FIND(" ", 'FY2025'!N153) - 1) &amp; ", " &amp; MID('FY2025'!N153, FIND(",", 'FY2025'!N153, FIND(",",'FY2025'!N153) + 1) + 2, LEN('FY2025'!N153))),"")</f>
        <v>#VALUE!</v>
      </c>
      <c r="O151" s="5" t="e">
        <f t="shared" si="2"/>
        <v>#VALUE!</v>
      </c>
      <c r="P151" s="10" t="e">
        <f>IF('FY2025'!$A153&lt;&gt;"",IF(AND(MONTH($K151) &lt;= 1, MONTH($L151) &gt;= 1), IF($O151 &lt;&gt; "", $E151/$O151, ""), ""),"")</f>
        <v>#VALUE!</v>
      </c>
      <c r="Q151" s="10" t="e">
        <f>IF('FY2025'!$A153&lt;&gt;"",IF(AND(MONTH($K151) &lt;= 2, MONTH($L151) &gt;= 2), IF($O151 &lt;&gt; "", $E151/$O151, ""), ""),"")</f>
        <v>#VALUE!</v>
      </c>
      <c r="R151" s="10" t="e">
        <f>IF('FY2025'!$A153&lt;&gt;"",IF(AND(MONTH($K151) &lt;= 3, MONTH($L151) &gt;= 3), IF($O151 &lt;&gt; "", $E151/$O151, ""), ""),"")</f>
        <v>#VALUE!</v>
      </c>
      <c r="S151" s="10" t="e">
        <f>IF('FY2025'!$A153&lt;&gt;"",IF(AND(MONTH($K151) &lt;= 4, MONTH($L151) &gt;= 4), IF($O151 &lt;&gt; "", $E151/$O151, ""), ""),"")</f>
        <v>#VALUE!</v>
      </c>
      <c r="T151" s="10" t="e">
        <f>IF('FY2025'!$A153&lt;&gt;"",IF(AND(MONTH($K151) &lt;= 5, MONTH($L151) &gt;= 5), IF($O151 &lt;&gt; "", $E151/$O151, ""), ""),"")</f>
        <v>#VALUE!</v>
      </c>
      <c r="U151" s="10" t="e">
        <f>IF('FY2025'!$A153&lt;&gt;"",IF(AND(MONTH($K151) &lt;= 6, MONTH($L151) &gt;= 6), IF($O151 &lt;&gt; "", $E151/$O151, ""), ""),"")</f>
        <v>#VALUE!</v>
      </c>
      <c r="V151" s="10" t="e">
        <f>IF('FY2025'!$A153&lt;&gt;"",IF(AND(MONTH($K151) &lt;= 7, MONTH($L151) &gt;= 7 ), IF($O151 &lt;&gt; "", $E151/$O151, ""), ""),"")</f>
        <v>#VALUE!</v>
      </c>
      <c r="W151" s="10" t="e">
        <f>IF('FY2025'!$A153&lt;&gt;"",IF(AND(MONTH($K151) &lt;= 8, MONTH($L151) &gt;= 8), IF($O151 &lt;&gt; "", $E151/$O151, ""), ""),"")</f>
        <v>#VALUE!</v>
      </c>
      <c r="X151" s="10" t="e">
        <f>IF('FY2025'!$A153&lt;&gt;"",IF(AND(MONTH($K151) &lt;= 9, MONTH($L151) &gt;= 9), IF($O151 &lt;&gt; "", $E151/$O151, ""), ""),"")</f>
        <v>#VALUE!</v>
      </c>
      <c r="Y151" s="10" t="e">
        <f>IF('FY2025'!$A153&lt;&gt;"",IF(AND(MONTH($K151) &lt;= 10, MONTH($L151) &gt;= 10), IF($O151 &lt;&gt; "", $E151/$O151, ""), ""),"")</f>
        <v>#VALUE!</v>
      </c>
      <c r="Z151" s="10" t="e">
        <f>IF('FY2025'!$A153&lt;&gt;"",IF(AND(MONTH($K151) &lt;= 11, MONTH($L151) &gt;= 11), IF($O151 &lt;&gt; "", $E151/$O151, ""), ""),"")</f>
        <v>#VALUE!</v>
      </c>
      <c r="AA151" s="10" t="e">
        <f>IF('FY2025'!$A153&lt;&gt;"",IF(AND(MONTH($K151) &lt;= 12, MONTH($L151) &gt;= 12), IF($O151 &lt;&gt; "", $E151/$O151, ""), ""),"")</f>
        <v>#VALUE!</v>
      </c>
    </row>
    <row r="152" spans="1:27" x14ac:dyDescent="0.25">
      <c r="A152" s="8">
        <f>IF('FY2025'!A154&lt;&gt;"", VALUE('FY2025'!A154), "")</f>
        <v>151</v>
      </c>
      <c r="B152" s="5" t="str">
        <f>IF('FY2025'!A154&lt;&gt;"",_xlfn.VALUETOTEXT('FY2025'!B154),"")</f>
        <v>25-0506-2606-25CIMI-PS-DS-151</v>
      </c>
      <c r="C152" s="5" t="str">
        <f>_xlfn.VALUETOTEXT('FY2025'!C154)</f>
        <v>DS</v>
      </c>
      <c r="D152" s="5" t="str">
        <f>IF('FY2025'!A154&lt;&gt;"",_xlfn.VALUETOTEXT('FY2025'!D154),"")</f>
        <v>CIMB Islamic Bank Berhad</v>
      </c>
      <c r="E152" s="6">
        <f>IF('FY2025'!A154&lt;&gt;"",VALUE('FY2025'!E154),"")</f>
        <v>500000</v>
      </c>
      <c r="F152" s="6">
        <f>IF('FY2025'!A154&lt;&gt;"",VALUE('FY2025'!F154),"")</f>
        <v>60</v>
      </c>
      <c r="G152" s="6">
        <f>IF('FY2025'!A154&lt;&gt;"",VALUE('FY2025'!G154),"")</f>
        <v>50</v>
      </c>
      <c r="H152" s="6">
        <f>IF('FY2025'!A154&lt;&gt;"",VALUE('FY2025'!H154),"")</f>
        <v>1.67</v>
      </c>
      <c r="I152" s="6">
        <f>IF('FY2025'!A154&lt;&gt;"",VALUE('FY2025'!I154),"")</f>
        <v>0.3</v>
      </c>
      <c r="J152" s="6">
        <f>IF('FY2025'!A154&lt;&gt;"",VALUE('FY2025'!J154),"")</f>
        <v>1.37</v>
      </c>
      <c r="K152" s="7" t="e">
        <f>IF('FY2025'!A154&lt;&gt;"",DATEVALUE(MID('FY2025'!K154, FIND(",", 'FY2025'!K154) + 2, FIND(" ", 'FY2025'!K154) - FIND(",", 'FY2025'!K154) - 1) &amp; " " &amp; MID('FY2025'!K154, FIND(" ", 'FY2025'!K154) + 1, FIND(",", 'FY2025'!K154, FIND(" ", 'FY2025'!K154)) - FIND(" ", 'FY2025'!K154) - 1) &amp; ", " &amp; MID('FY2025'!K154, FIND(",", 'FY2025'!K154, FIND(",",'FY2025'!K154) + 1) + 2, LEN('FY2025'!K154))),"")</f>
        <v>#VALUE!</v>
      </c>
      <c r="L152" s="7" t="e">
        <f>IF('FY2025'!A154&lt;&gt;"",DATEVALUE(MID('FY2025'!L154, FIND(",", 'FY2025'!L154) + 2, FIND(" ", 'FY2025'!L154) - FIND(",", 'FY2025'!L154) - 1) &amp; " " &amp; MID('FY2025'!L154, FIND(" ", 'FY2025'!L154) + 1, FIND(",", 'FY2025'!L154, FIND(" ", 'FY2025'!L154)) - FIND(" ", 'FY2025'!L154) - 1) &amp; ", " &amp; MID('FY2025'!L154, FIND(",", 'FY2025'!L154, FIND(",",'FY2025'!L154) + 1) + 2, LEN('FY2025'!L154))),"")</f>
        <v>#VALUE!</v>
      </c>
      <c r="M152" s="7" t="e">
        <f>IF('FY2025'!A154&lt;&gt;"",DATEVALUE(MID('FY2025'!M154, FIND(",", 'FY2025'!M154) + 2, FIND(" ", 'FY2025'!M154) - FIND(",", 'FY2025'!M154) - 1) &amp; " " &amp; MID('FY2025'!M154, FIND(" ", 'FY2025'!M154) + 1, FIND(",", 'FY2025'!M154, FIND(" ", 'FY2025'!M154)) - FIND(" ", 'FY2025'!M154) - 1) &amp; ", " &amp; MID('FY2025'!M154, FIND(",", 'FY2025'!M154, FIND(",",'FY2025'!M154) + 1) + 2, LEN('FY2025'!M154))),"")</f>
        <v>#VALUE!</v>
      </c>
      <c r="N152" s="7" t="e">
        <f>IF('FY2025'!A154&lt;&gt;"",DATEVALUE(MID('FY2025'!N154, FIND(",", 'FY2025'!N154) + 2, FIND(" ", 'FY2025'!N154) - FIND(",", 'FY2025'!N154) - 1) &amp; " " &amp; MID('FY2025'!N154, FIND(" ", 'FY2025'!N154) + 1, FIND(",", 'FY2025'!N154, FIND(" ", 'FY2025'!N154)) - FIND(" ", 'FY2025'!N154) - 1) &amp; ", " &amp; MID('FY2025'!N154, FIND(",", 'FY2025'!N154, FIND(",",'FY2025'!N154) + 1) + 2, LEN('FY2025'!N154))),"")</f>
        <v>#VALUE!</v>
      </c>
      <c r="O152" s="5" t="e">
        <f t="shared" si="2"/>
        <v>#VALUE!</v>
      </c>
      <c r="P152" s="10" t="e">
        <f>IF('FY2025'!$A154&lt;&gt;"",IF(AND(MONTH($K152) &lt;= 1, MONTH($L152) &gt;= 1), IF($O152 &lt;&gt; "", $E152/$O152, ""), ""),"")</f>
        <v>#VALUE!</v>
      </c>
      <c r="Q152" s="10" t="e">
        <f>IF('FY2025'!$A154&lt;&gt;"",IF(AND(MONTH($K152) &lt;= 2, MONTH($L152) &gt;= 2), IF($O152 &lt;&gt; "", $E152/$O152, ""), ""),"")</f>
        <v>#VALUE!</v>
      </c>
      <c r="R152" s="10" t="e">
        <f>IF('FY2025'!$A154&lt;&gt;"",IF(AND(MONTH($K152) &lt;= 3, MONTH($L152) &gt;= 3), IF($O152 &lt;&gt; "", $E152/$O152, ""), ""),"")</f>
        <v>#VALUE!</v>
      </c>
      <c r="S152" s="10" t="e">
        <f>IF('FY2025'!$A154&lt;&gt;"",IF(AND(MONTH($K152) &lt;= 4, MONTH($L152) &gt;= 4), IF($O152 &lt;&gt; "", $E152/$O152, ""), ""),"")</f>
        <v>#VALUE!</v>
      </c>
      <c r="T152" s="10" t="e">
        <f>IF('FY2025'!$A154&lt;&gt;"",IF(AND(MONTH($K152) &lt;= 5, MONTH($L152) &gt;= 5), IF($O152 &lt;&gt; "", $E152/$O152, ""), ""),"")</f>
        <v>#VALUE!</v>
      </c>
      <c r="U152" s="10" t="e">
        <f>IF('FY2025'!$A154&lt;&gt;"",IF(AND(MONTH($K152) &lt;= 6, MONTH($L152) &gt;= 6), IF($O152 &lt;&gt; "", $E152/$O152, ""), ""),"")</f>
        <v>#VALUE!</v>
      </c>
      <c r="V152" s="10" t="e">
        <f>IF('FY2025'!$A154&lt;&gt;"",IF(AND(MONTH($K152) &lt;= 7, MONTH($L152) &gt;= 7 ), IF($O152 &lt;&gt; "", $E152/$O152, ""), ""),"")</f>
        <v>#VALUE!</v>
      </c>
      <c r="W152" s="10" t="e">
        <f>IF('FY2025'!$A154&lt;&gt;"",IF(AND(MONTH($K152) &lt;= 8, MONTH($L152) &gt;= 8), IF($O152 &lt;&gt; "", $E152/$O152, ""), ""),"")</f>
        <v>#VALUE!</v>
      </c>
      <c r="X152" s="10" t="e">
        <f>IF('FY2025'!$A154&lt;&gt;"",IF(AND(MONTH($K152) &lt;= 9, MONTH($L152) &gt;= 9), IF($O152 &lt;&gt; "", $E152/$O152, ""), ""),"")</f>
        <v>#VALUE!</v>
      </c>
      <c r="Y152" s="10" t="e">
        <f>IF('FY2025'!$A154&lt;&gt;"",IF(AND(MONTH($K152) &lt;= 10, MONTH($L152) &gt;= 10), IF($O152 &lt;&gt; "", $E152/$O152, ""), ""),"")</f>
        <v>#VALUE!</v>
      </c>
      <c r="Z152" s="10" t="e">
        <f>IF('FY2025'!$A154&lt;&gt;"",IF(AND(MONTH($K152) &lt;= 11, MONTH($L152) &gt;= 11), IF($O152 &lt;&gt; "", $E152/$O152, ""), ""),"")</f>
        <v>#VALUE!</v>
      </c>
      <c r="AA152" s="10" t="e">
        <f>IF('FY2025'!$A154&lt;&gt;"",IF(AND(MONTH($K152) &lt;= 12, MONTH($L152) &gt;= 12), IF($O152 &lt;&gt; "", $E152/$O152, ""), ""),"")</f>
        <v>#VALUE!</v>
      </c>
    </row>
    <row r="153" spans="1:27" x14ac:dyDescent="0.25">
      <c r="A153" s="8">
        <f>IF('FY2025'!A155&lt;&gt;"", VALUE('FY2025'!A155), "")</f>
        <v>152</v>
      </c>
      <c r="B153" s="5" t="str">
        <f>IF('FY2025'!A155&lt;&gt;"",_xlfn.VALUETOTEXT('FY2025'!B155),"")</f>
        <v>25-1206-0707-25SCBB-PS-DS-152</v>
      </c>
      <c r="C153" s="5" t="str">
        <f>_xlfn.VALUETOTEXT('FY2025'!C155)</f>
        <v>DS</v>
      </c>
      <c r="D153" s="5" t="str">
        <f>IF('FY2025'!A155&lt;&gt;"",_xlfn.VALUETOTEXT('FY2025'!D155),"")</f>
        <v>Standard Chartered Bank (M) Bhd</v>
      </c>
      <c r="E153" s="6">
        <f>IF('FY2025'!A155&lt;&gt;"",VALUE('FY2025'!E155),"")</f>
        <v>500000</v>
      </c>
      <c r="F153" s="6">
        <f>IF('FY2025'!A155&lt;&gt;"",VALUE('FY2025'!F155),"")</f>
        <v>60</v>
      </c>
      <c r="G153" s="6">
        <f>IF('FY2025'!A155&lt;&gt;"",VALUE('FY2025'!G155),"")</f>
        <v>50</v>
      </c>
      <c r="H153" s="6">
        <f>IF('FY2025'!A155&lt;&gt;"",VALUE('FY2025'!H155),"")</f>
        <v>0.4</v>
      </c>
      <c r="I153" s="6">
        <f>IF('FY2025'!A155&lt;&gt;"",VALUE('FY2025'!I155),"")</f>
        <v>0.02</v>
      </c>
      <c r="J153" s="6">
        <f>IF('FY2025'!A155&lt;&gt;"",VALUE('FY2025'!J155),"")</f>
        <v>0.38</v>
      </c>
      <c r="K153" s="7" t="e">
        <f>IF('FY2025'!A155&lt;&gt;"",DATEVALUE(MID('FY2025'!K155, FIND(",", 'FY2025'!K155) + 2, FIND(" ", 'FY2025'!K155) - FIND(",", 'FY2025'!K155) - 1) &amp; " " &amp; MID('FY2025'!K155, FIND(" ", 'FY2025'!K155) + 1, FIND(",", 'FY2025'!K155, FIND(" ", 'FY2025'!K155)) - FIND(" ", 'FY2025'!K155) - 1) &amp; ", " &amp; MID('FY2025'!K155, FIND(",", 'FY2025'!K155, FIND(",",'FY2025'!K155) + 1) + 2, LEN('FY2025'!K155))),"")</f>
        <v>#VALUE!</v>
      </c>
      <c r="L153" s="7" t="e">
        <f>IF('FY2025'!A155&lt;&gt;"",DATEVALUE(MID('FY2025'!L155, FIND(",", 'FY2025'!L155) + 2, FIND(" ", 'FY2025'!L155) - FIND(",", 'FY2025'!L155) - 1) &amp; " " &amp; MID('FY2025'!L155, FIND(" ", 'FY2025'!L155) + 1, FIND(",", 'FY2025'!L155, FIND(" ", 'FY2025'!L155)) - FIND(" ", 'FY2025'!L155) - 1) &amp; ", " &amp; MID('FY2025'!L155, FIND(",", 'FY2025'!L155, FIND(",",'FY2025'!L155) + 1) + 2, LEN('FY2025'!L155))),"")</f>
        <v>#VALUE!</v>
      </c>
      <c r="M153" s="7" t="e">
        <f>IF('FY2025'!A155&lt;&gt;"",DATEVALUE(MID('FY2025'!M155, FIND(",", 'FY2025'!M155) + 2, FIND(" ", 'FY2025'!M155) - FIND(",", 'FY2025'!M155) - 1) &amp; " " &amp; MID('FY2025'!M155, FIND(" ", 'FY2025'!M155) + 1, FIND(",", 'FY2025'!M155, FIND(" ", 'FY2025'!M155)) - FIND(" ", 'FY2025'!M155) - 1) &amp; ", " &amp; MID('FY2025'!M155, FIND(",", 'FY2025'!M155, FIND(",",'FY2025'!M155) + 1) + 2, LEN('FY2025'!M155))),"")</f>
        <v>#VALUE!</v>
      </c>
      <c r="N153" s="7" t="e">
        <f>IF('FY2025'!A155&lt;&gt;"",DATEVALUE(MID('FY2025'!N155, FIND(",", 'FY2025'!N155) + 2, FIND(" ", 'FY2025'!N155) - FIND(",", 'FY2025'!N155) - 1) &amp; " " &amp; MID('FY2025'!N155, FIND(" ", 'FY2025'!N155) + 1, FIND(",", 'FY2025'!N155, FIND(" ", 'FY2025'!N155)) - FIND(" ", 'FY2025'!N155) - 1) &amp; ", " &amp; MID('FY2025'!N155, FIND(",", 'FY2025'!N155, FIND(",",'FY2025'!N155) + 1) + 2, LEN('FY2025'!N155))),"")</f>
        <v>#VALUE!</v>
      </c>
      <c r="O153" s="5" t="e">
        <f t="shared" si="2"/>
        <v>#VALUE!</v>
      </c>
      <c r="P153" s="10" t="e">
        <f>IF('FY2025'!$A155&lt;&gt;"",IF(AND(MONTH($K153) &lt;= 1, MONTH($L153) &gt;= 1), IF($O153 &lt;&gt; "", $E153/$O153, ""), ""),"")</f>
        <v>#VALUE!</v>
      </c>
      <c r="Q153" s="10" t="e">
        <f>IF('FY2025'!$A155&lt;&gt;"",IF(AND(MONTH($K153) &lt;= 2, MONTH($L153) &gt;= 2), IF($O153 &lt;&gt; "", $E153/$O153, ""), ""),"")</f>
        <v>#VALUE!</v>
      </c>
      <c r="R153" s="10" t="e">
        <f>IF('FY2025'!$A155&lt;&gt;"",IF(AND(MONTH($K153) &lt;= 3, MONTH($L153) &gt;= 3), IF($O153 &lt;&gt; "", $E153/$O153, ""), ""),"")</f>
        <v>#VALUE!</v>
      </c>
      <c r="S153" s="10" t="e">
        <f>IF('FY2025'!$A155&lt;&gt;"",IF(AND(MONTH($K153) &lt;= 4, MONTH($L153) &gt;= 4), IF($O153 &lt;&gt; "", $E153/$O153, ""), ""),"")</f>
        <v>#VALUE!</v>
      </c>
      <c r="T153" s="10" t="e">
        <f>IF('FY2025'!$A155&lt;&gt;"",IF(AND(MONTH($K153) &lt;= 5, MONTH($L153) &gt;= 5), IF($O153 &lt;&gt; "", $E153/$O153, ""), ""),"")</f>
        <v>#VALUE!</v>
      </c>
      <c r="U153" s="10" t="e">
        <f>IF('FY2025'!$A155&lt;&gt;"",IF(AND(MONTH($K153) &lt;= 6, MONTH($L153) &gt;= 6), IF($O153 &lt;&gt; "", $E153/$O153, ""), ""),"")</f>
        <v>#VALUE!</v>
      </c>
      <c r="V153" s="10" t="e">
        <f>IF('FY2025'!$A155&lt;&gt;"",IF(AND(MONTH($K153) &lt;= 7, MONTH($L153) &gt;= 7 ), IF($O153 &lt;&gt; "", $E153/$O153, ""), ""),"")</f>
        <v>#VALUE!</v>
      </c>
      <c r="W153" s="10" t="e">
        <f>IF('FY2025'!$A155&lt;&gt;"",IF(AND(MONTH($K153) &lt;= 8, MONTH($L153) &gt;= 8), IF($O153 &lt;&gt; "", $E153/$O153, ""), ""),"")</f>
        <v>#VALUE!</v>
      </c>
      <c r="X153" s="10" t="e">
        <f>IF('FY2025'!$A155&lt;&gt;"",IF(AND(MONTH($K153) &lt;= 9, MONTH($L153) &gt;= 9), IF($O153 &lt;&gt; "", $E153/$O153, ""), ""),"")</f>
        <v>#VALUE!</v>
      </c>
      <c r="Y153" s="10" t="e">
        <f>IF('FY2025'!$A155&lt;&gt;"",IF(AND(MONTH($K153) &lt;= 10, MONTH($L153) &gt;= 10), IF($O153 &lt;&gt; "", $E153/$O153, ""), ""),"")</f>
        <v>#VALUE!</v>
      </c>
      <c r="Z153" s="10" t="e">
        <f>IF('FY2025'!$A155&lt;&gt;"",IF(AND(MONTH($K153) &lt;= 11, MONTH($L153) &gt;= 11), IF($O153 &lt;&gt; "", $E153/$O153, ""), ""),"")</f>
        <v>#VALUE!</v>
      </c>
      <c r="AA153" s="10" t="e">
        <f>IF('FY2025'!$A155&lt;&gt;"",IF(AND(MONTH($K153) &lt;= 12, MONTH($L153) &gt;= 12), IF($O153 &lt;&gt; "", $E153/$O153, ""), ""),"")</f>
        <v>#VALUE!</v>
      </c>
    </row>
    <row r="154" spans="1:27" x14ac:dyDescent="0.25">
      <c r="A154" s="8">
        <f>IF('FY2025'!A156&lt;&gt;"", VALUE('FY2025'!A156), "")</f>
        <v>153</v>
      </c>
      <c r="B154" s="5" t="str">
        <f>IF('FY2025'!A156&lt;&gt;"",_xlfn.VALUETOTEXT('FY2025'!B156),"")</f>
        <v>25-1206-0707-25ANZB-PS-DS-153</v>
      </c>
      <c r="C154" s="5" t="str">
        <f>_xlfn.VALUETOTEXT('FY2025'!C156)</f>
        <v>DS</v>
      </c>
      <c r="D154" s="5" t="str">
        <f>IF('FY2025'!A156&lt;&gt;"",_xlfn.VALUETOTEXT('FY2025'!D156),"")</f>
        <v>Australia And New Zealand Banking Group Limited</v>
      </c>
      <c r="E154" s="6">
        <f>IF('FY2025'!A156&lt;&gt;"",VALUE('FY2025'!E156),"")</f>
        <v>500000</v>
      </c>
      <c r="F154" s="6">
        <f>IF('FY2025'!A156&lt;&gt;"",VALUE('FY2025'!F156),"")</f>
        <v>60</v>
      </c>
      <c r="G154" s="6">
        <f>IF('FY2025'!A156&lt;&gt;"",VALUE('FY2025'!G156),"")</f>
        <v>50</v>
      </c>
      <c r="H154" s="6">
        <f>IF('FY2025'!A156&lt;&gt;"",VALUE('FY2025'!H156),"")</f>
        <v>0.39</v>
      </c>
      <c r="I154" s="6">
        <f>IF('FY2025'!A156&lt;&gt;"",VALUE('FY2025'!I156),"")</f>
        <v>0.03</v>
      </c>
      <c r="J154" s="6">
        <f>IF('FY2025'!A156&lt;&gt;"",VALUE('FY2025'!J156),"")</f>
        <v>0.36</v>
      </c>
      <c r="K154" s="7" t="e">
        <f>IF('FY2025'!A156&lt;&gt;"",DATEVALUE(MID('FY2025'!K156, FIND(",", 'FY2025'!K156) + 2, FIND(" ", 'FY2025'!K156) - FIND(",", 'FY2025'!K156) - 1) &amp; " " &amp; MID('FY2025'!K156, FIND(" ", 'FY2025'!K156) + 1, FIND(",", 'FY2025'!K156, FIND(" ", 'FY2025'!K156)) - FIND(" ", 'FY2025'!K156) - 1) &amp; ", " &amp; MID('FY2025'!K156, FIND(",", 'FY2025'!K156, FIND(",",'FY2025'!K156) + 1) + 2, LEN('FY2025'!K156))),"")</f>
        <v>#VALUE!</v>
      </c>
      <c r="L154" s="7" t="e">
        <f>IF('FY2025'!A156&lt;&gt;"",DATEVALUE(MID('FY2025'!L156, FIND(",", 'FY2025'!L156) + 2, FIND(" ", 'FY2025'!L156) - FIND(",", 'FY2025'!L156) - 1) &amp; " " &amp; MID('FY2025'!L156, FIND(" ", 'FY2025'!L156) + 1, FIND(",", 'FY2025'!L156, FIND(" ", 'FY2025'!L156)) - FIND(" ", 'FY2025'!L156) - 1) &amp; ", " &amp; MID('FY2025'!L156, FIND(",", 'FY2025'!L156, FIND(",",'FY2025'!L156) + 1) + 2, LEN('FY2025'!L156))),"")</f>
        <v>#VALUE!</v>
      </c>
      <c r="M154" s="7" t="e">
        <f>IF('FY2025'!A156&lt;&gt;"",DATEVALUE(MID('FY2025'!M156, FIND(",", 'FY2025'!M156) + 2, FIND(" ", 'FY2025'!M156) - FIND(",", 'FY2025'!M156) - 1) &amp; " " &amp; MID('FY2025'!M156, FIND(" ", 'FY2025'!M156) + 1, FIND(",", 'FY2025'!M156, FIND(" ", 'FY2025'!M156)) - FIND(" ", 'FY2025'!M156) - 1) &amp; ", " &amp; MID('FY2025'!M156, FIND(",", 'FY2025'!M156, FIND(",",'FY2025'!M156) + 1) + 2, LEN('FY2025'!M156))),"")</f>
        <v>#VALUE!</v>
      </c>
      <c r="N154" s="7" t="e">
        <f>IF('FY2025'!A156&lt;&gt;"",DATEVALUE(MID('FY2025'!N156, FIND(",", 'FY2025'!N156) + 2, FIND(" ", 'FY2025'!N156) - FIND(",", 'FY2025'!N156) - 1) &amp; " " &amp; MID('FY2025'!N156, FIND(" ", 'FY2025'!N156) + 1, FIND(",", 'FY2025'!N156, FIND(" ", 'FY2025'!N156)) - FIND(" ", 'FY2025'!N156) - 1) &amp; ", " &amp; MID('FY2025'!N156, FIND(",", 'FY2025'!N156, FIND(",",'FY2025'!N156) + 1) + 2, LEN('FY2025'!N156))),"")</f>
        <v>#VALUE!</v>
      </c>
      <c r="O154" s="5" t="e">
        <f t="shared" si="2"/>
        <v>#VALUE!</v>
      </c>
      <c r="P154" s="10" t="e">
        <f>IF('FY2025'!$A156&lt;&gt;"",IF(AND(MONTH($K154) &lt;= 1, MONTH($L154) &gt;= 1), IF($O154 &lt;&gt; "", $E154/$O154, ""), ""),"")</f>
        <v>#VALUE!</v>
      </c>
      <c r="Q154" s="10" t="e">
        <f>IF('FY2025'!$A156&lt;&gt;"",IF(AND(MONTH($K154) &lt;= 2, MONTH($L154) &gt;= 2), IF($O154 &lt;&gt; "", $E154/$O154, ""), ""),"")</f>
        <v>#VALUE!</v>
      </c>
      <c r="R154" s="10" t="e">
        <f>IF('FY2025'!$A156&lt;&gt;"",IF(AND(MONTH($K154) &lt;= 3, MONTH($L154) &gt;= 3), IF($O154 &lt;&gt; "", $E154/$O154, ""), ""),"")</f>
        <v>#VALUE!</v>
      </c>
      <c r="S154" s="10" t="e">
        <f>IF('FY2025'!$A156&lt;&gt;"",IF(AND(MONTH($K154) &lt;= 4, MONTH($L154) &gt;= 4), IF($O154 &lt;&gt; "", $E154/$O154, ""), ""),"")</f>
        <v>#VALUE!</v>
      </c>
      <c r="T154" s="10" t="e">
        <f>IF('FY2025'!$A156&lt;&gt;"",IF(AND(MONTH($K154) &lt;= 5, MONTH($L154) &gt;= 5), IF($O154 &lt;&gt; "", $E154/$O154, ""), ""),"")</f>
        <v>#VALUE!</v>
      </c>
      <c r="U154" s="10" t="e">
        <f>IF('FY2025'!$A156&lt;&gt;"",IF(AND(MONTH($K154) &lt;= 6, MONTH($L154) &gt;= 6), IF($O154 &lt;&gt; "", $E154/$O154, ""), ""),"")</f>
        <v>#VALUE!</v>
      </c>
      <c r="V154" s="10" t="e">
        <f>IF('FY2025'!$A156&lt;&gt;"",IF(AND(MONTH($K154) &lt;= 7, MONTH($L154) &gt;= 7 ), IF($O154 &lt;&gt; "", $E154/$O154, ""), ""),"")</f>
        <v>#VALUE!</v>
      </c>
      <c r="W154" s="10" t="e">
        <f>IF('FY2025'!$A156&lt;&gt;"",IF(AND(MONTH($K154) &lt;= 8, MONTH($L154) &gt;= 8), IF($O154 &lt;&gt; "", $E154/$O154, ""), ""),"")</f>
        <v>#VALUE!</v>
      </c>
      <c r="X154" s="10" t="e">
        <f>IF('FY2025'!$A156&lt;&gt;"",IF(AND(MONTH($K154) &lt;= 9, MONTH($L154) &gt;= 9), IF($O154 &lt;&gt; "", $E154/$O154, ""), ""),"")</f>
        <v>#VALUE!</v>
      </c>
      <c r="Y154" s="10" t="e">
        <f>IF('FY2025'!$A156&lt;&gt;"",IF(AND(MONTH($K154) &lt;= 10, MONTH($L154) &gt;= 10), IF($O154 &lt;&gt; "", $E154/$O154, ""), ""),"")</f>
        <v>#VALUE!</v>
      </c>
      <c r="Z154" s="10" t="e">
        <f>IF('FY2025'!$A156&lt;&gt;"",IF(AND(MONTH($K154) &lt;= 11, MONTH($L154) &gt;= 11), IF($O154 &lt;&gt; "", $E154/$O154, ""), ""),"")</f>
        <v>#VALUE!</v>
      </c>
      <c r="AA154" s="10" t="e">
        <f>IF('FY2025'!$A156&lt;&gt;"",IF(AND(MONTH($K154) &lt;= 12, MONTH($L154) &gt;= 12), IF($O154 &lt;&gt; "", $E154/$O154, ""), ""),"")</f>
        <v>#VALUE!</v>
      </c>
    </row>
    <row r="155" spans="1:27" x14ac:dyDescent="0.25">
      <c r="A155" s="8">
        <f>IF('FY2025'!A157&lt;&gt;"", VALUE('FY2025'!A157), "")</f>
        <v>154</v>
      </c>
      <c r="B155" s="5" t="str">
        <f>IF('FY2025'!A157&lt;&gt;"",_xlfn.VALUETOTEXT('FY2025'!B157),"")</f>
        <v>25-1206-0707-25CITI-PS-DS-154</v>
      </c>
      <c r="C155" s="5" t="str">
        <f>_xlfn.VALUETOTEXT('FY2025'!C157)</f>
        <v>DS</v>
      </c>
      <c r="D155" s="5" t="str">
        <f>IF('FY2025'!A157&lt;&gt;"",_xlfn.VALUETOTEXT('FY2025'!D157),"")</f>
        <v>Citibank Bhd</v>
      </c>
      <c r="E155" s="6">
        <f>IF('FY2025'!A157&lt;&gt;"",VALUE('FY2025'!E157),"")</f>
        <v>500000</v>
      </c>
      <c r="F155" s="6">
        <f>IF('FY2025'!A157&lt;&gt;"",VALUE('FY2025'!F157),"")</f>
        <v>60</v>
      </c>
      <c r="G155" s="6">
        <f>IF('FY2025'!A157&lt;&gt;"",VALUE('FY2025'!G157),"")</f>
        <v>50</v>
      </c>
      <c r="H155" s="6">
        <f>IF('FY2025'!A157&lt;&gt;"",VALUE('FY2025'!H157),"")</f>
        <v>1.05</v>
      </c>
      <c r="I155" s="6">
        <f>IF('FY2025'!A157&lt;&gt;"",VALUE('FY2025'!I157),"")</f>
        <v>0.14000000000000001</v>
      </c>
      <c r="J155" s="6">
        <f>IF('FY2025'!A157&lt;&gt;"",VALUE('FY2025'!J157),"")</f>
        <v>0.91</v>
      </c>
      <c r="K155" s="7" t="e">
        <f>IF('FY2025'!A157&lt;&gt;"",DATEVALUE(MID('FY2025'!K157, FIND(",", 'FY2025'!K157) + 2, FIND(" ", 'FY2025'!K157) - FIND(",", 'FY2025'!K157) - 1) &amp; " " &amp; MID('FY2025'!K157, FIND(" ", 'FY2025'!K157) + 1, FIND(",", 'FY2025'!K157, FIND(" ", 'FY2025'!K157)) - FIND(" ", 'FY2025'!K157) - 1) &amp; ", " &amp; MID('FY2025'!K157, FIND(",", 'FY2025'!K157, FIND(",",'FY2025'!K157) + 1) + 2, LEN('FY2025'!K157))),"")</f>
        <v>#VALUE!</v>
      </c>
      <c r="L155" s="7" t="e">
        <f>IF('FY2025'!A157&lt;&gt;"",DATEVALUE(MID('FY2025'!L157, FIND(",", 'FY2025'!L157) + 2, FIND(" ", 'FY2025'!L157) - FIND(",", 'FY2025'!L157) - 1) &amp; " " &amp; MID('FY2025'!L157, FIND(" ", 'FY2025'!L157) + 1, FIND(",", 'FY2025'!L157, FIND(" ", 'FY2025'!L157)) - FIND(" ", 'FY2025'!L157) - 1) &amp; ", " &amp; MID('FY2025'!L157, FIND(",", 'FY2025'!L157, FIND(",",'FY2025'!L157) + 1) + 2, LEN('FY2025'!L157))),"")</f>
        <v>#VALUE!</v>
      </c>
      <c r="M155" s="7" t="e">
        <f>IF('FY2025'!A157&lt;&gt;"",DATEVALUE(MID('FY2025'!M157, FIND(",", 'FY2025'!M157) + 2, FIND(" ", 'FY2025'!M157) - FIND(",", 'FY2025'!M157) - 1) &amp; " " &amp; MID('FY2025'!M157, FIND(" ", 'FY2025'!M157) + 1, FIND(",", 'FY2025'!M157, FIND(" ", 'FY2025'!M157)) - FIND(" ", 'FY2025'!M157) - 1) &amp; ", " &amp; MID('FY2025'!M157, FIND(",", 'FY2025'!M157, FIND(",",'FY2025'!M157) + 1) + 2, LEN('FY2025'!M157))),"")</f>
        <v>#VALUE!</v>
      </c>
      <c r="N155" s="7" t="e">
        <f>IF('FY2025'!A157&lt;&gt;"",DATEVALUE(MID('FY2025'!N157, FIND(",", 'FY2025'!N157) + 2, FIND(" ", 'FY2025'!N157) - FIND(",", 'FY2025'!N157) - 1) &amp; " " &amp; MID('FY2025'!N157, FIND(" ", 'FY2025'!N157) + 1, FIND(",", 'FY2025'!N157, FIND(" ", 'FY2025'!N157)) - FIND(" ", 'FY2025'!N157) - 1) &amp; ", " &amp; MID('FY2025'!N157, FIND(",", 'FY2025'!N157, FIND(",",'FY2025'!N157) + 1) + 2, LEN('FY2025'!N157))),"")</f>
        <v>#VALUE!</v>
      </c>
      <c r="O155" s="5" t="e">
        <f t="shared" si="2"/>
        <v>#VALUE!</v>
      </c>
      <c r="P155" s="10" t="e">
        <f>IF('FY2025'!$A157&lt;&gt;"",IF(AND(MONTH($K155) &lt;= 1, MONTH($L155) &gt;= 1), IF($O155 &lt;&gt; "", $E155/$O155, ""), ""),"")</f>
        <v>#VALUE!</v>
      </c>
      <c r="Q155" s="10" t="e">
        <f>IF('FY2025'!$A157&lt;&gt;"",IF(AND(MONTH($K155) &lt;= 2, MONTH($L155) &gt;= 2), IF($O155 &lt;&gt; "", $E155/$O155, ""), ""),"")</f>
        <v>#VALUE!</v>
      </c>
      <c r="R155" s="10" t="e">
        <f>IF('FY2025'!$A157&lt;&gt;"",IF(AND(MONTH($K155) &lt;= 3, MONTH($L155) &gt;= 3), IF($O155 &lt;&gt; "", $E155/$O155, ""), ""),"")</f>
        <v>#VALUE!</v>
      </c>
      <c r="S155" s="10" t="e">
        <f>IF('FY2025'!$A157&lt;&gt;"",IF(AND(MONTH($K155) &lt;= 4, MONTH($L155) &gt;= 4), IF($O155 &lt;&gt; "", $E155/$O155, ""), ""),"")</f>
        <v>#VALUE!</v>
      </c>
      <c r="T155" s="10" t="e">
        <f>IF('FY2025'!$A157&lt;&gt;"",IF(AND(MONTH($K155) &lt;= 5, MONTH($L155) &gt;= 5), IF($O155 &lt;&gt; "", $E155/$O155, ""), ""),"")</f>
        <v>#VALUE!</v>
      </c>
      <c r="U155" s="10" t="e">
        <f>IF('FY2025'!$A157&lt;&gt;"",IF(AND(MONTH($K155) &lt;= 6, MONTH($L155) &gt;= 6), IF($O155 &lt;&gt; "", $E155/$O155, ""), ""),"")</f>
        <v>#VALUE!</v>
      </c>
      <c r="V155" s="10" t="e">
        <f>IF('FY2025'!$A157&lt;&gt;"",IF(AND(MONTH($K155) &lt;= 7, MONTH($L155) &gt;= 7 ), IF($O155 &lt;&gt; "", $E155/$O155, ""), ""),"")</f>
        <v>#VALUE!</v>
      </c>
      <c r="W155" s="10" t="e">
        <f>IF('FY2025'!$A157&lt;&gt;"",IF(AND(MONTH($K155) &lt;= 8, MONTH($L155) &gt;= 8), IF($O155 &lt;&gt; "", $E155/$O155, ""), ""),"")</f>
        <v>#VALUE!</v>
      </c>
      <c r="X155" s="10" t="e">
        <f>IF('FY2025'!$A157&lt;&gt;"",IF(AND(MONTH($K155) &lt;= 9, MONTH($L155) &gt;= 9), IF($O155 &lt;&gt; "", $E155/$O155, ""), ""),"")</f>
        <v>#VALUE!</v>
      </c>
      <c r="Y155" s="10" t="e">
        <f>IF('FY2025'!$A157&lt;&gt;"",IF(AND(MONTH($K155) &lt;= 10, MONTH($L155) &gt;= 10), IF($O155 &lt;&gt; "", $E155/$O155, ""), ""),"")</f>
        <v>#VALUE!</v>
      </c>
      <c r="Z155" s="10" t="e">
        <f>IF('FY2025'!$A157&lt;&gt;"",IF(AND(MONTH($K155) &lt;= 11, MONTH($L155) &gt;= 11), IF($O155 &lt;&gt; "", $E155/$O155, ""), ""),"")</f>
        <v>#VALUE!</v>
      </c>
      <c r="AA155" s="10" t="e">
        <f>IF('FY2025'!$A157&lt;&gt;"",IF(AND(MONTH($K155) &lt;= 12, MONTH($L155) &gt;= 12), IF($O155 &lt;&gt; "", $E155/$O155, ""), ""),"")</f>
        <v>#VALUE!</v>
      </c>
    </row>
    <row r="156" spans="1:27" x14ac:dyDescent="0.25">
      <c r="A156" s="8">
        <f>IF('FY2025'!A158&lt;&gt;"", VALUE('FY2025'!A158), "")</f>
        <v>155</v>
      </c>
      <c r="B156" s="5" t="str">
        <f>IF('FY2025'!A158&lt;&gt;"",_xlfn.VALUETOTEXT('FY2025'!B158),"")</f>
        <v>25-1206-0707-25JPMC-PS-DS-155</v>
      </c>
      <c r="C156" s="5" t="str">
        <f>_xlfn.VALUETOTEXT('FY2025'!C158)</f>
        <v>DS</v>
      </c>
      <c r="D156" s="5" t="str">
        <f>IF('FY2025'!A158&lt;&gt;"",_xlfn.VALUETOTEXT('FY2025'!D158),"")</f>
        <v>JP Morgan Chase Bank NA</v>
      </c>
      <c r="E156" s="6">
        <f>IF('FY2025'!A158&lt;&gt;"",VALUE('FY2025'!E158),"")</f>
        <v>500000</v>
      </c>
      <c r="F156" s="6">
        <f>IF('FY2025'!A158&lt;&gt;"",VALUE('FY2025'!F158),"")</f>
        <v>60</v>
      </c>
      <c r="G156" s="6">
        <f>IF('FY2025'!A158&lt;&gt;"",VALUE('FY2025'!G158),"")</f>
        <v>50</v>
      </c>
      <c r="H156" s="6">
        <f>IF('FY2025'!A158&lt;&gt;"",VALUE('FY2025'!H158),"")</f>
        <v>1</v>
      </c>
      <c r="I156" s="6">
        <f>IF('FY2025'!A158&lt;&gt;"",VALUE('FY2025'!I158),"")</f>
        <v>0.1</v>
      </c>
      <c r="J156" s="6">
        <f>IF('FY2025'!A158&lt;&gt;"",VALUE('FY2025'!J158),"")</f>
        <v>0.9</v>
      </c>
      <c r="K156" s="7" t="e">
        <f>IF('FY2025'!A158&lt;&gt;"",DATEVALUE(MID('FY2025'!K158, FIND(",", 'FY2025'!K158) + 2, FIND(" ", 'FY2025'!K158) - FIND(",", 'FY2025'!K158) - 1) &amp; " " &amp; MID('FY2025'!K158, FIND(" ", 'FY2025'!K158) + 1, FIND(",", 'FY2025'!K158, FIND(" ", 'FY2025'!K158)) - FIND(" ", 'FY2025'!K158) - 1) &amp; ", " &amp; MID('FY2025'!K158, FIND(",", 'FY2025'!K158, FIND(",",'FY2025'!K158) + 1) + 2, LEN('FY2025'!K158))),"")</f>
        <v>#VALUE!</v>
      </c>
      <c r="L156" s="7" t="e">
        <f>IF('FY2025'!A158&lt;&gt;"",DATEVALUE(MID('FY2025'!L158, FIND(",", 'FY2025'!L158) + 2, FIND(" ", 'FY2025'!L158) - FIND(",", 'FY2025'!L158) - 1) &amp; " " &amp; MID('FY2025'!L158, FIND(" ", 'FY2025'!L158) + 1, FIND(",", 'FY2025'!L158, FIND(" ", 'FY2025'!L158)) - FIND(" ", 'FY2025'!L158) - 1) &amp; ", " &amp; MID('FY2025'!L158, FIND(",", 'FY2025'!L158, FIND(",",'FY2025'!L158) + 1) + 2, LEN('FY2025'!L158))),"")</f>
        <v>#VALUE!</v>
      </c>
      <c r="M156" s="7" t="e">
        <f>IF('FY2025'!A158&lt;&gt;"",DATEVALUE(MID('FY2025'!M158, FIND(",", 'FY2025'!M158) + 2, FIND(" ", 'FY2025'!M158) - FIND(",", 'FY2025'!M158) - 1) &amp; " " &amp; MID('FY2025'!M158, FIND(" ", 'FY2025'!M158) + 1, FIND(",", 'FY2025'!M158, FIND(" ", 'FY2025'!M158)) - FIND(" ", 'FY2025'!M158) - 1) &amp; ", " &amp; MID('FY2025'!M158, FIND(",", 'FY2025'!M158, FIND(",",'FY2025'!M158) + 1) + 2, LEN('FY2025'!M158))),"")</f>
        <v>#VALUE!</v>
      </c>
      <c r="N156" s="7" t="e">
        <f>IF('FY2025'!A158&lt;&gt;"",DATEVALUE(MID('FY2025'!N158, FIND(",", 'FY2025'!N158) + 2, FIND(" ", 'FY2025'!N158) - FIND(",", 'FY2025'!N158) - 1) &amp; " " &amp; MID('FY2025'!N158, FIND(" ", 'FY2025'!N158) + 1, FIND(",", 'FY2025'!N158, FIND(" ", 'FY2025'!N158)) - FIND(" ", 'FY2025'!N158) - 1) &amp; ", " &amp; MID('FY2025'!N158, FIND(",", 'FY2025'!N158, FIND(",",'FY2025'!N158) + 1) + 2, LEN('FY2025'!N158))),"")</f>
        <v>#VALUE!</v>
      </c>
      <c r="O156" s="5" t="e">
        <f t="shared" si="2"/>
        <v>#VALUE!</v>
      </c>
      <c r="P156" s="10" t="e">
        <f>IF('FY2025'!$A158&lt;&gt;"",IF(AND(MONTH($K156) &lt;= 1, MONTH($L156) &gt;= 1), IF($O156 &lt;&gt; "", $E156/$O156, ""), ""),"")</f>
        <v>#VALUE!</v>
      </c>
      <c r="Q156" s="10" t="e">
        <f>IF('FY2025'!$A158&lt;&gt;"",IF(AND(MONTH($K156) &lt;= 2, MONTH($L156) &gt;= 2), IF($O156 &lt;&gt; "", $E156/$O156, ""), ""),"")</f>
        <v>#VALUE!</v>
      </c>
      <c r="R156" s="10" t="e">
        <f>IF('FY2025'!$A158&lt;&gt;"",IF(AND(MONTH($K156) &lt;= 3, MONTH($L156) &gt;= 3), IF($O156 &lt;&gt; "", $E156/$O156, ""), ""),"")</f>
        <v>#VALUE!</v>
      </c>
      <c r="S156" s="10" t="e">
        <f>IF('FY2025'!$A158&lt;&gt;"",IF(AND(MONTH($K156) &lt;= 4, MONTH($L156) &gt;= 4), IF($O156 &lt;&gt; "", $E156/$O156, ""), ""),"")</f>
        <v>#VALUE!</v>
      </c>
      <c r="T156" s="10" t="e">
        <f>IF('FY2025'!$A158&lt;&gt;"",IF(AND(MONTH($K156) &lt;= 5, MONTH($L156) &gt;= 5), IF($O156 &lt;&gt; "", $E156/$O156, ""), ""),"")</f>
        <v>#VALUE!</v>
      </c>
      <c r="U156" s="10" t="e">
        <f>IF('FY2025'!$A158&lt;&gt;"",IF(AND(MONTH($K156) &lt;= 6, MONTH($L156) &gt;= 6), IF($O156 &lt;&gt; "", $E156/$O156, ""), ""),"")</f>
        <v>#VALUE!</v>
      </c>
      <c r="V156" s="10" t="e">
        <f>IF('FY2025'!$A158&lt;&gt;"",IF(AND(MONTH($K156) &lt;= 7, MONTH($L156) &gt;= 7 ), IF($O156 &lt;&gt; "", $E156/$O156, ""), ""),"")</f>
        <v>#VALUE!</v>
      </c>
      <c r="W156" s="10" t="e">
        <f>IF('FY2025'!$A158&lt;&gt;"",IF(AND(MONTH($K156) &lt;= 8, MONTH($L156) &gt;= 8), IF($O156 &lt;&gt; "", $E156/$O156, ""), ""),"")</f>
        <v>#VALUE!</v>
      </c>
      <c r="X156" s="10" t="e">
        <f>IF('FY2025'!$A158&lt;&gt;"",IF(AND(MONTH($K156) &lt;= 9, MONTH($L156) &gt;= 9), IF($O156 &lt;&gt; "", $E156/$O156, ""), ""),"")</f>
        <v>#VALUE!</v>
      </c>
      <c r="Y156" s="10" t="e">
        <f>IF('FY2025'!$A158&lt;&gt;"",IF(AND(MONTH($K156) &lt;= 10, MONTH($L156) &gt;= 10), IF($O156 &lt;&gt; "", $E156/$O156, ""), ""),"")</f>
        <v>#VALUE!</v>
      </c>
      <c r="Z156" s="10" t="e">
        <f>IF('FY2025'!$A158&lt;&gt;"",IF(AND(MONTH($K156) &lt;= 11, MONTH($L156) &gt;= 11), IF($O156 &lt;&gt; "", $E156/$O156, ""), ""),"")</f>
        <v>#VALUE!</v>
      </c>
      <c r="AA156" s="10" t="e">
        <f>IF('FY2025'!$A158&lt;&gt;"",IF(AND(MONTH($K156) &lt;= 12, MONTH($L156) &gt;= 12), IF($O156 &lt;&gt; "", $E156/$O156, ""), ""),"")</f>
        <v>#VALUE!</v>
      </c>
    </row>
    <row r="157" spans="1:27" x14ac:dyDescent="0.25">
      <c r="A157" s="8">
        <f>IF('FY2025'!A159&lt;&gt;"", VALUE('FY2025'!A159), "")</f>
        <v>156</v>
      </c>
      <c r="B157" s="5" t="str">
        <f>IF('FY2025'!A159&lt;&gt;"",_xlfn.VALUETOTEXT('FY2025'!B159),"")</f>
        <v>25-1206-0707-25CIMI-PS-DS-156</v>
      </c>
      <c r="C157" s="5" t="str">
        <f>_xlfn.VALUETOTEXT('FY2025'!C159)</f>
        <v>DS</v>
      </c>
      <c r="D157" s="5" t="str">
        <f>IF('FY2025'!A159&lt;&gt;"",_xlfn.VALUETOTEXT('FY2025'!D159),"")</f>
        <v>CIMB Islamic Bank Berhad</v>
      </c>
      <c r="E157" s="6">
        <f>IF('FY2025'!A159&lt;&gt;"",VALUE('FY2025'!E159),"")</f>
        <v>500000</v>
      </c>
      <c r="F157" s="6">
        <f>IF('FY2025'!A159&lt;&gt;"",VALUE('FY2025'!F159),"")</f>
        <v>60</v>
      </c>
      <c r="G157" s="6">
        <f>IF('FY2025'!A159&lt;&gt;"",VALUE('FY2025'!G159),"")</f>
        <v>50</v>
      </c>
      <c r="H157" s="6">
        <f>IF('FY2025'!A159&lt;&gt;"",VALUE('FY2025'!H159),"")</f>
        <v>1.03</v>
      </c>
      <c r="I157" s="6">
        <f>IF('FY2025'!A159&lt;&gt;"",VALUE('FY2025'!I159),"")</f>
        <v>0.13</v>
      </c>
      <c r="J157" s="6">
        <f>IF('FY2025'!A159&lt;&gt;"",VALUE('FY2025'!J159),"")</f>
        <v>0.9</v>
      </c>
      <c r="K157" s="7" t="e">
        <f>IF('FY2025'!A159&lt;&gt;"",DATEVALUE(MID('FY2025'!K159, FIND(",", 'FY2025'!K159) + 2, FIND(" ", 'FY2025'!K159) - FIND(",", 'FY2025'!K159) - 1) &amp; " " &amp; MID('FY2025'!K159, FIND(" ", 'FY2025'!K159) + 1, FIND(",", 'FY2025'!K159, FIND(" ", 'FY2025'!K159)) - FIND(" ", 'FY2025'!K159) - 1) &amp; ", " &amp; MID('FY2025'!K159, FIND(",", 'FY2025'!K159, FIND(",",'FY2025'!K159) + 1) + 2, LEN('FY2025'!K159))),"")</f>
        <v>#VALUE!</v>
      </c>
      <c r="L157" s="7" t="e">
        <f>IF('FY2025'!A159&lt;&gt;"",DATEVALUE(MID('FY2025'!L159, FIND(",", 'FY2025'!L159) + 2, FIND(" ", 'FY2025'!L159) - FIND(",", 'FY2025'!L159) - 1) &amp; " " &amp; MID('FY2025'!L159, FIND(" ", 'FY2025'!L159) + 1, FIND(",", 'FY2025'!L159, FIND(" ", 'FY2025'!L159)) - FIND(" ", 'FY2025'!L159) - 1) &amp; ", " &amp; MID('FY2025'!L159, FIND(",", 'FY2025'!L159, FIND(",",'FY2025'!L159) + 1) + 2, LEN('FY2025'!L159))),"")</f>
        <v>#VALUE!</v>
      </c>
      <c r="M157" s="7" t="e">
        <f>IF('FY2025'!A159&lt;&gt;"",DATEVALUE(MID('FY2025'!M159, FIND(",", 'FY2025'!M159) + 2, FIND(" ", 'FY2025'!M159) - FIND(",", 'FY2025'!M159) - 1) &amp; " " &amp; MID('FY2025'!M159, FIND(" ", 'FY2025'!M159) + 1, FIND(",", 'FY2025'!M159, FIND(" ", 'FY2025'!M159)) - FIND(" ", 'FY2025'!M159) - 1) &amp; ", " &amp; MID('FY2025'!M159, FIND(",", 'FY2025'!M159, FIND(",",'FY2025'!M159) + 1) + 2, LEN('FY2025'!M159))),"")</f>
        <v>#VALUE!</v>
      </c>
      <c r="N157" s="7" t="e">
        <f>IF('FY2025'!A159&lt;&gt;"",DATEVALUE(MID('FY2025'!N159, FIND(",", 'FY2025'!N159) + 2, FIND(" ", 'FY2025'!N159) - FIND(",", 'FY2025'!N159) - 1) &amp; " " &amp; MID('FY2025'!N159, FIND(" ", 'FY2025'!N159) + 1, FIND(",", 'FY2025'!N159, FIND(" ", 'FY2025'!N159)) - FIND(" ", 'FY2025'!N159) - 1) &amp; ", " &amp; MID('FY2025'!N159, FIND(",", 'FY2025'!N159, FIND(",",'FY2025'!N159) + 1) + 2, LEN('FY2025'!N159))),"")</f>
        <v>#VALUE!</v>
      </c>
      <c r="O157" s="5" t="e">
        <f t="shared" si="2"/>
        <v>#VALUE!</v>
      </c>
      <c r="P157" s="10" t="e">
        <f>IF('FY2025'!$A159&lt;&gt;"",IF(AND(MONTH($K157) &lt;= 1, MONTH($L157) &gt;= 1), IF($O157 &lt;&gt; "", $E157/$O157, ""), ""),"")</f>
        <v>#VALUE!</v>
      </c>
      <c r="Q157" s="10" t="e">
        <f>IF('FY2025'!$A159&lt;&gt;"",IF(AND(MONTH($K157) &lt;= 2, MONTH($L157) &gt;= 2), IF($O157 &lt;&gt; "", $E157/$O157, ""), ""),"")</f>
        <v>#VALUE!</v>
      </c>
      <c r="R157" s="10" t="e">
        <f>IF('FY2025'!$A159&lt;&gt;"",IF(AND(MONTH($K157) &lt;= 3, MONTH($L157) &gt;= 3), IF($O157 &lt;&gt; "", $E157/$O157, ""), ""),"")</f>
        <v>#VALUE!</v>
      </c>
      <c r="S157" s="10" t="e">
        <f>IF('FY2025'!$A159&lt;&gt;"",IF(AND(MONTH($K157) &lt;= 4, MONTH($L157) &gt;= 4), IF($O157 &lt;&gt; "", $E157/$O157, ""), ""),"")</f>
        <v>#VALUE!</v>
      </c>
      <c r="T157" s="10" t="e">
        <f>IF('FY2025'!$A159&lt;&gt;"",IF(AND(MONTH($K157) &lt;= 5, MONTH($L157) &gt;= 5), IF($O157 &lt;&gt; "", $E157/$O157, ""), ""),"")</f>
        <v>#VALUE!</v>
      </c>
      <c r="U157" s="10" t="e">
        <f>IF('FY2025'!$A159&lt;&gt;"",IF(AND(MONTH($K157) &lt;= 6, MONTH($L157) &gt;= 6), IF($O157 &lt;&gt; "", $E157/$O157, ""), ""),"")</f>
        <v>#VALUE!</v>
      </c>
      <c r="V157" s="10" t="e">
        <f>IF('FY2025'!$A159&lt;&gt;"",IF(AND(MONTH($K157) &lt;= 7, MONTH($L157) &gt;= 7 ), IF($O157 &lt;&gt; "", $E157/$O157, ""), ""),"")</f>
        <v>#VALUE!</v>
      </c>
      <c r="W157" s="10" t="e">
        <f>IF('FY2025'!$A159&lt;&gt;"",IF(AND(MONTH($K157) &lt;= 8, MONTH($L157) &gt;= 8), IF($O157 &lt;&gt; "", $E157/$O157, ""), ""),"")</f>
        <v>#VALUE!</v>
      </c>
      <c r="X157" s="10" t="e">
        <f>IF('FY2025'!$A159&lt;&gt;"",IF(AND(MONTH($K157) &lt;= 9, MONTH($L157) &gt;= 9), IF($O157 &lt;&gt; "", $E157/$O157, ""), ""),"")</f>
        <v>#VALUE!</v>
      </c>
      <c r="Y157" s="10" t="e">
        <f>IF('FY2025'!$A159&lt;&gt;"",IF(AND(MONTH($K157) &lt;= 10, MONTH($L157) &gt;= 10), IF($O157 &lt;&gt; "", $E157/$O157, ""), ""),"")</f>
        <v>#VALUE!</v>
      </c>
      <c r="Z157" s="10" t="e">
        <f>IF('FY2025'!$A159&lt;&gt;"",IF(AND(MONTH($K157) &lt;= 11, MONTH($L157) &gt;= 11), IF($O157 &lt;&gt; "", $E157/$O157, ""), ""),"")</f>
        <v>#VALUE!</v>
      </c>
      <c r="AA157" s="10" t="e">
        <f>IF('FY2025'!$A159&lt;&gt;"",IF(AND(MONTH($K157) &lt;= 12, MONTH($L157) &gt;= 12), IF($O157 &lt;&gt; "", $E157/$O157, ""), ""),"")</f>
        <v>#VALUE!</v>
      </c>
    </row>
    <row r="158" spans="1:27" x14ac:dyDescent="0.25">
      <c r="A158" s="8">
        <f>IF('FY2025'!A160&lt;&gt;"", VALUE('FY2025'!A160), "")</f>
        <v>157</v>
      </c>
      <c r="B158" s="5" t="str">
        <f>IF('FY2025'!A160&lt;&gt;"",_xlfn.VALUETOTEXT('FY2025'!B160),"")</f>
        <v>25-1206-0707-25MLIL-PS-DS-157</v>
      </c>
      <c r="C158" s="5" t="str">
        <f>_xlfn.VALUETOTEXT('FY2025'!C160)</f>
        <v>DS</v>
      </c>
      <c r="D158" s="5" t="str">
        <f>IF('FY2025'!A160&lt;&gt;"",_xlfn.VALUETOTEXT('FY2025'!D160),"")</f>
        <v>Merrill Lynch International</v>
      </c>
      <c r="E158" s="6">
        <f>IF('FY2025'!A160&lt;&gt;"",VALUE('FY2025'!E160),"")</f>
        <v>500000</v>
      </c>
      <c r="F158" s="6">
        <f>IF('FY2025'!A160&lt;&gt;"",VALUE('FY2025'!F160),"")</f>
        <v>60</v>
      </c>
      <c r="G158" s="6">
        <f>IF('FY2025'!A160&lt;&gt;"",VALUE('FY2025'!G160),"")</f>
        <v>50</v>
      </c>
      <c r="H158" s="6">
        <f>IF('FY2025'!A160&lt;&gt;"",VALUE('FY2025'!H160),"")</f>
        <v>1</v>
      </c>
      <c r="I158" s="6">
        <f>IF('FY2025'!A160&lt;&gt;"",VALUE('FY2025'!I160),"")</f>
        <v>0.08</v>
      </c>
      <c r="J158" s="6">
        <f>IF('FY2025'!A160&lt;&gt;"",VALUE('FY2025'!J160),"")</f>
        <v>0.92</v>
      </c>
      <c r="K158" s="7" t="e">
        <f>IF('FY2025'!A160&lt;&gt;"",DATEVALUE(MID('FY2025'!K160, FIND(",", 'FY2025'!K160) + 2, FIND(" ", 'FY2025'!K160) - FIND(",", 'FY2025'!K160) - 1) &amp; " " &amp; MID('FY2025'!K160, FIND(" ", 'FY2025'!K160) + 1, FIND(",", 'FY2025'!K160, FIND(" ", 'FY2025'!K160)) - FIND(" ", 'FY2025'!K160) - 1) &amp; ", " &amp; MID('FY2025'!K160, FIND(",", 'FY2025'!K160, FIND(",",'FY2025'!K160) + 1) + 2, LEN('FY2025'!K160))),"")</f>
        <v>#VALUE!</v>
      </c>
      <c r="L158" s="7" t="e">
        <f>IF('FY2025'!A160&lt;&gt;"",DATEVALUE(MID('FY2025'!L160, FIND(",", 'FY2025'!L160) + 2, FIND(" ", 'FY2025'!L160) - FIND(",", 'FY2025'!L160) - 1) &amp; " " &amp; MID('FY2025'!L160, FIND(" ", 'FY2025'!L160) + 1, FIND(",", 'FY2025'!L160, FIND(" ", 'FY2025'!L160)) - FIND(" ", 'FY2025'!L160) - 1) &amp; ", " &amp; MID('FY2025'!L160, FIND(",", 'FY2025'!L160, FIND(",",'FY2025'!L160) + 1) + 2, LEN('FY2025'!L160))),"")</f>
        <v>#VALUE!</v>
      </c>
      <c r="M158" s="7" t="e">
        <f>IF('FY2025'!A160&lt;&gt;"",DATEVALUE(MID('FY2025'!M160, FIND(",", 'FY2025'!M160) + 2, FIND(" ", 'FY2025'!M160) - FIND(",", 'FY2025'!M160) - 1) &amp; " " &amp; MID('FY2025'!M160, FIND(" ", 'FY2025'!M160) + 1, FIND(",", 'FY2025'!M160, FIND(" ", 'FY2025'!M160)) - FIND(" ", 'FY2025'!M160) - 1) &amp; ", " &amp; MID('FY2025'!M160, FIND(",", 'FY2025'!M160, FIND(",",'FY2025'!M160) + 1) + 2, LEN('FY2025'!M160))),"")</f>
        <v>#VALUE!</v>
      </c>
      <c r="N158" s="7" t="e">
        <f>IF('FY2025'!A160&lt;&gt;"",DATEVALUE(MID('FY2025'!N160, FIND(",", 'FY2025'!N160) + 2, FIND(" ", 'FY2025'!N160) - FIND(",", 'FY2025'!N160) - 1) &amp; " " &amp; MID('FY2025'!N160, FIND(" ", 'FY2025'!N160) + 1, FIND(",", 'FY2025'!N160, FIND(" ", 'FY2025'!N160)) - FIND(" ", 'FY2025'!N160) - 1) &amp; ", " &amp; MID('FY2025'!N160, FIND(",", 'FY2025'!N160, FIND(",",'FY2025'!N160) + 1) + 2, LEN('FY2025'!N160))),"")</f>
        <v>#VALUE!</v>
      </c>
      <c r="O158" s="5" t="e">
        <f t="shared" si="2"/>
        <v>#VALUE!</v>
      </c>
      <c r="P158" s="10" t="e">
        <f>IF('FY2025'!$A160&lt;&gt;"",IF(AND(MONTH($K158) &lt;= 1, MONTH($L158) &gt;= 1), IF($O158 &lt;&gt; "", $E158/$O158, ""), ""),"")</f>
        <v>#VALUE!</v>
      </c>
      <c r="Q158" s="10" t="e">
        <f>IF('FY2025'!$A160&lt;&gt;"",IF(AND(MONTH($K158) &lt;= 2, MONTH($L158) &gt;= 2), IF($O158 &lt;&gt; "", $E158/$O158, ""), ""),"")</f>
        <v>#VALUE!</v>
      </c>
      <c r="R158" s="10" t="e">
        <f>IF('FY2025'!$A160&lt;&gt;"",IF(AND(MONTH($K158) &lt;= 3, MONTH($L158) &gt;= 3), IF($O158 &lt;&gt; "", $E158/$O158, ""), ""),"")</f>
        <v>#VALUE!</v>
      </c>
      <c r="S158" s="10" t="e">
        <f>IF('FY2025'!$A160&lt;&gt;"",IF(AND(MONTH($K158) &lt;= 4, MONTH($L158) &gt;= 4), IF($O158 &lt;&gt; "", $E158/$O158, ""), ""),"")</f>
        <v>#VALUE!</v>
      </c>
      <c r="T158" s="10" t="e">
        <f>IF('FY2025'!$A160&lt;&gt;"",IF(AND(MONTH($K158) &lt;= 5, MONTH($L158) &gt;= 5), IF($O158 &lt;&gt; "", $E158/$O158, ""), ""),"")</f>
        <v>#VALUE!</v>
      </c>
      <c r="U158" s="10" t="e">
        <f>IF('FY2025'!$A160&lt;&gt;"",IF(AND(MONTH($K158) &lt;= 6, MONTH($L158) &gt;= 6), IF($O158 &lt;&gt; "", $E158/$O158, ""), ""),"")</f>
        <v>#VALUE!</v>
      </c>
      <c r="V158" s="10" t="e">
        <f>IF('FY2025'!$A160&lt;&gt;"",IF(AND(MONTH($K158) &lt;= 7, MONTH($L158) &gt;= 7 ), IF($O158 &lt;&gt; "", $E158/$O158, ""), ""),"")</f>
        <v>#VALUE!</v>
      </c>
      <c r="W158" s="10" t="e">
        <f>IF('FY2025'!$A160&lt;&gt;"",IF(AND(MONTH($K158) &lt;= 8, MONTH($L158) &gt;= 8), IF($O158 &lt;&gt; "", $E158/$O158, ""), ""),"")</f>
        <v>#VALUE!</v>
      </c>
      <c r="X158" s="10" t="e">
        <f>IF('FY2025'!$A160&lt;&gt;"",IF(AND(MONTH($K158) &lt;= 9, MONTH($L158) &gt;= 9), IF($O158 &lt;&gt; "", $E158/$O158, ""), ""),"")</f>
        <v>#VALUE!</v>
      </c>
      <c r="Y158" s="10" t="e">
        <f>IF('FY2025'!$A160&lt;&gt;"",IF(AND(MONTH($K158) &lt;= 10, MONTH($L158) &gt;= 10), IF($O158 &lt;&gt; "", $E158/$O158, ""), ""),"")</f>
        <v>#VALUE!</v>
      </c>
      <c r="Z158" s="10" t="e">
        <f>IF('FY2025'!$A160&lt;&gt;"",IF(AND(MONTH($K158) &lt;= 11, MONTH($L158) &gt;= 11), IF($O158 &lt;&gt; "", $E158/$O158, ""), ""),"")</f>
        <v>#VALUE!</v>
      </c>
      <c r="AA158" s="10" t="e">
        <f>IF('FY2025'!$A160&lt;&gt;"",IF(AND(MONTH($K158) &lt;= 12, MONTH($L158) &gt;= 12), IF($O158 &lt;&gt; "", $E158/$O158, ""), ""),"")</f>
        <v>#VALUE!</v>
      </c>
    </row>
    <row r="159" spans="1:27" x14ac:dyDescent="0.25">
      <c r="A159" s="8">
        <f>IF('FY2025'!A161&lt;&gt;"", VALUE('FY2025'!A161), "")</f>
        <v>158</v>
      </c>
      <c r="B159" s="5" t="str">
        <f>IF('FY2025'!A161&lt;&gt;"",_xlfn.VALUETOTEXT('FY2025'!B161),"")</f>
        <v>25-1606-0907-25MSCG-PS-HZ-158</v>
      </c>
      <c r="C159" s="5" t="str">
        <f>_xlfn.VALUETOTEXT('FY2025'!C161)</f>
        <v>HZ</v>
      </c>
      <c r="D159" s="5" t="str">
        <f>IF('FY2025'!A161&lt;&gt;"",_xlfn.VALUETOTEXT('FY2025'!D161),"")</f>
        <v>Morgan Stanley Capital Group (Singapore) Pte</v>
      </c>
      <c r="E159" s="6">
        <f>IF('FY2025'!A161&lt;&gt;"",VALUE('FY2025'!E161),"")</f>
        <v>500000</v>
      </c>
      <c r="F159" s="6">
        <f>IF('FY2025'!A161&lt;&gt;"",VALUE('FY2025'!F161),"")</f>
        <v>60</v>
      </c>
      <c r="G159" s="6">
        <f>IF('FY2025'!A161&lt;&gt;"",VALUE('FY2025'!G161),"")</f>
        <v>50</v>
      </c>
      <c r="H159" s="6">
        <f>IF('FY2025'!A161&lt;&gt;"",VALUE('FY2025'!H161),"")</f>
        <v>0.62</v>
      </c>
      <c r="I159" s="6">
        <f>IF('FY2025'!A161&lt;&gt;"",VALUE('FY2025'!I161),"")</f>
        <v>0.05</v>
      </c>
      <c r="J159" s="6">
        <f>IF('FY2025'!A161&lt;&gt;"",VALUE('FY2025'!J161),"")</f>
        <v>0.56999999999999995</v>
      </c>
      <c r="K159" s="7" t="e">
        <f>IF('FY2025'!A161&lt;&gt;"",DATEVALUE(MID('FY2025'!K161, FIND(",", 'FY2025'!K161) + 2, FIND(" ", 'FY2025'!K161) - FIND(",", 'FY2025'!K161) - 1) &amp; " " &amp; MID('FY2025'!K161, FIND(" ", 'FY2025'!K161) + 1, FIND(",", 'FY2025'!K161, FIND(" ", 'FY2025'!K161)) - FIND(" ", 'FY2025'!K161) - 1) &amp; ", " &amp; MID('FY2025'!K161, FIND(",", 'FY2025'!K161, FIND(",",'FY2025'!K161) + 1) + 2, LEN('FY2025'!K161))),"")</f>
        <v>#VALUE!</v>
      </c>
      <c r="L159" s="7" t="e">
        <f>IF('FY2025'!A161&lt;&gt;"",DATEVALUE(MID('FY2025'!L161, FIND(",", 'FY2025'!L161) + 2, FIND(" ", 'FY2025'!L161) - FIND(",", 'FY2025'!L161) - 1) &amp; " " &amp; MID('FY2025'!L161, FIND(" ", 'FY2025'!L161) + 1, FIND(",", 'FY2025'!L161, FIND(" ", 'FY2025'!L161)) - FIND(" ", 'FY2025'!L161) - 1) &amp; ", " &amp; MID('FY2025'!L161, FIND(",", 'FY2025'!L161, FIND(",",'FY2025'!L161) + 1) + 2, LEN('FY2025'!L161))),"")</f>
        <v>#VALUE!</v>
      </c>
      <c r="M159" s="7" t="e">
        <f>IF('FY2025'!A161&lt;&gt;"",DATEVALUE(MID('FY2025'!M161, FIND(",", 'FY2025'!M161) + 2, FIND(" ", 'FY2025'!M161) - FIND(",", 'FY2025'!M161) - 1) &amp; " " &amp; MID('FY2025'!M161, FIND(" ", 'FY2025'!M161) + 1, FIND(",", 'FY2025'!M161, FIND(" ", 'FY2025'!M161)) - FIND(" ", 'FY2025'!M161) - 1) &amp; ", " &amp; MID('FY2025'!M161, FIND(",", 'FY2025'!M161, FIND(",",'FY2025'!M161) + 1) + 2, LEN('FY2025'!M161))),"")</f>
        <v>#VALUE!</v>
      </c>
      <c r="N159" s="7" t="e">
        <f>IF('FY2025'!A161&lt;&gt;"",DATEVALUE(MID('FY2025'!N161, FIND(",", 'FY2025'!N161) + 2, FIND(" ", 'FY2025'!N161) - FIND(",", 'FY2025'!N161) - 1) &amp; " " &amp; MID('FY2025'!N161, FIND(" ", 'FY2025'!N161) + 1, FIND(",", 'FY2025'!N161, FIND(" ", 'FY2025'!N161)) - FIND(" ", 'FY2025'!N161) - 1) &amp; ", " &amp; MID('FY2025'!N161, FIND(",", 'FY2025'!N161, FIND(",",'FY2025'!N161) + 1) + 2, LEN('FY2025'!N161))),"")</f>
        <v>#VALUE!</v>
      </c>
      <c r="O159" s="5" t="e">
        <f t="shared" si="2"/>
        <v>#VALUE!</v>
      </c>
      <c r="P159" s="10" t="e">
        <f>IF('FY2025'!$A161&lt;&gt;"",IF(AND(MONTH($K159) &lt;= 1, MONTH($L159) &gt;= 1), IF($O159 &lt;&gt; "", $E159/$O159, ""), ""),"")</f>
        <v>#VALUE!</v>
      </c>
      <c r="Q159" s="10" t="e">
        <f>IF('FY2025'!$A161&lt;&gt;"",IF(AND(MONTH($K159) &lt;= 2, MONTH($L159) &gt;= 2), IF($O159 &lt;&gt; "", $E159/$O159, ""), ""),"")</f>
        <v>#VALUE!</v>
      </c>
      <c r="R159" s="10" t="e">
        <f>IF('FY2025'!$A161&lt;&gt;"",IF(AND(MONTH($K159) &lt;= 3, MONTH($L159) &gt;= 3), IF($O159 &lt;&gt; "", $E159/$O159, ""), ""),"")</f>
        <v>#VALUE!</v>
      </c>
      <c r="S159" s="10" t="e">
        <f>IF('FY2025'!$A161&lt;&gt;"",IF(AND(MONTH($K159) &lt;= 4, MONTH($L159) &gt;= 4), IF($O159 &lt;&gt; "", $E159/$O159, ""), ""),"")</f>
        <v>#VALUE!</v>
      </c>
      <c r="T159" s="10" t="e">
        <f>IF('FY2025'!$A161&lt;&gt;"",IF(AND(MONTH($K159) &lt;= 5, MONTH($L159) &gt;= 5), IF($O159 &lt;&gt; "", $E159/$O159, ""), ""),"")</f>
        <v>#VALUE!</v>
      </c>
      <c r="U159" s="10" t="e">
        <f>IF('FY2025'!$A161&lt;&gt;"",IF(AND(MONTH($K159) &lt;= 6, MONTH($L159) &gt;= 6), IF($O159 &lt;&gt; "", $E159/$O159, ""), ""),"")</f>
        <v>#VALUE!</v>
      </c>
      <c r="V159" s="10" t="e">
        <f>IF('FY2025'!$A161&lt;&gt;"",IF(AND(MONTH($K159) &lt;= 7, MONTH($L159) &gt;= 7 ), IF($O159 &lt;&gt; "", $E159/$O159, ""), ""),"")</f>
        <v>#VALUE!</v>
      </c>
      <c r="W159" s="10" t="e">
        <f>IF('FY2025'!$A161&lt;&gt;"",IF(AND(MONTH($K159) &lt;= 8, MONTH($L159) &gt;= 8), IF($O159 &lt;&gt; "", $E159/$O159, ""), ""),"")</f>
        <v>#VALUE!</v>
      </c>
      <c r="X159" s="10" t="e">
        <f>IF('FY2025'!$A161&lt;&gt;"",IF(AND(MONTH($K159) &lt;= 9, MONTH($L159) &gt;= 9), IF($O159 &lt;&gt; "", $E159/$O159, ""), ""),"")</f>
        <v>#VALUE!</v>
      </c>
      <c r="Y159" s="10" t="e">
        <f>IF('FY2025'!$A161&lt;&gt;"",IF(AND(MONTH($K159) &lt;= 10, MONTH($L159) &gt;= 10), IF($O159 &lt;&gt; "", $E159/$O159, ""), ""),"")</f>
        <v>#VALUE!</v>
      </c>
      <c r="Z159" s="10" t="e">
        <f>IF('FY2025'!$A161&lt;&gt;"",IF(AND(MONTH($K159) &lt;= 11, MONTH($L159) &gt;= 11), IF($O159 &lt;&gt; "", $E159/$O159, ""), ""),"")</f>
        <v>#VALUE!</v>
      </c>
      <c r="AA159" s="10" t="e">
        <f>IF('FY2025'!$A161&lt;&gt;"",IF(AND(MONTH($K159) &lt;= 12, MONTH($L159) &gt;= 12), IF($O159 &lt;&gt; "", $E159/$O159, ""), ""),"")</f>
        <v>#VALUE!</v>
      </c>
    </row>
    <row r="160" spans="1:27" x14ac:dyDescent="0.25">
      <c r="A160" s="8">
        <f>IF('FY2025'!A162&lt;&gt;"", VALUE('FY2025'!A162), "")</f>
        <v>159</v>
      </c>
      <c r="B160" s="5" t="str">
        <f>IF('FY2025'!A162&lt;&gt;"",_xlfn.VALUETOTEXT('FY2025'!B162),"")</f>
        <v>25-1606-0907-25ANZB-PS-HZ-159</v>
      </c>
      <c r="C160" s="5" t="str">
        <f>_xlfn.VALUETOTEXT('FY2025'!C162)</f>
        <v>HZ</v>
      </c>
      <c r="D160" s="5" t="str">
        <f>IF('FY2025'!A162&lt;&gt;"",_xlfn.VALUETOTEXT('FY2025'!D162),"")</f>
        <v>Australia And New Zealand Banking Group Limited</v>
      </c>
      <c r="E160" s="6">
        <f>IF('FY2025'!A162&lt;&gt;"",VALUE('FY2025'!E162),"")</f>
        <v>500000</v>
      </c>
      <c r="F160" s="6">
        <f>IF('FY2025'!A162&lt;&gt;"",VALUE('FY2025'!F162),"")</f>
        <v>60</v>
      </c>
      <c r="G160" s="6">
        <f>IF('FY2025'!A162&lt;&gt;"",VALUE('FY2025'!G162),"")</f>
        <v>50</v>
      </c>
      <c r="H160" s="6">
        <f>IF('FY2025'!A162&lt;&gt;"",VALUE('FY2025'!H162),"")</f>
        <v>0.69</v>
      </c>
      <c r="I160" s="6">
        <f>IF('FY2025'!A162&lt;&gt;"",VALUE('FY2025'!I162),"")</f>
        <v>0.1</v>
      </c>
      <c r="J160" s="6">
        <f>IF('FY2025'!A162&lt;&gt;"",VALUE('FY2025'!J162),"")</f>
        <v>0.59</v>
      </c>
      <c r="K160" s="7" t="e">
        <f>IF('FY2025'!A162&lt;&gt;"",DATEVALUE(MID('FY2025'!K162, FIND(",", 'FY2025'!K162) + 2, FIND(" ", 'FY2025'!K162) - FIND(",", 'FY2025'!K162) - 1) &amp; " " &amp; MID('FY2025'!K162, FIND(" ", 'FY2025'!K162) + 1, FIND(",", 'FY2025'!K162, FIND(" ", 'FY2025'!K162)) - FIND(" ", 'FY2025'!K162) - 1) &amp; ", " &amp; MID('FY2025'!K162, FIND(",", 'FY2025'!K162, FIND(",",'FY2025'!K162) + 1) + 2, LEN('FY2025'!K162))),"")</f>
        <v>#VALUE!</v>
      </c>
      <c r="L160" s="7" t="e">
        <f>IF('FY2025'!A162&lt;&gt;"",DATEVALUE(MID('FY2025'!L162, FIND(",", 'FY2025'!L162) + 2, FIND(" ", 'FY2025'!L162) - FIND(",", 'FY2025'!L162) - 1) &amp; " " &amp; MID('FY2025'!L162, FIND(" ", 'FY2025'!L162) + 1, FIND(",", 'FY2025'!L162, FIND(" ", 'FY2025'!L162)) - FIND(" ", 'FY2025'!L162) - 1) &amp; ", " &amp; MID('FY2025'!L162, FIND(",", 'FY2025'!L162, FIND(",",'FY2025'!L162) + 1) + 2, LEN('FY2025'!L162))),"")</f>
        <v>#VALUE!</v>
      </c>
      <c r="M160" s="7" t="e">
        <f>IF('FY2025'!A162&lt;&gt;"",DATEVALUE(MID('FY2025'!M162, FIND(",", 'FY2025'!M162) + 2, FIND(" ", 'FY2025'!M162) - FIND(",", 'FY2025'!M162) - 1) &amp; " " &amp; MID('FY2025'!M162, FIND(" ", 'FY2025'!M162) + 1, FIND(",", 'FY2025'!M162, FIND(" ", 'FY2025'!M162)) - FIND(" ", 'FY2025'!M162) - 1) &amp; ", " &amp; MID('FY2025'!M162, FIND(",", 'FY2025'!M162, FIND(",",'FY2025'!M162) + 1) + 2, LEN('FY2025'!M162))),"")</f>
        <v>#VALUE!</v>
      </c>
      <c r="N160" s="7" t="e">
        <f>IF('FY2025'!A162&lt;&gt;"",DATEVALUE(MID('FY2025'!N162, FIND(",", 'FY2025'!N162) + 2, FIND(" ", 'FY2025'!N162) - FIND(",", 'FY2025'!N162) - 1) &amp; " " &amp; MID('FY2025'!N162, FIND(" ", 'FY2025'!N162) + 1, FIND(",", 'FY2025'!N162, FIND(" ", 'FY2025'!N162)) - FIND(" ", 'FY2025'!N162) - 1) &amp; ", " &amp; MID('FY2025'!N162, FIND(",", 'FY2025'!N162, FIND(",",'FY2025'!N162) + 1) + 2, LEN('FY2025'!N162))),"")</f>
        <v>#VALUE!</v>
      </c>
      <c r="O160" s="5" t="e">
        <f t="shared" si="2"/>
        <v>#VALUE!</v>
      </c>
      <c r="P160" s="10" t="e">
        <f>IF('FY2025'!$A162&lt;&gt;"",IF(AND(MONTH($K160) &lt;= 1, MONTH($L160) &gt;= 1), IF($O160 &lt;&gt; "", $E160/$O160, ""), ""),"")</f>
        <v>#VALUE!</v>
      </c>
      <c r="Q160" s="10" t="e">
        <f>IF('FY2025'!$A162&lt;&gt;"",IF(AND(MONTH($K160) &lt;= 2, MONTH($L160) &gt;= 2), IF($O160 &lt;&gt; "", $E160/$O160, ""), ""),"")</f>
        <v>#VALUE!</v>
      </c>
      <c r="R160" s="10" t="e">
        <f>IF('FY2025'!$A162&lt;&gt;"",IF(AND(MONTH($K160) &lt;= 3, MONTH($L160) &gt;= 3), IF($O160 &lt;&gt; "", $E160/$O160, ""), ""),"")</f>
        <v>#VALUE!</v>
      </c>
      <c r="S160" s="10" t="e">
        <f>IF('FY2025'!$A162&lt;&gt;"",IF(AND(MONTH($K160) &lt;= 4, MONTH($L160) &gt;= 4), IF($O160 &lt;&gt; "", $E160/$O160, ""), ""),"")</f>
        <v>#VALUE!</v>
      </c>
      <c r="T160" s="10" t="e">
        <f>IF('FY2025'!$A162&lt;&gt;"",IF(AND(MONTH($K160) &lt;= 5, MONTH($L160) &gt;= 5), IF($O160 &lt;&gt; "", $E160/$O160, ""), ""),"")</f>
        <v>#VALUE!</v>
      </c>
      <c r="U160" s="10" t="e">
        <f>IF('FY2025'!$A162&lt;&gt;"",IF(AND(MONTH($K160) &lt;= 6, MONTH($L160) &gt;= 6), IF($O160 &lt;&gt; "", $E160/$O160, ""), ""),"")</f>
        <v>#VALUE!</v>
      </c>
      <c r="V160" s="10" t="e">
        <f>IF('FY2025'!$A162&lt;&gt;"",IF(AND(MONTH($K160) &lt;= 7, MONTH($L160) &gt;= 7 ), IF($O160 &lt;&gt; "", $E160/$O160, ""), ""),"")</f>
        <v>#VALUE!</v>
      </c>
      <c r="W160" s="10" t="e">
        <f>IF('FY2025'!$A162&lt;&gt;"",IF(AND(MONTH($K160) &lt;= 8, MONTH($L160) &gt;= 8), IF($O160 &lt;&gt; "", $E160/$O160, ""), ""),"")</f>
        <v>#VALUE!</v>
      </c>
      <c r="X160" s="10" t="e">
        <f>IF('FY2025'!$A162&lt;&gt;"",IF(AND(MONTH($K160) &lt;= 9, MONTH($L160) &gt;= 9), IF($O160 &lt;&gt; "", $E160/$O160, ""), ""),"")</f>
        <v>#VALUE!</v>
      </c>
      <c r="Y160" s="10" t="e">
        <f>IF('FY2025'!$A162&lt;&gt;"",IF(AND(MONTH($K160) &lt;= 10, MONTH($L160) &gt;= 10), IF($O160 &lt;&gt; "", $E160/$O160, ""), ""),"")</f>
        <v>#VALUE!</v>
      </c>
      <c r="Z160" s="10" t="e">
        <f>IF('FY2025'!$A162&lt;&gt;"",IF(AND(MONTH($K160) &lt;= 11, MONTH($L160) &gt;= 11), IF($O160 &lt;&gt; "", $E160/$O160, ""), ""),"")</f>
        <v>#VALUE!</v>
      </c>
      <c r="AA160" s="10" t="e">
        <f>IF('FY2025'!$A162&lt;&gt;"",IF(AND(MONTH($K160) &lt;= 12, MONTH($L160) &gt;= 12), IF($O160 &lt;&gt; "", $E160/$O160, ""), ""),"")</f>
        <v>#VALUE!</v>
      </c>
    </row>
    <row r="161" spans="1:27" x14ac:dyDescent="0.25">
      <c r="A161" s="8">
        <f>IF('FY2025'!A163&lt;&gt;"", VALUE('FY2025'!A163), "")</f>
        <v>160</v>
      </c>
      <c r="B161" s="5" t="str">
        <f>IF('FY2025'!A163&lt;&gt;"",_xlfn.VALUETOTEXT('FY2025'!B163),"")</f>
        <v>25-1606-0907-25CITI-PS-HZ-160</v>
      </c>
      <c r="C161" s="5" t="str">
        <f>_xlfn.VALUETOTEXT('FY2025'!C163)</f>
        <v>HZ</v>
      </c>
      <c r="D161" s="5" t="str">
        <f>IF('FY2025'!A163&lt;&gt;"",_xlfn.VALUETOTEXT('FY2025'!D163),"")</f>
        <v>Citibank Bhd</v>
      </c>
      <c r="E161" s="6">
        <f>IF('FY2025'!A163&lt;&gt;"",VALUE('FY2025'!E163),"")</f>
        <v>500000</v>
      </c>
      <c r="F161" s="6">
        <f>IF('FY2025'!A163&lt;&gt;"",VALUE('FY2025'!F163),"")</f>
        <v>60</v>
      </c>
      <c r="G161" s="6">
        <f>IF('FY2025'!A163&lt;&gt;"",VALUE('FY2025'!G163),"")</f>
        <v>50</v>
      </c>
      <c r="H161" s="6">
        <f>IF('FY2025'!A163&lt;&gt;"",VALUE('FY2025'!H163),"")</f>
        <v>0.64</v>
      </c>
      <c r="I161" s="6">
        <f>IF('FY2025'!A163&lt;&gt;"",VALUE('FY2025'!I163),"")</f>
        <v>0.08</v>
      </c>
      <c r="J161" s="6">
        <f>IF('FY2025'!A163&lt;&gt;"",VALUE('FY2025'!J163),"")</f>
        <v>0.56000000000000005</v>
      </c>
      <c r="K161" s="7" t="e">
        <f>IF('FY2025'!A163&lt;&gt;"",DATEVALUE(MID('FY2025'!K163, FIND(",", 'FY2025'!K163) + 2, FIND(" ", 'FY2025'!K163) - FIND(",", 'FY2025'!K163) - 1) &amp; " " &amp; MID('FY2025'!K163, FIND(" ", 'FY2025'!K163) + 1, FIND(",", 'FY2025'!K163, FIND(" ", 'FY2025'!K163)) - FIND(" ", 'FY2025'!K163) - 1) &amp; ", " &amp; MID('FY2025'!K163, FIND(",", 'FY2025'!K163, FIND(",",'FY2025'!K163) + 1) + 2, LEN('FY2025'!K163))),"")</f>
        <v>#VALUE!</v>
      </c>
      <c r="L161" s="7" t="e">
        <f>IF('FY2025'!A163&lt;&gt;"",DATEVALUE(MID('FY2025'!L163, FIND(",", 'FY2025'!L163) + 2, FIND(" ", 'FY2025'!L163) - FIND(",", 'FY2025'!L163) - 1) &amp; " " &amp; MID('FY2025'!L163, FIND(" ", 'FY2025'!L163) + 1, FIND(",", 'FY2025'!L163, FIND(" ", 'FY2025'!L163)) - FIND(" ", 'FY2025'!L163) - 1) &amp; ", " &amp; MID('FY2025'!L163, FIND(",", 'FY2025'!L163, FIND(",",'FY2025'!L163) + 1) + 2, LEN('FY2025'!L163))),"")</f>
        <v>#VALUE!</v>
      </c>
      <c r="M161" s="7" t="e">
        <f>IF('FY2025'!A163&lt;&gt;"",DATEVALUE(MID('FY2025'!M163, FIND(",", 'FY2025'!M163) + 2, FIND(" ", 'FY2025'!M163) - FIND(",", 'FY2025'!M163) - 1) &amp; " " &amp; MID('FY2025'!M163, FIND(" ", 'FY2025'!M163) + 1, FIND(",", 'FY2025'!M163, FIND(" ", 'FY2025'!M163)) - FIND(" ", 'FY2025'!M163) - 1) &amp; ", " &amp; MID('FY2025'!M163, FIND(",", 'FY2025'!M163, FIND(",",'FY2025'!M163) + 1) + 2, LEN('FY2025'!M163))),"")</f>
        <v>#VALUE!</v>
      </c>
      <c r="N161" s="7" t="e">
        <f>IF('FY2025'!A163&lt;&gt;"",DATEVALUE(MID('FY2025'!N163, FIND(",", 'FY2025'!N163) + 2, FIND(" ", 'FY2025'!N163) - FIND(",", 'FY2025'!N163) - 1) &amp; " " &amp; MID('FY2025'!N163, FIND(" ", 'FY2025'!N163) + 1, FIND(",", 'FY2025'!N163, FIND(" ", 'FY2025'!N163)) - FIND(" ", 'FY2025'!N163) - 1) &amp; ", " &amp; MID('FY2025'!N163, FIND(",", 'FY2025'!N163, FIND(",",'FY2025'!N163) + 1) + 2, LEN('FY2025'!N163))),"")</f>
        <v>#VALUE!</v>
      </c>
      <c r="O161" s="5" t="e">
        <f t="shared" si="2"/>
        <v>#VALUE!</v>
      </c>
      <c r="P161" s="10" t="e">
        <f>IF('FY2025'!$A163&lt;&gt;"",IF(AND(MONTH($K161) &lt;= 1, MONTH($L161) &gt;= 1), IF($O161 &lt;&gt; "", $E161/$O161, ""), ""),"")</f>
        <v>#VALUE!</v>
      </c>
      <c r="Q161" s="10" t="e">
        <f>IF('FY2025'!$A163&lt;&gt;"",IF(AND(MONTH($K161) &lt;= 2, MONTH($L161) &gt;= 2), IF($O161 &lt;&gt; "", $E161/$O161, ""), ""),"")</f>
        <v>#VALUE!</v>
      </c>
      <c r="R161" s="10" t="e">
        <f>IF('FY2025'!$A163&lt;&gt;"",IF(AND(MONTH($K161) &lt;= 3, MONTH($L161) &gt;= 3), IF($O161 &lt;&gt; "", $E161/$O161, ""), ""),"")</f>
        <v>#VALUE!</v>
      </c>
      <c r="S161" s="10" t="e">
        <f>IF('FY2025'!$A163&lt;&gt;"",IF(AND(MONTH($K161) &lt;= 4, MONTH($L161) &gt;= 4), IF($O161 &lt;&gt; "", $E161/$O161, ""), ""),"")</f>
        <v>#VALUE!</v>
      </c>
      <c r="T161" s="10" t="e">
        <f>IF('FY2025'!$A163&lt;&gt;"",IF(AND(MONTH($K161) &lt;= 5, MONTH($L161) &gt;= 5), IF($O161 &lt;&gt; "", $E161/$O161, ""), ""),"")</f>
        <v>#VALUE!</v>
      </c>
      <c r="U161" s="10" t="e">
        <f>IF('FY2025'!$A163&lt;&gt;"",IF(AND(MONTH($K161) &lt;= 6, MONTH($L161) &gt;= 6), IF($O161 &lt;&gt; "", $E161/$O161, ""), ""),"")</f>
        <v>#VALUE!</v>
      </c>
      <c r="V161" s="10" t="e">
        <f>IF('FY2025'!$A163&lt;&gt;"",IF(AND(MONTH($K161) &lt;= 7, MONTH($L161) &gt;= 7 ), IF($O161 &lt;&gt; "", $E161/$O161, ""), ""),"")</f>
        <v>#VALUE!</v>
      </c>
      <c r="W161" s="10" t="e">
        <f>IF('FY2025'!$A163&lt;&gt;"",IF(AND(MONTH($K161) &lt;= 8, MONTH($L161) &gt;= 8), IF($O161 &lt;&gt; "", $E161/$O161, ""), ""),"")</f>
        <v>#VALUE!</v>
      </c>
      <c r="X161" s="10" t="e">
        <f>IF('FY2025'!$A163&lt;&gt;"",IF(AND(MONTH($K161) &lt;= 9, MONTH($L161) &gt;= 9), IF($O161 &lt;&gt; "", $E161/$O161, ""), ""),"")</f>
        <v>#VALUE!</v>
      </c>
      <c r="Y161" s="10" t="e">
        <f>IF('FY2025'!$A163&lt;&gt;"",IF(AND(MONTH($K161) &lt;= 10, MONTH($L161) &gt;= 10), IF($O161 &lt;&gt; "", $E161/$O161, ""), ""),"")</f>
        <v>#VALUE!</v>
      </c>
      <c r="Z161" s="10" t="e">
        <f>IF('FY2025'!$A163&lt;&gt;"",IF(AND(MONTH($K161) &lt;= 11, MONTH($L161) &gt;= 11), IF($O161 &lt;&gt; "", $E161/$O161, ""), ""),"")</f>
        <v>#VALUE!</v>
      </c>
      <c r="AA161" s="10" t="e">
        <f>IF('FY2025'!$A163&lt;&gt;"",IF(AND(MONTH($K161) &lt;= 12, MONTH($L161) &gt;= 12), IF($O161 &lt;&gt; "", $E161/$O161, ""), ""),"")</f>
        <v>#VALUE!</v>
      </c>
    </row>
    <row r="162" spans="1:27" x14ac:dyDescent="0.25">
      <c r="A162" s="8">
        <f>IF('FY2025'!A164&lt;&gt;"", VALUE('FY2025'!A164), "")</f>
        <v>161</v>
      </c>
      <c r="B162" s="5" t="str">
        <f>IF('FY2025'!A164&lt;&gt;"",_xlfn.VALUETOTEXT('FY2025'!B164),"")</f>
        <v>25-1606-0907-25CIMI-PS-HZ-161</v>
      </c>
      <c r="C162" s="5" t="str">
        <f>_xlfn.VALUETOTEXT('FY2025'!C164)</f>
        <v>HZ</v>
      </c>
      <c r="D162" s="5" t="str">
        <f>IF('FY2025'!A164&lt;&gt;"",_xlfn.VALUETOTEXT('FY2025'!D164),"")</f>
        <v>CIMB Islamic Bank Berhad</v>
      </c>
      <c r="E162" s="6">
        <f>IF('FY2025'!A164&lt;&gt;"",VALUE('FY2025'!E164),"")</f>
        <v>500000</v>
      </c>
      <c r="F162" s="6">
        <f>IF('FY2025'!A164&lt;&gt;"",VALUE('FY2025'!F164),"")</f>
        <v>60</v>
      </c>
      <c r="G162" s="6">
        <f>IF('FY2025'!A164&lt;&gt;"",VALUE('FY2025'!G164),"")</f>
        <v>50</v>
      </c>
      <c r="H162" s="6">
        <f>IF('FY2025'!A164&lt;&gt;"",VALUE('FY2025'!H164),"")</f>
        <v>0.68</v>
      </c>
      <c r="I162" s="6">
        <f>IF('FY2025'!A164&lt;&gt;"",VALUE('FY2025'!I164),"")</f>
        <v>0.1</v>
      </c>
      <c r="J162" s="6">
        <f>IF('FY2025'!A164&lt;&gt;"",VALUE('FY2025'!J164),"")</f>
        <v>0.57999999999999996</v>
      </c>
      <c r="K162" s="7" t="e">
        <f>IF('FY2025'!A164&lt;&gt;"",DATEVALUE(MID('FY2025'!K164, FIND(",", 'FY2025'!K164) + 2, FIND(" ", 'FY2025'!K164) - FIND(",", 'FY2025'!K164) - 1) &amp; " " &amp; MID('FY2025'!K164, FIND(" ", 'FY2025'!K164) + 1, FIND(",", 'FY2025'!K164, FIND(" ", 'FY2025'!K164)) - FIND(" ", 'FY2025'!K164) - 1) &amp; ", " &amp; MID('FY2025'!K164, FIND(",", 'FY2025'!K164, FIND(",",'FY2025'!K164) + 1) + 2, LEN('FY2025'!K164))),"")</f>
        <v>#VALUE!</v>
      </c>
      <c r="L162" s="7" t="e">
        <f>IF('FY2025'!A164&lt;&gt;"",DATEVALUE(MID('FY2025'!L164, FIND(",", 'FY2025'!L164) + 2, FIND(" ", 'FY2025'!L164) - FIND(",", 'FY2025'!L164) - 1) &amp; " " &amp; MID('FY2025'!L164, FIND(" ", 'FY2025'!L164) + 1, FIND(",", 'FY2025'!L164, FIND(" ", 'FY2025'!L164)) - FIND(" ", 'FY2025'!L164) - 1) &amp; ", " &amp; MID('FY2025'!L164, FIND(",", 'FY2025'!L164, FIND(",",'FY2025'!L164) + 1) + 2, LEN('FY2025'!L164))),"")</f>
        <v>#VALUE!</v>
      </c>
      <c r="M162" s="7" t="e">
        <f>IF('FY2025'!A164&lt;&gt;"",DATEVALUE(MID('FY2025'!M164, FIND(",", 'FY2025'!M164) + 2, FIND(" ", 'FY2025'!M164) - FIND(",", 'FY2025'!M164) - 1) &amp; " " &amp; MID('FY2025'!M164, FIND(" ", 'FY2025'!M164) + 1, FIND(",", 'FY2025'!M164, FIND(" ", 'FY2025'!M164)) - FIND(" ", 'FY2025'!M164) - 1) &amp; ", " &amp; MID('FY2025'!M164, FIND(",", 'FY2025'!M164, FIND(",",'FY2025'!M164) + 1) + 2, LEN('FY2025'!M164))),"")</f>
        <v>#VALUE!</v>
      </c>
      <c r="N162" s="7" t="e">
        <f>IF('FY2025'!A164&lt;&gt;"",DATEVALUE(MID('FY2025'!N164, FIND(",", 'FY2025'!N164) + 2, FIND(" ", 'FY2025'!N164) - FIND(",", 'FY2025'!N164) - 1) &amp; " " &amp; MID('FY2025'!N164, FIND(" ", 'FY2025'!N164) + 1, FIND(",", 'FY2025'!N164, FIND(" ", 'FY2025'!N164)) - FIND(" ", 'FY2025'!N164) - 1) &amp; ", " &amp; MID('FY2025'!N164, FIND(",", 'FY2025'!N164, FIND(",",'FY2025'!N164) + 1) + 2, LEN('FY2025'!N164))),"")</f>
        <v>#VALUE!</v>
      </c>
      <c r="O162" s="5" t="e">
        <f t="shared" si="2"/>
        <v>#VALUE!</v>
      </c>
      <c r="P162" s="10" t="e">
        <f>IF('FY2025'!$A164&lt;&gt;"",IF(AND(MONTH($K162) &lt;= 1, MONTH($L162) &gt;= 1), IF($O162 &lt;&gt; "", $E162/$O162, ""), ""),"")</f>
        <v>#VALUE!</v>
      </c>
      <c r="Q162" s="10" t="e">
        <f>IF('FY2025'!$A164&lt;&gt;"",IF(AND(MONTH($K162) &lt;= 2, MONTH($L162) &gt;= 2), IF($O162 &lt;&gt; "", $E162/$O162, ""), ""),"")</f>
        <v>#VALUE!</v>
      </c>
      <c r="R162" s="10" t="e">
        <f>IF('FY2025'!$A164&lt;&gt;"",IF(AND(MONTH($K162) &lt;= 3, MONTH($L162) &gt;= 3), IF($O162 &lt;&gt; "", $E162/$O162, ""), ""),"")</f>
        <v>#VALUE!</v>
      </c>
      <c r="S162" s="10" t="e">
        <f>IF('FY2025'!$A164&lt;&gt;"",IF(AND(MONTH($K162) &lt;= 4, MONTH($L162) &gt;= 4), IF($O162 &lt;&gt; "", $E162/$O162, ""), ""),"")</f>
        <v>#VALUE!</v>
      </c>
      <c r="T162" s="10" t="e">
        <f>IF('FY2025'!$A164&lt;&gt;"",IF(AND(MONTH($K162) &lt;= 5, MONTH($L162) &gt;= 5), IF($O162 &lt;&gt; "", $E162/$O162, ""), ""),"")</f>
        <v>#VALUE!</v>
      </c>
      <c r="U162" s="10" t="e">
        <f>IF('FY2025'!$A164&lt;&gt;"",IF(AND(MONTH($K162) &lt;= 6, MONTH($L162) &gt;= 6), IF($O162 &lt;&gt; "", $E162/$O162, ""), ""),"")</f>
        <v>#VALUE!</v>
      </c>
      <c r="V162" s="10" t="e">
        <f>IF('FY2025'!$A164&lt;&gt;"",IF(AND(MONTH($K162) &lt;= 7, MONTH($L162) &gt;= 7 ), IF($O162 &lt;&gt; "", $E162/$O162, ""), ""),"")</f>
        <v>#VALUE!</v>
      </c>
      <c r="W162" s="10" t="e">
        <f>IF('FY2025'!$A164&lt;&gt;"",IF(AND(MONTH($K162) &lt;= 8, MONTH($L162) &gt;= 8), IF($O162 &lt;&gt; "", $E162/$O162, ""), ""),"")</f>
        <v>#VALUE!</v>
      </c>
      <c r="X162" s="10" t="e">
        <f>IF('FY2025'!$A164&lt;&gt;"",IF(AND(MONTH($K162) &lt;= 9, MONTH($L162) &gt;= 9), IF($O162 &lt;&gt; "", $E162/$O162, ""), ""),"")</f>
        <v>#VALUE!</v>
      </c>
      <c r="Y162" s="10" t="e">
        <f>IF('FY2025'!$A164&lt;&gt;"",IF(AND(MONTH($K162) &lt;= 10, MONTH($L162) &gt;= 10), IF($O162 &lt;&gt; "", $E162/$O162, ""), ""),"")</f>
        <v>#VALUE!</v>
      </c>
      <c r="Z162" s="10" t="e">
        <f>IF('FY2025'!$A164&lt;&gt;"",IF(AND(MONTH($K162) &lt;= 11, MONTH($L162) &gt;= 11), IF($O162 &lt;&gt; "", $E162/$O162, ""), ""),"")</f>
        <v>#VALUE!</v>
      </c>
      <c r="AA162" s="10" t="e">
        <f>IF('FY2025'!$A164&lt;&gt;"",IF(AND(MONTH($K162) &lt;= 12, MONTH($L162) &gt;= 12), IF($O162 &lt;&gt; "", $E162/$O162, ""), ""),"")</f>
        <v>#VALUE!</v>
      </c>
    </row>
    <row r="163" spans="1:27" x14ac:dyDescent="0.25">
      <c r="A163" s="8">
        <f>IF('FY2025'!A165&lt;&gt;"", VALUE('FY2025'!A165), "")</f>
        <v>162</v>
      </c>
      <c r="B163" s="5" t="str">
        <f>IF('FY2025'!A165&lt;&gt;"",_xlfn.VALUETOTEXT('FY2025'!B165),"")</f>
        <v>25-1706-1007-25JPMC-PS-HZ-162</v>
      </c>
      <c r="C163" s="5" t="str">
        <f>_xlfn.VALUETOTEXT('FY2025'!C165)</f>
        <v>HZ</v>
      </c>
      <c r="D163" s="5" t="str">
        <f>IF('FY2025'!A165&lt;&gt;"",_xlfn.VALUETOTEXT('FY2025'!D165),"")</f>
        <v>JP Morgan Chase Bank NA</v>
      </c>
      <c r="E163" s="6">
        <f>IF('FY2025'!A165&lt;&gt;"",VALUE('FY2025'!E165),"")</f>
        <v>500000</v>
      </c>
      <c r="F163" s="6">
        <f>IF('FY2025'!A165&lt;&gt;"",VALUE('FY2025'!F165),"")</f>
        <v>65</v>
      </c>
      <c r="G163" s="6">
        <f>IF('FY2025'!A165&lt;&gt;"",VALUE('FY2025'!G165),"")</f>
        <v>50</v>
      </c>
      <c r="H163" s="6">
        <f>IF('FY2025'!A165&lt;&gt;"",VALUE('FY2025'!H165),"")</f>
        <v>2.5499999999999998</v>
      </c>
      <c r="I163" s="6">
        <f>IF('FY2025'!A165&lt;&gt;"",VALUE('FY2025'!I165),"")</f>
        <v>0.26</v>
      </c>
      <c r="J163" s="6">
        <f>IF('FY2025'!A165&lt;&gt;"",VALUE('FY2025'!J165),"")</f>
        <v>2.29</v>
      </c>
      <c r="K163" s="7" t="e">
        <f>IF('FY2025'!A165&lt;&gt;"",DATEVALUE(MID('FY2025'!K165, FIND(",", 'FY2025'!K165) + 2, FIND(" ", 'FY2025'!K165) - FIND(",", 'FY2025'!K165) - 1) &amp; " " &amp; MID('FY2025'!K165, FIND(" ", 'FY2025'!K165) + 1, FIND(",", 'FY2025'!K165, FIND(" ", 'FY2025'!K165)) - FIND(" ", 'FY2025'!K165) - 1) &amp; ", " &amp; MID('FY2025'!K165, FIND(",", 'FY2025'!K165, FIND(",",'FY2025'!K165) + 1) + 2, LEN('FY2025'!K165))),"")</f>
        <v>#VALUE!</v>
      </c>
      <c r="L163" s="7" t="e">
        <f>IF('FY2025'!A165&lt;&gt;"",DATEVALUE(MID('FY2025'!L165, FIND(",", 'FY2025'!L165) + 2, FIND(" ", 'FY2025'!L165) - FIND(",", 'FY2025'!L165) - 1) &amp; " " &amp; MID('FY2025'!L165, FIND(" ", 'FY2025'!L165) + 1, FIND(",", 'FY2025'!L165, FIND(" ", 'FY2025'!L165)) - FIND(" ", 'FY2025'!L165) - 1) &amp; ", " &amp; MID('FY2025'!L165, FIND(",", 'FY2025'!L165, FIND(",",'FY2025'!L165) + 1) + 2, LEN('FY2025'!L165))),"")</f>
        <v>#VALUE!</v>
      </c>
      <c r="M163" s="7" t="e">
        <f>IF('FY2025'!A165&lt;&gt;"",DATEVALUE(MID('FY2025'!M165, FIND(",", 'FY2025'!M165) + 2, FIND(" ", 'FY2025'!M165) - FIND(",", 'FY2025'!M165) - 1) &amp; " " &amp; MID('FY2025'!M165, FIND(" ", 'FY2025'!M165) + 1, FIND(",", 'FY2025'!M165, FIND(" ", 'FY2025'!M165)) - FIND(" ", 'FY2025'!M165) - 1) &amp; ", " &amp; MID('FY2025'!M165, FIND(",", 'FY2025'!M165, FIND(",",'FY2025'!M165) + 1) + 2, LEN('FY2025'!M165))),"")</f>
        <v>#VALUE!</v>
      </c>
      <c r="N163" s="7" t="e">
        <f>IF('FY2025'!A165&lt;&gt;"",DATEVALUE(MID('FY2025'!N165, FIND(",", 'FY2025'!N165) + 2, FIND(" ", 'FY2025'!N165) - FIND(",", 'FY2025'!N165) - 1) &amp; " " &amp; MID('FY2025'!N165, FIND(" ", 'FY2025'!N165) + 1, FIND(",", 'FY2025'!N165, FIND(" ", 'FY2025'!N165)) - FIND(" ", 'FY2025'!N165) - 1) &amp; ", " &amp; MID('FY2025'!N165, FIND(",", 'FY2025'!N165, FIND(",",'FY2025'!N165) + 1) + 2, LEN('FY2025'!N165))),"")</f>
        <v>#VALUE!</v>
      </c>
      <c r="O163" s="5" t="e">
        <f t="shared" si="2"/>
        <v>#VALUE!</v>
      </c>
      <c r="P163" s="10" t="e">
        <f>IF('FY2025'!$A165&lt;&gt;"",IF(AND(MONTH($K163) &lt;= 1, MONTH($L163) &gt;= 1), IF($O163 &lt;&gt; "", $E163/$O163, ""), ""),"")</f>
        <v>#VALUE!</v>
      </c>
      <c r="Q163" s="10" t="e">
        <f>IF('FY2025'!$A165&lt;&gt;"",IF(AND(MONTH($K163) &lt;= 2, MONTH($L163) &gt;= 2), IF($O163 &lt;&gt; "", $E163/$O163, ""), ""),"")</f>
        <v>#VALUE!</v>
      </c>
      <c r="R163" s="10" t="e">
        <f>IF('FY2025'!$A165&lt;&gt;"",IF(AND(MONTH($K163) &lt;= 3, MONTH($L163) &gt;= 3), IF($O163 &lt;&gt; "", $E163/$O163, ""), ""),"")</f>
        <v>#VALUE!</v>
      </c>
      <c r="S163" s="10" t="e">
        <f>IF('FY2025'!$A165&lt;&gt;"",IF(AND(MONTH($K163) &lt;= 4, MONTH($L163) &gt;= 4), IF($O163 &lt;&gt; "", $E163/$O163, ""), ""),"")</f>
        <v>#VALUE!</v>
      </c>
      <c r="T163" s="10" t="e">
        <f>IF('FY2025'!$A165&lt;&gt;"",IF(AND(MONTH($K163) &lt;= 5, MONTH($L163) &gt;= 5), IF($O163 &lt;&gt; "", $E163/$O163, ""), ""),"")</f>
        <v>#VALUE!</v>
      </c>
      <c r="U163" s="10" t="e">
        <f>IF('FY2025'!$A165&lt;&gt;"",IF(AND(MONTH($K163) &lt;= 6, MONTH($L163) &gt;= 6), IF($O163 &lt;&gt; "", $E163/$O163, ""), ""),"")</f>
        <v>#VALUE!</v>
      </c>
      <c r="V163" s="10" t="e">
        <f>IF('FY2025'!$A165&lt;&gt;"",IF(AND(MONTH($K163) &lt;= 7, MONTH($L163) &gt;= 7 ), IF($O163 &lt;&gt; "", $E163/$O163, ""), ""),"")</f>
        <v>#VALUE!</v>
      </c>
      <c r="W163" s="10" t="e">
        <f>IF('FY2025'!$A165&lt;&gt;"",IF(AND(MONTH($K163) &lt;= 8, MONTH($L163) &gt;= 8), IF($O163 &lt;&gt; "", $E163/$O163, ""), ""),"")</f>
        <v>#VALUE!</v>
      </c>
      <c r="X163" s="10" t="e">
        <f>IF('FY2025'!$A165&lt;&gt;"",IF(AND(MONTH($K163) &lt;= 9, MONTH($L163) &gt;= 9), IF($O163 &lt;&gt; "", $E163/$O163, ""), ""),"")</f>
        <v>#VALUE!</v>
      </c>
      <c r="Y163" s="10" t="e">
        <f>IF('FY2025'!$A165&lt;&gt;"",IF(AND(MONTH($K163) &lt;= 10, MONTH($L163) &gt;= 10), IF($O163 &lt;&gt; "", $E163/$O163, ""), ""),"")</f>
        <v>#VALUE!</v>
      </c>
      <c r="Z163" s="10" t="e">
        <f>IF('FY2025'!$A165&lt;&gt;"",IF(AND(MONTH($K163) &lt;= 11, MONTH($L163) &gt;= 11), IF($O163 &lt;&gt; "", $E163/$O163, ""), ""),"")</f>
        <v>#VALUE!</v>
      </c>
      <c r="AA163" s="10" t="e">
        <f>IF('FY2025'!$A165&lt;&gt;"",IF(AND(MONTH($K163) &lt;= 12, MONTH($L163) &gt;= 12), IF($O163 &lt;&gt; "", $E163/$O163, ""), ""),"")</f>
        <v>#VALUE!</v>
      </c>
    </row>
    <row r="164" spans="1:27" x14ac:dyDescent="0.25">
      <c r="A164" s="8">
        <f>IF('FY2025'!A166&lt;&gt;"", VALUE('FY2025'!A166), "")</f>
        <v>163</v>
      </c>
      <c r="B164" s="5" t="str">
        <f>IF('FY2025'!A166&lt;&gt;"",_xlfn.VALUETOTEXT('FY2025'!B166),"")</f>
        <v>25-1706-1007-25MSCG-PS-HZ-163</v>
      </c>
      <c r="C164" s="5" t="str">
        <f>_xlfn.VALUETOTEXT('FY2025'!C166)</f>
        <v>HZ</v>
      </c>
      <c r="D164" s="5" t="str">
        <f>IF('FY2025'!A166&lt;&gt;"",_xlfn.VALUETOTEXT('FY2025'!D166),"")</f>
        <v>Morgan Stanley Capital Group (Singapore) Pte</v>
      </c>
      <c r="E164" s="6">
        <f>IF('FY2025'!A166&lt;&gt;"",VALUE('FY2025'!E166),"")</f>
        <v>500000</v>
      </c>
      <c r="F164" s="6">
        <f>IF('FY2025'!A166&lt;&gt;"",VALUE('FY2025'!F166),"")</f>
        <v>65</v>
      </c>
      <c r="G164" s="6">
        <f>IF('FY2025'!A166&lt;&gt;"",VALUE('FY2025'!G166),"")</f>
        <v>50</v>
      </c>
      <c r="H164" s="6">
        <f>IF('FY2025'!A166&lt;&gt;"",VALUE('FY2025'!H166),"")</f>
        <v>2.7</v>
      </c>
      <c r="I164" s="6">
        <f>IF('FY2025'!A166&lt;&gt;"",VALUE('FY2025'!I166),"")</f>
        <v>0.44</v>
      </c>
      <c r="J164" s="6">
        <f>IF('FY2025'!A166&lt;&gt;"",VALUE('FY2025'!J166),"")</f>
        <v>2.2599999999999998</v>
      </c>
      <c r="K164" s="7" t="e">
        <f>IF('FY2025'!A166&lt;&gt;"",DATEVALUE(MID('FY2025'!K166, FIND(",", 'FY2025'!K166) + 2, FIND(" ", 'FY2025'!K166) - FIND(",", 'FY2025'!K166) - 1) &amp; " " &amp; MID('FY2025'!K166, FIND(" ", 'FY2025'!K166) + 1, FIND(",", 'FY2025'!K166, FIND(" ", 'FY2025'!K166)) - FIND(" ", 'FY2025'!K166) - 1) &amp; ", " &amp; MID('FY2025'!K166, FIND(",", 'FY2025'!K166, FIND(",",'FY2025'!K166) + 1) + 2, LEN('FY2025'!K166))),"")</f>
        <v>#VALUE!</v>
      </c>
      <c r="L164" s="7" t="e">
        <f>IF('FY2025'!A166&lt;&gt;"",DATEVALUE(MID('FY2025'!L166, FIND(",", 'FY2025'!L166) + 2, FIND(" ", 'FY2025'!L166) - FIND(",", 'FY2025'!L166) - 1) &amp; " " &amp; MID('FY2025'!L166, FIND(" ", 'FY2025'!L166) + 1, FIND(",", 'FY2025'!L166, FIND(" ", 'FY2025'!L166)) - FIND(" ", 'FY2025'!L166) - 1) &amp; ", " &amp; MID('FY2025'!L166, FIND(",", 'FY2025'!L166, FIND(",",'FY2025'!L166) + 1) + 2, LEN('FY2025'!L166))),"")</f>
        <v>#VALUE!</v>
      </c>
      <c r="M164" s="7" t="e">
        <f>IF('FY2025'!A166&lt;&gt;"",DATEVALUE(MID('FY2025'!M166, FIND(",", 'FY2025'!M166) + 2, FIND(" ", 'FY2025'!M166) - FIND(",", 'FY2025'!M166) - 1) &amp; " " &amp; MID('FY2025'!M166, FIND(" ", 'FY2025'!M166) + 1, FIND(",", 'FY2025'!M166, FIND(" ", 'FY2025'!M166)) - FIND(" ", 'FY2025'!M166) - 1) &amp; ", " &amp; MID('FY2025'!M166, FIND(",", 'FY2025'!M166, FIND(",",'FY2025'!M166) + 1) + 2, LEN('FY2025'!M166))),"")</f>
        <v>#VALUE!</v>
      </c>
      <c r="N164" s="7" t="e">
        <f>IF('FY2025'!A166&lt;&gt;"",DATEVALUE(MID('FY2025'!N166, FIND(",", 'FY2025'!N166) + 2, FIND(" ", 'FY2025'!N166) - FIND(",", 'FY2025'!N166) - 1) &amp; " " &amp; MID('FY2025'!N166, FIND(" ", 'FY2025'!N166) + 1, FIND(",", 'FY2025'!N166, FIND(" ", 'FY2025'!N166)) - FIND(" ", 'FY2025'!N166) - 1) &amp; ", " &amp; MID('FY2025'!N166, FIND(",", 'FY2025'!N166, FIND(",",'FY2025'!N166) + 1) + 2, LEN('FY2025'!N166))),"")</f>
        <v>#VALUE!</v>
      </c>
      <c r="O164" s="5" t="e">
        <f t="shared" si="2"/>
        <v>#VALUE!</v>
      </c>
      <c r="P164" s="10" t="e">
        <f>IF('FY2025'!$A166&lt;&gt;"",IF(AND(MONTH($K164) &lt;= 1, MONTH($L164) &gt;= 1), IF($O164 &lt;&gt; "", $E164/$O164, ""), ""),"")</f>
        <v>#VALUE!</v>
      </c>
      <c r="Q164" s="10" t="e">
        <f>IF('FY2025'!$A166&lt;&gt;"",IF(AND(MONTH($K164) &lt;= 2, MONTH($L164) &gt;= 2), IF($O164 &lt;&gt; "", $E164/$O164, ""), ""),"")</f>
        <v>#VALUE!</v>
      </c>
      <c r="R164" s="10" t="e">
        <f>IF('FY2025'!$A166&lt;&gt;"",IF(AND(MONTH($K164) &lt;= 3, MONTH($L164) &gt;= 3), IF($O164 &lt;&gt; "", $E164/$O164, ""), ""),"")</f>
        <v>#VALUE!</v>
      </c>
      <c r="S164" s="10" t="e">
        <f>IF('FY2025'!$A166&lt;&gt;"",IF(AND(MONTH($K164) &lt;= 4, MONTH($L164) &gt;= 4), IF($O164 &lt;&gt; "", $E164/$O164, ""), ""),"")</f>
        <v>#VALUE!</v>
      </c>
      <c r="T164" s="10" t="e">
        <f>IF('FY2025'!$A166&lt;&gt;"",IF(AND(MONTH($K164) &lt;= 5, MONTH($L164) &gt;= 5), IF($O164 &lt;&gt; "", $E164/$O164, ""), ""),"")</f>
        <v>#VALUE!</v>
      </c>
      <c r="U164" s="10" t="e">
        <f>IF('FY2025'!$A166&lt;&gt;"",IF(AND(MONTH($K164) &lt;= 6, MONTH($L164) &gt;= 6), IF($O164 &lt;&gt; "", $E164/$O164, ""), ""),"")</f>
        <v>#VALUE!</v>
      </c>
      <c r="V164" s="10" t="e">
        <f>IF('FY2025'!$A166&lt;&gt;"",IF(AND(MONTH($K164) &lt;= 7, MONTH($L164) &gt;= 7 ), IF($O164 &lt;&gt; "", $E164/$O164, ""), ""),"")</f>
        <v>#VALUE!</v>
      </c>
      <c r="W164" s="10" t="e">
        <f>IF('FY2025'!$A166&lt;&gt;"",IF(AND(MONTH($K164) &lt;= 8, MONTH($L164) &gt;= 8), IF($O164 &lt;&gt; "", $E164/$O164, ""), ""),"")</f>
        <v>#VALUE!</v>
      </c>
      <c r="X164" s="10" t="e">
        <f>IF('FY2025'!$A166&lt;&gt;"",IF(AND(MONTH($K164) &lt;= 9, MONTH($L164) &gt;= 9), IF($O164 &lt;&gt; "", $E164/$O164, ""), ""),"")</f>
        <v>#VALUE!</v>
      </c>
      <c r="Y164" s="10" t="e">
        <f>IF('FY2025'!$A166&lt;&gt;"",IF(AND(MONTH($K164) &lt;= 10, MONTH($L164) &gt;= 10), IF($O164 &lt;&gt; "", $E164/$O164, ""), ""),"")</f>
        <v>#VALUE!</v>
      </c>
      <c r="Z164" s="10" t="e">
        <f>IF('FY2025'!$A166&lt;&gt;"",IF(AND(MONTH($K164) &lt;= 11, MONTH($L164) &gt;= 11), IF($O164 &lt;&gt; "", $E164/$O164, ""), ""),"")</f>
        <v>#VALUE!</v>
      </c>
      <c r="AA164" s="10" t="e">
        <f>IF('FY2025'!$A166&lt;&gt;"",IF(AND(MONTH($K164) &lt;= 12, MONTH($L164) &gt;= 12), IF($O164 &lt;&gt; "", $E164/$O164, ""), ""),"")</f>
        <v>#VALUE!</v>
      </c>
    </row>
    <row r="165" spans="1:27" x14ac:dyDescent="0.25">
      <c r="A165" s="8">
        <f>IF('FY2025'!A167&lt;&gt;"", VALUE('FY2025'!A167), "")</f>
        <v>164</v>
      </c>
      <c r="B165" s="5" t="str">
        <f>IF('FY2025'!A167&lt;&gt;"",_xlfn.VALUETOTEXT('FY2025'!B167),"")</f>
        <v>25-1706-1007-25TOTS-PS-HZ-164</v>
      </c>
      <c r="C165" s="5" t="str">
        <f>_xlfn.VALUETOTEXT('FY2025'!C167)</f>
        <v>HZ</v>
      </c>
      <c r="D165" s="5" t="str">
        <f>IF('FY2025'!A167&lt;&gt;"",_xlfn.VALUETOTEXT('FY2025'!D167),"")</f>
        <v>TOTSA TotalEnergies Trading SA</v>
      </c>
      <c r="E165" s="6">
        <f>IF('FY2025'!A167&lt;&gt;"",VALUE('FY2025'!E167),"")</f>
        <v>500000</v>
      </c>
      <c r="F165" s="6">
        <f>IF('FY2025'!A167&lt;&gt;"",VALUE('FY2025'!F167),"")</f>
        <v>60</v>
      </c>
      <c r="G165" s="6">
        <f>IF('FY2025'!A167&lt;&gt;"",VALUE('FY2025'!G167),"")</f>
        <v>50</v>
      </c>
      <c r="H165" s="6">
        <f>IF('FY2025'!A167&lt;&gt;"",VALUE('FY2025'!H167),"")</f>
        <v>0.7</v>
      </c>
      <c r="I165" s="6">
        <f>IF('FY2025'!A167&lt;&gt;"",VALUE('FY2025'!I167),"")</f>
        <v>0.04</v>
      </c>
      <c r="J165" s="6">
        <f>IF('FY2025'!A167&lt;&gt;"",VALUE('FY2025'!J167),"")</f>
        <v>0.66</v>
      </c>
      <c r="K165" s="7" t="e">
        <f>IF('FY2025'!A167&lt;&gt;"",DATEVALUE(MID('FY2025'!K167, FIND(",", 'FY2025'!K167) + 2, FIND(" ", 'FY2025'!K167) - FIND(",", 'FY2025'!K167) - 1) &amp; " " &amp; MID('FY2025'!K167, FIND(" ", 'FY2025'!K167) + 1, FIND(",", 'FY2025'!K167, FIND(" ", 'FY2025'!K167)) - FIND(" ", 'FY2025'!K167) - 1) &amp; ", " &amp; MID('FY2025'!K167, FIND(",", 'FY2025'!K167, FIND(",",'FY2025'!K167) + 1) + 2, LEN('FY2025'!K167))),"")</f>
        <v>#VALUE!</v>
      </c>
      <c r="L165" s="7" t="e">
        <f>IF('FY2025'!A167&lt;&gt;"",DATEVALUE(MID('FY2025'!L167, FIND(",", 'FY2025'!L167) + 2, FIND(" ", 'FY2025'!L167) - FIND(",", 'FY2025'!L167) - 1) &amp; " " &amp; MID('FY2025'!L167, FIND(" ", 'FY2025'!L167) + 1, FIND(",", 'FY2025'!L167, FIND(" ", 'FY2025'!L167)) - FIND(" ", 'FY2025'!L167) - 1) &amp; ", " &amp; MID('FY2025'!L167, FIND(",", 'FY2025'!L167, FIND(",",'FY2025'!L167) + 1) + 2, LEN('FY2025'!L167))),"")</f>
        <v>#VALUE!</v>
      </c>
      <c r="M165" s="7" t="e">
        <f>IF('FY2025'!A167&lt;&gt;"",DATEVALUE(MID('FY2025'!M167, FIND(",", 'FY2025'!M167) + 2, FIND(" ", 'FY2025'!M167) - FIND(",", 'FY2025'!M167) - 1) &amp; " " &amp; MID('FY2025'!M167, FIND(" ", 'FY2025'!M167) + 1, FIND(",", 'FY2025'!M167, FIND(" ", 'FY2025'!M167)) - FIND(" ", 'FY2025'!M167) - 1) &amp; ", " &amp; MID('FY2025'!M167, FIND(",", 'FY2025'!M167, FIND(",",'FY2025'!M167) + 1) + 2, LEN('FY2025'!M167))),"")</f>
        <v>#VALUE!</v>
      </c>
      <c r="N165" s="7" t="e">
        <f>IF('FY2025'!A167&lt;&gt;"",DATEVALUE(MID('FY2025'!N167, FIND(",", 'FY2025'!N167) + 2, FIND(" ", 'FY2025'!N167) - FIND(",", 'FY2025'!N167) - 1) &amp; " " &amp; MID('FY2025'!N167, FIND(" ", 'FY2025'!N167) + 1, FIND(",", 'FY2025'!N167, FIND(" ", 'FY2025'!N167)) - FIND(" ", 'FY2025'!N167) - 1) &amp; ", " &amp; MID('FY2025'!N167, FIND(",", 'FY2025'!N167, FIND(",",'FY2025'!N167) + 1) + 2, LEN('FY2025'!N167))),"")</f>
        <v>#VALUE!</v>
      </c>
      <c r="O165" s="5" t="e">
        <f t="shared" si="2"/>
        <v>#VALUE!</v>
      </c>
      <c r="P165" s="10" t="e">
        <f>IF('FY2025'!$A167&lt;&gt;"",IF(AND(MONTH($K165) &lt;= 1, MONTH($L165) &gt;= 1), IF($O165 &lt;&gt; "", $E165/$O165, ""), ""),"")</f>
        <v>#VALUE!</v>
      </c>
      <c r="Q165" s="10" t="e">
        <f>IF('FY2025'!$A167&lt;&gt;"",IF(AND(MONTH($K165) &lt;= 2, MONTH($L165) &gt;= 2), IF($O165 &lt;&gt; "", $E165/$O165, ""), ""),"")</f>
        <v>#VALUE!</v>
      </c>
      <c r="R165" s="10" t="e">
        <f>IF('FY2025'!$A167&lt;&gt;"",IF(AND(MONTH($K165) &lt;= 3, MONTH($L165) &gt;= 3), IF($O165 &lt;&gt; "", $E165/$O165, ""), ""),"")</f>
        <v>#VALUE!</v>
      </c>
      <c r="S165" s="10" t="e">
        <f>IF('FY2025'!$A167&lt;&gt;"",IF(AND(MONTH($K165) &lt;= 4, MONTH($L165) &gt;= 4), IF($O165 &lt;&gt; "", $E165/$O165, ""), ""),"")</f>
        <v>#VALUE!</v>
      </c>
      <c r="T165" s="10" t="e">
        <f>IF('FY2025'!$A167&lt;&gt;"",IF(AND(MONTH($K165) &lt;= 5, MONTH($L165) &gt;= 5), IF($O165 &lt;&gt; "", $E165/$O165, ""), ""),"")</f>
        <v>#VALUE!</v>
      </c>
      <c r="U165" s="10" t="e">
        <f>IF('FY2025'!$A167&lt;&gt;"",IF(AND(MONTH($K165) &lt;= 6, MONTH($L165) &gt;= 6), IF($O165 &lt;&gt; "", $E165/$O165, ""), ""),"")</f>
        <v>#VALUE!</v>
      </c>
      <c r="V165" s="10" t="e">
        <f>IF('FY2025'!$A167&lt;&gt;"",IF(AND(MONTH($K165) &lt;= 7, MONTH($L165) &gt;= 7 ), IF($O165 &lt;&gt; "", $E165/$O165, ""), ""),"")</f>
        <v>#VALUE!</v>
      </c>
      <c r="W165" s="10" t="e">
        <f>IF('FY2025'!$A167&lt;&gt;"",IF(AND(MONTH($K165) &lt;= 8, MONTH($L165) &gt;= 8), IF($O165 &lt;&gt; "", $E165/$O165, ""), ""),"")</f>
        <v>#VALUE!</v>
      </c>
      <c r="X165" s="10" t="e">
        <f>IF('FY2025'!$A167&lt;&gt;"",IF(AND(MONTH($K165) &lt;= 9, MONTH($L165) &gt;= 9), IF($O165 &lt;&gt; "", $E165/$O165, ""), ""),"")</f>
        <v>#VALUE!</v>
      </c>
      <c r="Y165" s="10" t="e">
        <f>IF('FY2025'!$A167&lt;&gt;"",IF(AND(MONTH($K165) &lt;= 10, MONTH($L165) &gt;= 10), IF($O165 &lt;&gt; "", $E165/$O165, ""), ""),"")</f>
        <v>#VALUE!</v>
      </c>
      <c r="Z165" s="10" t="e">
        <f>IF('FY2025'!$A167&lt;&gt;"",IF(AND(MONTH($K165) &lt;= 11, MONTH($L165) &gt;= 11), IF($O165 &lt;&gt; "", $E165/$O165, ""), ""),"")</f>
        <v>#VALUE!</v>
      </c>
      <c r="AA165" s="10" t="e">
        <f>IF('FY2025'!$A167&lt;&gt;"",IF(AND(MONTH($K165) &lt;= 12, MONTH($L165) &gt;= 12), IF($O165 &lt;&gt; "", $E165/$O165, ""), ""),"")</f>
        <v>#VALUE!</v>
      </c>
    </row>
    <row r="166" spans="1:27" x14ac:dyDescent="0.25">
      <c r="A166" s="8">
        <f>IF('FY2025'!A168&lt;&gt;"", VALUE('FY2025'!A168), "")</f>
        <v>165</v>
      </c>
      <c r="B166" s="5" t="str">
        <f>IF('FY2025'!A168&lt;&gt;"",_xlfn.VALUETOTEXT('FY2025'!B168),"")</f>
        <v>25-1706-1007-25MLIL-PS-HZ-165</v>
      </c>
      <c r="C166" s="5" t="str">
        <f>_xlfn.VALUETOTEXT('FY2025'!C168)</f>
        <v>HZ</v>
      </c>
      <c r="D166" s="5" t="str">
        <f>IF('FY2025'!A168&lt;&gt;"",_xlfn.VALUETOTEXT('FY2025'!D168),"")</f>
        <v>Merrill Lynch International</v>
      </c>
      <c r="E166" s="6">
        <f>IF('FY2025'!A168&lt;&gt;"",VALUE('FY2025'!E168),"")</f>
        <v>500000</v>
      </c>
      <c r="F166" s="6">
        <f>IF('FY2025'!A168&lt;&gt;"",VALUE('FY2025'!F168),"")</f>
        <v>60</v>
      </c>
      <c r="G166" s="6">
        <f>IF('FY2025'!A168&lt;&gt;"",VALUE('FY2025'!G168),"")</f>
        <v>50</v>
      </c>
      <c r="H166" s="6">
        <f>IF('FY2025'!A168&lt;&gt;"",VALUE('FY2025'!H168),"")</f>
        <v>0.76</v>
      </c>
      <c r="I166" s="6">
        <f>IF('FY2025'!A168&lt;&gt;"",VALUE('FY2025'!I168),"")</f>
        <v>0.1</v>
      </c>
      <c r="J166" s="6">
        <f>IF('FY2025'!A168&lt;&gt;"",VALUE('FY2025'!J168),"")</f>
        <v>0.66</v>
      </c>
      <c r="K166" s="7" t="e">
        <f>IF('FY2025'!A168&lt;&gt;"",DATEVALUE(MID('FY2025'!K168, FIND(",", 'FY2025'!K168) + 2, FIND(" ", 'FY2025'!K168) - FIND(",", 'FY2025'!K168) - 1) &amp; " " &amp; MID('FY2025'!K168, FIND(" ", 'FY2025'!K168) + 1, FIND(",", 'FY2025'!K168, FIND(" ", 'FY2025'!K168)) - FIND(" ", 'FY2025'!K168) - 1) &amp; ", " &amp; MID('FY2025'!K168, FIND(",", 'FY2025'!K168, FIND(",",'FY2025'!K168) + 1) + 2, LEN('FY2025'!K168))),"")</f>
        <v>#VALUE!</v>
      </c>
      <c r="L166" s="7" t="e">
        <f>IF('FY2025'!A168&lt;&gt;"",DATEVALUE(MID('FY2025'!L168, FIND(",", 'FY2025'!L168) + 2, FIND(" ", 'FY2025'!L168) - FIND(",", 'FY2025'!L168) - 1) &amp; " " &amp; MID('FY2025'!L168, FIND(" ", 'FY2025'!L168) + 1, FIND(",", 'FY2025'!L168, FIND(" ", 'FY2025'!L168)) - FIND(" ", 'FY2025'!L168) - 1) &amp; ", " &amp; MID('FY2025'!L168, FIND(",", 'FY2025'!L168, FIND(",",'FY2025'!L168) + 1) + 2, LEN('FY2025'!L168))),"")</f>
        <v>#VALUE!</v>
      </c>
      <c r="M166" s="7" t="e">
        <f>IF('FY2025'!A168&lt;&gt;"",DATEVALUE(MID('FY2025'!M168, FIND(",", 'FY2025'!M168) + 2, FIND(" ", 'FY2025'!M168) - FIND(",", 'FY2025'!M168) - 1) &amp; " " &amp; MID('FY2025'!M168, FIND(" ", 'FY2025'!M168) + 1, FIND(",", 'FY2025'!M168, FIND(" ", 'FY2025'!M168)) - FIND(" ", 'FY2025'!M168) - 1) &amp; ", " &amp; MID('FY2025'!M168, FIND(",", 'FY2025'!M168, FIND(",",'FY2025'!M168) + 1) + 2, LEN('FY2025'!M168))),"")</f>
        <v>#VALUE!</v>
      </c>
      <c r="N166" s="7" t="e">
        <f>IF('FY2025'!A168&lt;&gt;"",DATEVALUE(MID('FY2025'!N168, FIND(",", 'FY2025'!N168) + 2, FIND(" ", 'FY2025'!N168) - FIND(",", 'FY2025'!N168) - 1) &amp; " " &amp; MID('FY2025'!N168, FIND(" ", 'FY2025'!N168) + 1, FIND(",", 'FY2025'!N168, FIND(" ", 'FY2025'!N168)) - FIND(" ", 'FY2025'!N168) - 1) &amp; ", " &amp; MID('FY2025'!N168, FIND(",", 'FY2025'!N168, FIND(",",'FY2025'!N168) + 1) + 2, LEN('FY2025'!N168))),"")</f>
        <v>#VALUE!</v>
      </c>
      <c r="O166" s="5" t="e">
        <f t="shared" si="2"/>
        <v>#VALUE!</v>
      </c>
      <c r="P166" s="10" t="e">
        <f>IF('FY2025'!$A168&lt;&gt;"",IF(AND(MONTH($K166) &lt;= 1, MONTH($L166) &gt;= 1), IF($O166 &lt;&gt; "", $E166/$O166, ""), ""),"")</f>
        <v>#VALUE!</v>
      </c>
      <c r="Q166" s="10" t="e">
        <f>IF('FY2025'!$A168&lt;&gt;"",IF(AND(MONTH($K166) &lt;= 2, MONTH($L166) &gt;= 2), IF($O166 &lt;&gt; "", $E166/$O166, ""), ""),"")</f>
        <v>#VALUE!</v>
      </c>
      <c r="R166" s="10" t="e">
        <f>IF('FY2025'!$A168&lt;&gt;"",IF(AND(MONTH($K166) &lt;= 3, MONTH($L166) &gt;= 3), IF($O166 &lt;&gt; "", $E166/$O166, ""), ""),"")</f>
        <v>#VALUE!</v>
      </c>
      <c r="S166" s="10" t="e">
        <f>IF('FY2025'!$A168&lt;&gt;"",IF(AND(MONTH($K166) &lt;= 4, MONTH($L166) &gt;= 4), IF($O166 &lt;&gt; "", $E166/$O166, ""), ""),"")</f>
        <v>#VALUE!</v>
      </c>
      <c r="T166" s="10" t="e">
        <f>IF('FY2025'!$A168&lt;&gt;"",IF(AND(MONTH($K166) &lt;= 5, MONTH($L166) &gt;= 5), IF($O166 &lt;&gt; "", $E166/$O166, ""), ""),"")</f>
        <v>#VALUE!</v>
      </c>
      <c r="U166" s="10" t="e">
        <f>IF('FY2025'!$A168&lt;&gt;"",IF(AND(MONTH($K166) &lt;= 6, MONTH($L166) &gt;= 6), IF($O166 &lt;&gt; "", $E166/$O166, ""), ""),"")</f>
        <v>#VALUE!</v>
      </c>
      <c r="V166" s="10" t="e">
        <f>IF('FY2025'!$A168&lt;&gt;"",IF(AND(MONTH($K166) &lt;= 7, MONTH($L166) &gt;= 7 ), IF($O166 &lt;&gt; "", $E166/$O166, ""), ""),"")</f>
        <v>#VALUE!</v>
      </c>
      <c r="W166" s="10" t="e">
        <f>IF('FY2025'!$A168&lt;&gt;"",IF(AND(MONTH($K166) &lt;= 8, MONTH($L166) &gt;= 8), IF($O166 &lt;&gt; "", $E166/$O166, ""), ""),"")</f>
        <v>#VALUE!</v>
      </c>
      <c r="X166" s="10" t="e">
        <f>IF('FY2025'!$A168&lt;&gt;"",IF(AND(MONTH($K166) &lt;= 9, MONTH($L166) &gt;= 9), IF($O166 &lt;&gt; "", $E166/$O166, ""), ""),"")</f>
        <v>#VALUE!</v>
      </c>
      <c r="Y166" s="10" t="e">
        <f>IF('FY2025'!$A168&lt;&gt;"",IF(AND(MONTH($K166) &lt;= 10, MONTH($L166) &gt;= 10), IF($O166 &lt;&gt; "", $E166/$O166, ""), ""),"")</f>
        <v>#VALUE!</v>
      </c>
      <c r="Z166" s="10" t="e">
        <f>IF('FY2025'!$A168&lt;&gt;"",IF(AND(MONTH($K166) &lt;= 11, MONTH($L166) &gt;= 11), IF($O166 &lt;&gt; "", $E166/$O166, ""), ""),"")</f>
        <v>#VALUE!</v>
      </c>
      <c r="AA166" s="10" t="e">
        <f>IF('FY2025'!$A168&lt;&gt;"",IF(AND(MONTH($K166) &lt;= 12, MONTH($L166) &gt;= 12), IF($O166 &lt;&gt; "", $E166/$O166, ""), ""),"")</f>
        <v>#VALUE!</v>
      </c>
    </row>
    <row r="167" spans="1:27" x14ac:dyDescent="0.25">
      <c r="A167" s="8">
        <f>IF('FY2025'!A169&lt;&gt;"", VALUE('FY2025'!A169), "")</f>
        <v>166</v>
      </c>
      <c r="B167" s="5" t="str">
        <f>IF('FY2025'!A169&lt;&gt;"",_xlfn.VALUETOTEXT('FY2025'!B169),"")</f>
        <v>25-1906-1107-25SCBS-PS-HZ-166</v>
      </c>
      <c r="C167" s="5" t="str">
        <f>_xlfn.VALUETOTEXT('FY2025'!C169)</f>
        <v>HZ</v>
      </c>
      <c r="D167" s="5" t="str">
        <f>IF('FY2025'!A169&lt;&gt;"",_xlfn.VALUETOTEXT('FY2025'!D169),"")</f>
        <v>Standard Chartered Saadiq Berhad</v>
      </c>
      <c r="E167" s="6">
        <f>IF('FY2025'!A169&lt;&gt;"",VALUE('FY2025'!E169),"")</f>
        <v>500000</v>
      </c>
      <c r="F167" s="6">
        <f>IF('FY2025'!A169&lt;&gt;"",VALUE('FY2025'!F169),"")</f>
        <v>62</v>
      </c>
      <c r="G167" s="6">
        <f>IF('FY2025'!A169&lt;&gt;"",VALUE('FY2025'!G169),"")</f>
        <v>50</v>
      </c>
      <c r="H167" s="6">
        <f>IF('FY2025'!A169&lt;&gt;"",VALUE('FY2025'!H169),"")</f>
        <v>0.33</v>
      </c>
      <c r="I167" s="6">
        <f>IF('FY2025'!A169&lt;&gt;"",VALUE('FY2025'!I169),"")</f>
        <v>0.02</v>
      </c>
      <c r="J167" s="6">
        <f>IF('FY2025'!A169&lt;&gt;"",VALUE('FY2025'!J169),"")</f>
        <v>0.31</v>
      </c>
      <c r="K167" s="7" t="e">
        <f>IF('FY2025'!A169&lt;&gt;"",DATEVALUE(MID('FY2025'!K169, FIND(",", 'FY2025'!K169) + 2, FIND(" ", 'FY2025'!K169) - FIND(",", 'FY2025'!K169) - 1) &amp; " " &amp; MID('FY2025'!K169, FIND(" ", 'FY2025'!K169) + 1, FIND(",", 'FY2025'!K169, FIND(" ", 'FY2025'!K169)) - FIND(" ", 'FY2025'!K169) - 1) &amp; ", " &amp; MID('FY2025'!K169, FIND(",", 'FY2025'!K169, FIND(",",'FY2025'!K169) + 1) + 2, LEN('FY2025'!K169))),"")</f>
        <v>#VALUE!</v>
      </c>
      <c r="L167" s="7" t="e">
        <f>IF('FY2025'!A169&lt;&gt;"",DATEVALUE(MID('FY2025'!L169, FIND(",", 'FY2025'!L169) + 2, FIND(" ", 'FY2025'!L169) - FIND(",", 'FY2025'!L169) - 1) &amp; " " &amp; MID('FY2025'!L169, FIND(" ", 'FY2025'!L169) + 1, FIND(",", 'FY2025'!L169, FIND(" ", 'FY2025'!L169)) - FIND(" ", 'FY2025'!L169) - 1) &amp; ", " &amp; MID('FY2025'!L169, FIND(",", 'FY2025'!L169, FIND(",",'FY2025'!L169) + 1) + 2, LEN('FY2025'!L169))),"")</f>
        <v>#VALUE!</v>
      </c>
      <c r="M167" s="7" t="e">
        <f>IF('FY2025'!A169&lt;&gt;"",DATEVALUE(MID('FY2025'!M169, FIND(",", 'FY2025'!M169) + 2, FIND(" ", 'FY2025'!M169) - FIND(",", 'FY2025'!M169) - 1) &amp; " " &amp; MID('FY2025'!M169, FIND(" ", 'FY2025'!M169) + 1, FIND(",", 'FY2025'!M169, FIND(" ", 'FY2025'!M169)) - FIND(" ", 'FY2025'!M169) - 1) &amp; ", " &amp; MID('FY2025'!M169, FIND(",", 'FY2025'!M169, FIND(",",'FY2025'!M169) + 1) + 2, LEN('FY2025'!M169))),"")</f>
        <v>#VALUE!</v>
      </c>
      <c r="N167" s="7" t="e">
        <f>IF('FY2025'!A169&lt;&gt;"",DATEVALUE(MID('FY2025'!N169, FIND(",", 'FY2025'!N169) + 2, FIND(" ", 'FY2025'!N169) - FIND(",", 'FY2025'!N169) - 1) &amp; " " &amp; MID('FY2025'!N169, FIND(" ", 'FY2025'!N169) + 1, FIND(",", 'FY2025'!N169, FIND(" ", 'FY2025'!N169)) - FIND(" ", 'FY2025'!N169) - 1) &amp; ", " &amp; MID('FY2025'!N169, FIND(",", 'FY2025'!N169, FIND(",",'FY2025'!N169) + 1) + 2, LEN('FY2025'!N169))),"")</f>
        <v>#VALUE!</v>
      </c>
      <c r="O167" s="5" t="e">
        <f t="shared" si="2"/>
        <v>#VALUE!</v>
      </c>
      <c r="P167" s="10" t="e">
        <f>IF('FY2025'!$A169&lt;&gt;"",IF(AND(MONTH($K167) &lt;= 1, MONTH($L167) &gt;= 1), IF($O167 &lt;&gt; "", $E167/$O167, ""), ""),"")</f>
        <v>#VALUE!</v>
      </c>
      <c r="Q167" s="10" t="e">
        <f>IF('FY2025'!$A169&lt;&gt;"",IF(AND(MONTH($K167) &lt;= 2, MONTH($L167) &gt;= 2), IF($O167 &lt;&gt; "", $E167/$O167, ""), ""),"")</f>
        <v>#VALUE!</v>
      </c>
      <c r="R167" s="10" t="e">
        <f>IF('FY2025'!$A169&lt;&gt;"",IF(AND(MONTH($K167) &lt;= 3, MONTH($L167) &gt;= 3), IF($O167 &lt;&gt; "", $E167/$O167, ""), ""),"")</f>
        <v>#VALUE!</v>
      </c>
      <c r="S167" s="10" t="e">
        <f>IF('FY2025'!$A169&lt;&gt;"",IF(AND(MONTH($K167) &lt;= 4, MONTH($L167) &gt;= 4), IF($O167 &lt;&gt; "", $E167/$O167, ""), ""),"")</f>
        <v>#VALUE!</v>
      </c>
      <c r="T167" s="10" t="e">
        <f>IF('FY2025'!$A169&lt;&gt;"",IF(AND(MONTH($K167) &lt;= 5, MONTH($L167) &gt;= 5), IF($O167 &lt;&gt; "", $E167/$O167, ""), ""),"")</f>
        <v>#VALUE!</v>
      </c>
      <c r="U167" s="10" t="e">
        <f>IF('FY2025'!$A169&lt;&gt;"",IF(AND(MONTH($K167) &lt;= 6, MONTH($L167) &gt;= 6), IF($O167 &lt;&gt; "", $E167/$O167, ""), ""),"")</f>
        <v>#VALUE!</v>
      </c>
      <c r="V167" s="10" t="e">
        <f>IF('FY2025'!$A169&lt;&gt;"",IF(AND(MONTH($K167) &lt;= 7, MONTH($L167) &gt;= 7 ), IF($O167 &lt;&gt; "", $E167/$O167, ""), ""),"")</f>
        <v>#VALUE!</v>
      </c>
      <c r="W167" s="10" t="e">
        <f>IF('FY2025'!$A169&lt;&gt;"",IF(AND(MONTH($K167) &lt;= 8, MONTH($L167) &gt;= 8), IF($O167 &lt;&gt; "", $E167/$O167, ""), ""),"")</f>
        <v>#VALUE!</v>
      </c>
      <c r="X167" s="10" t="e">
        <f>IF('FY2025'!$A169&lt;&gt;"",IF(AND(MONTH($K167) &lt;= 9, MONTH($L167) &gt;= 9), IF($O167 &lt;&gt; "", $E167/$O167, ""), ""),"")</f>
        <v>#VALUE!</v>
      </c>
      <c r="Y167" s="10" t="e">
        <f>IF('FY2025'!$A169&lt;&gt;"",IF(AND(MONTH($K167) &lt;= 10, MONTH($L167) &gt;= 10), IF($O167 &lt;&gt; "", $E167/$O167, ""), ""),"")</f>
        <v>#VALUE!</v>
      </c>
      <c r="Z167" s="10" t="e">
        <f>IF('FY2025'!$A169&lt;&gt;"",IF(AND(MONTH($K167) &lt;= 11, MONTH($L167) &gt;= 11), IF($O167 &lt;&gt; "", $E167/$O167, ""), ""),"")</f>
        <v>#VALUE!</v>
      </c>
      <c r="AA167" s="10" t="e">
        <f>IF('FY2025'!$A169&lt;&gt;"",IF(AND(MONTH($K167) &lt;= 12, MONTH($L167) &gt;= 12), IF($O167 &lt;&gt; "", $E167/$O167, ""), ""),"")</f>
        <v>#VALUE!</v>
      </c>
    </row>
    <row r="168" spans="1:27" x14ac:dyDescent="0.25">
      <c r="A168" s="8">
        <f>IF('FY2025'!A170&lt;&gt;"", VALUE('FY2025'!A170), "")</f>
        <v>167</v>
      </c>
      <c r="B168" s="5" t="str">
        <f>IF('FY2025'!A170&lt;&gt;"",_xlfn.VALUETOTEXT('FY2025'!B170),"")</f>
        <v>25-1906-1107-25CIMI-PS-HZ-167</v>
      </c>
      <c r="C168" s="5" t="str">
        <f>_xlfn.VALUETOTEXT('FY2025'!C170)</f>
        <v>HZ</v>
      </c>
      <c r="D168" s="5" t="str">
        <f>IF('FY2025'!A170&lt;&gt;"",_xlfn.VALUETOTEXT('FY2025'!D170),"")</f>
        <v>CIMB Islamic Bank Berhad</v>
      </c>
      <c r="E168" s="6">
        <f>IF('FY2025'!A170&lt;&gt;"",VALUE('FY2025'!E170),"")</f>
        <v>500000</v>
      </c>
      <c r="F168" s="6">
        <f>IF('FY2025'!A170&lt;&gt;"",VALUE('FY2025'!F170),"")</f>
        <v>62</v>
      </c>
      <c r="G168" s="6">
        <f>IF('FY2025'!A170&lt;&gt;"",VALUE('FY2025'!G170),"")</f>
        <v>50</v>
      </c>
      <c r="H168" s="6">
        <f>IF('FY2025'!A170&lt;&gt;"",VALUE('FY2025'!H170),"")</f>
        <v>0.38</v>
      </c>
      <c r="I168" s="6">
        <f>IF('FY2025'!A170&lt;&gt;"",VALUE('FY2025'!I170),"")</f>
        <v>0.03</v>
      </c>
      <c r="J168" s="6">
        <f>IF('FY2025'!A170&lt;&gt;"",VALUE('FY2025'!J170),"")</f>
        <v>0.35</v>
      </c>
      <c r="K168" s="7" t="e">
        <f>IF('FY2025'!A170&lt;&gt;"",DATEVALUE(MID('FY2025'!K170, FIND(",", 'FY2025'!K170) + 2, FIND(" ", 'FY2025'!K170) - FIND(",", 'FY2025'!K170) - 1) &amp; " " &amp; MID('FY2025'!K170, FIND(" ", 'FY2025'!K170) + 1, FIND(",", 'FY2025'!K170, FIND(" ", 'FY2025'!K170)) - FIND(" ", 'FY2025'!K170) - 1) &amp; ", " &amp; MID('FY2025'!K170, FIND(",", 'FY2025'!K170, FIND(",",'FY2025'!K170) + 1) + 2, LEN('FY2025'!K170))),"")</f>
        <v>#VALUE!</v>
      </c>
      <c r="L168" s="7" t="e">
        <f>IF('FY2025'!A170&lt;&gt;"",DATEVALUE(MID('FY2025'!L170, FIND(",", 'FY2025'!L170) + 2, FIND(" ", 'FY2025'!L170) - FIND(",", 'FY2025'!L170) - 1) &amp; " " &amp; MID('FY2025'!L170, FIND(" ", 'FY2025'!L170) + 1, FIND(",", 'FY2025'!L170, FIND(" ", 'FY2025'!L170)) - FIND(" ", 'FY2025'!L170) - 1) &amp; ", " &amp; MID('FY2025'!L170, FIND(",", 'FY2025'!L170, FIND(",",'FY2025'!L170) + 1) + 2, LEN('FY2025'!L170))),"")</f>
        <v>#VALUE!</v>
      </c>
      <c r="M168" s="7" t="e">
        <f>IF('FY2025'!A170&lt;&gt;"",DATEVALUE(MID('FY2025'!M170, FIND(",", 'FY2025'!M170) + 2, FIND(" ", 'FY2025'!M170) - FIND(",", 'FY2025'!M170) - 1) &amp; " " &amp; MID('FY2025'!M170, FIND(" ", 'FY2025'!M170) + 1, FIND(",", 'FY2025'!M170, FIND(" ", 'FY2025'!M170)) - FIND(" ", 'FY2025'!M170) - 1) &amp; ", " &amp; MID('FY2025'!M170, FIND(",", 'FY2025'!M170, FIND(",",'FY2025'!M170) + 1) + 2, LEN('FY2025'!M170))),"")</f>
        <v>#VALUE!</v>
      </c>
      <c r="N168" s="7" t="e">
        <f>IF('FY2025'!A170&lt;&gt;"",DATEVALUE(MID('FY2025'!N170, FIND(",", 'FY2025'!N170) + 2, FIND(" ", 'FY2025'!N170) - FIND(",", 'FY2025'!N170) - 1) &amp; " " &amp; MID('FY2025'!N170, FIND(" ", 'FY2025'!N170) + 1, FIND(",", 'FY2025'!N170, FIND(" ", 'FY2025'!N170)) - FIND(" ", 'FY2025'!N170) - 1) &amp; ", " &amp; MID('FY2025'!N170, FIND(",", 'FY2025'!N170, FIND(",",'FY2025'!N170) + 1) + 2, LEN('FY2025'!N170))),"")</f>
        <v>#VALUE!</v>
      </c>
      <c r="O168" s="5" t="e">
        <f t="shared" si="2"/>
        <v>#VALUE!</v>
      </c>
      <c r="P168" s="10" t="e">
        <f>IF('FY2025'!$A170&lt;&gt;"",IF(AND(MONTH($K168) &lt;= 1, MONTH($L168) &gt;= 1), IF($O168 &lt;&gt; "", $E168/$O168, ""), ""),"")</f>
        <v>#VALUE!</v>
      </c>
      <c r="Q168" s="10" t="e">
        <f>IF('FY2025'!$A170&lt;&gt;"",IF(AND(MONTH($K168) &lt;= 2, MONTH($L168) &gt;= 2), IF($O168 &lt;&gt; "", $E168/$O168, ""), ""),"")</f>
        <v>#VALUE!</v>
      </c>
      <c r="R168" s="10" t="e">
        <f>IF('FY2025'!$A170&lt;&gt;"",IF(AND(MONTH($K168) &lt;= 3, MONTH($L168) &gt;= 3), IF($O168 &lt;&gt; "", $E168/$O168, ""), ""),"")</f>
        <v>#VALUE!</v>
      </c>
      <c r="S168" s="10" t="e">
        <f>IF('FY2025'!$A170&lt;&gt;"",IF(AND(MONTH($K168) &lt;= 4, MONTH($L168) &gt;= 4), IF($O168 &lt;&gt; "", $E168/$O168, ""), ""),"")</f>
        <v>#VALUE!</v>
      </c>
      <c r="T168" s="10" t="e">
        <f>IF('FY2025'!$A170&lt;&gt;"",IF(AND(MONTH($K168) &lt;= 5, MONTH($L168) &gt;= 5), IF($O168 &lt;&gt; "", $E168/$O168, ""), ""),"")</f>
        <v>#VALUE!</v>
      </c>
      <c r="U168" s="10" t="e">
        <f>IF('FY2025'!$A170&lt;&gt;"",IF(AND(MONTH($K168) &lt;= 6, MONTH($L168) &gt;= 6), IF($O168 &lt;&gt; "", $E168/$O168, ""), ""),"")</f>
        <v>#VALUE!</v>
      </c>
      <c r="V168" s="10" t="e">
        <f>IF('FY2025'!$A170&lt;&gt;"",IF(AND(MONTH($K168) &lt;= 7, MONTH($L168) &gt;= 7 ), IF($O168 &lt;&gt; "", $E168/$O168, ""), ""),"")</f>
        <v>#VALUE!</v>
      </c>
      <c r="W168" s="10" t="e">
        <f>IF('FY2025'!$A170&lt;&gt;"",IF(AND(MONTH($K168) &lt;= 8, MONTH($L168) &gt;= 8), IF($O168 &lt;&gt; "", $E168/$O168, ""), ""),"")</f>
        <v>#VALUE!</v>
      </c>
      <c r="X168" s="10" t="e">
        <f>IF('FY2025'!$A170&lt;&gt;"",IF(AND(MONTH($K168) &lt;= 9, MONTH($L168) &gt;= 9), IF($O168 &lt;&gt; "", $E168/$O168, ""), ""),"")</f>
        <v>#VALUE!</v>
      </c>
      <c r="Y168" s="10" t="e">
        <f>IF('FY2025'!$A170&lt;&gt;"",IF(AND(MONTH($K168) &lt;= 10, MONTH($L168) &gt;= 10), IF($O168 &lt;&gt; "", $E168/$O168, ""), ""),"")</f>
        <v>#VALUE!</v>
      </c>
      <c r="Z168" s="10" t="e">
        <f>IF('FY2025'!$A170&lt;&gt;"",IF(AND(MONTH($K168) &lt;= 11, MONTH($L168) &gt;= 11), IF($O168 &lt;&gt; "", $E168/$O168, ""), ""),"")</f>
        <v>#VALUE!</v>
      </c>
      <c r="AA168" s="10" t="e">
        <f>IF('FY2025'!$A170&lt;&gt;"",IF(AND(MONTH($K168) &lt;= 12, MONTH($L168) &gt;= 12), IF($O168 &lt;&gt; "", $E168/$O168, ""), ""),"")</f>
        <v>#VALUE!</v>
      </c>
    </row>
    <row r="169" spans="1:27" x14ac:dyDescent="0.25">
      <c r="A169" s="8">
        <f>IF('FY2025'!A171&lt;&gt;"", VALUE('FY2025'!A171), "")</f>
        <v>168</v>
      </c>
      <c r="B169" s="5" t="str">
        <f>IF('FY2025'!A171&lt;&gt;"",_xlfn.VALUETOTEXT('FY2025'!B171),"")</f>
        <v>25-2606-1807-25ANZB-PS-HZ-168</v>
      </c>
      <c r="C169" s="5" t="str">
        <f>_xlfn.VALUETOTEXT('FY2025'!C171)</f>
        <v>HZ</v>
      </c>
      <c r="D169" s="5" t="str">
        <f>IF('FY2025'!A171&lt;&gt;"",_xlfn.VALUETOTEXT('FY2025'!D171),"")</f>
        <v>Australia And New Zealand Banking Group Limited</v>
      </c>
      <c r="E169" s="6">
        <f>IF('FY2025'!A171&lt;&gt;"",VALUE('FY2025'!E171),"")</f>
        <v>500000</v>
      </c>
      <c r="F169" s="6">
        <f>IF('FY2025'!A171&lt;&gt;"",VALUE('FY2025'!F171),"")</f>
        <v>60</v>
      </c>
      <c r="G169" s="6">
        <f>IF('FY2025'!A171&lt;&gt;"",VALUE('FY2025'!G171),"")</f>
        <v>50</v>
      </c>
      <c r="H169" s="6">
        <f>IF('FY2025'!A171&lt;&gt;"",VALUE('FY2025'!H171),"")</f>
        <v>2.2000000000000002</v>
      </c>
      <c r="I169" s="6">
        <f>IF('FY2025'!A171&lt;&gt;"",VALUE('FY2025'!I171),"")</f>
        <v>0.5</v>
      </c>
      <c r="J169" s="6">
        <f>IF('FY2025'!A171&lt;&gt;"",VALUE('FY2025'!J171),"")</f>
        <v>1.7</v>
      </c>
      <c r="K169" s="7" t="e">
        <f>IF('FY2025'!A171&lt;&gt;"",DATEVALUE(MID('FY2025'!K171, FIND(",", 'FY2025'!K171) + 2, FIND(" ", 'FY2025'!K171) - FIND(",", 'FY2025'!K171) - 1) &amp; " " &amp; MID('FY2025'!K171, FIND(" ", 'FY2025'!K171) + 1, FIND(",", 'FY2025'!K171, FIND(" ", 'FY2025'!K171)) - FIND(" ", 'FY2025'!K171) - 1) &amp; ", " &amp; MID('FY2025'!K171, FIND(",", 'FY2025'!K171, FIND(",",'FY2025'!K171) + 1) + 2, LEN('FY2025'!K171))),"")</f>
        <v>#VALUE!</v>
      </c>
      <c r="L169" s="7" t="e">
        <f>IF('FY2025'!A171&lt;&gt;"",DATEVALUE(MID('FY2025'!L171, FIND(",", 'FY2025'!L171) + 2, FIND(" ", 'FY2025'!L171) - FIND(",", 'FY2025'!L171) - 1) &amp; " " &amp; MID('FY2025'!L171, FIND(" ", 'FY2025'!L171) + 1, FIND(",", 'FY2025'!L171, FIND(" ", 'FY2025'!L171)) - FIND(" ", 'FY2025'!L171) - 1) &amp; ", " &amp; MID('FY2025'!L171, FIND(",", 'FY2025'!L171, FIND(",",'FY2025'!L171) + 1) + 2, LEN('FY2025'!L171))),"")</f>
        <v>#VALUE!</v>
      </c>
      <c r="M169" s="7" t="e">
        <f>IF('FY2025'!A171&lt;&gt;"",DATEVALUE(MID('FY2025'!M171, FIND(",", 'FY2025'!M171) + 2, FIND(" ", 'FY2025'!M171) - FIND(",", 'FY2025'!M171) - 1) &amp; " " &amp; MID('FY2025'!M171, FIND(" ", 'FY2025'!M171) + 1, FIND(",", 'FY2025'!M171, FIND(" ", 'FY2025'!M171)) - FIND(" ", 'FY2025'!M171) - 1) &amp; ", " &amp; MID('FY2025'!M171, FIND(",", 'FY2025'!M171, FIND(",",'FY2025'!M171) + 1) + 2, LEN('FY2025'!M171))),"")</f>
        <v>#VALUE!</v>
      </c>
      <c r="N169" s="7" t="e">
        <f>IF('FY2025'!A171&lt;&gt;"",DATEVALUE(MID('FY2025'!N171, FIND(",", 'FY2025'!N171) + 2, FIND(" ", 'FY2025'!N171) - FIND(",", 'FY2025'!N171) - 1) &amp; " " &amp; MID('FY2025'!N171, FIND(" ", 'FY2025'!N171) + 1, FIND(",", 'FY2025'!N171, FIND(" ", 'FY2025'!N171)) - FIND(" ", 'FY2025'!N171) - 1) &amp; ", " &amp; MID('FY2025'!N171, FIND(",", 'FY2025'!N171, FIND(",",'FY2025'!N171) + 1) + 2, LEN('FY2025'!N171))),"")</f>
        <v>#VALUE!</v>
      </c>
      <c r="O169" s="5" t="e">
        <f t="shared" si="2"/>
        <v>#VALUE!</v>
      </c>
      <c r="P169" s="10" t="e">
        <f>IF('FY2025'!$A171&lt;&gt;"",IF(AND(MONTH($K169) &lt;= 1, MONTH($L169) &gt;= 1), IF($O169 &lt;&gt; "", $E169/$O169, ""), ""),"")</f>
        <v>#VALUE!</v>
      </c>
      <c r="Q169" s="10" t="e">
        <f>IF('FY2025'!$A171&lt;&gt;"",IF(AND(MONTH($K169) &lt;= 2, MONTH($L169) &gt;= 2), IF($O169 &lt;&gt; "", $E169/$O169, ""), ""),"")</f>
        <v>#VALUE!</v>
      </c>
      <c r="R169" s="10" t="e">
        <f>IF('FY2025'!$A171&lt;&gt;"",IF(AND(MONTH($K169) &lt;= 3, MONTH($L169) &gt;= 3), IF($O169 &lt;&gt; "", $E169/$O169, ""), ""),"")</f>
        <v>#VALUE!</v>
      </c>
      <c r="S169" s="10" t="e">
        <f>IF('FY2025'!$A171&lt;&gt;"",IF(AND(MONTH($K169) &lt;= 4, MONTH($L169) &gt;= 4), IF($O169 &lt;&gt; "", $E169/$O169, ""), ""),"")</f>
        <v>#VALUE!</v>
      </c>
      <c r="T169" s="10" t="e">
        <f>IF('FY2025'!$A171&lt;&gt;"",IF(AND(MONTH($K169) &lt;= 5, MONTH($L169) &gt;= 5), IF($O169 &lt;&gt; "", $E169/$O169, ""), ""),"")</f>
        <v>#VALUE!</v>
      </c>
      <c r="U169" s="10" t="e">
        <f>IF('FY2025'!$A171&lt;&gt;"",IF(AND(MONTH($K169) &lt;= 6, MONTH($L169) &gt;= 6), IF($O169 &lt;&gt; "", $E169/$O169, ""), ""),"")</f>
        <v>#VALUE!</v>
      </c>
      <c r="V169" s="10" t="e">
        <f>IF('FY2025'!$A171&lt;&gt;"",IF(AND(MONTH($K169) &lt;= 7, MONTH($L169) &gt;= 7 ), IF($O169 &lt;&gt; "", $E169/$O169, ""), ""),"")</f>
        <v>#VALUE!</v>
      </c>
      <c r="W169" s="10" t="e">
        <f>IF('FY2025'!$A171&lt;&gt;"",IF(AND(MONTH($K169) &lt;= 8, MONTH($L169) &gt;= 8), IF($O169 &lt;&gt; "", $E169/$O169, ""), ""),"")</f>
        <v>#VALUE!</v>
      </c>
      <c r="X169" s="10" t="e">
        <f>IF('FY2025'!$A171&lt;&gt;"",IF(AND(MONTH($K169) &lt;= 9, MONTH($L169) &gt;= 9), IF($O169 &lt;&gt; "", $E169/$O169, ""), ""),"")</f>
        <v>#VALUE!</v>
      </c>
      <c r="Y169" s="10" t="e">
        <f>IF('FY2025'!$A171&lt;&gt;"",IF(AND(MONTH($K169) &lt;= 10, MONTH($L169) &gt;= 10), IF($O169 &lt;&gt; "", $E169/$O169, ""), ""),"")</f>
        <v>#VALUE!</v>
      </c>
      <c r="Z169" s="10" t="e">
        <f>IF('FY2025'!$A171&lt;&gt;"",IF(AND(MONTH($K169) &lt;= 11, MONTH($L169) &gt;= 11), IF($O169 &lt;&gt; "", $E169/$O169, ""), ""),"")</f>
        <v>#VALUE!</v>
      </c>
      <c r="AA169" s="10" t="e">
        <f>IF('FY2025'!$A171&lt;&gt;"",IF(AND(MONTH($K169) &lt;= 12, MONTH($L169) &gt;= 12), IF($O169 &lt;&gt; "", $E169/$O169, ""), ""),"")</f>
        <v>#VALUE!</v>
      </c>
    </row>
    <row r="170" spans="1:27" x14ac:dyDescent="0.25">
      <c r="A170" s="8">
        <f>IF('FY2025'!A172&lt;&gt;"", VALUE('FY2025'!A172), "")</f>
        <v>169</v>
      </c>
      <c r="B170" s="5" t="str">
        <f>IF('FY2025'!A172&lt;&gt;"",_xlfn.VALUETOTEXT('FY2025'!B172),"")</f>
        <v>25-2606-1807-25SCBS-PS-DS-169</v>
      </c>
      <c r="C170" s="5" t="str">
        <f>_xlfn.VALUETOTEXT('FY2025'!C172)</f>
        <v>DS</v>
      </c>
      <c r="D170" s="5" t="str">
        <f>IF('FY2025'!A172&lt;&gt;"",_xlfn.VALUETOTEXT('FY2025'!D172),"")</f>
        <v>Standard Chartered Saadiq Berhad</v>
      </c>
      <c r="E170" s="6">
        <f>IF('FY2025'!A172&lt;&gt;"",VALUE('FY2025'!E172),"")</f>
        <v>500000</v>
      </c>
      <c r="F170" s="6">
        <f>IF('FY2025'!A172&lt;&gt;"",VALUE('FY2025'!F172),"")</f>
        <v>60</v>
      </c>
      <c r="G170" s="6">
        <f>IF('FY2025'!A172&lt;&gt;"",VALUE('FY2025'!G172),"")</f>
        <v>50</v>
      </c>
      <c r="H170" s="6">
        <f>IF('FY2025'!A172&lt;&gt;"",VALUE('FY2025'!H172),"")</f>
        <v>2.2000000000000002</v>
      </c>
      <c r="I170" s="6">
        <f>IF('FY2025'!A172&lt;&gt;"",VALUE('FY2025'!I172),"")</f>
        <v>0.5</v>
      </c>
      <c r="J170" s="6">
        <f>IF('FY2025'!A172&lt;&gt;"",VALUE('FY2025'!J172),"")</f>
        <v>1.7</v>
      </c>
      <c r="K170" s="7" t="e">
        <f>IF('FY2025'!A172&lt;&gt;"",DATEVALUE(MID('FY2025'!K172, FIND(",", 'FY2025'!K172) + 2, FIND(" ", 'FY2025'!K172) - FIND(",", 'FY2025'!K172) - 1) &amp; " " &amp; MID('FY2025'!K172, FIND(" ", 'FY2025'!K172) + 1, FIND(",", 'FY2025'!K172, FIND(" ", 'FY2025'!K172)) - FIND(" ", 'FY2025'!K172) - 1) &amp; ", " &amp; MID('FY2025'!K172, FIND(",", 'FY2025'!K172, FIND(",",'FY2025'!K172) + 1) + 2, LEN('FY2025'!K172))),"")</f>
        <v>#VALUE!</v>
      </c>
      <c r="L170" s="7" t="e">
        <f>IF('FY2025'!A172&lt;&gt;"",DATEVALUE(MID('FY2025'!L172, FIND(",", 'FY2025'!L172) + 2, FIND(" ", 'FY2025'!L172) - FIND(",", 'FY2025'!L172) - 1) &amp; " " &amp; MID('FY2025'!L172, FIND(" ", 'FY2025'!L172) + 1, FIND(",", 'FY2025'!L172, FIND(" ", 'FY2025'!L172)) - FIND(" ", 'FY2025'!L172) - 1) &amp; ", " &amp; MID('FY2025'!L172, FIND(",", 'FY2025'!L172, FIND(",",'FY2025'!L172) + 1) + 2, LEN('FY2025'!L172))),"")</f>
        <v>#VALUE!</v>
      </c>
      <c r="M170" s="7" t="e">
        <f>IF('FY2025'!A172&lt;&gt;"",DATEVALUE(MID('FY2025'!M172, FIND(",", 'FY2025'!M172) + 2, FIND(" ", 'FY2025'!M172) - FIND(",", 'FY2025'!M172) - 1) &amp; " " &amp; MID('FY2025'!M172, FIND(" ", 'FY2025'!M172) + 1, FIND(",", 'FY2025'!M172, FIND(" ", 'FY2025'!M172)) - FIND(" ", 'FY2025'!M172) - 1) &amp; ", " &amp; MID('FY2025'!M172, FIND(",", 'FY2025'!M172, FIND(",",'FY2025'!M172) + 1) + 2, LEN('FY2025'!M172))),"")</f>
        <v>#VALUE!</v>
      </c>
      <c r="N170" s="7" t="e">
        <f>IF('FY2025'!A172&lt;&gt;"",DATEVALUE(MID('FY2025'!N172, FIND(",", 'FY2025'!N172) + 2, FIND(" ", 'FY2025'!N172) - FIND(",", 'FY2025'!N172) - 1) &amp; " " &amp; MID('FY2025'!N172, FIND(" ", 'FY2025'!N172) + 1, FIND(",", 'FY2025'!N172, FIND(" ", 'FY2025'!N172)) - FIND(" ", 'FY2025'!N172) - 1) &amp; ", " &amp; MID('FY2025'!N172, FIND(",", 'FY2025'!N172, FIND(",",'FY2025'!N172) + 1) + 2, LEN('FY2025'!N172))),"")</f>
        <v>#VALUE!</v>
      </c>
      <c r="O170" s="5" t="e">
        <f t="shared" si="2"/>
        <v>#VALUE!</v>
      </c>
      <c r="P170" s="10" t="e">
        <f>IF('FY2025'!$A172&lt;&gt;"",IF(AND(MONTH($K170) &lt;= 1, MONTH($L170) &gt;= 1), IF($O170 &lt;&gt; "", $E170/$O170, ""), ""),"")</f>
        <v>#VALUE!</v>
      </c>
      <c r="Q170" s="10" t="e">
        <f>IF('FY2025'!$A172&lt;&gt;"",IF(AND(MONTH($K170) &lt;= 2, MONTH($L170) &gt;= 2), IF($O170 &lt;&gt; "", $E170/$O170, ""), ""),"")</f>
        <v>#VALUE!</v>
      </c>
      <c r="R170" s="10" t="e">
        <f>IF('FY2025'!$A172&lt;&gt;"",IF(AND(MONTH($K170) &lt;= 3, MONTH($L170) &gt;= 3), IF($O170 &lt;&gt; "", $E170/$O170, ""), ""),"")</f>
        <v>#VALUE!</v>
      </c>
      <c r="S170" s="10" t="e">
        <f>IF('FY2025'!$A172&lt;&gt;"",IF(AND(MONTH($K170) &lt;= 4, MONTH($L170) &gt;= 4), IF($O170 &lt;&gt; "", $E170/$O170, ""), ""),"")</f>
        <v>#VALUE!</v>
      </c>
      <c r="T170" s="10" t="e">
        <f>IF('FY2025'!$A172&lt;&gt;"",IF(AND(MONTH($K170) &lt;= 5, MONTH($L170) &gt;= 5), IF($O170 &lt;&gt; "", $E170/$O170, ""), ""),"")</f>
        <v>#VALUE!</v>
      </c>
      <c r="U170" s="10" t="e">
        <f>IF('FY2025'!$A172&lt;&gt;"",IF(AND(MONTH($K170) &lt;= 6, MONTH($L170) &gt;= 6), IF($O170 &lt;&gt; "", $E170/$O170, ""), ""),"")</f>
        <v>#VALUE!</v>
      </c>
      <c r="V170" s="10" t="e">
        <f>IF('FY2025'!$A172&lt;&gt;"",IF(AND(MONTH($K170) &lt;= 7, MONTH($L170) &gt;= 7 ), IF($O170 &lt;&gt; "", $E170/$O170, ""), ""),"")</f>
        <v>#VALUE!</v>
      </c>
      <c r="W170" s="10" t="e">
        <f>IF('FY2025'!$A172&lt;&gt;"",IF(AND(MONTH($K170) &lt;= 8, MONTH($L170) &gt;= 8), IF($O170 &lt;&gt; "", $E170/$O170, ""), ""),"")</f>
        <v>#VALUE!</v>
      </c>
      <c r="X170" s="10" t="e">
        <f>IF('FY2025'!$A172&lt;&gt;"",IF(AND(MONTH($K170) &lt;= 9, MONTH($L170) &gt;= 9), IF($O170 &lt;&gt; "", $E170/$O170, ""), ""),"")</f>
        <v>#VALUE!</v>
      </c>
      <c r="Y170" s="10" t="e">
        <f>IF('FY2025'!$A172&lt;&gt;"",IF(AND(MONTH($K170) &lt;= 10, MONTH($L170) &gt;= 10), IF($O170 &lt;&gt; "", $E170/$O170, ""), ""),"")</f>
        <v>#VALUE!</v>
      </c>
      <c r="Z170" s="10" t="e">
        <f>IF('FY2025'!$A172&lt;&gt;"",IF(AND(MONTH($K170) &lt;= 11, MONTH($L170) &gt;= 11), IF($O170 &lt;&gt; "", $E170/$O170, ""), ""),"")</f>
        <v>#VALUE!</v>
      </c>
      <c r="AA170" s="10" t="e">
        <f>IF('FY2025'!$A172&lt;&gt;"",IF(AND(MONTH($K170) &lt;= 12, MONTH($L170) &gt;= 12), IF($O170 &lt;&gt; "", $E170/$O170, ""), ""),"")</f>
        <v>#VALUE!</v>
      </c>
    </row>
    <row r="171" spans="1:27" x14ac:dyDescent="0.25">
      <c r="A171" s="8">
        <f>IF('FY2025'!A173&lt;&gt;"", VALUE('FY2025'!A173), "")</f>
        <v>170</v>
      </c>
      <c r="B171" s="5" t="str">
        <f>IF('FY2025'!A173&lt;&gt;"",_xlfn.VALUETOTEXT('FY2025'!B173),"")</f>
        <v>25-2606-1807-25SCBB-PS-DS-170</v>
      </c>
      <c r="C171" s="5" t="str">
        <f>_xlfn.VALUETOTEXT('FY2025'!C173)</f>
        <v>DS</v>
      </c>
      <c r="D171" s="5" t="str">
        <f>IF('FY2025'!A173&lt;&gt;"",_xlfn.VALUETOTEXT('FY2025'!D173),"")</f>
        <v>Standard Chartered Bank (M) Bhd</v>
      </c>
      <c r="E171" s="6">
        <f>IF('FY2025'!A173&lt;&gt;"",VALUE('FY2025'!E173),"")</f>
        <v>500000</v>
      </c>
      <c r="F171" s="6">
        <f>IF('FY2025'!A173&lt;&gt;"",VALUE('FY2025'!F173),"")</f>
        <v>60</v>
      </c>
      <c r="G171" s="6">
        <f>IF('FY2025'!A173&lt;&gt;"",VALUE('FY2025'!G173),"")</f>
        <v>50</v>
      </c>
      <c r="H171" s="6">
        <f>IF('FY2025'!A173&lt;&gt;"",VALUE('FY2025'!H173),"")</f>
        <v>2.75</v>
      </c>
      <c r="I171" s="6">
        <f>IF('FY2025'!A173&lt;&gt;"",VALUE('FY2025'!I173),"")</f>
        <v>0.75</v>
      </c>
      <c r="J171" s="6">
        <f>IF('FY2025'!A173&lt;&gt;"",VALUE('FY2025'!J173),"")</f>
        <v>2</v>
      </c>
      <c r="K171" s="7" t="e">
        <f>IF('FY2025'!A173&lt;&gt;"",DATEVALUE(MID('FY2025'!K173, FIND(",", 'FY2025'!K173) + 2, FIND(" ", 'FY2025'!K173) - FIND(",", 'FY2025'!K173) - 1) &amp; " " &amp; MID('FY2025'!K173, FIND(" ", 'FY2025'!K173) + 1, FIND(",", 'FY2025'!K173, FIND(" ", 'FY2025'!K173)) - FIND(" ", 'FY2025'!K173) - 1) &amp; ", " &amp; MID('FY2025'!K173, FIND(",", 'FY2025'!K173, FIND(",",'FY2025'!K173) + 1) + 2, LEN('FY2025'!K173))),"")</f>
        <v>#VALUE!</v>
      </c>
      <c r="L171" s="7" t="e">
        <f>IF('FY2025'!A173&lt;&gt;"",DATEVALUE(MID('FY2025'!L173, FIND(",", 'FY2025'!L173) + 2, FIND(" ", 'FY2025'!L173) - FIND(",", 'FY2025'!L173) - 1) &amp; " " &amp; MID('FY2025'!L173, FIND(" ", 'FY2025'!L173) + 1, FIND(",", 'FY2025'!L173, FIND(" ", 'FY2025'!L173)) - FIND(" ", 'FY2025'!L173) - 1) &amp; ", " &amp; MID('FY2025'!L173, FIND(",", 'FY2025'!L173, FIND(",",'FY2025'!L173) + 1) + 2, LEN('FY2025'!L173))),"")</f>
        <v>#VALUE!</v>
      </c>
      <c r="M171" s="7" t="e">
        <f>IF('FY2025'!A173&lt;&gt;"",DATEVALUE(MID('FY2025'!M173, FIND(",", 'FY2025'!M173) + 2, FIND(" ", 'FY2025'!M173) - FIND(",", 'FY2025'!M173) - 1) &amp; " " &amp; MID('FY2025'!M173, FIND(" ", 'FY2025'!M173) + 1, FIND(",", 'FY2025'!M173, FIND(" ", 'FY2025'!M173)) - FIND(" ", 'FY2025'!M173) - 1) &amp; ", " &amp; MID('FY2025'!M173, FIND(",", 'FY2025'!M173, FIND(",",'FY2025'!M173) + 1) + 2, LEN('FY2025'!M173))),"")</f>
        <v>#VALUE!</v>
      </c>
      <c r="N171" s="7" t="e">
        <f>IF('FY2025'!A173&lt;&gt;"",DATEVALUE(MID('FY2025'!N173, FIND(",", 'FY2025'!N173) + 2, FIND(" ", 'FY2025'!N173) - FIND(",", 'FY2025'!N173) - 1) &amp; " " &amp; MID('FY2025'!N173, FIND(" ", 'FY2025'!N173) + 1, FIND(",", 'FY2025'!N173, FIND(" ", 'FY2025'!N173)) - FIND(" ", 'FY2025'!N173) - 1) &amp; ", " &amp; MID('FY2025'!N173, FIND(",", 'FY2025'!N173, FIND(",",'FY2025'!N173) + 1) + 2, LEN('FY2025'!N173))),"")</f>
        <v>#VALUE!</v>
      </c>
      <c r="O171" s="5" t="e">
        <f t="shared" si="2"/>
        <v>#VALUE!</v>
      </c>
      <c r="P171" s="10" t="e">
        <f>IF('FY2025'!$A173&lt;&gt;"",IF(AND(MONTH($K171) &lt;= 1, MONTH($L171) &gt;= 1), IF($O171 &lt;&gt; "", $E171/$O171, ""), ""),"")</f>
        <v>#VALUE!</v>
      </c>
      <c r="Q171" s="10" t="e">
        <f>IF('FY2025'!$A173&lt;&gt;"",IF(AND(MONTH($K171) &lt;= 2, MONTH($L171) &gt;= 2), IF($O171 &lt;&gt; "", $E171/$O171, ""), ""),"")</f>
        <v>#VALUE!</v>
      </c>
      <c r="R171" s="10" t="e">
        <f>IF('FY2025'!$A173&lt;&gt;"",IF(AND(MONTH($K171) &lt;= 3, MONTH($L171) &gt;= 3), IF($O171 &lt;&gt; "", $E171/$O171, ""), ""),"")</f>
        <v>#VALUE!</v>
      </c>
      <c r="S171" s="10" t="e">
        <f>IF('FY2025'!$A173&lt;&gt;"",IF(AND(MONTH($K171) &lt;= 4, MONTH($L171) &gt;= 4), IF($O171 &lt;&gt; "", $E171/$O171, ""), ""),"")</f>
        <v>#VALUE!</v>
      </c>
      <c r="T171" s="10" t="e">
        <f>IF('FY2025'!$A173&lt;&gt;"",IF(AND(MONTH($K171) &lt;= 5, MONTH($L171) &gt;= 5), IF($O171 &lt;&gt; "", $E171/$O171, ""), ""),"")</f>
        <v>#VALUE!</v>
      </c>
      <c r="U171" s="10" t="e">
        <f>IF('FY2025'!$A173&lt;&gt;"",IF(AND(MONTH($K171) &lt;= 6, MONTH($L171) &gt;= 6), IF($O171 &lt;&gt; "", $E171/$O171, ""), ""),"")</f>
        <v>#VALUE!</v>
      </c>
      <c r="V171" s="10" t="e">
        <f>IF('FY2025'!$A173&lt;&gt;"",IF(AND(MONTH($K171) &lt;= 7, MONTH($L171) &gt;= 7 ), IF($O171 &lt;&gt; "", $E171/$O171, ""), ""),"")</f>
        <v>#VALUE!</v>
      </c>
      <c r="W171" s="10" t="e">
        <f>IF('FY2025'!$A173&lt;&gt;"",IF(AND(MONTH($K171) &lt;= 8, MONTH($L171) &gt;= 8), IF($O171 &lt;&gt; "", $E171/$O171, ""), ""),"")</f>
        <v>#VALUE!</v>
      </c>
      <c r="X171" s="10" t="e">
        <f>IF('FY2025'!$A173&lt;&gt;"",IF(AND(MONTH($K171) &lt;= 9, MONTH($L171) &gt;= 9), IF($O171 &lt;&gt; "", $E171/$O171, ""), ""),"")</f>
        <v>#VALUE!</v>
      </c>
      <c r="Y171" s="10" t="e">
        <f>IF('FY2025'!$A173&lt;&gt;"",IF(AND(MONTH($K171) &lt;= 10, MONTH($L171) &gt;= 10), IF($O171 &lt;&gt; "", $E171/$O171, ""), ""),"")</f>
        <v>#VALUE!</v>
      </c>
      <c r="Z171" s="10" t="e">
        <f>IF('FY2025'!$A173&lt;&gt;"",IF(AND(MONTH($K171) &lt;= 11, MONTH($L171) &gt;= 11), IF($O171 &lt;&gt; "", $E171/$O171, ""), ""),"")</f>
        <v>#VALUE!</v>
      </c>
      <c r="AA171" s="10" t="e">
        <f>IF('FY2025'!$A173&lt;&gt;"",IF(AND(MONTH($K171) &lt;= 12, MONTH($L171) &gt;= 12), IF($O171 &lt;&gt; "", $E171/$O171, ""), ""),"")</f>
        <v>#VALUE!</v>
      </c>
    </row>
    <row r="172" spans="1:27" x14ac:dyDescent="0.25">
      <c r="A172" s="8">
        <f>IF('FY2025'!A174&lt;&gt;"", VALUE('FY2025'!A174), "")</f>
        <v>171</v>
      </c>
      <c r="B172" s="5" t="str">
        <f>IF('FY2025'!A174&lt;&gt;"",_xlfn.VALUETOTEXT('FY2025'!B174),"")</f>
        <v>25-2606-1807-25JPMC-PS-DS-171</v>
      </c>
      <c r="C172" s="5" t="str">
        <f>_xlfn.VALUETOTEXT('FY2025'!C174)</f>
        <v>DS</v>
      </c>
      <c r="D172" s="5" t="str">
        <f>IF('FY2025'!A174&lt;&gt;"",_xlfn.VALUETOTEXT('FY2025'!D174),"")</f>
        <v>JP Morgan Chase Bank NA</v>
      </c>
      <c r="E172" s="6">
        <f>IF('FY2025'!A174&lt;&gt;"",VALUE('FY2025'!E174),"")</f>
        <v>500000</v>
      </c>
      <c r="F172" s="6">
        <f>IF('FY2025'!A174&lt;&gt;"",VALUE('FY2025'!F174),"")</f>
        <v>60</v>
      </c>
      <c r="G172" s="6">
        <f>IF('FY2025'!A174&lt;&gt;"",VALUE('FY2025'!G174),"")</f>
        <v>50</v>
      </c>
      <c r="H172" s="6">
        <f>IF('FY2025'!A174&lt;&gt;"",VALUE('FY2025'!H174),"")</f>
        <v>3.05</v>
      </c>
      <c r="I172" s="6">
        <f>IF('FY2025'!A174&lt;&gt;"",VALUE('FY2025'!I174),"")</f>
        <v>0.85</v>
      </c>
      <c r="J172" s="6">
        <f>IF('FY2025'!A174&lt;&gt;"",VALUE('FY2025'!J174),"")</f>
        <v>2.2000000000000002</v>
      </c>
      <c r="K172" s="7" t="e">
        <f>IF('FY2025'!A174&lt;&gt;"",DATEVALUE(MID('FY2025'!K174, FIND(",", 'FY2025'!K174) + 2, FIND(" ", 'FY2025'!K174) - FIND(",", 'FY2025'!K174) - 1) &amp; " " &amp; MID('FY2025'!K174, FIND(" ", 'FY2025'!K174) + 1, FIND(",", 'FY2025'!K174, FIND(" ", 'FY2025'!K174)) - FIND(" ", 'FY2025'!K174) - 1) &amp; ", " &amp; MID('FY2025'!K174, FIND(",", 'FY2025'!K174, FIND(",",'FY2025'!K174) + 1) + 2, LEN('FY2025'!K174))),"")</f>
        <v>#VALUE!</v>
      </c>
      <c r="L172" s="7" t="e">
        <f>IF('FY2025'!A174&lt;&gt;"",DATEVALUE(MID('FY2025'!L174, FIND(",", 'FY2025'!L174) + 2, FIND(" ", 'FY2025'!L174) - FIND(",", 'FY2025'!L174) - 1) &amp; " " &amp; MID('FY2025'!L174, FIND(" ", 'FY2025'!L174) + 1, FIND(",", 'FY2025'!L174, FIND(" ", 'FY2025'!L174)) - FIND(" ", 'FY2025'!L174) - 1) &amp; ", " &amp; MID('FY2025'!L174, FIND(",", 'FY2025'!L174, FIND(",",'FY2025'!L174) + 1) + 2, LEN('FY2025'!L174))),"")</f>
        <v>#VALUE!</v>
      </c>
      <c r="M172" s="7" t="e">
        <f>IF('FY2025'!A174&lt;&gt;"",DATEVALUE(MID('FY2025'!M174, FIND(",", 'FY2025'!M174) + 2, FIND(" ", 'FY2025'!M174) - FIND(",", 'FY2025'!M174) - 1) &amp; " " &amp; MID('FY2025'!M174, FIND(" ", 'FY2025'!M174) + 1, FIND(",", 'FY2025'!M174, FIND(" ", 'FY2025'!M174)) - FIND(" ", 'FY2025'!M174) - 1) &amp; ", " &amp; MID('FY2025'!M174, FIND(",", 'FY2025'!M174, FIND(",",'FY2025'!M174) + 1) + 2, LEN('FY2025'!M174))),"")</f>
        <v>#VALUE!</v>
      </c>
      <c r="N172" s="7" t="e">
        <f>IF('FY2025'!A174&lt;&gt;"",DATEVALUE(MID('FY2025'!N174, FIND(",", 'FY2025'!N174) + 2, FIND(" ", 'FY2025'!N174) - FIND(",", 'FY2025'!N174) - 1) &amp; " " &amp; MID('FY2025'!N174, FIND(" ", 'FY2025'!N174) + 1, FIND(",", 'FY2025'!N174, FIND(" ", 'FY2025'!N174)) - FIND(" ", 'FY2025'!N174) - 1) &amp; ", " &amp; MID('FY2025'!N174, FIND(",", 'FY2025'!N174, FIND(",",'FY2025'!N174) + 1) + 2, LEN('FY2025'!N174))),"")</f>
        <v>#VALUE!</v>
      </c>
      <c r="O172" s="5" t="e">
        <f t="shared" si="2"/>
        <v>#VALUE!</v>
      </c>
      <c r="P172" s="10" t="e">
        <f>IF('FY2025'!$A174&lt;&gt;"",IF(AND(MONTH($K172) &lt;= 1, MONTH($L172) &gt;= 1), IF($O172 &lt;&gt; "", $E172/$O172, ""), ""),"")</f>
        <v>#VALUE!</v>
      </c>
      <c r="Q172" s="10" t="e">
        <f>IF('FY2025'!$A174&lt;&gt;"",IF(AND(MONTH($K172) &lt;= 2, MONTH($L172) &gt;= 2), IF($O172 &lt;&gt; "", $E172/$O172, ""), ""),"")</f>
        <v>#VALUE!</v>
      </c>
      <c r="R172" s="10" t="e">
        <f>IF('FY2025'!$A174&lt;&gt;"",IF(AND(MONTH($K172) &lt;= 3, MONTH($L172) &gt;= 3), IF($O172 &lt;&gt; "", $E172/$O172, ""), ""),"")</f>
        <v>#VALUE!</v>
      </c>
      <c r="S172" s="10" t="e">
        <f>IF('FY2025'!$A174&lt;&gt;"",IF(AND(MONTH($K172) &lt;= 4, MONTH($L172) &gt;= 4), IF($O172 &lt;&gt; "", $E172/$O172, ""), ""),"")</f>
        <v>#VALUE!</v>
      </c>
      <c r="T172" s="10" t="e">
        <f>IF('FY2025'!$A174&lt;&gt;"",IF(AND(MONTH($K172) &lt;= 5, MONTH($L172) &gt;= 5), IF($O172 &lt;&gt; "", $E172/$O172, ""), ""),"")</f>
        <v>#VALUE!</v>
      </c>
      <c r="U172" s="10" t="e">
        <f>IF('FY2025'!$A174&lt;&gt;"",IF(AND(MONTH($K172) &lt;= 6, MONTH($L172) &gt;= 6), IF($O172 &lt;&gt; "", $E172/$O172, ""), ""),"")</f>
        <v>#VALUE!</v>
      </c>
      <c r="V172" s="10" t="e">
        <f>IF('FY2025'!$A174&lt;&gt;"",IF(AND(MONTH($K172) &lt;= 7, MONTH($L172) &gt;= 7 ), IF($O172 &lt;&gt; "", $E172/$O172, ""), ""),"")</f>
        <v>#VALUE!</v>
      </c>
      <c r="W172" s="10" t="e">
        <f>IF('FY2025'!$A174&lt;&gt;"",IF(AND(MONTH($K172) &lt;= 8, MONTH($L172) &gt;= 8), IF($O172 &lt;&gt; "", $E172/$O172, ""), ""),"")</f>
        <v>#VALUE!</v>
      </c>
      <c r="X172" s="10" t="e">
        <f>IF('FY2025'!$A174&lt;&gt;"",IF(AND(MONTH($K172) &lt;= 9, MONTH($L172) &gt;= 9), IF($O172 &lt;&gt; "", $E172/$O172, ""), ""),"")</f>
        <v>#VALUE!</v>
      </c>
      <c r="Y172" s="10" t="e">
        <f>IF('FY2025'!$A174&lt;&gt;"",IF(AND(MONTH($K172) &lt;= 10, MONTH($L172) &gt;= 10), IF($O172 &lt;&gt; "", $E172/$O172, ""), ""),"")</f>
        <v>#VALUE!</v>
      </c>
      <c r="Z172" s="10" t="e">
        <f>IF('FY2025'!$A174&lt;&gt;"",IF(AND(MONTH($K172) &lt;= 11, MONTH($L172) &gt;= 11), IF($O172 &lt;&gt; "", $E172/$O172, ""), ""),"")</f>
        <v>#VALUE!</v>
      </c>
      <c r="AA172" s="10" t="e">
        <f>IF('FY2025'!$A174&lt;&gt;"",IF(AND(MONTH($K172) &lt;= 12, MONTH($L172) &gt;= 12), IF($O172 &lt;&gt; "", $E172/$O172, ""), ""),"")</f>
        <v>#VALUE!</v>
      </c>
    </row>
    <row r="173" spans="1:27" x14ac:dyDescent="0.25">
      <c r="A173" s="8">
        <f>IF('FY2025'!A175&lt;&gt;"", VALUE('FY2025'!A175), "")</f>
        <v>172</v>
      </c>
      <c r="B173" s="5" t="str">
        <f>IF('FY2025'!A175&lt;&gt;"",_xlfn.VALUETOTEXT('FY2025'!B175),"")</f>
        <v>25-2606-1807-25TOTS-PS-HZ-172</v>
      </c>
      <c r="C173" s="5" t="str">
        <f>_xlfn.VALUETOTEXT('FY2025'!C175)</f>
        <v>HZ</v>
      </c>
      <c r="D173" s="5" t="str">
        <f>IF('FY2025'!A175&lt;&gt;"",_xlfn.VALUETOTEXT('FY2025'!D175),"")</f>
        <v>TOTSA TotalEnergies Trading SA</v>
      </c>
      <c r="E173" s="6">
        <f>IF('FY2025'!A175&lt;&gt;"",VALUE('FY2025'!E175),"")</f>
        <v>500000</v>
      </c>
      <c r="F173" s="6">
        <f>IF('FY2025'!A175&lt;&gt;"",VALUE('FY2025'!F175),"")</f>
        <v>60</v>
      </c>
      <c r="G173" s="6">
        <f>IF('FY2025'!A175&lt;&gt;"",VALUE('FY2025'!G175),"")</f>
        <v>50</v>
      </c>
      <c r="H173" s="6">
        <f>IF('FY2025'!A175&lt;&gt;"",VALUE('FY2025'!H175),"")</f>
        <v>3</v>
      </c>
      <c r="I173" s="6">
        <f>IF('FY2025'!A175&lt;&gt;"",VALUE('FY2025'!I175),"")</f>
        <v>0.79</v>
      </c>
      <c r="J173" s="6">
        <f>IF('FY2025'!A175&lt;&gt;"",VALUE('FY2025'!J175),"")</f>
        <v>2.21</v>
      </c>
      <c r="K173" s="7" t="e">
        <f>IF('FY2025'!A175&lt;&gt;"",DATEVALUE(MID('FY2025'!K175, FIND(",", 'FY2025'!K175) + 2, FIND(" ", 'FY2025'!K175) - FIND(",", 'FY2025'!K175) - 1) &amp; " " &amp; MID('FY2025'!K175, FIND(" ", 'FY2025'!K175) + 1, FIND(",", 'FY2025'!K175, FIND(" ", 'FY2025'!K175)) - FIND(" ", 'FY2025'!K175) - 1) &amp; ", " &amp; MID('FY2025'!K175, FIND(",", 'FY2025'!K175, FIND(",",'FY2025'!K175) + 1) + 2, LEN('FY2025'!K175))),"")</f>
        <v>#VALUE!</v>
      </c>
      <c r="L173" s="7" t="e">
        <f>IF('FY2025'!A175&lt;&gt;"",DATEVALUE(MID('FY2025'!L175, FIND(",", 'FY2025'!L175) + 2, FIND(" ", 'FY2025'!L175) - FIND(",", 'FY2025'!L175) - 1) &amp; " " &amp; MID('FY2025'!L175, FIND(" ", 'FY2025'!L175) + 1, FIND(",", 'FY2025'!L175, FIND(" ", 'FY2025'!L175)) - FIND(" ", 'FY2025'!L175) - 1) &amp; ", " &amp; MID('FY2025'!L175, FIND(",", 'FY2025'!L175, FIND(",",'FY2025'!L175) + 1) + 2, LEN('FY2025'!L175))),"")</f>
        <v>#VALUE!</v>
      </c>
      <c r="M173" s="7" t="e">
        <f>IF('FY2025'!A175&lt;&gt;"",DATEVALUE(MID('FY2025'!M175, FIND(",", 'FY2025'!M175) + 2, FIND(" ", 'FY2025'!M175) - FIND(",", 'FY2025'!M175) - 1) &amp; " " &amp; MID('FY2025'!M175, FIND(" ", 'FY2025'!M175) + 1, FIND(",", 'FY2025'!M175, FIND(" ", 'FY2025'!M175)) - FIND(" ", 'FY2025'!M175) - 1) &amp; ", " &amp; MID('FY2025'!M175, FIND(",", 'FY2025'!M175, FIND(",",'FY2025'!M175) + 1) + 2, LEN('FY2025'!M175))),"")</f>
        <v>#VALUE!</v>
      </c>
      <c r="N173" s="7" t="e">
        <f>IF('FY2025'!A175&lt;&gt;"",DATEVALUE(MID('FY2025'!N175, FIND(",", 'FY2025'!N175) + 2, FIND(" ", 'FY2025'!N175) - FIND(",", 'FY2025'!N175) - 1) &amp; " " &amp; MID('FY2025'!N175, FIND(" ", 'FY2025'!N175) + 1, FIND(",", 'FY2025'!N175, FIND(" ", 'FY2025'!N175)) - FIND(" ", 'FY2025'!N175) - 1) &amp; ", " &amp; MID('FY2025'!N175, FIND(",", 'FY2025'!N175, FIND(",",'FY2025'!N175) + 1) + 2, LEN('FY2025'!N175))),"")</f>
        <v>#VALUE!</v>
      </c>
      <c r="O173" s="5" t="e">
        <f t="shared" si="2"/>
        <v>#VALUE!</v>
      </c>
      <c r="P173" s="10" t="e">
        <f>IF('FY2025'!$A175&lt;&gt;"",IF(AND(MONTH($K173) &lt;= 1, MONTH($L173) &gt;= 1), IF($O173 &lt;&gt; "", $E173/$O173, ""), ""),"")</f>
        <v>#VALUE!</v>
      </c>
      <c r="Q173" s="10" t="e">
        <f>IF('FY2025'!$A175&lt;&gt;"",IF(AND(MONTH($K173) &lt;= 2, MONTH($L173) &gt;= 2), IF($O173 &lt;&gt; "", $E173/$O173, ""), ""),"")</f>
        <v>#VALUE!</v>
      </c>
      <c r="R173" s="10" t="e">
        <f>IF('FY2025'!$A175&lt;&gt;"",IF(AND(MONTH($K173) &lt;= 3, MONTH($L173) &gt;= 3), IF($O173 &lt;&gt; "", $E173/$O173, ""), ""),"")</f>
        <v>#VALUE!</v>
      </c>
      <c r="S173" s="10" t="e">
        <f>IF('FY2025'!$A175&lt;&gt;"",IF(AND(MONTH($K173) &lt;= 4, MONTH($L173) &gt;= 4), IF($O173 &lt;&gt; "", $E173/$O173, ""), ""),"")</f>
        <v>#VALUE!</v>
      </c>
      <c r="T173" s="10" t="e">
        <f>IF('FY2025'!$A175&lt;&gt;"",IF(AND(MONTH($K173) &lt;= 5, MONTH($L173) &gt;= 5), IF($O173 &lt;&gt; "", $E173/$O173, ""), ""),"")</f>
        <v>#VALUE!</v>
      </c>
      <c r="U173" s="10" t="e">
        <f>IF('FY2025'!$A175&lt;&gt;"",IF(AND(MONTH($K173) &lt;= 6, MONTH($L173) &gt;= 6), IF($O173 &lt;&gt; "", $E173/$O173, ""), ""),"")</f>
        <v>#VALUE!</v>
      </c>
      <c r="V173" s="10" t="e">
        <f>IF('FY2025'!$A175&lt;&gt;"",IF(AND(MONTH($K173) &lt;= 7, MONTH($L173) &gt;= 7 ), IF($O173 &lt;&gt; "", $E173/$O173, ""), ""),"")</f>
        <v>#VALUE!</v>
      </c>
      <c r="W173" s="10" t="e">
        <f>IF('FY2025'!$A175&lt;&gt;"",IF(AND(MONTH($K173) &lt;= 8, MONTH($L173) &gt;= 8), IF($O173 &lt;&gt; "", $E173/$O173, ""), ""),"")</f>
        <v>#VALUE!</v>
      </c>
      <c r="X173" s="10" t="e">
        <f>IF('FY2025'!$A175&lt;&gt;"",IF(AND(MONTH($K173) &lt;= 9, MONTH($L173) &gt;= 9), IF($O173 &lt;&gt; "", $E173/$O173, ""), ""),"")</f>
        <v>#VALUE!</v>
      </c>
      <c r="Y173" s="10" t="e">
        <f>IF('FY2025'!$A175&lt;&gt;"",IF(AND(MONTH($K173) &lt;= 10, MONTH($L173) &gt;= 10), IF($O173 &lt;&gt; "", $E173/$O173, ""), ""),"")</f>
        <v>#VALUE!</v>
      </c>
      <c r="Z173" s="10" t="e">
        <f>IF('FY2025'!$A175&lt;&gt;"",IF(AND(MONTH($K173) &lt;= 11, MONTH($L173) &gt;= 11), IF($O173 &lt;&gt; "", $E173/$O173, ""), ""),"")</f>
        <v>#VALUE!</v>
      </c>
      <c r="AA173" s="10" t="e">
        <f>IF('FY2025'!$A175&lt;&gt;"",IF(AND(MONTH($K173) &lt;= 12, MONTH($L173) &gt;= 12), IF($O173 &lt;&gt; "", $E173/$O173, ""), ""),"")</f>
        <v>#VALUE!</v>
      </c>
    </row>
    <row r="174" spans="1:27" x14ac:dyDescent="0.25">
      <c r="A174" s="8">
        <f>IF('FY2025'!A176&lt;&gt;"", VALUE('FY2025'!A176), "")</f>
        <v>173</v>
      </c>
      <c r="B174" s="5" t="str">
        <f>IF('FY2025'!A176&lt;&gt;"",_xlfn.VALUETOTEXT('FY2025'!B176),"")</f>
        <v>25-2606-1807-25MSCG-PS-HZ-173</v>
      </c>
      <c r="C174" s="5" t="str">
        <f>_xlfn.VALUETOTEXT('FY2025'!C176)</f>
        <v>HZ</v>
      </c>
      <c r="D174" s="5" t="str">
        <f>IF('FY2025'!A176&lt;&gt;"",_xlfn.VALUETOTEXT('FY2025'!D176),"")</f>
        <v>Morgan Stanley Capital Group (Singapore) Pte</v>
      </c>
      <c r="E174" s="6">
        <f>IF('FY2025'!A176&lt;&gt;"",VALUE('FY2025'!E176),"")</f>
        <v>500000</v>
      </c>
      <c r="F174" s="6">
        <f>IF('FY2025'!A176&lt;&gt;"",VALUE('FY2025'!F176),"")</f>
        <v>60</v>
      </c>
      <c r="G174" s="6">
        <f>IF('FY2025'!A176&lt;&gt;"",VALUE('FY2025'!G176),"")</f>
        <v>50</v>
      </c>
      <c r="H174" s="6">
        <f>IF('FY2025'!A176&lt;&gt;"",VALUE('FY2025'!H176),"")</f>
        <v>2.79</v>
      </c>
      <c r="I174" s="6">
        <f>IF('FY2025'!A176&lt;&gt;"",VALUE('FY2025'!I176),"")</f>
        <v>0.75</v>
      </c>
      <c r="J174" s="6">
        <f>IF('FY2025'!A176&lt;&gt;"",VALUE('FY2025'!J176),"")</f>
        <v>2.04</v>
      </c>
      <c r="K174" s="7" t="e">
        <f>IF('FY2025'!A176&lt;&gt;"",DATEVALUE(MID('FY2025'!K176, FIND(",", 'FY2025'!K176) + 2, FIND(" ", 'FY2025'!K176) - FIND(",", 'FY2025'!K176) - 1) &amp; " " &amp; MID('FY2025'!K176, FIND(" ", 'FY2025'!K176) + 1, FIND(",", 'FY2025'!K176, FIND(" ", 'FY2025'!K176)) - FIND(" ", 'FY2025'!K176) - 1) &amp; ", " &amp; MID('FY2025'!K176, FIND(",", 'FY2025'!K176, FIND(",",'FY2025'!K176) + 1) + 2, LEN('FY2025'!K176))),"")</f>
        <v>#VALUE!</v>
      </c>
      <c r="L174" s="7" t="e">
        <f>IF('FY2025'!A176&lt;&gt;"",DATEVALUE(MID('FY2025'!L176, FIND(",", 'FY2025'!L176) + 2, FIND(" ", 'FY2025'!L176) - FIND(",", 'FY2025'!L176) - 1) &amp; " " &amp; MID('FY2025'!L176, FIND(" ", 'FY2025'!L176) + 1, FIND(",", 'FY2025'!L176, FIND(" ", 'FY2025'!L176)) - FIND(" ", 'FY2025'!L176) - 1) &amp; ", " &amp; MID('FY2025'!L176, FIND(",", 'FY2025'!L176, FIND(",",'FY2025'!L176) + 1) + 2, LEN('FY2025'!L176))),"")</f>
        <v>#VALUE!</v>
      </c>
      <c r="M174" s="7" t="e">
        <f>IF('FY2025'!A176&lt;&gt;"",DATEVALUE(MID('FY2025'!M176, FIND(",", 'FY2025'!M176) + 2, FIND(" ", 'FY2025'!M176) - FIND(",", 'FY2025'!M176) - 1) &amp; " " &amp; MID('FY2025'!M176, FIND(" ", 'FY2025'!M176) + 1, FIND(",", 'FY2025'!M176, FIND(" ", 'FY2025'!M176)) - FIND(" ", 'FY2025'!M176) - 1) &amp; ", " &amp; MID('FY2025'!M176, FIND(",", 'FY2025'!M176, FIND(",",'FY2025'!M176) + 1) + 2, LEN('FY2025'!M176))),"")</f>
        <v>#VALUE!</v>
      </c>
      <c r="N174" s="7" t="e">
        <f>IF('FY2025'!A176&lt;&gt;"",DATEVALUE(MID('FY2025'!N176, FIND(",", 'FY2025'!N176) + 2, FIND(" ", 'FY2025'!N176) - FIND(",", 'FY2025'!N176) - 1) &amp; " " &amp; MID('FY2025'!N176, FIND(" ", 'FY2025'!N176) + 1, FIND(",", 'FY2025'!N176, FIND(" ", 'FY2025'!N176)) - FIND(" ", 'FY2025'!N176) - 1) &amp; ", " &amp; MID('FY2025'!N176, FIND(",", 'FY2025'!N176, FIND(",",'FY2025'!N176) + 1) + 2, LEN('FY2025'!N176))),"")</f>
        <v>#VALUE!</v>
      </c>
      <c r="O174" s="5" t="e">
        <f t="shared" si="2"/>
        <v>#VALUE!</v>
      </c>
      <c r="P174" s="10" t="e">
        <f>IF('FY2025'!$A176&lt;&gt;"",IF(AND(MONTH($K174) &lt;= 1, MONTH($L174) &gt;= 1), IF($O174 &lt;&gt; "", $E174/$O174, ""), ""),"")</f>
        <v>#VALUE!</v>
      </c>
      <c r="Q174" s="10" t="e">
        <f>IF('FY2025'!$A176&lt;&gt;"",IF(AND(MONTH($K174) &lt;= 2, MONTH($L174) &gt;= 2), IF($O174 &lt;&gt; "", $E174/$O174, ""), ""),"")</f>
        <v>#VALUE!</v>
      </c>
      <c r="R174" s="10" t="e">
        <f>IF('FY2025'!$A176&lt;&gt;"",IF(AND(MONTH($K174) &lt;= 3, MONTH($L174) &gt;= 3), IF($O174 &lt;&gt; "", $E174/$O174, ""), ""),"")</f>
        <v>#VALUE!</v>
      </c>
      <c r="S174" s="10" t="e">
        <f>IF('FY2025'!$A176&lt;&gt;"",IF(AND(MONTH($K174) &lt;= 4, MONTH($L174) &gt;= 4), IF($O174 &lt;&gt; "", $E174/$O174, ""), ""),"")</f>
        <v>#VALUE!</v>
      </c>
      <c r="T174" s="10" t="e">
        <f>IF('FY2025'!$A176&lt;&gt;"",IF(AND(MONTH($K174) &lt;= 5, MONTH($L174) &gt;= 5), IF($O174 &lt;&gt; "", $E174/$O174, ""), ""),"")</f>
        <v>#VALUE!</v>
      </c>
      <c r="U174" s="10" t="e">
        <f>IF('FY2025'!$A176&lt;&gt;"",IF(AND(MONTH($K174) &lt;= 6, MONTH($L174) &gt;= 6), IF($O174 &lt;&gt; "", $E174/$O174, ""), ""),"")</f>
        <v>#VALUE!</v>
      </c>
      <c r="V174" s="10" t="e">
        <f>IF('FY2025'!$A176&lt;&gt;"",IF(AND(MONTH($K174) &lt;= 7, MONTH($L174) &gt;= 7 ), IF($O174 &lt;&gt; "", $E174/$O174, ""), ""),"")</f>
        <v>#VALUE!</v>
      </c>
      <c r="W174" s="10" t="e">
        <f>IF('FY2025'!$A176&lt;&gt;"",IF(AND(MONTH($K174) &lt;= 8, MONTH($L174) &gt;= 8), IF($O174 &lt;&gt; "", $E174/$O174, ""), ""),"")</f>
        <v>#VALUE!</v>
      </c>
      <c r="X174" s="10" t="e">
        <f>IF('FY2025'!$A176&lt;&gt;"",IF(AND(MONTH($K174) &lt;= 9, MONTH($L174) &gt;= 9), IF($O174 &lt;&gt; "", $E174/$O174, ""), ""),"")</f>
        <v>#VALUE!</v>
      </c>
      <c r="Y174" s="10" t="e">
        <f>IF('FY2025'!$A176&lt;&gt;"",IF(AND(MONTH($K174) &lt;= 10, MONTH($L174) &gt;= 10), IF($O174 &lt;&gt; "", $E174/$O174, ""), ""),"")</f>
        <v>#VALUE!</v>
      </c>
      <c r="Z174" s="10" t="e">
        <f>IF('FY2025'!$A176&lt;&gt;"",IF(AND(MONTH($K174) &lt;= 11, MONTH($L174) &gt;= 11), IF($O174 &lt;&gt; "", $E174/$O174, ""), ""),"")</f>
        <v>#VALUE!</v>
      </c>
      <c r="AA174" s="10" t="e">
        <f>IF('FY2025'!$A176&lt;&gt;"",IF(AND(MONTH($K174) &lt;= 12, MONTH($L174) &gt;= 12), IF($O174 &lt;&gt; "", $E174/$O174, ""), ""),"")</f>
        <v>#VALUE!</v>
      </c>
    </row>
    <row r="175" spans="1:27" x14ac:dyDescent="0.25">
      <c r="A175" s="8">
        <f>IF('FY2025'!A177&lt;&gt;"", VALUE('FY2025'!A177), "")</f>
        <v>174</v>
      </c>
      <c r="B175" s="5" t="str">
        <f>IF('FY2025'!A177&lt;&gt;"",_xlfn.VALUETOTEXT('FY2025'!B177),"")</f>
        <v>25-0207-2307-25TOTS-PS-EG-174</v>
      </c>
      <c r="C175" s="5" t="str">
        <f>_xlfn.VALUETOTEXT('FY2025'!C177)</f>
        <v>EG</v>
      </c>
      <c r="D175" s="5" t="str">
        <f>IF('FY2025'!A177&lt;&gt;"",_xlfn.VALUETOTEXT('FY2025'!D177),"")</f>
        <v>TOTSA TotalEnergies Trading SA</v>
      </c>
      <c r="E175" s="6">
        <f>IF('FY2025'!A177&lt;&gt;"",VALUE('FY2025'!E177),"")</f>
        <v>500000</v>
      </c>
      <c r="F175" s="6">
        <f>IF('FY2025'!A177&lt;&gt;"",VALUE('FY2025'!F177),"")</f>
        <v>60</v>
      </c>
      <c r="G175" s="6">
        <f>IF('FY2025'!A177&lt;&gt;"",VALUE('FY2025'!G177),"")</f>
        <v>50</v>
      </c>
      <c r="H175" s="6">
        <f>IF('FY2025'!A177&lt;&gt;"",VALUE('FY2025'!H177),"")</f>
        <v>3</v>
      </c>
      <c r="I175" s="6">
        <f>IF('FY2025'!A177&lt;&gt;"",VALUE('FY2025'!I177),"")</f>
        <v>0.87</v>
      </c>
      <c r="J175" s="6">
        <f>IF('FY2025'!A177&lt;&gt;"",VALUE('FY2025'!J177),"")</f>
        <v>2.13</v>
      </c>
      <c r="K175" s="7" t="e">
        <f>IF('FY2025'!A177&lt;&gt;"",DATEVALUE(MID('FY2025'!K177, FIND(",", 'FY2025'!K177) + 2, FIND(" ", 'FY2025'!K177) - FIND(",", 'FY2025'!K177) - 1) &amp; " " &amp; MID('FY2025'!K177, FIND(" ", 'FY2025'!K177) + 1, FIND(",", 'FY2025'!K177, FIND(" ", 'FY2025'!K177)) - FIND(" ", 'FY2025'!K177) - 1) &amp; ", " &amp; MID('FY2025'!K177, FIND(",", 'FY2025'!K177, FIND(",",'FY2025'!K177) + 1) + 2, LEN('FY2025'!K177))),"")</f>
        <v>#VALUE!</v>
      </c>
      <c r="L175" s="7" t="e">
        <f>IF('FY2025'!A177&lt;&gt;"",DATEVALUE(MID('FY2025'!L177, FIND(",", 'FY2025'!L177) + 2, FIND(" ", 'FY2025'!L177) - FIND(",", 'FY2025'!L177) - 1) &amp; " " &amp; MID('FY2025'!L177, FIND(" ", 'FY2025'!L177) + 1, FIND(",", 'FY2025'!L177, FIND(" ", 'FY2025'!L177)) - FIND(" ", 'FY2025'!L177) - 1) &amp; ", " &amp; MID('FY2025'!L177, FIND(",", 'FY2025'!L177, FIND(",",'FY2025'!L177) + 1) + 2, LEN('FY2025'!L177))),"")</f>
        <v>#VALUE!</v>
      </c>
      <c r="M175" s="7" t="e">
        <f>IF('FY2025'!A177&lt;&gt;"",DATEVALUE(MID('FY2025'!M177, FIND(",", 'FY2025'!M177) + 2, FIND(" ", 'FY2025'!M177) - FIND(",", 'FY2025'!M177) - 1) &amp; " " &amp; MID('FY2025'!M177, FIND(" ", 'FY2025'!M177) + 1, FIND(",", 'FY2025'!M177, FIND(" ", 'FY2025'!M177)) - FIND(" ", 'FY2025'!M177) - 1) &amp; ", " &amp; MID('FY2025'!M177, FIND(",", 'FY2025'!M177, FIND(",",'FY2025'!M177) + 1) + 2, LEN('FY2025'!M177))),"")</f>
        <v>#VALUE!</v>
      </c>
      <c r="N175" s="7" t="e">
        <f>IF('FY2025'!A177&lt;&gt;"",DATEVALUE(MID('FY2025'!N177, FIND(",", 'FY2025'!N177) + 2, FIND(" ", 'FY2025'!N177) - FIND(",", 'FY2025'!N177) - 1) &amp; " " &amp; MID('FY2025'!N177, FIND(" ", 'FY2025'!N177) + 1, FIND(",", 'FY2025'!N177, FIND(" ", 'FY2025'!N177)) - FIND(" ", 'FY2025'!N177) - 1) &amp; ", " &amp; MID('FY2025'!N177, FIND(",", 'FY2025'!N177, FIND(",",'FY2025'!N177) + 1) + 2, LEN('FY2025'!N177))),"")</f>
        <v>#VALUE!</v>
      </c>
      <c r="O175" s="5" t="e">
        <f t="shared" si="2"/>
        <v>#VALUE!</v>
      </c>
      <c r="P175" s="10" t="e">
        <f>IF('FY2025'!$A177&lt;&gt;"",IF(AND(MONTH($K175) &lt;= 1, MONTH($L175) &gt;= 1), IF($O175 &lt;&gt; "", $E175/$O175, ""), ""),"")</f>
        <v>#VALUE!</v>
      </c>
      <c r="Q175" s="10" t="e">
        <f>IF('FY2025'!$A177&lt;&gt;"",IF(AND(MONTH($K175) &lt;= 2, MONTH($L175) &gt;= 2), IF($O175 &lt;&gt; "", $E175/$O175, ""), ""),"")</f>
        <v>#VALUE!</v>
      </c>
      <c r="R175" s="10" t="e">
        <f>IF('FY2025'!$A177&lt;&gt;"",IF(AND(MONTH($K175) &lt;= 3, MONTH($L175) &gt;= 3), IF($O175 &lt;&gt; "", $E175/$O175, ""), ""),"")</f>
        <v>#VALUE!</v>
      </c>
      <c r="S175" s="10" t="e">
        <f>IF('FY2025'!$A177&lt;&gt;"",IF(AND(MONTH($K175) &lt;= 4, MONTH($L175) &gt;= 4), IF($O175 &lt;&gt; "", $E175/$O175, ""), ""),"")</f>
        <v>#VALUE!</v>
      </c>
      <c r="T175" s="10" t="e">
        <f>IF('FY2025'!$A177&lt;&gt;"",IF(AND(MONTH($K175) &lt;= 5, MONTH($L175) &gt;= 5), IF($O175 &lt;&gt; "", $E175/$O175, ""), ""),"")</f>
        <v>#VALUE!</v>
      </c>
      <c r="U175" s="10" t="e">
        <f>IF('FY2025'!$A177&lt;&gt;"",IF(AND(MONTH($K175) &lt;= 6, MONTH($L175) &gt;= 6), IF($O175 &lt;&gt; "", $E175/$O175, ""), ""),"")</f>
        <v>#VALUE!</v>
      </c>
      <c r="V175" s="10" t="e">
        <f>IF('FY2025'!$A177&lt;&gt;"",IF(AND(MONTH($K175) &lt;= 7, MONTH($L175) &gt;= 7 ), IF($O175 &lt;&gt; "", $E175/$O175, ""), ""),"")</f>
        <v>#VALUE!</v>
      </c>
      <c r="W175" s="10" t="e">
        <f>IF('FY2025'!$A177&lt;&gt;"",IF(AND(MONTH($K175) &lt;= 8, MONTH($L175) &gt;= 8), IF($O175 &lt;&gt; "", $E175/$O175, ""), ""),"")</f>
        <v>#VALUE!</v>
      </c>
      <c r="X175" s="10" t="e">
        <f>IF('FY2025'!$A177&lt;&gt;"",IF(AND(MONTH($K175) &lt;= 9, MONTH($L175) &gt;= 9), IF($O175 &lt;&gt; "", $E175/$O175, ""), ""),"")</f>
        <v>#VALUE!</v>
      </c>
      <c r="Y175" s="10" t="e">
        <f>IF('FY2025'!$A177&lt;&gt;"",IF(AND(MONTH($K175) &lt;= 10, MONTH($L175) &gt;= 10), IF($O175 &lt;&gt; "", $E175/$O175, ""), ""),"")</f>
        <v>#VALUE!</v>
      </c>
      <c r="Z175" s="10" t="e">
        <f>IF('FY2025'!$A177&lt;&gt;"",IF(AND(MONTH($K175) &lt;= 11, MONTH($L175) &gt;= 11), IF($O175 &lt;&gt; "", $E175/$O175, ""), ""),"")</f>
        <v>#VALUE!</v>
      </c>
      <c r="AA175" s="10" t="e">
        <f>IF('FY2025'!$A177&lt;&gt;"",IF(AND(MONTH($K175) &lt;= 12, MONTH($L175) &gt;= 12), IF($O175 &lt;&gt; "", $E175/$O175, ""), ""),"")</f>
        <v>#VALUE!</v>
      </c>
    </row>
    <row r="176" spans="1:27" x14ac:dyDescent="0.25">
      <c r="A176" s="8">
        <f>IF('FY2025'!A178&lt;&gt;"", VALUE('FY2025'!A178), "")</f>
        <v>175</v>
      </c>
      <c r="B176" s="5" t="str">
        <f>IF('FY2025'!A178&lt;&gt;"",_xlfn.VALUETOTEXT('FY2025'!B178),"")</f>
        <v>25-0207-2307-25BNPP-PS-HZ-175</v>
      </c>
      <c r="C176" s="5" t="str">
        <f>_xlfn.VALUETOTEXT('FY2025'!C178)</f>
        <v>HZ</v>
      </c>
      <c r="D176" s="5" t="str">
        <f>IF('FY2025'!A178&lt;&gt;"",_xlfn.VALUETOTEXT('FY2025'!D178),"")</f>
        <v>BNP Paribas SA</v>
      </c>
      <c r="E176" s="6">
        <f>IF('FY2025'!A178&lt;&gt;"",VALUE('FY2025'!E178),"")</f>
        <v>500000</v>
      </c>
      <c r="F176" s="6">
        <f>IF('FY2025'!A178&lt;&gt;"",VALUE('FY2025'!F178),"")</f>
        <v>60</v>
      </c>
      <c r="G176" s="6">
        <f>IF('FY2025'!A178&lt;&gt;"",VALUE('FY2025'!G178),"")</f>
        <v>50</v>
      </c>
      <c r="H176" s="6">
        <f>IF('FY2025'!A178&lt;&gt;"",VALUE('FY2025'!H178),"")</f>
        <v>2.5499999999999998</v>
      </c>
      <c r="I176" s="6">
        <f>IF('FY2025'!A178&lt;&gt;"",VALUE('FY2025'!I178),"")</f>
        <v>1</v>
      </c>
      <c r="J176" s="6">
        <f>IF('FY2025'!A178&lt;&gt;"",VALUE('FY2025'!J178),"")</f>
        <v>1.55</v>
      </c>
      <c r="K176" s="7" t="e">
        <f>IF('FY2025'!A178&lt;&gt;"",DATEVALUE(MID('FY2025'!K178, FIND(",", 'FY2025'!K178) + 2, FIND(" ", 'FY2025'!K178) - FIND(",", 'FY2025'!K178) - 1) &amp; " " &amp; MID('FY2025'!K178, FIND(" ", 'FY2025'!K178) + 1, FIND(",", 'FY2025'!K178, FIND(" ", 'FY2025'!K178)) - FIND(" ", 'FY2025'!K178) - 1) &amp; ", " &amp; MID('FY2025'!K178, FIND(",", 'FY2025'!K178, FIND(",",'FY2025'!K178) + 1) + 2, LEN('FY2025'!K178))),"")</f>
        <v>#VALUE!</v>
      </c>
      <c r="L176" s="7" t="e">
        <f>IF('FY2025'!A178&lt;&gt;"",DATEVALUE(MID('FY2025'!L178, FIND(",", 'FY2025'!L178) + 2, FIND(" ", 'FY2025'!L178) - FIND(",", 'FY2025'!L178) - 1) &amp; " " &amp; MID('FY2025'!L178, FIND(" ", 'FY2025'!L178) + 1, FIND(",", 'FY2025'!L178, FIND(" ", 'FY2025'!L178)) - FIND(" ", 'FY2025'!L178) - 1) &amp; ", " &amp; MID('FY2025'!L178, FIND(",", 'FY2025'!L178, FIND(",",'FY2025'!L178) + 1) + 2, LEN('FY2025'!L178))),"")</f>
        <v>#VALUE!</v>
      </c>
      <c r="M176" s="7" t="e">
        <f>IF('FY2025'!A178&lt;&gt;"",DATEVALUE(MID('FY2025'!M178, FIND(",", 'FY2025'!M178) + 2, FIND(" ", 'FY2025'!M178) - FIND(",", 'FY2025'!M178) - 1) &amp; " " &amp; MID('FY2025'!M178, FIND(" ", 'FY2025'!M178) + 1, FIND(",", 'FY2025'!M178, FIND(" ", 'FY2025'!M178)) - FIND(" ", 'FY2025'!M178) - 1) &amp; ", " &amp; MID('FY2025'!M178, FIND(",", 'FY2025'!M178, FIND(",",'FY2025'!M178) + 1) + 2, LEN('FY2025'!M178))),"")</f>
        <v>#VALUE!</v>
      </c>
      <c r="N176" s="7" t="e">
        <f>IF('FY2025'!A178&lt;&gt;"",DATEVALUE(MID('FY2025'!N178, FIND(",", 'FY2025'!N178) + 2, FIND(" ", 'FY2025'!N178) - FIND(",", 'FY2025'!N178) - 1) &amp; " " &amp; MID('FY2025'!N178, FIND(" ", 'FY2025'!N178) + 1, FIND(",", 'FY2025'!N178, FIND(" ", 'FY2025'!N178)) - FIND(" ", 'FY2025'!N178) - 1) &amp; ", " &amp; MID('FY2025'!N178, FIND(",", 'FY2025'!N178, FIND(",",'FY2025'!N178) + 1) + 2, LEN('FY2025'!N178))),"")</f>
        <v>#VALUE!</v>
      </c>
      <c r="O176" s="5" t="e">
        <f t="shared" si="2"/>
        <v>#VALUE!</v>
      </c>
      <c r="P176" s="10" t="e">
        <f>IF('FY2025'!$A178&lt;&gt;"",IF(AND(MONTH($K176) &lt;= 1, MONTH($L176) &gt;= 1), IF($O176 &lt;&gt; "", $E176/$O176, ""), ""),"")</f>
        <v>#VALUE!</v>
      </c>
      <c r="Q176" s="10" t="e">
        <f>IF('FY2025'!$A178&lt;&gt;"",IF(AND(MONTH($K176) &lt;= 2, MONTH($L176) &gt;= 2), IF($O176 &lt;&gt; "", $E176/$O176, ""), ""),"")</f>
        <v>#VALUE!</v>
      </c>
      <c r="R176" s="10" t="e">
        <f>IF('FY2025'!$A178&lt;&gt;"",IF(AND(MONTH($K176) &lt;= 3, MONTH($L176) &gt;= 3), IF($O176 &lt;&gt; "", $E176/$O176, ""), ""),"")</f>
        <v>#VALUE!</v>
      </c>
      <c r="S176" s="10" t="e">
        <f>IF('FY2025'!$A178&lt;&gt;"",IF(AND(MONTH($K176) &lt;= 4, MONTH($L176) &gt;= 4), IF($O176 &lt;&gt; "", $E176/$O176, ""), ""),"")</f>
        <v>#VALUE!</v>
      </c>
      <c r="T176" s="10" t="e">
        <f>IF('FY2025'!$A178&lt;&gt;"",IF(AND(MONTH($K176) &lt;= 5, MONTH($L176) &gt;= 5), IF($O176 &lt;&gt; "", $E176/$O176, ""), ""),"")</f>
        <v>#VALUE!</v>
      </c>
      <c r="U176" s="10" t="e">
        <f>IF('FY2025'!$A178&lt;&gt;"",IF(AND(MONTH($K176) &lt;= 6, MONTH($L176) &gt;= 6), IF($O176 &lt;&gt; "", $E176/$O176, ""), ""),"")</f>
        <v>#VALUE!</v>
      </c>
      <c r="V176" s="10" t="e">
        <f>IF('FY2025'!$A178&lt;&gt;"",IF(AND(MONTH($K176) &lt;= 7, MONTH($L176) &gt;= 7 ), IF($O176 &lt;&gt; "", $E176/$O176, ""), ""),"")</f>
        <v>#VALUE!</v>
      </c>
      <c r="W176" s="10" t="e">
        <f>IF('FY2025'!$A178&lt;&gt;"",IF(AND(MONTH($K176) &lt;= 8, MONTH($L176) &gt;= 8), IF($O176 &lt;&gt; "", $E176/$O176, ""), ""),"")</f>
        <v>#VALUE!</v>
      </c>
      <c r="X176" s="10" t="e">
        <f>IF('FY2025'!$A178&lt;&gt;"",IF(AND(MONTH($K176) &lt;= 9, MONTH($L176) &gt;= 9), IF($O176 &lt;&gt; "", $E176/$O176, ""), ""),"")</f>
        <v>#VALUE!</v>
      </c>
      <c r="Y176" s="10" t="e">
        <f>IF('FY2025'!$A178&lt;&gt;"",IF(AND(MONTH($K176) &lt;= 10, MONTH($L176) &gt;= 10), IF($O176 &lt;&gt; "", $E176/$O176, ""), ""),"")</f>
        <v>#VALUE!</v>
      </c>
      <c r="Z176" s="10" t="e">
        <f>IF('FY2025'!$A178&lt;&gt;"",IF(AND(MONTH($K176) &lt;= 11, MONTH($L176) &gt;= 11), IF($O176 &lt;&gt; "", $E176/$O176, ""), ""),"")</f>
        <v>#VALUE!</v>
      </c>
      <c r="AA176" s="10" t="e">
        <f>IF('FY2025'!$A178&lt;&gt;"",IF(AND(MONTH($K176) &lt;= 12, MONTH($L176) &gt;= 12), IF($O176 &lt;&gt; "", $E176/$O176, ""), ""),"")</f>
        <v>#VALUE!</v>
      </c>
    </row>
    <row r="177" spans="1:27" x14ac:dyDescent="0.25">
      <c r="A177" s="8">
        <f>IF('FY2025'!A179&lt;&gt;"", VALUE('FY2025'!A179), "")</f>
        <v>176</v>
      </c>
      <c r="B177" s="5" t="str">
        <f>IF('FY2025'!A179&lt;&gt;"",_xlfn.VALUETOTEXT('FY2025'!B179),"")</f>
        <v>25-0207-2307-25MSCG-PS-DS-176</v>
      </c>
      <c r="C177" s="5" t="str">
        <f>_xlfn.VALUETOTEXT('FY2025'!C179)</f>
        <v>DS</v>
      </c>
      <c r="D177" s="5" t="str">
        <f>IF('FY2025'!A179&lt;&gt;"",_xlfn.VALUETOTEXT('FY2025'!D179),"")</f>
        <v>Morgan Stanley Capital Group (Singapore) Pte</v>
      </c>
      <c r="E177" s="6">
        <f>IF('FY2025'!A179&lt;&gt;"",VALUE('FY2025'!E179),"")</f>
        <v>500000</v>
      </c>
      <c r="F177" s="6">
        <f>IF('FY2025'!A179&lt;&gt;"",VALUE('FY2025'!F179),"")</f>
        <v>60</v>
      </c>
      <c r="G177" s="6">
        <f>IF('FY2025'!A179&lt;&gt;"",VALUE('FY2025'!G179),"")</f>
        <v>50</v>
      </c>
      <c r="H177" s="6">
        <f>IF('FY2025'!A179&lt;&gt;"",VALUE('FY2025'!H179),"")</f>
        <v>2.6</v>
      </c>
      <c r="I177" s="6">
        <f>IF('FY2025'!A179&lt;&gt;"",VALUE('FY2025'!I179),"")</f>
        <v>0.7</v>
      </c>
      <c r="J177" s="6">
        <f>IF('FY2025'!A179&lt;&gt;"",VALUE('FY2025'!J179),"")</f>
        <v>1.9</v>
      </c>
      <c r="K177" s="7" t="e">
        <f>IF('FY2025'!A179&lt;&gt;"",DATEVALUE(MID('FY2025'!K179, FIND(",", 'FY2025'!K179) + 2, FIND(" ", 'FY2025'!K179) - FIND(",", 'FY2025'!K179) - 1) &amp; " " &amp; MID('FY2025'!K179, FIND(" ", 'FY2025'!K179) + 1, FIND(",", 'FY2025'!K179, FIND(" ", 'FY2025'!K179)) - FIND(" ", 'FY2025'!K179) - 1) &amp; ", " &amp; MID('FY2025'!K179, FIND(",", 'FY2025'!K179, FIND(",",'FY2025'!K179) + 1) + 2, LEN('FY2025'!K179))),"")</f>
        <v>#VALUE!</v>
      </c>
      <c r="L177" s="7" t="e">
        <f>IF('FY2025'!A179&lt;&gt;"",DATEVALUE(MID('FY2025'!L179, FIND(",", 'FY2025'!L179) + 2, FIND(" ", 'FY2025'!L179) - FIND(",", 'FY2025'!L179) - 1) &amp; " " &amp; MID('FY2025'!L179, FIND(" ", 'FY2025'!L179) + 1, FIND(",", 'FY2025'!L179, FIND(" ", 'FY2025'!L179)) - FIND(" ", 'FY2025'!L179) - 1) &amp; ", " &amp; MID('FY2025'!L179, FIND(",", 'FY2025'!L179, FIND(",",'FY2025'!L179) + 1) + 2, LEN('FY2025'!L179))),"")</f>
        <v>#VALUE!</v>
      </c>
      <c r="M177" s="7" t="e">
        <f>IF('FY2025'!A179&lt;&gt;"",DATEVALUE(MID('FY2025'!M179, FIND(",", 'FY2025'!M179) + 2, FIND(" ", 'FY2025'!M179) - FIND(",", 'FY2025'!M179) - 1) &amp; " " &amp; MID('FY2025'!M179, FIND(" ", 'FY2025'!M179) + 1, FIND(",", 'FY2025'!M179, FIND(" ", 'FY2025'!M179)) - FIND(" ", 'FY2025'!M179) - 1) &amp; ", " &amp; MID('FY2025'!M179, FIND(",", 'FY2025'!M179, FIND(",",'FY2025'!M179) + 1) + 2, LEN('FY2025'!M179))),"")</f>
        <v>#VALUE!</v>
      </c>
      <c r="N177" s="7" t="e">
        <f>IF('FY2025'!A179&lt;&gt;"",DATEVALUE(MID('FY2025'!N179, FIND(",", 'FY2025'!N179) + 2, FIND(" ", 'FY2025'!N179) - FIND(",", 'FY2025'!N179) - 1) &amp; " " &amp; MID('FY2025'!N179, FIND(" ", 'FY2025'!N179) + 1, FIND(",", 'FY2025'!N179, FIND(" ", 'FY2025'!N179)) - FIND(" ", 'FY2025'!N179) - 1) &amp; ", " &amp; MID('FY2025'!N179, FIND(",", 'FY2025'!N179, FIND(",",'FY2025'!N179) + 1) + 2, LEN('FY2025'!N179))),"")</f>
        <v>#VALUE!</v>
      </c>
      <c r="O177" s="5" t="e">
        <f t="shared" si="2"/>
        <v>#VALUE!</v>
      </c>
      <c r="P177" s="10" t="e">
        <f>IF('FY2025'!$A179&lt;&gt;"",IF(AND(MONTH($K177) &lt;= 1, MONTH($L177) &gt;= 1), IF($O177 &lt;&gt; "", $E177/$O177, ""), ""),"")</f>
        <v>#VALUE!</v>
      </c>
      <c r="Q177" s="10" t="e">
        <f>IF('FY2025'!$A179&lt;&gt;"",IF(AND(MONTH($K177) &lt;= 2, MONTH($L177) &gt;= 2), IF($O177 &lt;&gt; "", $E177/$O177, ""), ""),"")</f>
        <v>#VALUE!</v>
      </c>
      <c r="R177" s="10" t="e">
        <f>IF('FY2025'!$A179&lt;&gt;"",IF(AND(MONTH($K177) &lt;= 3, MONTH($L177) &gt;= 3), IF($O177 &lt;&gt; "", $E177/$O177, ""), ""),"")</f>
        <v>#VALUE!</v>
      </c>
      <c r="S177" s="10" t="e">
        <f>IF('FY2025'!$A179&lt;&gt;"",IF(AND(MONTH($K177) &lt;= 4, MONTH($L177) &gt;= 4), IF($O177 &lt;&gt; "", $E177/$O177, ""), ""),"")</f>
        <v>#VALUE!</v>
      </c>
      <c r="T177" s="10" t="e">
        <f>IF('FY2025'!$A179&lt;&gt;"",IF(AND(MONTH($K177) &lt;= 5, MONTH($L177) &gt;= 5), IF($O177 &lt;&gt; "", $E177/$O177, ""), ""),"")</f>
        <v>#VALUE!</v>
      </c>
      <c r="U177" s="10" t="e">
        <f>IF('FY2025'!$A179&lt;&gt;"",IF(AND(MONTH($K177) &lt;= 6, MONTH($L177) &gt;= 6), IF($O177 &lt;&gt; "", $E177/$O177, ""), ""),"")</f>
        <v>#VALUE!</v>
      </c>
      <c r="V177" s="10" t="e">
        <f>IF('FY2025'!$A179&lt;&gt;"",IF(AND(MONTH($K177) &lt;= 7, MONTH($L177) &gt;= 7 ), IF($O177 &lt;&gt; "", $E177/$O177, ""), ""),"")</f>
        <v>#VALUE!</v>
      </c>
      <c r="W177" s="10" t="e">
        <f>IF('FY2025'!$A179&lt;&gt;"",IF(AND(MONTH($K177) &lt;= 8, MONTH($L177) &gt;= 8), IF($O177 &lt;&gt; "", $E177/$O177, ""), ""),"")</f>
        <v>#VALUE!</v>
      </c>
      <c r="X177" s="10" t="e">
        <f>IF('FY2025'!$A179&lt;&gt;"",IF(AND(MONTH($K177) &lt;= 9, MONTH($L177) &gt;= 9), IF($O177 &lt;&gt; "", $E177/$O177, ""), ""),"")</f>
        <v>#VALUE!</v>
      </c>
      <c r="Y177" s="10" t="e">
        <f>IF('FY2025'!$A179&lt;&gt;"",IF(AND(MONTH($K177) &lt;= 10, MONTH($L177) &gt;= 10), IF($O177 &lt;&gt; "", $E177/$O177, ""), ""),"")</f>
        <v>#VALUE!</v>
      </c>
      <c r="Z177" s="10" t="e">
        <f>IF('FY2025'!$A179&lt;&gt;"",IF(AND(MONTH($K177) &lt;= 11, MONTH($L177) &gt;= 11), IF($O177 &lt;&gt; "", $E177/$O177, ""), ""),"")</f>
        <v>#VALUE!</v>
      </c>
      <c r="AA177" s="10" t="e">
        <f>IF('FY2025'!$A179&lt;&gt;"",IF(AND(MONTH($K177) &lt;= 12, MONTH($L177) &gt;= 12), IF($O177 &lt;&gt; "", $E177/$O177, ""), ""),"")</f>
        <v>#VALUE!</v>
      </c>
    </row>
    <row r="178" spans="1:27" x14ac:dyDescent="0.25">
      <c r="A178" s="8">
        <f>IF('FY2025'!A180&lt;&gt;"", VALUE('FY2025'!A180), "")</f>
        <v>177</v>
      </c>
      <c r="B178" s="5" t="str">
        <f>IF('FY2025'!A180&lt;&gt;"",_xlfn.VALUETOTEXT('FY2025'!B180),"")</f>
        <v>25-0707-2507-25MLIL-PS-DS-177</v>
      </c>
      <c r="C178" s="5" t="str">
        <f>_xlfn.VALUETOTEXT('FY2025'!C180)</f>
        <v>DS</v>
      </c>
      <c r="D178" s="5" t="str">
        <f>IF('FY2025'!A180&lt;&gt;"",_xlfn.VALUETOTEXT('FY2025'!D180),"")</f>
        <v>Merrill Lynch International</v>
      </c>
      <c r="E178" s="6">
        <f>IF('FY2025'!A180&lt;&gt;"",VALUE('FY2025'!E180),"")</f>
        <v>250000</v>
      </c>
      <c r="F178" s="6">
        <f>IF('FY2025'!A180&lt;&gt;"",VALUE('FY2025'!F180),"")</f>
        <v>60</v>
      </c>
      <c r="G178" s="6">
        <f>IF('FY2025'!A180&lt;&gt;"",VALUE('FY2025'!G180),"")</f>
        <v>50</v>
      </c>
      <c r="H178" s="6">
        <f>IF('FY2025'!A180&lt;&gt;"",VALUE('FY2025'!H180),"")</f>
        <v>0.46</v>
      </c>
      <c r="I178" s="6">
        <f>IF('FY2025'!A180&lt;&gt;"",VALUE('FY2025'!I180),"")</f>
        <v>0.04</v>
      </c>
      <c r="J178" s="6">
        <f>IF('FY2025'!A180&lt;&gt;"",VALUE('FY2025'!J180),"")</f>
        <v>0.42</v>
      </c>
      <c r="K178" s="7" t="e">
        <f>IF('FY2025'!A180&lt;&gt;"",DATEVALUE(MID('FY2025'!K180, FIND(",", 'FY2025'!K180) + 2, FIND(" ", 'FY2025'!K180) - FIND(",", 'FY2025'!K180) - 1) &amp; " " &amp; MID('FY2025'!K180, FIND(" ", 'FY2025'!K180) + 1, FIND(",", 'FY2025'!K180, FIND(" ", 'FY2025'!K180)) - FIND(" ", 'FY2025'!K180) - 1) &amp; ", " &amp; MID('FY2025'!K180, FIND(",", 'FY2025'!K180, FIND(",",'FY2025'!K180) + 1) + 2, LEN('FY2025'!K180))),"")</f>
        <v>#VALUE!</v>
      </c>
      <c r="L178" s="7" t="e">
        <f>IF('FY2025'!A180&lt;&gt;"",DATEVALUE(MID('FY2025'!L180, FIND(",", 'FY2025'!L180) + 2, FIND(" ", 'FY2025'!L180) - FIND(",", 'FY2025'!L180) - 1) &amp; " " &amp; MID('FY2025'!L180, FIND(" ", 'FY2025'!L180) + 1, FIND(",", 'FY2025'!L180, FIND(" ", 'FY2025'!L180)) - FIND(" ", 'FY2025'!L180) - 1) &amp; ", " &amp; MID('FY2025'!L180, FIND(",", 'FY2025'!L180, FIND(",",'FY2025'!L180) + 1) + 2, LEN('FY2025'!L180))),"")</f>
        <v>#VALUE!</v>
      </c>
      <c r="M178" s="7" t="e">
        <f>IF('FY2025'!A180&lt;&gt;"",DATEVALUE(MID('FY2025'!M180, FIND(",", 'FY2025'!M180) + 2, FIND(" ", 'FY2025'!M180) - FIND(",", 'FY2025'!M180) - 1) &amp; " " &amp; MID('FY2025'!M180, FIND(" ", 'FY2025'!M180) + 1, FIND(",", 'FY2025'!M180, FIND(" ", 'FY2025'!M180)) - FIND(" ", 'FY2025'!M180) - 1) &amp; ", " &amp; MID('FY2025'!M180, FIND(",", 'FY2025'!M180, FIND(",",'FY2025'!M180) + 1) + 2, LEN('FY2025'!M180))),"")</f>
        <v>#VALUE!</v>
      </c>
      <c r="N178" s="7" t="e">
        <f>IF('FY2025'!A180&lt;&gt;"",DATEVALUE(MID('FY2025'!N180, FIND(",", 'FY2025'!N180) + 2, FIND(" ", 'FY2025'!N180) - FIND(",", 'FY2025'!N180) - 1) &amp; " " &amp; MID('FY2025'!N180, FIND(" ", 'FY2025'!N180) + 1, FIND(",", 'FY2025'!N180, FIND(" ", 'FY2025'!N180)) - FIND(" ", 'FY2025'!N180) - 1) &amp; ", " &amp; MID('FY2025'!N180, FIND(",", 'FY2025'!N180, FIND(",",'FY2025'!N180) + 1) + 2, LEN('FY2025'!N180))),"")</f>
        <v>#VALUE!</v>
      </c>
      <c r="O178" s="5" t="e">
        <f t="shared" si="2"/>
        <v>#VALUE!</v>
      </c>
      <c r="P178" s="10" t="e">
        <f>IF('FY2025'!$A180&lt;&gt;"",IF(AND(MONTH($K178) &lt;= 1, MONTH($L178) &gt;= 1), IF($O178 &lt;&gt; "", $E178/$O178, ""), ""),"")</f>
        <v>#VALUE!</v>
      </c>
      <c r="Q178" s="10" t="e">
        <f>IF('FY2025'!$A180&lt;&gt;"",IF(AND(MONTH($K178) &lt;= 2, MONTH($L178) &gt;= 2), IF($O178 &lt;&gt; "", $E178/$O178, ""), ""),"")</f>
        <v>#VALUE!</v>
      </c>
      <c r="R178" s="10" t="e">
        <f>IF('FY2025'!$A180&lt;&gt;"",IF(AND(MONTH($K178) &lt;= 3, MONTH($L178) &gt;= 3), IF($O178 &lt;&gt; "", $E178/$O178, ""), ""),"")</f>
        <v>#VALUE!</v>
      </c>
      <c r="S178" s="10" t="e">
        <f>IF('FY2025'!$A180&lt;&gt;"",IF(AND(MONTH($K178) &lt;= 4, MONTH($L178) &gt;= 4), IF($O178 &lt;&gt; "", $E178/$O178, ""), ""),"")</f>
        <v>#VALUE!</v>
      </c>
      <c r="T178" s="10" t="e">
        <f>IF('FY2025'!$A180&lt;&gt;"",IF(AND(MONTH($K178) &lt;= 5, MONTH($L178) &gt;= 5), IF($O178 &lt;&gt; "", $E178/$O178, ""), ""),"")</f>
        <v>#VALUE!</v>
      </c>
      <c r="U178" s="10" t="e">
        <f>IF('FY2025'!$A180&lt;&gt;"",IF(AND(MONTH($K178) &lt;= 6, MONTH($L178) &gt;= 6), IF($O178 &lt;&gt; "", $E178/$O178, ""), ""),"")</f>
        <v>#VALUE!</v>
      </c>
      <c r="V178" s="10" t="e">
        <f>IF('FY2025'!$A180&lt;&gt;"",IF(AND(MONTH($K178) &lt;= 7, MONTH($L178) &gt;= 7 ), IF($O178 &lt;&gt; "", $E178/$O178, ""), ""),"")</f>
        <v>#VALUE!</v>
      </c>
      <c r="W178" s="10" t="e">
        <f>IF('FY2025'!$A180&lt;&gt;"",IF(AND(MONTH($K178) &lt;= 8, MONTH($L178) &gt;= 8), IF($O178 &lt;&gt; "", $E178/$O178, ""), ""),"")</f>
        <v>#VALUE!</v>
      </c>
      <c r="X178" s="10" t="e">
        <f>IF('FY2025'!$A180&lt;&gt;"",IF(AND(MONTH($K178) &lt;= 9, MONTH($L178) &gt;= 9), IF($O178 &lt;&gt; "", $E178/$O178, ""), ""),"")</f>
        <v>#VALUE!</v>
      </c>
      <c r="Y178" s="10" t="e">
        <f>IF('FY2025'!$A180&lt;&gt;"",IF(AND(MONTH($K178) &lt;= 10, MONTH($L178) &gt;= 10), IF($O178 &lt;&gt; "", $E178/$O178, ""), ""),"")</f>
        <v>#VALUE!</v>
      </c>
      <c r="Z178" s="10" t="e">
        <f>IF('FY2025'!$A180&lt;&gt;"",IF(AND(MONTH($K178) &lt;= 11, MONTH($L178) &gt;= 11), IF($O178 &lt;&gt; "", $E178/$O178, ""), ""),"")</f>
        <v>#VALUE!</v>
      </c>
      <c r="AA178" s="10" t="e">
        <f>IF('FY2025'!$A180&lt;&gt;"",IF(AND(MONTH($K178) &lt;= 12, MONTH($L178) &gt;= 12), IF($O178 &lt;&gt; "", $E178/$O178, ""), ""),"")</f>
        <v>#VALUE!</v>
      </c>
    </row>
    <row r="179" spans="1:27" x14ac:dyDescent="0.25">
      <c r="A179" s="8">
        <f>IF('FY2025'!A181&lt;&gt;"", VALUE('FY2025'!A181), "")</f>
        <v>178</v>
      </c>
      <c r="B179" s="5" t="str">
        <f>IF('FY2025'!A181&lt;&gt;"",_xlfn.VALUETOTEXT('FY2025'!B181),"")</f>
        <v>25-0707-1407-25PTLCL-PS-EG-178</v>
      </c>
      <c r="C179" s="5" t="str">
        <f>_xlfn.VALUETOTEXT('FY2025'!C181)</f>
        <v>EG</v>
      </c>
      <c r="D179" s="5" t="str">
        <f>IF('FY2025'!A181&lt;&gt;"",_xlfn.VALUETOTEXT('FY2025'!D181),"")</f>
        <v>PETCO Trading Labuan Co. Ltd</v>
      </c>
      <c r="E179" s="6">
        <f>IF('FY2025'!A181&lt;&gt;"",VALUE('FY2025'!E181),"")</f>
        <v>250000</v>
      </c>
      <c r="F179" s="6">
        <f>IF('FY2025'!A181&lt;&gt;"",VALUE('FY2025'!F181),"")</f>
        <v>60</v>
      </c>
      <c r="G179" s="6">
        <f>IF('FY2025'!A181&lt;&gt;"",VALUE('FY2025'!G181),"")</f>
        <v>50</v>
      </c>
      <c r="H179" s="6">
        <f>IF('FY2025'!A181&lt;&gt;"",VALUE('FY2025'!H181),"")</f>
        <v>0.5</v>
      </c>
      <c r="I179" s="6">
        <f>IF('FY2025'!A181&lt;&gt;"",VALUE('FY2025'!I181),"")</f>
        <v>0.06</v>
      </c>
      <c r="J179" s="6">
        <f>IF('FY2025'!A181&lt;&gt;"",VALUE('FY2025'!J181),"")</f>
        <v>0.44</v>
      </c>
      <c r="K179" s="7" t="e">
        <f>IF('FY2025'!A181&lt;&gt;"",DATEVALUE(MID('FY2025'!K181, FIND(",", 'FY2025'!K181) + 2, FIND(" ", 'FY2025'!K181) - FIND(",", 'FY2025'!K181) - 1) &amp; " " &amp; MID('FY2025'!K181, FIND(" ", 'FY2025'!K181) + 1, FIND(",", 'FY2025'!K181, FIND(" ", 'FY2025'!K181)) - FIND(" ", 'FY2025'!K181) - 1) &amp; ", " &amp; MID('FY2025'!K181, FIND(",", 'FY2025'!K181, FIND(",",'FY2025'!K181) + 1) + 2, LEN('FY2025'!K181))),"")</f>
        <v>#VALUE!</v>
      </c>
      <c r="L179" s="7" t="e">
        <f>IF('FY2025'!A181&lt;&gt;"",DATEVALUE(MID('FY2025'!L181, FIND(",", 'FY2025'!L181) + 2, FIND(" ", 'FY2025'!L181) - FIND(",", 'FY2025'!L181) - 1) &amp; " " &amp; MID('FY2025'!L181, FIND(" ", 'FY2025'!L181) + 1, FIND(",", 'FY2025'!L181, FIND(" ", 'FY2025'!L181)) - FIND(" ", 'FY2025'!L181) - 1) &amp; ", " &amp; MID('FY2025'!L181, FIND(",", 'FY2025'!L181, FIND(",",'FY2025'!L181) + 1) + 2, LEN('FY2025'!L181))),"")</f>
        <v>#VALUE!</v>
      </c>
      <c r="M179" s="7" t="e">
        <f>IF('FY2025'!A181&lt;&gt;"",DATEVALUE(MID('FY2025'!M181, FIND(",", 'FY2025'!M181) + 2, FIND(" ", 'FY2025'!M181) - FIND(",", 'FY2025'!M181) - 1) &amp; " " &amp; MID('FY2025'!M181, FIND(" ", 'FY2025'!M181) + 1, FIND(",", 'FY2025'!M181, FIND(" ", 'FY2025'!M181)) - FIND(" ", 'FY2025'!M181) - 1) &amp; ", " &amp; MID('FY2025'!M181, FIND(",", 'FY2025'!M181, FIND(",",'FY2025'!M181) + 1) + 2, LEN('FY2025'!M181))),"")</f>
        <v>#VALUE!</v>
      </c>
      <c r="N179" s="7" t="e">
        <f>IF('FY2025'!A181&lt;&gt;"",DATEVALUE(MID('FY2025'!N181, FIND(",", 'FY2025'!N181) + 2, FIND(" ", 'FY2025'!N181) - FIND(",", 'FY2025'!N181) - 1) &amp; " " &amp; MID('FY2025'!N181, FIND(" ", 'FY2025'!N181) + 1, FIND(",", 'FY2025'!N181, FIND(" ", 'FY2025'!N181)) - FIND(" ", 'FY2025'!N181) - 1) &amp; ", " &amp; MID('FY2025'!N181, FIND(",", 'FY2025'!N181, FIND(",",'FY2025'!N181) + 1) + 2, LEN('FY2025'!N181))),"")</f>
        <v>#VALUE!</v>
      </c>
      <c r="O179" s="5" t="e">
        <f t="shared" si="2"/>
        <v>#VALUE!</v>
      </c>
      <c r="P179" s="10" t="e">
        <f>IF('FY2025'!$A181&lt;&gt;"",IF(AND(MONTH($K179) &lt;= 1, MONTH($L179) &gt;= 1), IF($O179 &lt;&gt; "", $E179/$O179, ""), ""),"")</f>
        <v>#VALUE!</v>
      </c>
      <c r="Q179" s="10" t="e">
        <f>IF('FY2025'!$A181&lt;&gt;"",IF(AND(MONTH($K179) &lt;= 2, MONTH($L179) &gt;= 2), IF($O179 &lt;&gt; "", $E179/$O179, ""), ""),"")</f>
        <v>#VALUE!</v>
      </c>
      <c r="R179" s="10" t="e">
        <f>IF('FY2025'!$A181&lt;&gt;"",IF(AND(MONTH($K179) &lt;= 3, MONTH($L179) &gt;= 3), IF($O179 &lt;&gt; "", $E179/$O179, ""), ""),"")</f>
        <v>#VALUE!</v>
      </c>
      <c r="S179" s="10" t="e">
        <f>IF('FY2025'!$A181&lt;&gt;"",IF(AND(MONTH($K179) &lt;= 4, MONTH($L179) &gt;= 4), IF($O179 &lt;&gt; "", $E179/$O179, ""), ""),"")</f>
        <v>#VALUE!</v>
      </c>
      <c r="T179" s="10" t="e">
        <f>IF('FY2025'!$A181&lt;&gt;"",IF(AND(MONTH($K179) &lt;= 5, MONTH($L179) &gt;= 5), IF($O179 &lt;&gt; "", $E179/$O179, ""), ""),"")</f>
        <v>#VALUE!</v>
      </c>
      <c r="U179" s="10" t="e">
        <f>IF('FY2025'!$A181&lt;&gt;"",IF(AND(MONTH($K179) &lt;= 6, MONTH($L179) &gt;= 6), IF($O179 &lt;&gt; "", $E179/$O179, ""), ""),"")</f>
        <v>#VALUE!</v>
      </c>
      <c r="V179" s="10" t="e">
        <f>IF('FY2025'!$A181&lt;&gt;"",IF(AND(MONTH($K179) &lt;= 7, MONTH($L179) &gt;= 7 ), IF($O179 &lt;&gt; "", $E179/$O179, ""), ""),"")</f>
        <v>#VALUE!</v>
      </c>
      <c r="W179" s="10" t="e">
        <f>IF('FY2025'!$A181&lt;&gt;"",IF(AND(MONTH($K179) &lt;= 8, MONTH($L179) &gt;= 8), IF($O179 &lt;&gt; "", $E179/$O179, ""), ""),"")</f>
        <v>#VALUE!</v>
      </c>
      <c r="X179" s="10" t="e">
        <f>IF('FY2025'!$A181&lt;&gt;"",IF(AND(MONTH($K179) &lt;= 9, MONTH($L179) &gt;= 9), IF($O179 &lt;&gt; "", $E179/$O179, ""), ""),"")</f>
        <v>#VALUE!</v>
      </c>
      <c r="Y179" s="10" t="e">
        <f>IF('FY2025'!$A181&lt;&gt;"",IF(AND(MONTH($K179) &lt;= 10, MONTH($L179) &gt;= 10), IF($O179 &lt;&gt; "", $E179/$O179, ""), ""),"")</f>
        <v>#VALUE!</v>
      </c>
      <c r="Z179" s="10" t="e">
        <f>IF('FY2025'!$A181&lt;&gt;"",IF(AND(MONTH($K179) &lt;= 11, MONTH($L179) &gt;= 11), IF($O179 &lt;&gt; "", $E179/$O179, ""), ""),"")</f>
        <v>#VALUE!</v>
      </c>
      <c r="AA179" s="10" t="e">
        <f>IF('FY2025'!$A181&lt;&gt;"",IF(AND(MONTH($K179) &lt;= 12, MONTH($L179) &gt;= 12), IF($O179 &lt;&gt; "", $E179/$O179, ""), ""),"")</f>
        <v>#VALUE!</v>
      </c>
    </row>
    <row r="180" spans="1:27" x14ac:dyDescent="0.25">
      <c r="A180" s="8">
        <f>IF('FY2025'!A182&lt;&gt;"", VALUE('FY2025'!A182), "")</f>
        <v>179</v>
      </c>
      <c r="B180" s="5" t="str">
        <f>IF('FY2025'!A182&lt;&gt;"",_xlfn.VALUETOTEXT('FY2025'!B182),"")</f>
        <v>25-0707-2507-25BNPP-PS-HZ-179</v>
      </c>
      <c r="C180" s="5" t="str">
        <f>_xlfn.VALUETOTEXT('FY2025'!C182)</f>
        <v>HZ</v>
      </c>
      <c r="D180" s="5" t="str">
        <f>IF('FY2025'!A182&lt;&gt;"",_xlfn.VALUETOTEXT('FY2025'!D182),"")</f>
        <v>BNP Paribas SA</v>
      </c>
      <c r="E180" s="6">
        <f>IF('FY2025'!A182&lt;&gt;"",VALUE('FY2025'!E182),"")</f>
        <v>250000</v>
      </c>
      <c r="F180" s="6">
        <f>IF('FY2025'!A182&lt;&gt;"",VALUE('FY2025'!F182),"")</f>
        <v>60</v>
      </c>
      <c r="G180" s="6">
        <f>IF('FY2025'!A182&lt;&gt;"",VALUE('FY2025'!G182),"")</f>
        <v>50</v>
      </c>
      <c r="H180" s="6">
        <f>IF('FY2025'!A182&lt;&gt;"",VALUE('FY2025'!H182),"")</f>
        <v>0.48</v>
      </c>
      <c r="I180" s="6">
        <f>IF('FY2025'!A182&lt;&gt;"",VALUE('FY2025'!I182),"")</f>
        <v>0.1</v>
      </c>
      <c r="J180" s="6">
        <f>IF('FY2025'!A182&lt;&gt;"",VALUE('FY2025'!J182),"")</f>
        <v>0.38</v>
      </c>
      <c r="K180" s="7" t="e">
        <f>IF('FY2025'!A182&lt;&gt;"",DATEVALUE(MID('FY2025'!K182, FIND(",", 'FY2025'!K182) + 2, FIND(" ", 'FY2025'!K182) - FIND(",", 'FY2025'!K182) - 1) &amp; " " &amp; MID('FY2025'!K182, FIND(" ", 'FY2025'!K182) + 1, FIND(",", 'FY2025'!K182, FIND(" ", 'FY2025'!K182)) - FIND(" ", 'FY2025'!K182) - 1) &amp; ", " &amp; MID('FY2025'!K182, FIND(",", 'FY2025'!K182, FIND(",",'FY2025'!K182) + 1) + 2, LEN('FY2025'!K182))),"")</f>
        <v>#VALUE!</v>
      </c>
      <c r="L180" s="7" t="e">
        <f>IF('FY2025'!A182&lt;&gt;"",DATEVALUE(MID('FY2025'!L182, FIND(",", 'FY2025'!L182) + 2, FIND(" ", 'FY2025'!L182) - FIND(",", 'FY2025'!L182) - 1) &amp; " " &amp; MID('FY2025'!L182, FIND(" ", 'FY2025'!L182) + 1, FIND(",", 'FY2025'!L182, FIND(" ", 'FY2025'!L182)) - FIND(" ", 'FY2025'!L182) - 1) &amp; ", " &amp; MID('FY2025'!L182, FIND(",", 'FY2025'!L182, FIND(",",'FY2025'!L182) + 1) + 2, LEN('FY2025'!L182))),"")</f>
        <v>#VALUE!</v>
      </c>
      <c r="M180" s="7" t="e">
        <f>IF('FY2025'!A182&lt;&gt;"",DATEVALUE(MID('FY2025'!M182, FIND(",", 'FY2025'!M182) + 2, FIND(" ", 'FY2025'!M182) - FIND(",", 'FY2025'!M182) - 1) &amp; " " &amp; MID('FY2025'!M182, FIND(" ", 'FY2025'!M182) + 1, FIND(",", 'FY2025'!M182, FIND(" ", 'FY2025'!M182)) - FIND(" ", 'FY2025'!M182) - 1) &amp; ", " &amp; MID('FY2025'!M182, FIND(",", 'FY2025'!M182, FIND(",",'FY2025'!M182) + 1) + 2, LEN('FY2025'!M182))),"")</f>
        <v>#VALUE!</v>
      </c>
      <c r="N180" s="7" t="e">
        <f>IF('FY2025'!A182&lt;&gt;"",DATEVALUE(MID('FY2025'!N182, FIND(",", 'FY2025'!N182) + 2, FIND(" ", 'FY2025'!N182) - FIND(",", 'FY2025'!N182) - 1) &amp; " " &amp; MID('FY2025'!N182, FIND(" ", 'FY2025'!N182) + 1, FIND(",", 'FY2025'!N182, FIND(" ", 'FY2025'!N182)) - FIND(" ", 'FY2025'!N182) - 1) &amp; ", " &amp; MID('FY2025'!N182, FIND(",", 'FY2025'!N182, FIND(",",'FY2025'!N182) + 1) + 2, LEN('FY2025'!N182))),"")</f>
        <v>#VALUE!</v>
      </c>
      <c r="O180" s="5" t="e">
        <f t="shared" si="2"/>
        <v>#VALUE!</v>
      </c>
      <c r="P180" s="10" t="e">
        <f>IF('FY2025'!$A182&lt;&gt;"",IF(AND(MONTH($K180) &lt;= 1, MONTH($L180) &gt;= 1), IF($O180 &lt;&gt; "", $E180/$O180, ""), ""),"")</f>
        <v>#VALUE!</v>
      </c>
      <c r="Q180" s="10" t="e">
        <f>IF('FY2025'!$A182&lt;&gt;"",IF(AND(MONTH($K180) &lt;= 2, MONTH($L180) &gt;= 2), IF($O180 &lt;&gt; "", $E180/$O180, ""), ""),"")</f>
        <v>#VALUE!</v>
      </c>
      <c r="R180" s="10" t="e">
        <f>IF('FY2025'!$A182&lt;&gt;"",IF(AND(MONTH($K180) &lt;= 3, MONTH($L180) &gt;= 3), IF($O180 &lt;&gt; "", $E180/$O180, ""), ""),"")</f>
        <v>#VALUE!</v>
      </c>
      <c r="S180" s="10" t="e">
        <f>IF('FY2025'!$A182&lt;&gt;"",IF(AND(MONTH($K180) &lt;= 4, MONTH($L180) &gt;= 4), IF($O180 &lt;&gt; "", $E180/$O180, ""), ""),"")</f>
        <v>#VALUE!</v>
      </c>
      <c r="T180" s="10" t="e">
        <f>IF('FY2025'!$A182&lt;&gt;"",IF(AND(MONTH($K180) &lt;= 5, MONTH($L180) &gt;= 5), IF($O180 &lt;&gt; "", $E180/$O180, ""), ""),"")</f>
        <v>#VALUE!</v>
      </c>
      <c r="U180" s="10" t="e">
        <f>IF('FY2025'!$A182&lt;&gt;"",IF(AND(MONTH($K180) &lt;= 6, MONTH($L180) &gt;= 6), IF($O180 &lt;&gt; "", $E180/$O180, ""), ""),"")</f>
        <v>#VALUE!</v>
      </c>
      <c r="V180" s="10" t="e">
        <f>IF('FY2025'!$A182&lt;&gt;"",IF(AND(MONTH($K180) &lt;= 7, MONTH($L180) &gt;= 7 ), IF($O180 &lt;&gt; "", $E180/$O180, ""), ""),"")</f>
        <v>#VALUE!</v>
      </c>
      <c r="W180" s="10" t="e">
        <f>IF('FY2025'!$A182&lt;&gt;"",IF(AND(MONTH($K180) &lt;= 8, MONTH($L180) &gt;= 8), IF($O180 &lt;&gt; "", $E180/$O180, ""), ""),"")</f>
        <v>#VALUE!</v>
      </c>
      <c r="X180" s="10" t="e">
        <f>IF('FY2025'!$A182&lt;&gt;"",IF(AND(MONTH($K180) &lt;= 9, MONTH($L180) &gt;= 9), IF($O180 &lt;&gt; "", $E180/$O180, ""), ""),"")</f>
        <v>#VALUE!</v>
      </c>
      <c r="Y180" s="10" t="e">
        <f>IF('FY2025'!$A182&lt;&gt;"",IF(AND(MONTH($K180) &lt;= 10, MONTH($L180) &gt;= 10), IF($O180 &lt;&gt; "", $E180/$O180, ""), ""),"")</f>
        <v>#VALUE!</v>
      </c>
      <c r="Z180" s="10" t="e">
        <f>IF('FY2025'!$A182&lt;&gt;"",IF(AND(MONTH($K180) &lt;= 11, MONTH($L180) &gt;= 11), IF($O180 &lt;&gt; "", $E180/$O180, ""), ""),"")</f>
        <v>#VALUE!</v>
      </c>
      <c r="AA180" s="10" t="e">
        <f>IF('FY2025'!$A182&lt;&gt;"",IF(AND(MONTH($K180) &lt;= 12, MONTH($L180) &gt;= 12), IF($O180 &lt;&gt; "", $E180/$O180, ""), ""),"")</f>
        <v>#VALUE!</v>
      </c>
    </row>
    <row r="181" spans="1:27" x14ac:dyDescent="0.25">
      <c r="A181" s="8">
        <f>IF('FY2025'!A183&lt;&gt;"", VALUE('FY2025'!A183), "")</f>
        <v>180</v>
      </c>
      <c r="B181" s="5" t="str">
        <f>IF('FY2025'!A183&lt;&gt;"",_xlfn.VALUETOTEXT('FY2025'!B183),"")</f>
        <v>25-0707-2507-25MSCG-PS-DS-180</v>
      </c>
      <c r="C181" s="5" t="str">
        <f>_xlfn.VALUETOTEXT('FY2025'!C183)</f>
        <v>DS</v>
      </c>
      <c r="D181" s="5" t="str">
        <f>IF('FY2025'!A183&lt;&gt;"",_xlfn.VALUETOTEXT('FY2025'!D183),"")</f>
        <v>Morgan Stanley Capital Group (Singapore) Pte</v>
      </c>
      <c r="E181" s="6">
        <f>IF('FY2025'!A183&lt;&gt;"",VALUE('FY2025'!E183),"")</f>
        <v>250000</v>
      </c>
      <c r="F181" s="6">
        <f>IF('FY2025'!A183&lt;&gt;"",VALUE('FY2025'!F183),"")</f>
        <v>60</v>
      </c>
      <c r="G181" s="6">
        <f>IF('FY2025'!A183&lt;&gt;"",VALUE('FY2025'!G183),"")</f>
        <v>50</v>
      </c>
      <c r="H181" s="6">
        <f>IF('FY2025'!A183&lt;&gt;"",VALUE('FY2025'!H183),"")</f>
        <v>0.48</v>
      </c>
      <c r="I181" s="6">
        <f>IF('FY2025'!A183&lt;&gt;"",VALUE('FY2025'!I183),"")</f>
        <v>0.04</v>
      </c>
      <c r="J181" s="6">
        <f>IF('FY2025'!A183&lt;&gt;"",VALUE('FY2025'!J183),"")</f>
        <v>0.44</v>
      </c>
      <c r="K181" s="7" t="e">
        <f>IF('FY2025'!A183&lt;&gt;"",DATEVALUE(MID('FY2025'!K183, FIND(",", 'FY2025'!K183) + 2, FIND(" ", 'FY2025'!K183) - FIND(",", 'FY2025'!K183) - 1) &amp; " " &amp; MID('FY2025'!K183, FIND(" ", 'FY2025'!K183) + 1, FIND(",", 'FY2025'!K183, FIND(" ", 'FY2025'!K183)) - FIND(" ", 'FY2025'!K183) - 1) &amp; ", " &amp; MID('FY2025'!K183, FIND(",", 'FY2025'!K183, FIND(",",'FY2025'!K183) + 1) + 2, LEN('FY2025'!K183))),"")</f>
        <v>#VALUE!</v>
      </c>
      <c r="L181" s="7" t="e">
        <f>IF('FY2025'!A183&lt;&gt;"",DATEVALUE(MID('FY2025'!L183, FIND(",", 'FY2025'!L183) + 2, FIND(" ", 'FY2025'!L183) - FIND(",", 'FY2025'!L183) - 1) &amp; " " &amp; MID('FY2025'!L183, FIND(" ", 'FY2025'!L183) + 1, FIND(",", 'FY2025'!L183, FIND(" ", 'FY2025'!L183)) - FIND(" ", 'FY2025'!L183) - 1) &amp; ", " &amp; MID('FY2025'!L183, FIND(",", 'FY2025'!L183, FIND(",",'FY2025'!L183) + 1) + 2, LEN('FY2025'!L183))),"")</f>
        <v>#VALUE!</v>
      </c>
      <c r="M181" s="7" t="e">
        <f>IF('FY2025'!A183&lt;&gt;"",DATEVALUE(MID('FY2025'!M183, FIND(",", 'FY2025'!M183) + 2, FIND(" ", 'FY2025'!M183) - FIND(",", 'FY2025'!M183) - 1) &amp; " " &amp; MID('FY2025'!M183, FIND(" ", 'FY2025'!M183) + 1, FIND(",", 'FY2025'!M183, FIND(" ", 'FY2025'!M183)) - FIND(" ", 'FY2025'!M183) - 1) &amp; ", " &amp; MID('FY2025'!M183, FIND(",", 'FY2025'!M183, FIND(",",'FY2025'!M183) + 1) + 2, LEN('FY2025'!M183))),"")</f>
        <v>#VALUE!</v>
      </c>
      <c r="N181" s="7" t="e">
        <f>IF('FY2025'!A183&lt;&gt;"",DATEVALUE(MID('FY2025'!N183, FIND(",", 'FY2025'!N183) + 2, FIND(" ", 'FY2025'!N183) - FIND(",", 'FY2025'!N183) - 1) &amp; " " &amp; MID('FY2025'!N183, FIND(" ", 'FY2025'!N183) + 1, FIND(",", 'FY2025'!N183, FIND(" ", 'FY2025'!N183)) - FIND(" ", 'FY2025'!N183) - 1) &amp; ", " &amp; MID('FY2025'!N183, FIND(",", 'FY2025'!N183, FIND(",",'FY2025'!N183) + 1) + 2, LEN('FY2025'!N183))),"")</f>
        <v>#VALUE!</v>
      </c>
      <c r="O181" s="5" t="e">
        <f t="shared" si="2"/>
        <v>#VALUE!</v>
      </c>
      <c r="P181" s="10" t="e">
        <f>IF('FY2025'!$A183&lt;&gt;"",IF(AND(MONTH($K181) &lt;= 1, MONTH($L181) &gt;= 1), IF($O181 &lt;&gt; "", $E181/$O181, ""), ""),"")</f>
        <v>#VALUE!</v>
      </c>
      <c r="Q181" s="10" t="e">
        <f>IF('FY2025'!$A183&lt;&gt;"",IF(AND(MONTH($K181) &lt;= 2, MONTH($L181) &gt;= 2), IF($O181 &lt;&gt; "", $E181/$O181, ""), ""),"")</f>
        <v>#VALUE!</v>
      </c>
      <c r="R181" s="10" t="e">
        <f>IF('FY2025'!$A183&lt;&gt;"",IF(AND(MONTH($K181) &lt;= 3, MONTH($L181) &gt;= 3), IF($O181 &lt;&gt; "", $E181/$O181, ""), ""),"")</f>
        <v>#VALUE!</v>
      </c>
      <c r="S181" s="10" t="e">
        <f>IF('FY2025'!$A183&lt;&gt;"",IF(AND(MONTH($K181) &lt;= 4, MONTH($L181) &gt;= 4), IF($O181 &lt;&gt; "", $E181/$O181, ""), ""),"")</f>
        <v>#VALUE!</v>
      </c>
      <c r="T181" s="10" t="e">
        <f>IF('FY2025'!$A183&lt;&gt;"",IF(AND(MONTH($K181) &lt;= 5, MONTH($L181) &gt;= 5), IF($O181 &lt;&gt; "", $E181/$O181, ""), ""),"")</f>
        <v>#VALUE!</v>
      </c>
      <c r="U181" s="10" t="e">
        <f>IF('FY2025'!$A183&lt;&gt;"",IF(AND(MONTH($K181) &lt;= 6, MONTH($L181) &gt;= 6), IF($O181 &lt;&gt; "", $E181/$O181, ""), ""),"")</f>
        <v>#VALUE!</v>
      </c>
      <c r="V181" s="10" t="e">
        <f>IF('FY2025'!$A183&lt;&gt;"",IF(AND(MONTH($K181) &lt;= 7, MONTH($L181) &gt;= 7 ), IF($O181 &lt;&gt; "", $E181/$O181, ""), ""),"")</f>
        <v>#VALUE!</v>
      </c>
      <c r="W181" s="10" t="e">
        <f>IF('FY2025'!$A183&lt;&gt;"",IF(AND(MONTH($K181) &lt;= 8, MONTH($L181) &gt;= 8), IF($O181 &lt;&gt; "", $E181/$O181, ""), ""),"")</f>
        <v>#VALUE!</v>
      </c>
      <c r="X181" s="10" t="e">
        <f>IF('FY2025'!$A183&lt;&gt;"",IF(AND(MONTH($K181) &lt;= 9, MONTH($L181) &gt;= 9), IF($O181 &lt;&gt; "", $E181/$O181, ""), ""),"")</f>
        <v>#VALUE!</v>
      </c>
      <c r="Y181" s="10" t="e">
        <f>IF('FY2025'!$A183&lt;&gt;"",IF(AND(MONTH($K181) &lt;= 10, MONTH($L181) &gt;= 10), IF($O181 &lt;&gt; "", $E181/$O181, ""), ""),"")</f>
        <v>#VALUE!</v>
      </c>
      <c r="Z181" s="10" t="e">
        <f>IF('FY2025'!$A183&lt;&gt;"",IF(AND(MONTH($K181) &lt;= 11, MONTH($L181) &gt;= 11), IF($O181 &lt;&gt; "", $E181/$O181, ""), ""),"")</f>
        <v>#VALUE!</v>
      </c>
      <c r="AA181" s="10" t="e">
        <f>IF('FY2025'!$A183&lt;&gt;"",IF(AND(MONTH($K181) &lt;= 12, MONTH($L181) &gt;= 12), IF($O181 &lt;&gt; "", $E181/$O181, ""), ""),"")</f>
        <v>#VALUE!</v>
      </c>
    </row>
    <row r="182" spans="1:27" x14ac:dyDescent="0.25">
      <c r="A182" s="8">
        <f>IF('FY2025'!A184&lt;&gt;"", VALUE('FY2025'!A184), "")</f>
        <v>181</v>
      </c>
      <c r="B182" s="5" t="str">
        <f>IF('FY2025'!A184&lt;&gt;"",_xlfn.VALUETOTEXT('FY2025'!B184),"")</f>
        <v>25-0707-2507-25MACQ-PS-DS-181</v>
      </c>
      <c r="C182" s="5" t="str">
        <f>_xlfn.VALUETOTEXT('FY2025'!C184)</f>
        <v>DS</v>
      </c>
      <c r="D182" s="5" t="str">
        <f>IF('FY2025'!A184&lt;&gt;"",_xlfn.VALUETOTEXT('FY2025'!D184),"")</f>
        <v>Macquarie Bank Ltd</v>
      </c>
      <c r="E182" s="6">
        <f>IF('FY2025'!A184&lt;&gt;"",VALUE('FY2025'!E184),"")</f>
        <v>250000</v>
      </c>
      <c r="F182" s="6">
        <f>IF('FY2025'!A184&lt;&gt;"",VALUE('FY2025'!F184),"")</f>
        <v>60</v>
      </c>
      <c r="G182" s="6">
        <f>IF('FY2025'!A184&lt;&gt;"",VALUE('FY2025'!G184),"")</f>
        <v>50</v>
      </c>
      <c r="H182" s="6">
        <f>IF('FY2025'!A184&lt;&gt;"",VALUE('FY2025'!H184),"")</f>
        <v>1.1499999999999999</v>
      </c>
      <c r="I182" s="6">
        <f>IF('FY2025'!A184&lt;&gt;"",VALUE('FY2025'!I184),"")</f>
        <v>0.18</v>
      </c>
      <c r="J182" s="6">
        <f>IF('FY2025'!A184&lt;&gt;"",VALUE('FY2025'!J184),"")</f>
        <v>0.97</v>
      </c>
      <c r="K182" s="7" t="e">
        <f>IF('FY2025'!A184&lt;&gt;"",DATEVALUE(MID('FY2025'!K184, FIND(",", 'FY2025'!K184) + 2, FIND(" ", 'FY2025'!K184) - FIND(",", 'FY2025'!K184) - 1) &amp; " " &amp; MID('FY2025'!K184, FIND(" ", 'FY2025'!K184) + 1, FIND(",", 'FY2025'!K184, FIND(" ", 'FY2025'!K184)) - FIND(" ", 'FY2025'!K184) - 1) &amp; ", " &amp; MID('FY2025'!K184, FIND(",", 'FY2025'!K184, FIND(",",'FY2025'!K184) + 1) + 2, LEN('FY2025'!K184))),"")</f>
        <v>#VALUE!</v>
      </c>
      <c r="L182" s="7" t="e">
        <f>IF('FY2025'!A184&lt;&gt;"",DATEVALUE(MID('FY2025'!L184, FIND(",", 'FY2025'!L184) + 2, FIND(" ", 'FY2025'!L184) - FIND(",", 'FY2025'!L184) - 1) &amp; " " &amp; MID('FY2025'!L184, FIND(" ", 'FY2025'!L184) + 1, FIND(",", 'FY2025'!L184, FIND(" ", 'FY2025'!L184)) - FIND(" ", 'FY2025'!L184) - 1) &amp; ", " &amp; MID('FY2025'!L184, FIND(",", 'FY2025'!L184, FIND(",",'FY2025'!L184) + 1) + 2, LEN('FY2025'!L184))),"")</f>
        <v>#VALUE!</v>
      </c>
      <c r="M182" s="7" t="e">
        <f>IF('FY2025'!A184&lt;&gt;"",DATEVALUE(MID('FY2025'!M184, FIND(",", 'FY2025'!M184) + 2, FIND(" ", 'FY2025'!M184) - FIND(",", 'FY2025'!M184) - 1) &amp; " " &amp; MID('FY2025'!M184, FIND(" ", 'FY2025'!M184) + 1, FIND(",", 'FY2025'!M184, FIND(" ", 'FY2025'!M184)) - FIND(" ", 'FY2025'!M184) - 1) &amp; ", " &amp; MID('FY2025'!M184, FIND(",", 'FY2025'!M184, FIND(",",'FY2025'!M184) + 1) + 2, LEN('FY2025'!M184))),"")</f>
        <v>#VALUE!</v>
      </c>
      <c r="N182" s="7" t="e">
        <f>IF('FY2025'!A184&lt;&gt;"",DATEVALUE(MID('FY2025'!N184, FIND(",", 'FY2025'!N184) + 2, FIND(" ", 'FY2025'!N184) - FIND(",", 'FY2025'!N184) - 1) &amp; " " &amp; MID('FY2025'!N184, FIND(" ", 'FY2025'!N184) + 1, FIND(",", 'FY2025'!N184, FIND(" ", 'FY2025'!N184)) - FIND(" ", 'FY2025'!N184) - 1) &amp; ", " &amp; MID('FY2025'!N184, FIND(",", 'FY2025'!N184, FIND(",",'FY2025'!N184) + 1) + 2, LEN('FY2025'!N184))),"")</f>
        <v>#VALUE!</v>
      </c>
      <c r="O182" s="5" t="e">
        <f t="shared" si="2"/>
        <v>#VALUE!</v>
      </c>
      <c r="P182" s="10" t="e">
        <f>IF('FY2025'!$A184&lt;&gt;"",IF(AND(MONTH($K182) &lt;= 1, MONTH($L182) &gt;= 1), IF($O182 &lt;&gt; "", $E182/$O182, ""), ""),"")</f>
        <v>#VALUE!</v>
      </c>
      <c r="Q182" s="10" t="e">
        <f>IF('FY2025'!$A184&lt;&gt;"",IF(AND(MONTH($K182) &lt;= 2, MONTH($L182) &gt;= 2), IF($O182 &lt;&gt; "", $E182/$O182, ""), ""),"")</f>
        <v>#VALUE!</v>
      </c>
      <c r="R182" s="10" t="e">
        <f>IF('FY2025'!$A184&lt;&gt;"",IF(AND(MONTH($K182) &lt;= 3, MONTH($L182) &gt;= 3), IF($O182 &lt;&gt; "", $E182/$O182, ""), ""),"")</f>
        <v>#VALUE!</v>
      </c>
      <c r="S182" s="10" t="e">
        <f>IF('FY2025'!$A184&lt;&gt;"",IF(AND(MONTH($K182) &lt;= 4, MONTH($L182) &gt;= 4), IF($O182 &lt;&gt; "", $E182/$O182, ""), ""),"")</f>
        <v>#VALUE!</v>
      </c>
      <c r="T182" s="10" t="e">
        <f>IF('FY2025'!$A184&lt;&gt;"",IF(AND(MONTH($K182) &lt;= 5, MONTH($L182) &gt;= 5), IF($O182 &lt;&gt; "", $E182/$O182, ""), ""),"")</f>
        <v>#VALUE!</v>
      </c>
      <c r="U182" s="10" t="e">
        <f>IF('FY2025'!$A184&lt;&gt;"",IF(AND(MONTH($K182) &lt;= 6, MONTH($L182) &gt;= 6), IF($O182 &lt;&gt; "", $E182/$O182, ""), ""),"")</f>
        <v>#VALUE!</v>
      </c>
      <c r="V182" s="10" t="e">
        <f>IF('FY2025'!$A184&lt;&gt;"",IF(AND(MONTH($K182) &lt;= 7, MONTH($L182) &gt;= 7 ), IF($O182 &lt;&gt; "", $E182/$O182, ""), ""),"")</f>
        <v>#VALUE!</v>
      </c>
      <c r="W182" s="10" t="e">
        <f>IF('FY2025'!$A184&lt;&gt;"",IF(AND(MONTH($K182) &lt;= 8, MONTH($L182) &gt;= 8), IF($O182 &lt;&gt; "", $E182/$O182, ""), ""),"")</f>
        <v>#VALUE!</v>
      </c>
      <c r="X182" s="10" t="e">
        <f>IF('FY2025'!$A184&lt;&gt;"",IF(AND(MONTH($K182) &lt;= 9, MONTH($L182) &gt;= 9), IF($O182 &lt;&gt; "", $E182/$O182, ""), ""),"")</f>
        <v>#VALUE!</v>
      </c>
      <c r="Y182" s="10" t="e">
        <f>IF('FY2025'!$A184&lt;&gt;"",IF(AND(MONTH($K182) &lt;= 10, MONTH($L182) &gt;= 10), IF($O182 &lt;&gt; "", $E182/$O182, ""), ""),"")</f>
        <v>#VALUE!</v>
      </c>
      <c r="Z182" s="10" t="e">
        <f>IF('FY2025'!$A184&lt;&gt;"",IF(AND(MONTH($K182) &lt;= 11, MONTH($L182) &gt;= 11), IF($O182 &lt;&gt; "", $E182/$O182, ""), ""),"")</f>
        <v>#VALUE!</v>
      </c>
      <c r="AA182" s="10" t="e">
        <f>IF('FY2025'!$A184&lt;&gt;"",IF(AND(MONTH($K182) &lt;= 12, MONTH($L182) &gt;= 12), IF($O182 &lt;&gt; "", $E182/$O182, ""), ""),"")</f>
        <v>#VALUE!</v>
      </c>
    </row>
    <row r="183" spans="1:27" x14ac:dyDescent="0.25">
      <c r="A183" s="8">
        <f>IF('FY2025'!A185&lt;&gt;"", VALUE('FY2025'!A185), "")</f>
        <v>182</v>
      </c>
      <c r="B183" s="5" t="str">
        <f>IF('FY2025'!A185&lt;&gt;"",_xlfn.VALUETOTEXT('FY2025'!B185),"")</f>
        <v>25-0707-1407-25PTLCL-PS-EG-182</v>
      </c>
      <c r="C183" s="5" t="str">
        <f>_xlfn.VALUETOTEXT('FY2025'!C185)</f>
        <v>EG</v>
      </c>
      <c r="D183" s="5" t="str">
        <f>IF('FY2025'!A185&lt;&gt;"",_xlfn.VALUETOTEXT('FY2025'!D185),"")</f>
        <v>PETCO Trading Labuan Co. Ltd</v>
      </c>
      <c r="E183" s="6">
        <f>IF('FY2025'!A185&lt;&gt;"",VALUE('FY2025'!E185),"")</f>
        <v>250000</v>
      </c>
      <c r="F183" s="6">
        <f>IF('FY2025'!A185&lt;&gt;"",VALUE('FY2025'!F185),"")</f>
        <v>60</v>
      </c>
      <c r="G183" s="6">
        <f>IF('FY2025'!A185&lt;&gt;"",VALUE('FY2025'!G185),"")</f>
        <v>50</v>
      </c>
      <c r="H183" s="6">
        <f>IF('FY2025'!A185&lt;&gt;"",VALUE('FY2025'!H185),"")</f>
        <v>1.2</v>
      </c>
      <c r="I183" s="6">
        <f>IF('FY2025'!A185&lt;&gt;"",VALUE('FY2025'!I185),"")</f>
        <v>0.22</v>
      </c>
      <c r="J183" s="6">
        <f>IF('FY2025'!A185&lt;&gt;"",VALUE('FY2025'!J185),"")</f>
        <v>0.98</v>
      </c>
      <c r="K183" s="7" t="e">
        <f>IF('FY2025'!A185&lt;&gt;"",DATEVALUE(MID('FY2025'!K185, FIND(",", 'FY2025'!K185) + 2, FIND(" ", 'FY2025'!K185) - FIND(",", 'FY2025'!K185) - 1) &amp; " " &amp; MID('FY2025'!K185, FIND(" ", 'FY2025'!K185) + 1, FIND(",", 'FY2025'!K185, FIND(" ", 'FY2025'!K185)) - FIND(" ", 'FY2025'!K185) - 1) &amp; ", " &amp; MID('FY2025'!K185, FIND(",", 'FY2025'!K185, FIND(",",'FY2025'!K185) + 1) + 2, LEN('FY2025'!K185))),"")</f>
        <v>#VALUE!</v>
      </c>
      <c r="L183" s="7" t="e">
        <f>IF('FY2025'!A185&lt;&gt;"",DATEVALUE(MID('FY2025'!L185, FIND(",", 'FY2025'!L185) + 2, FIND(" ", 'FY2025'!L185) - FIND(",", 'FY2025'!L185) - 1) &amp; " " &amp; MID('FY2025'!L185, FIND(" ", 'FY2025'!L185) + 1, FIND(",", 'FY2025'!L185, FIND(" ", 'FY2025'!L185)) - FIND(" ", 'FY2025'!L185) - 1) &amp; ", " &amp; MID('FY2025'!L185, FIND(",", 'FY2025'!L185, FIND(",",'FY2025'!L185) + 1) + 2, LEN('FY2025'!L185))),"")</f>
        <v>#VALUE!</v>
      </c>
      <c r="M183" s="7" t="e">
        <f>IF('FY2025'!A185&lt;&gt;"",DATEVALUE(MID('FY2025'!M185, FIND(",", 'FY2025'!M185) + 2, FIND(" ", 'FY2025'!M185) - FIND(",", 'FY2025'!M185) - 1) &amp; " " &amp; MID('FY2025'!M185, FIND(" ", 'FY2025'!M185) + 1, FIND(",", 'FY2025'!M185, FIND(" ", 'FY2025'!M185)) - FIND(" ", 'FY2025'!M185) - 1) &amp; ", " &amp; MID('FY2025'!M185, FIND(",", 'FY2025'!M185, FIND(",",'FY2025'!M185) + 1) + 2, LEN('FY2025'!M185))),"")</f>
        <v>#VALUE!</v>
      </c>
      <c r="N183" s="7" t="e">
        <f>IF('FY2025'!A185&lt;&gt;"",DATEVALUE(MID('FY2025'!N185, FIND(",", 'FY2025'!N185) + 2, FIND(" ", 'FY2025'!N185) - FIND(",", 'FY2025'!N185) - 1) &amp; " " &amp; MID('FY2025'!N185, FIND(" ", 'FY2025'!N185) + 1, FIND(",", 'FY2025'!N185, FIND(" ", 'FY2025'!N185)) - FIND(" ", 'FY2025'!N185) - 1) &amp; ", " &amp; MID('FY2025'!N185, FIND(",", 'FY2025'!N185, FIND(",",'FY2025'!N185) + 1) + 2, LEN('FY2025'!N185))),"")</f>
        <v>#VALUE!</v>
      </c>
      <c r="O183" s="5" t="e">
        <f t="shared" si="2"/>
        <v>#VALUE!</v>
      </c>
      <c r="P183" s="10" t="e">
        <f>IF('FY2025'!$A185&lt;&gt;"",IF(AND(MONTH($K183) &lt;= 1, MONTH($L183) &gt;= 1), IF($O183 &lt;&gt; "", $E183/$O183, ""), ""),"")</f>
        <v>#VALUE!</v>
      </c>
      <c r="Q183" s="10" t="e">
        <f>IF('FY2025'!$A185&lt;&gt;"",IF(AND(MONTH($K183) &lt;= 2, MONTH($L183) &gt;= 2), IF($O183 &lt;&gt; "", $E183/$O183, ""), ""),"")</f>
        <v>#VALUE!</v>
      </c>
      <c r="R183" s="10" t="e">
        <f>IF('FY2025'!$A185&lt;&gt;"",IF(AND(MONTH($K183) &lt;= 3, MONTH($L183) &gt;= 3), IF($O183 &lt;&gt; "", $E183/$O183, ""), ""),"")</f>
        <v>#VALUE!</v>
      </c>
      <c r="S183" s="10" t="e">
        <f>IF('FY2025'!$A185&lt;&gt;"",IF(AND(MONTH($K183) &lt;= 4, MONTH($L183) &gt;= 4), IF($O183 &lt;&gt; "", $E183/$O183, ""), ""),"")</f>
        <v>#VALUE!</v>
      </c>
      <c r="T183" s="10" t="e">
        <f>IF('FY2025'!$A185&lt;&gt;"",IF(AND(MONTH($K183) &lt;= 5, MONTH($L183) &gt;= 5), IF($O183 &lt;&gt; "", $E183/$O183, ""), ""),"")</f>
        <v>#VALUE!</v>
      </c>
      <c r="U183" s="10" t="e">
        <f>IF('FY2025'!$A185&lt;&gt;"",IF(AND(MONTH($K183) &lt;= 6, MONTH($L183) &gt;= 6), IF($O183 &lt;&gt; "", $E183/$O183, ""), ""),"")</f>
        <v>#VALUE!</v>
      </c>
      <c r="V183" s="10" t="e">
        <f>IF('FY2025'!$A185&lt;&gt;"",IF(AND(MONTH($K183) &lt;= 7, MONTH($L183) &gt;= 7 ), IF($O183 &lt;&gt; "", $E183/$O183, ""), ""),"")</f>
        <v>#VALUE!</v>
      </c>
      <c r="W183" s="10" t="e">
        <f>IF('FY2025'!$A185&lt;&gt;"",IF(AND(MONTH($K183) &lt;= 8, MONTH($L183) &gt;= 8), IF($O183 &lt;&gt; "", $E183/$O183, ""), ""),"")</f>
        <v>#VALUE!</v>
      </c>
      <c r="X183" s="10" t="e">
        <f>IF('FY2025'!$A185&lt;&gt;"",IF(AND(MONTH($K183) &lt;= 9, MONTH($L183) &gt;= 9), IF($O183 &lt;&gt; "", $E183/$O183, ""), ""),"")</f>
        <v>#VALUE!</v>
      </c>
      <c r="Y183" s="10" t="e">
        <f>IF('FY2025'!$A185&lt;&gt;"",IF(AND(MONTH($K183) &lt;= 10, MONTH($L183) &gt;= 10), IF($O183 &lt;&gt; "", $E183/$O183, ""), ""),"")</f>
        <v>#VALUE!</v>
      </c>
      <c r="Z183" s="10" t="e">
        <f>IF('FY2025'!$A185&lt;&gt;"",IF(AND(MONTH($K183) &lt;= 11, MONTH($L183) &gt;= 11), IF($O183 &lt;&gt; "", $E183/$O183, ""), ""),"")</f>
        <v>#VALUE!</v>
      </c>
      <c r="AA183" s="10" t="e">
        <f>IF('FY2025'!$A185&lt;&gt;"",IF(AND(MONTH($K183) &lt;= 12, MONTH($L183) &gt;= 12), IF($O183 &lt;&gt; "", $E183/$O183, ""), ""),"")</f>
        <v>#VALUE!</v>
      </c>
    </row>
    <row r="184" spans="1:27" x14ac:dyDescent="0.25">
      <c r="A184" s="8">
        <f>IF('FY2025'!A186&lt;&gt;"", VALUE('FY2025'!A186), "")</f>
        <v>183</v>
      </c>
      <c r="B184" s="5" t="str">
        <f>IF('FY2025'!A186&lt;&gt;"",_xlfn.VALUETOTEXT('FY2025'!B186),"")</f>
        <v>25-0707-2507-25JPMC-PS-DS-183</v>
      </c>
      <c r="C184" s="5" t="str">
        <f>_xlfn.VALUETOTEXT('FY2025'!C186)</f>
        <v>DS</v>
      </c>
      <c r="D184" s="5" t="str">
        <f>IF('FY2025'!A186&lt;&gt;"",_xlfn.VALUETOTEXT('FY2025'!D186),"")</f>
        <v>JP Morgan Chase Bank NA</v>
      </c>
      <c r="E184" s="6">
        <f>IF('FY2025'!A186&lt;&gt;"",VALUE('FY2025'!E186),"")</f>
        <v>250000</v>
      </c>
      <c r="F184" s="6">
        <f>IF('FY2025'!A186&lt;&gt;"",VALUE('FY2025'!F186),"")</f>
        <v>60</v>
      </c>
      <c r="G184" s="6">
        <f>IF('FY2025'!A186&lt;&gt;"",VALUE('FY2025'!G186),"")</f>
        <v>50</v>
      </c>
      <c r="H184" s="6">
        <f>IF('FY2025'!A186&lt;&gt;"",VALUE('FY2025'!H186),"")</f>
        <v>1.1200000000000001</v>
      </c>
      <c r="I184" s="6">
        <f>IF('FY2025'!A186&lt;&gt;"",VALUE('FY2025'!I186),"")</f>
        <v>0.16</v>
      </c>
      <c r="J184" s="6">
        <f>IF('FY2025'!A186&lt;&gt;"",VALUE('FY2025'!J186),"")</f>
        <v>0.96</v>
      </c>
      <c r="K184" s="7" t="e">
        <f>IF('FY2025'!A186&lt;&gt;"",DATEVALUE(MID('FY2025'!K186, FIND(",", 'FY2025'!K186) + 2, FIND(" ", 'FY2025'!K186) - FIND(",", 'FY2025'!K186) - 1) &amp; " " &amp; MID('FY2025'!K186, FIND(" ", 'FY2025'!K186) + 1, FIND(",", 'FY2025'!K186, FIND(" ", 'FY2025'!K186)) - FIND(" ", 'FY2025'!K186) - 1) &amp; ", " &amp; MID('FY2025'!K186, FIND(",", 'FY2025'!K186, FIND(",",'FY2025'!K186) + 1) + 2, LEN('FY2025'!K186))),"")</f>
        <v>#VALUE!</v>
      </c>
      <c r="L184" s="7" t="e">
        <f>IF('FY2025'!A186&lt;&gt;"",DATEVALUE(MID('FY2025'!L186, FIND(",", 'FY2025'!L186) + 2, FIND(" ", 'FY2025'!L186) - FIND(",", 'FY2025'!L186) - 1) &amp; " " &amp; MID('FY2025'!L186, FIND(" ", 'FY2025'!L186) + 1, FIND(",", 'FY2025'!L186, FIND(" ", 'FY2025'!L186)) - FIND(" ", 'FY2025'!L186) - 1) &amp; ", " &amp; MID('FY2025'!L186, FIND(",", 'FY2025'!L186, FIND(",",'FY2025'!L186) + 1) + 2, LEN('FY2025'!L186))),"")</f>
        <v>#VALUE!</v>
      </c>
      <c r="M184" s="7" t="e">
        <f>IF('FY2025'!A186&lt;&gt;"",DATEVALUE(MID('FY2025'!M186, FIND(",", 'FY2025'!M186) + 2, FIND(" ", 'FY2025'!M186) - FIND(",", 'FY2025'!M186) - 1) &amp; " " &amp; MID('FY2025'!M186, FIND(" ", 'FY2025'!M186) + 1, FIND(",", 'FY2025'!M186, FIND(" ", 'FY2025'!M186)) - FIND(" ", 'FY2025'!M186) - 1) &amp; ", " &amp; MID('FY2025'!M186, FIND(",", 'FY2025'!M186, FIND(",",'FY2025'!M186) + 1) + 2, LEN('FY2025'!M186))),"")</f>
        <v>#VALUE!</v>
      </c>
      <c r="N184" s="7" t="e">
        <f>IF('FY2025'!A186&lt;&gt;"",DATEVALUE(MID('FY2025'!N186, FIND(",", 'FY2025'!N186) + 2, FIND(" ", 'FY2025'!N186) - FIND(",", 'FY2025'!N186) - 1) &amp; " " &amp; MID('FY2025'!N186, FIND(" ", 'FY2025'!N186) + 1, FIND(",", 'FY2025'!N186, FIND(" ", 'FY2025'!N186)) - FIND(" ", 'FY2025'!N186) - 1) &amp; ", " &amp; MID('FY2025'!N186, FIND(",", 'FY2025'!N186, FIND(",",'FY2025'!N186) + 1) + 2, LEN('FY2025'!N186))),"")</f>
        <v>#VALUE!</v>
      </c>
      <c r="O184" s="5" t="e">
        <f t="shared" si="2"/>
        <v>#VALUE!</v>
      </c>
      <c r="P184" s="10" t="e">
        <f>IF('FY2025'!$A186&lt;&gt;"",IF(AND(MONTH($K184) &lt;= 1, MONTH($L184) &gt;= 1), IF($O184 &lt;&gt; "", $E184/$O184, ""), ""),"")</f>
        <v>#VALUE!</v>
      </c>
      <c r="Q184" s="10" t="e">
        <f>IF('FY2025'!$A186&lt;&gt;"",IF(AND(MONTH($K184) &lt;= 2, MONTH($L184) &gt;= 2), IF($O184 &lt;&gt; "", $E184/$O184, ""), ""),"")</f>
        <v>#VALUE!</v>
      </c>
      <c r="R184" s="10" t="e">
        <f>IF('FY2025'!$A186&lt;&gt;"",IF(AND(MONTH($K184) &lt;= 3, MONTH($L184) &gt;= 3), IF($O184 &lt;&gt; "", $E184/$O184, ""), ""),"")</f>
        <v>#VALUE!</v>
      </c>
      <c r="S184" s="10" t="e">
        <f>IF('FY2025'!$A186&lt;&gt;"",IF(AND(MONTH($K184) &lt;= 4, MONTH($L184) &gt;= 4), IF($O184 &lt;&gt; "", $E184/$O184, ""), ""),"")</f>
        <v>#VALUE!</v>
      </c>
      <c r="T184" s="10" t="e">
        <f>IF('FY2025'!$A186&lt;&gt;"",IF(AND(MONTH($K184) &lt;= 5, MONTH($L184) &gt;= 5), IF($O184 &lt;&gt; "", $E184/$O184, ""), ""),"")</f>
        <v>#VALUE!</v>
      </c>
      <c r="U184" s="10" t="e">
        <f>IF('FY2025'!$A186&lt;&gt;"",IF(AND(MONTH($K184) &lt;= 6, MONTH($L184) &gt;= 6), IF($O184 &lt;&gt; "", $E184/$O184, ""), ""),"")</f>
        <v>#VALUE!</v>
      </c>
      <c r="V184" s="10" t="e">
        <f>IF('FY2025'!$A186&lt;&gt;"",IF(AND(MONTH($K184) &lt;= 7, MONTH($L184) &gt;= 7 ), IF($O184 &lt;&gt; "", $E184/$O184, ""), ""),"")</f>
        <v>#VALUE!</v>
      </c>
      <c r="W184" s="10" t="e">
        <f>IF('FY2025'!$A186&lt;&gt;"",IF(AND(MONTH($K184) &lt;= 8, MONTH($L184) &gt;= 8), IF($O184 &lt;&gt; "", $E184/$O184, ""), ""),"")</f>
        <v>#VALUE!</v>
      </c>
      <c r="X184" s="10" t="e">
        <f>IF('FY2025'!$A186&lt;&gt;"",IF(AND(MONTH($K184) &lt;= 9, MONTH($L184) &gt;= 9), IF($O184 &lt;&gt; "", $E184/$O184, ""), ""),"")</f>
        <v>#VALUE!</v>
      </c>
      <c r="Y184" s="10" t="e">
        <f>IF('FY2025'!$A186&lt;&gt;"",IF(AND(MONTH($K184) &lt;= 10, MONTH($L184) &gt;= 10), IF($O184 &lt;&gt; "", $E184/$O184, ""), ""),"")</f>
        <v>#VALUE!</v>
      </c>
      <c r="Z184" s="10" t="e">
        <f>IF('FY2025'!$A186&lt;&gt;"",IF(AND(MONTH($K184) &lt;= 11, MONTH($L184) &gt;= 11), IF($O184 &lt;&gt; "", $E184/$O184, ""), ""),"")</f>
        <v>#VALUE!</v>
      </c>
      <c r="AA184" s="10" t="e">
        <f>IF('FY2025'!$A186&lt;&gt;"",IF(AND(MONTH($K184) &lt;= 12, MONTH($L184) &gt;= 12), IF($O184 &lt;&gt; "", $E184/$O184, ""), ""),"")</f>
        <v>#VALUE!</v>
      </c>
    </row>
    <row r="185" spans="1:27" x14ac:dyDescent="0.25">
      <c r="A185" s="8">
        <f>IF('FY2025'!A187&lt;&gt;"", VALUE('FY2025'!A187), "")</f>
        <v>184</v>
      </c>
      <c r="B185" s="5" t="str">
        <f>IF('FY2025'!A187&lt;&gt;"",_xlfn.VALUETOTEXT('FY2025'!B187),"")</f>
        <v>25-0707-2507-25CIMI-PS-EG-184</v>
      </c>
      <c r="C185" s="5" t="str">
        <f>_xlfn.VALUETOTEXT('FY2025'!C187)</f>
        <v>EG</v>
      </c>
      <c r="D185" s="5" t="str">
        <f>IF('FY2025'!A187&lt;&gt;"",_xlfn.VALUETOTEXT('FY2025'!D187),"")</f>
        <v>CIMB Islamic Bank Berhad</v>
      </c>
      <c r="E185" s="6">
        <f>IF('FY2025'!A187&lt;&gt;"",VALUE('FY2025'!E187),"")</f>
        <v>250000</v>
      </c>
      <c r="F185" s="6">
        <f>IF('FY2025'!A187&lt;&gt;"",VALUE('FY2025'!F187),"")</f>
        <v>60</v>
      </c>
      <c r="G185" s="6">
        <f>IF('FY2025'!A187&lt;&gt;"",VALUE('FY2025'!G187),"")</f>
        <v>50</v>
      </c>
      <c r="H185" s="6">
        <f>IF('FY2025'!A187&lt;&gt;"",VALUE('FY2025'!H187),"")</f>
        <v>1.2</v>
      </c>
      <c r="I185" s="6">
        <f>IF('FY2025'!A187&lt;&gt;"",VALUE('FY2025'!I187),"")</f>
        <v>0.24</v>
      </c>
      <c r="J185" s="6">
        <f>IF('FY2025'!A187&lt;&gt;"",VALUE('FY2025'!J187),"")</f>
        <v>0.96</v>
      </c>
      <c r="K185" s="7" t="e">
        <f>IF('FY2025'!A187&lt;&gt;"",DATEVALUE(MID('FY2025'!K187, FIND(",", 'FY2025'!K187) + 2, FIND(" ", 'FY2025'!K187) - FIND(",", 'FY2025'!K187) - 1) &amp; " " &amp; MID('FY2025'!K187, FIND(" ", 'FY2025'!K187) + 1, FIND(",", 'FY2025'!K187, FIND(" ", 'FY2025'!K187)) - FIND(" ", 'FY2025'!K187) - 1) &amp; ", " &amp; MID('FY2025'!K187, FIND(",", 'FY2025'!K187, FIND(",",'FY2025'!K187) + 1) + 2, LEN('FY2025'!K187))),"")</f>
        <v>#VALUE!</v>
      </c>
      <c r="L185" s="7" t="e">
        <f>IF('FY2025'!A187&lt;&gt;"",DATEVALUE(MID('FY2025'!L187, FIND(",", 'FY2025'!L187) + 2, FIND(" ", 'FY2025'!L187) - FIND(",", 'FY2025'!L187) - 1) &amp; " " &amp; MID('FY2025'!L187, FIND(" ", 'FY2025'!L187) + 1, FIND(",", 'FY2025'!L187, FIND(" ", 'FY2025'!L187)) - FIND(" ", 'FY2025'!L187) - 1) &amp; ", " &amp; MID('FY2025'!L187, FIND(",", 'FY2025'!L187, FIND(",",'FY2025'!L187) + 1) + 2, LEN('FY2025'!L187))),"")</f>
        <v>#VALUE!</v>
      </c>
      <c r="M185" s="7" t="e">
        <f>IF('FY2025'!A187&lt;&gt;"",DATEVALUE(MID('FY2025'!M187, FIND(",", 'FY2025'!M187) + 2, FIND(" ", 'FY2025'!M187) - FIND(",", 'FY2025'!M187) - 1) &amp; " " &amp; MID('FY2025'!M187, FIND(" ", 'FY2025'!M187) + 1, FIND(",", 'FY2025'!M187, FIND(" ", 'FY2025'!M187)) - FIND(" ", 'FY2025'!M187) - 1) &amp; ", " &amp; MID('FY2025'!M187, FIND(",", 'FY2025'!M187, FIND(",",'FY2025'!M187) + 1) + 2, LEN('FY2025'!M187))),"")</f>
        <v>#VALUE!</v>
      </c>
      <c r="N185" s="7" t="e">
        <f>IF('FY2025'!A187&lt;&gt;"",DATEVALUE(MID('FY2025'!N187, FIND(",", 'FY2025'!N187) + 2, FIND(" ", 'FY2025'!N187) - FIND(",", 'FY2025'!N187) - 1) &amp; " " &amp; MID('FY2025'!N187, FIND(" ", 'FY2025'!N187) + 1, FIND(",", 'FY2025'!N187, FIND(" ", 'FY2025'!N187)) - FIND(" ", 'FY2025'!N187) - 1) &amp; ", " &amp; MID('FY2025'!N187, FIND(",", 'FY2025'!N187, FIND(",",'FY2025'!N187) + 1) + 2, LEN('FY2025'!N187))),"")</f>
        <v>#VALUE!</v>
      </c>
      <c r="O185" s="5" t="e">
        <f t="shared" si="2"/>
        <v>#VALUE!</v>
      </c>
      <c r="P185" s="10" t="e">
        <f>IF('FY2025'!$A187&lt;&gt;"",IF(AND(MONTH($K185) &lt;= 1, MONTH($L185) &gt;= 1), IF($O185 &lt;&gt; "", $E185/$O185, ""), ""),"")</f>
        <v>#VALUE!</v>
      </c>
      <c r="Q185" s="10" t="e">
        <f>IF('FY2025'!$A187&lt;&gt;"",IF(AND(MONTH($K185) &lt;= 2, MONTH($L185) &gt;= 2), IF($O185 &lt;&gt; "", $E185/$O185, ""), ""),"")</f>
        <v>#VALUE!</v>
      </c>
      <c r="R185" s="10" t="e">
        <f>IF('FY2025'!$A187&lt;&gt;"",IF(AND(MONTH($K185) &lt;= 3, MONTH($L185) &gt;= 3), IF($O185 &lt;&gt; "", $E185/$O185, ""), ""),"")</f>
        <v>#VALUE!</v>
      </c>
      <c r="S185" s="10" t="e">
        <f>IF('FY2025'!$A187&lt;&gt;"",IF(AND(MONTH($K185) &lt;= 4, MONTH($L185) &gt;= 4), IF($O185 &lt;&gt; "", $E185/$O185, ""), ""),"")</f>
        <v>#VALUE!</v>
      </c>
      <c r="T185" s="10" t="e">
        <f>IF('FY2025'!$A187&lt;&gt;"",IF(AND(MONTH($K185) &lt;= 5, MONTH($L185) &gt;= 5), IF($O185 &lt;&gt; "", $E185/$O185, ""), ""),"")</f>
        <v>#VALUE!</v>
      </c>
      <c r="U185" s="10" t="e">
        <f>IF('FY2025'!$A187&lt;&gt;"",IF(AND(MONTH($K185) &lt;= 6, MONTH($L185) &gt;= 6), IF($O185 &lt;&gt; "", $E185/$O185, ""), ""),"")</f>
        <v>#VALUE!</v>
      </c>
      <c r="V185" s="10" t="e">
        <f>IF('FY2025'!$A187&lt;&gt;"",IF(AND(MONTH($K185) &lt;= 7, MONTH($L185) &gt;= 7 ), IF($O185 &lt;&gt; "", $E185/$O185, ""), ""),"")</f>
        <v>#VALUE!</v>
      </c>
      <c r="W185" s="10" t="e">
        <f>IF('FY2025'!$A187&lt;&gt;"",IF(AND(MONTH($K185) &lt;= 8, MONTH($L185) &gt;= 8), IF($O185 &lt;&gt; "", $E185/$O185, ""), ""),"")</f>
        <v>#VALUE!</v>
      </c>
      <c r="X185" s="10" t="e">
        <f>IF('FY2025'!$A187&lt;&gt;"",IF(AND(MONTH($K185) &lt;= 9, MONTH($L185) &gt;= 9), IF($O185 &lt;&gt; "", $E185/$O185, ""), ""),"")</f>
        <v>#VALUE!</v>
      </c>
      <c r="Y185" s="10" t="e">
        <f>IF('FY2025'!$A187&lt;&gt;"",IF(AND(MONTH($K185) &lt;= 10, MONTH($L185) &gt;= 10), IF($O185 &lt;&gt; "", $E185/$O185, ""), ""),"")</f>
        <v>#VALUE!</v>
      </c>
      <c r="Z185" s="10" t="e">
        <f>IF('FY2025'!$A187&lt;&gt;"",IF(AND(MONTH($K185) &lt;= 11, MONTH($L185) &gt;= 11), IF($O185 &lt;&gt; "", $E185/$O185, ""), ""),"")</f>
        <v>#VALUE!</v>
      </c>
      <c r="AA185" s="10" t="e">
        <f>IF('FY2025'!$A187&lt;&gt;"",IF(AND(MONTH($K185) &lt;= 12, MONTH($L185) &gt;= 12), IF($O185 &lt;&gt; "", $E185/$O185, ""), ""),"")</f>
        <v>#VALUE!</v>
      </c>
    </row>
    <row r="186" spans="1:27" x14ac:dyDescent="0.25">
      <c r="A186" s="8">
        <f>IF('FY2025'!A188&lt;&gt;"", VALUE('FY2025'!A188), "")</f>
        <v>185</v>
      </c>
      <c r="B186" s="5" t="str">
        <f>IF('FY2025'!A188&lt;&gt;"",_xlfn.VALUETOTEXT('FY2025'!B188),"")</f>
        <v>25-1107-1807-25PTLCL-PS-EG-185</v>
      </c>
      <c r="C186" s="5" t="str">
        <f>_xlfn.VALUETOTEXT('FY2025'!C188)</f>
        <v>EG</v>
      </c>
      <c r="D186" s="5" t="str">
        <f>IF('FY2025'!A188&lt;&gt;"",_xlfn.VALUETOTEXT('FY2025'!D188),"")</f>
        <v>PETCO Trading Labuan Co. Ltd</v>
      </c>
      <c r="E186" s="6">
        <f>IF('FY2025'!A188&lt;&gt;"",VALUE('FY2025'!E188),"")</f>
        <v>250000</v>
      </c>
      <c r="F186" s="6">
        <f>IF('FY2025'!A188&lt;&gt;"",VALUE('FY2025'!F188),"")</f>
        <v>65</v>
      </c>
      <c r="G186" s="6">
        <f>IF('FY2025'!A188&lt;&gt;"",VALUE('FY2025'!G188),"")</f>
        <v>50</v>
      </c>
      <c r="H186" s="6">
        <f>IF('FY2025'!A188&lt;&gt;"",VALUE('FY2025'!H188),"")</f>
        <v>2.15</v>
      </c>
      <c r="I186" s="6">
        <f>IF('FY2025'!A188&lt;&gt;"",VALUE('FY2025'!I188),"")</f>
        <v>0.12</v>
      </c>
      <c r="J186" s="6">
        <f>IF('FY2025'!A188&lt;&gt;"",VALUE('FY2025'!J188),"")</f>
        <v>2.0299999999999998</v>
      </c>
      <c r="K186" s="7" t="e">
        <f>IF('FY2025'!A188&lt;&gt;"",DATEVALUE(MID('FY2025'!K188, FIND(",", 'FY2025'!K188) + 2, FIND(" ", 'FY2025'!K188) - FIND(",", 'FY2025'!K188) - 1) &amp; " " &amp; MID('FY2025'!K188, FIND(" ", 'FY2025'!K188) + 1, FIND(",", 'FY2025'!K188, FIND(" ", 'FY2025'!K188)) - FIND(" ", 'FY2025'!K188) - 1) &amp; ", " &amp; MID('FY2025'!K188, FIND(",", 'FY2025'!K188, FIND(",",'FY2025'!K188) + 1) + 2, LEN('FY2025'!K188))),"")</f>
        <v>#VALUE!</v>
      </c>
      <c r="L186" s="7" t="e">
        <f>IF('FY2025'!A188&lt;&gt;"",DATEVALUE(MID('FY2025'!L188, FIND(",", 'FY2025'!L188) + 2, FIND(" ", 'FY2025'!L188) - FIND(",", 'FY2025'!L188) - 1) &amp; " " &amp; MID('FY2025'!L188, FIND(" ", 'FY2025'!L188) + 1, FIND(",", 'FY2025'!L188, FIND(" ", 'FY2025'!L188)) - FIND(" ", 'FY2025'!L188) - 1) &amp; ", " &amp; MID('FY2025'!L188, FIND(",", 'FY2025'!L188, FIND(",",'FY2025'!L188) + 1) + 2, LEN('FY2025'!L188))),"")</f>
        <v>#VALUE!</v>
      </c>
      <c r="M186" s="7" t="e">
        <f>IF('FY2025'!A188&lt;&gt;"",DATEVALUE(MID('FY2025'!M188, FIND(",", 'FY2025'!M188) + 2, FIND(" ", 'FY2025'!M188) - FIND(",", 'FY2025'!M188) - 1) &amp; " " &amp; MID('FY2025'!M188, FIND(" ", 'FY2025'!M188) + 1, FIND(",", 'FY2025'!M188, FIND(" ", 'FY2025'!M188)) - FIND(" ", 'FY2025'!M188) - 1) &amp; ", " &amp; MID('FY2025'!M188, FIND(",", 'FY2025'!M188, FIND(",",'FY2025'!M188) + 1) + 2, LEN('FY2025'!M188))),"")</f>
        <v>#VALUE!</v>
      </c>
      <c r="N186" s="7" t="e">
        <f>IF('FY2025'!A188&lt;&gt;"",DATEVALUE(MID('FY2025'!N188, FIND(",", 'FY2025'!N188) + 2, FIND(" ", 'FY2025'!N188) - FIND(",", 'FY2025'!N188) - 1) &amp; " " &amp; MID('FY2025'!N188, FIND(" ", 'FY2025'!N188) + 1, FIND(",", 'FY2025'!N188, FIND(" ", 'FY2025'!N188)) - FIND(" ", 'FY2025'!N188) - 1) &amp; ", " &amp; MID('FY2025'!N188, FIND(",", 'FY2025'!N188, FIND(",",'FY2025'!N188) + 1) + 2, LEN('FY2025'!N188))),"")</f>
        <v>#VALUE!</v>
      </c>
      <c r="O186" s="5" t="e">
        <f t="shared" si="2"/>
        <v>#VALUE!</v>
      </c>
      <c r="P186" s="10" t="e">
        <f>IF('FY2025'!$A188&lt;&gt;"",IF(AND(MONTH($K186) &lt;= 1, MONTH($L186) &gt;= 1), IF($O186 &lt;&gt; "", $E186/$O186, ""), ""),"")</f>
        <v>#VALUE!</v>
      </c>
      <c r="Q186" s="10" t="e">
        <f>IF('FY2025'!$A188&lt;&gt;"",IF(AND(MONTH($K186) &lt;= 2, MONTH($L186) &gt;= 2), IF($O186 &lt;&gt; "", $E186/$O186, ""), ""),"")</f>
        <v>#VALUE!</v>
      </c>
      <c r="R186" s="10" t="e">
        <f>IF('FY2025'!$A188&lt;&gt;"",IF(AND(MONTH($K186) &lt;= 3, MONTH($L186) &gt;= 3), IF($O186 &lt;&gt; "", $E186/$O186, ""), ""),"")</f>
        <v>#VALUE!</v>
      </c>
      <c r="S186" s="10" t="e">
        <f>IF('FY2025'!$A188&lt;&gt;"",IF(AND(MONTH($K186) &lt;= 4, MONTH($L186) &gt;= 4), IF($O186 &lt;&gt; "", $E186/$O186, ""), ""),"")</f>
        <v>#VALUE!</v>
      </c>
      <c r="T186" s="10" t="e">
        <f>IF('FY2025'!$A188&lt;&gt;"",IF(AND(MONTH($K186) &lt;= 5, MONTH($L186) &gt;= 5), IF($O186 &lt;&gt; "", $E186/$O186, ""), ""),"")</f>
        <v>#VALUE!</v>
      </c>
      <c r="U186" s="10" t="e">
        <f>IF('FY2025'!$A188&lt;&gt;"",IF(AND(MONTH($K186) &lt;= 6, MONTH($L186) &gt;= 6), IF($O186 &lt;&gt; "", $E186/$O186, ""), ""),"")</f>
        <v>#VALUE!</v>
      </c>
      <c r="V186" s="10" t="e">
        <f>IF('FY2025'!$A188&lt;&gt;"",IF(AND(MONTH($K186) &lt;= 7, MONTH($L186) &gt;= 7 ), IF($O186 &lt;&gt; "", $E186/$O186, ""), ""),"")</f>
        <v>#VALUE!</v>
      </c>
      <c r="W186" s="10" t="e">
        <f>IF('FY2025'!$A188&lt;&gt;"",IF(AND(MONTH($K186) &lt;= 8, MONTH($L186) &gt;= 8), IF($O186 &lt;&gt; "", $E186/$O186, ""), ""),"")</f>
        <v>#VALUE!</v>
      </c>
      <c r="X186" s="10" t="e">
        <f>IF('FY2025'!$A188&lt;&gt;"",IF(AND(MONTH($K186) &lt;= 9, MONTH($L186) &gt;= 9), IF($O186 &lt;&gt; "", $E186/$O186, ""), ""),"")</f>
        <v>#VALUE!</v>
      </c>
      <c r="Y186" s="10" t="e">
        <f>IF('FY2025'!$A188&lt;&gt;"",IF(AND(MONTH($K186) &lt;= 10, MONTH($L186) &gt;= 10), IF($O186 &lt;&gt; "", $E186/$O186, ""), ""),"")</f>
        <v>#VALUE!</v>
      </c>
      <c r="Z186" s="10" t="e">
        <f>IF('FY2025'!$A188&lt;&gt;"",IF(AND(MONTH($K186) &lt;= 11, MONTH($L186) &gt;= 11), IF($O186 &lt;&gt; "", $E186/$O186, ""), ""),"")</f>
        <v>#VALUE!</v>
      </c>
      <c r="AA186" s="10" t="e">
        <f>IF('FY2025'!$A188&lt;&gt;"",IF(AND(MONTH($K186) &lt;= 12, MONTH($L186) &gt;= 12), IF($O186 &lt;&gt; "", $E186/$O186, ""), ""),"")</f>
        <v>#VALUE!</v>
      </c>
    </row>
    <row r="187" spans="1:27" x14ac:dyDescent="0.25">
      <c r="A187" s="8">
        <f>IF('FY2025'!A189&lt;&gt;"", VALUE('FY2025'!A189), "")</f>
        <v>186</v>
      </c>
      <c r="B187" s="5" t="str">
        <f>IF('FY2025'!A189&lt;&gt;"",_xlfn.VALUETOTEXT('FY2025'!B189),"")</f>
        <v>25-1107-3107-25MLIL-PS-EG-186</v>
      </c>
      <c r="C187" s="5" t="str">
        <f>_xlfn.VALUETOTEXT('FY2025'!C189)</f>
        <v>EG</v>
      </c>
      <c r="D187" s="5" t="str">
        <f>IF('FY2025'!A189&lt;&gt;"",_xlfn.VALUETOTEXT('FY2025'!D189),"")</f>
        <v>Merrill Lynch International</v>
      </c>
      <c r="E187" s="6">
        <f>IF('FY2025'!A189&lt;&gt;"",VALUE('FY2025'!E189),"")</f>
        <v>250000</v>
      </c>
      <c r="F187" s="6">
        <f>IF('FY2025'!A189&lt;&gt;"",VALUE('FY2025'!F189),"")</f>
        <v>65</v>
      </c>
      <c r="G187" s="6">
        <f>IF('FY2025'!A189&lt;&gt;"",VALUE('FY2025'!G189),"")</f>
        <v>50</v>
      </c>
      <c r="H187" s="6">
        <f>IF('FY2025'!A189&lt;&gt;"",VALUE('FY2025'!H189),"")</f>
        <v>2.14</v>
      </c>
      <c r="I187" s="6">
        <f>IF('FY2025'!A189&lt;&gt;"",VALUE('FY2025'!I189),"")</f>
        <v>0.13</v>
      </c>
      <c r="J187" s="6">
        <f>IF('FY2025'!A189&lt;&gt;"",VALUE('FY2025'!J189),"")</f>
        <v>2.0099999999999998</v>
      </c>
      <c r="K187" s="7" t="e">
        <f>IF('FY2025'!A189&lt;&gt;"",DATEVALUE(MID('FY2025'!K189, FIND(",", 'FY2025'!K189) + 2, FIND(" ", 'FY2025'!K189) - FIND(",", 'FY2025'!K189) - 1) &amp; " " &amp; MID('FY2025'!K189, FIND(" ", 'FY2025'!K189) + 1, FIND(",", 'FY2025'!K189, FIND(" ", 'FY2025'!K189)) - FIND(" ", 'FY2025'!K189) - 1) &amp; ", " &amp; MID('FY2025'!K189, FIND(",", 'FY2025'!K189, FIND(",",'FY2025'!K189) + 1) + 2, LEN('FY2025'!K189))),"")</f>
        <v>#VALUE!</v>
      </c>
      <c r="L187" s="7" t="e">
        <f>IF('FY2025'!A189&lt;&gt;"",DATEVALUE(MID('FY2025'!L189, FIND(",", 'FY2025'!L189) + 2, FIND(" ", 'FY2025'!L189) - FIND(",", 'FY2025'!L189) - 1) &amp; " " &amp; MID('FY2025'!L189, FIND(" ", 'FY2025'!L189) + 1, FIND(",", 'FY2025'!L189, FIND(" ", 'FY2025'!L189)) - FIND(" ", 'FY2025'!L189) - 1) &amp; ", " &amp; MID('FY2025'!L189, FIND(",", 'FY2025'!L189, FIND(",",'FY2025'!L189) + 1) + 2, LEN('FY2025'!L189))),"")</f>
        <v>#VALUE!</v>
      </c>
      <c r="M187" s="7" t="e">
        <f>IF('FY2025'!A189&lt;&gt;"",DATEVALUE(MID('FY2025'!M189, FIND(",", 'FY2025'!M189) + 2, FIND(" ", 'FY2025'!M189) - FIND(",", 'FY2025'!M189) - 1) &amp; " " &amp; MID('FY2025'!M189, FIND(" ", 'FY2025'!M189) + 1, FIND(",", 'FY2025'!M189, FIND(" ", 'FY2025'!M189)) - FIND(" ", 'FY2025'!M189) - 1) &amp; ", " &amp; MID('FY2025'!M189, FIND(",", 'FY2025'!M189, FIND(",",'FY2025'!M189) + 1) + 2, LEN('FY2025'!M189))),"")</f>
        <v>#VALUE!</v>
      </c>
      <c r="N187" s="7" t="e">
        <f>IF('FY2025'!A189&lt;&gt;"",DATEVALUE(MID('FY2025'!N189, FIND(",", 'FY2025'!N189) + 2, FIND(" ", 'FY2025'!N189) - FIND(",", 'FY2025'!N189) - 1) &amp; " " &amp; MID('FY2025'!N189, FIND(" ", 'FY2025'!N189) + 1, FIND(",", 'FY2025'!N189, FIND(" ", 'FY2025'!N189)) - FIND(" ", 'FY2025'!N189) - 1) &amp; ", " &amp; MID('FY2025'!N189, FIND(",", 'FY2025'!N189, FIND(",",'FY2025'!N189) + 1) + 2, LEN('FY2025'!N189))),"")</f>
        <v>#VALUE!</v>
      </c>
      <c r="O187" s="5" t="e">
        <f t="shared" si="2"/>
        <v>#VALUE!</v>
      </c>
      <c r="P187" s="10" t="e">
        <f>IF('FY2025'!$A189&lt;&gt;"",IF(AND(MONTH($K187) &lt;= 1, MONTH($L187) &gt;= 1), IF($O187 &lt;&gt; "", $E187/$O187, ""), ""),"")</f>
        <v>#VALUE!</v>
      </c>
      <c r="Q187" s="10" t="e">
        <f>IF('FY2025'!$A189&lt;&gt;"",IF(AND(MONTH($K187) &lt;= 2, MONTH($L187) &gt;= 2), IF($O187 &lt;&gt; "", $E187/$O187, ""), ""),"")</f>
        <v>#VALUE!</v>
      </c>
      <c r="R187" s="10" t="e">
        <f>IF('FY2025'!$A189&lt;&gt;"",IF(AND(MONTH($K187) &lt;= 3, MONTH($L187) &gt;= 3), IF($O187 &lt;&gt; "", $E187/$O187, ""), ""),"")</f>
        <v>#VALUE!</v>
      </c>
      <c r="S187" s="10" t="e">
        <f>IF('FY2025'!$A189&lt;&gt;"",IF(AND(MONTH($K187) &lt;= 4, MONTH($L187) &gt;= 4), IF($O187 &lt;&gt; "", $E187/$O187, ""), ""),"")</f>
        <v>#VALUE!</v>
      </c>
      <c r="T187" s="10" t="e">
        <f>IF('FY2025'!$A189&lt;&gt;"",IF(AND(MONTH($K187) &lt;= 5, MONTH($L187) &gt;= 5), IF($O187 &lt;&gt; "", $E187/$O187, ""), ""),"")</f>
        <v>#VALUE!</v>
      </c>
      <c r="U187" s="10" t="e">
        <f>IF('FY2025'!$A189&lt;&gt;"",IF(AND(MONTH($K187) &lt;= 6, MONTH($L187) &gt;= 6), IF($O187 &lt;&gt; "", $E187/$O187, ""), ""),"")</f>
        <v>#VALUE!</v>
      </c>
      <c r="V187" s="10" t="e">
        <f>IF('FY2025'!$A189&lt;&gt;"",IF(AND(MONTH($K187) &lt;= 7, MONTH($L187) &gt;= 7 ), IF($O187 &lt;&gt; "", $E187/$O187, ""), ""),"")</f>
        <v>#VALUE!</v>
      </c>
      <c r="W187" s="10" t="e">
        <f>IF('FY2025'!$A189&lt;&gt;"",IF(AND(MONTH($K187) &lt;= 8, MONTH($L187) &gt;= 8), IF($O187 &lt;&gt; "", $E187/$O187, ""), ""),"")</f>
        <v>#VALUE!</v>
      </c>
      <c r="X187" s="10" t="e">
        <f>IF('FY2025'!$A189&lt;&gt;"",IF(AND(MONTH($K187) &lt;= 9, MONTH($L187) &gt;= 9), IF($O187 &lt;&gt; "", $E187/$O187, ""), ""),"")</f>
        <v>#VALUE!</v>
      </c>
      <c r="Y187" s="10" t="e">
        <f>IF('FY2025'!$A189&lt;&gt;"",IF(AND(MONTH($K187) &lt;= 10, MONTH($L187) &gt;= 10), IF($O187 &lt;&gt; "", $E187/$O187, ""), ""),"")</f>
        <v>#VALUE!</v>
      </c>
      <c r="Z187" s="10" t="e">
        <f>IF('FY2025'!$A189&lt;&gt;"",IF(AND(MONTH($K187) &lt;= 11, MONTH($L187) &gt;= 11), IF($O187 &lt;&gt; "", $E187/$O187, ""), ""),"")</f>
        <v>#VALUE!</v>
      </c>
      <c r="AA187" s="10" t="e">
        <f>IF('FY2025'!$A189&lt;&gt;"",IF(AND(MONTH($K187) &lt;= 12, MONTH($L187) &gt;= 12), IF($O187 &lt;&gt; "", $E187/$O187, ""), ""),"")</f>
        <v>#VALUE!</v>
      </c>
    </row>
    <row r="188" spans="1:27" x14ac:dyDescent="0.25">
      <c r="A188" s="8">
        <f>IF('FY2025'!A190&lt;&gt;"", VALUE('FY2025'!A190), "")</f>
        <v>187</v>
      </c>
      <c r="B188" s="5" t="str">
        <f>IF('FY2025'!A190&lt;&gt;"",_xlfn.VALUETOTEXT('FY2025'!B190),"")</f>
        <v>25-1107-3107-25BNPP-PS-EG-187</v>
      </c>
      <c r="C188" s="5" t="str">
        <f>_xlfn.VALUETOTEXT('FY2025'!C190)</f>
        <v>EG</v>
      </c>
      <c r="D188" s="5" t="str">
        <f>IF('FY2025'!A190&lt;&gt;"",_xlfn.VALUETOTEXT('FY2025'!D190),"")</f>
        <v>BNP Paribas SA</v>
      </c>
      <c r="E188" s="6">
        <f>IF('FY2025'!A190&lt;&gt;"",VALUE('FY2025'!E190),"")</f>
        <v>250000</v>
      </c>
      <c r="F188" s="6">
        <f>IF('FY2025'!A190&lt;&gt;"",VALUE('FY2025'!F190),"")</f>
        <v>65</v>
      </c>
      <c r="G188" s="6">
        <f>IF('FY2025'!A190&lt;&gt;"",VALUE('FY2025'!G190),"")</f>
        <v>50</v>
      </c>
      <c r="H188" s="6">
        <f>IF('FY2025'!A190&lt;&gt;"",VALUE('FY2025'!H190),"")</f>
        <v>2.2400000000000002</v>
      </c>
      <c r="I188" s="6">
        <f>IF('FY2025'!A190&lt;&gt;"",VALUE('FY2025'!I190),"")</f>
        <v>0.25</v>
      </c>
      <c r="J188" s="6">
        <f>IF('FY2025'!A190&lt;&gt;"",VALUE('FY2025'!J190),"")</f>
        <v>1.99</v>
      </c>
      <c r="K188" s="7" t="e">
        <f>IF('FY2025'!A190&lt;&gt;"",DATEVALUE(MID('FY2025'!K190, FIND(",", 'FY2025'!K190) + 2, FIND(" ", 'FY2025'!K190) - FIND(",", 'FY2025'!K190) - 1) &amp; " " &amp; MID('FY2025'!K190, FIND(" ", 'FY2025'!K190) + 1, FIND(",", 'FY2025'!K190, FIND(" ", 'FY2025'!K190)) - FIND(" ", 'FY2025'!K190) - 1) &amp; ", " &amp; MID('FY2025'!K190, FIND(",", 'FY2025'!K190, FIND(",",'FY2025'!K190) + 1) + 2, LEN('FY2025'!K190))),"")</f>
        <v>#VALUE!</v>
      </c>
      <c r="L188" s="7" t="e">
        <f>IF('FY2025'!A190&lt;&gt;"",DATEVALUE(MID('FY2025'!L190, FIND(",", 'FY2025'!L190) + 2, FIND(" ", 'FY2025'!L190) - FIND(",", 'FY2025'!L190) - 1) &amp; " " &amp; MID('FY2025'!L190, FIND(" ", 'FY2025'!L190) + 1, FIND(",", 'FY2025'!L190, FIND(" ", 'FY2025'!L190)) - FIND(" ", 'FY2025'!L190) - 1) &amp; ", " &amp; MID('FY2025'!L190, FIND(",", 'FY2025'!L190, FIND(",",'FY2025'!L190) + 1) + 2, LEN('FY2025'!L190))),"")</f>
        <v>#VALUE!</v>
      </c>
      <c r="M188" s="7" t="e">
        <f>IF('FY2025'!A190&lt;&gt;"",DATEVALUE(MID('FY2025'!M190, FIND(",", 'FY2025'!M190) + 2, FIND(" ", 'FY2025'!M190) - FIND(",", 'FY2025'!M190) - 1) &amp; " " &amp; MID('FY2025'!M190, FIND(" ", 'FY2025'!M190) + 1, FIND(",", 'FY2025'!M190, FIND(" ", 'FY2025'!M190)) - FIND(" ", 'FY2025'!M190) - 1) &amp; ", " &amp; MID('FY2025'!M190, FIND(",", 'FY2025'!M190, FIND(",",'FY2025'!M190) + 1) + 2, LEN('FY2025'!M190))),"")</f>
        <v>#VALUE!</v>
      </c>
      <c r="N188" s="7" t="e">
        <f>IF('FY2025'!A190&lt;&gt;"",DATEVALUE(MID('FY2025'!N190, FIND(",", 'FY2025'!N190) + 2, FIND(" ", 'FY2025'!N190) - FIND(",", 'FY2025'!N190) - 1) &amp; " " &amp; MID('FY2025'!N190, FIND(" ", 'FY2025'!N190) + 1, FIND(",", 'FY2025'!N190, FIND(" ", 'FY2025'!N190)) - FIND(" ", 'FY2025'!N190) - 1) &amp; ", " &amp; MID('FY2025'!N190, FIND(",", 'FY2025'!N190, FIND(",",'FY2025'!N190) + 1) + 2, LEN('FY2025'!N190))),"")</f>
        <v>#VALUE!</v>
      </c>
      <c r="O188" s="5" t="e">
        <f t="shared" si="2"/>
        <v>#VALUE!</v>
      </c>
      <c r="P188" s="10" t="e">
        <f>IF('FY2025'!$A190&lt;&gt;"",IF(AND(MONTH($K188) &lt;= 1, MONTH($L188) &gt;= 1), IF($O188 &lt;&gt; "", $E188/$O188, ""), ""),"")</f>
        <v>#VALUE!</v>
      </c>
      <c r="Q188" s="10" t="e">
        <f>IF('FY2025'!$A190&lt;&gt;"",IF(AND(MONTH($K188) &lt;= 2, MONTH($L188) &gt;= 2), IF($O188 &lt;&gt; "", $E188/$O188, ""), ""),"")</f>
        <v>#VALUE!</v>
      </c>
      <c r="R188" s="10" t="e">
        <f>IF('FY2025'!$A190&lt;&gt;"",IF(AND(MONTH($K188) &lt;= 3, MONTH($L188) &gt;= 3), IF($O188 &lt;&gt; "", $E188/$O188, ""), ""),"")</f>
        <v>#VALUE!</v>
      </c>
      <c r="S188" s="10" t="e">
        <f>IF('FY2025'!$A190&lt;&gt;"",IF(AND(MONTH($K188) &lt;= 4, MONTH($L188) &gt;= 4), IF($O188 &lt;&gt; "", $E188/$O188, ""), ""),"")</f>
        <v>#VALUE!</v>
      </c>
      <c r="T188" s="10" t="e">
        <f>IF('FY2025'!$A190&lt;&gt;"",IF(AND(MONTH($K188) &lt;= 5, MONTH($L188) &gt;= 5), IF($O188 &lt;&gt; "", $E188/$O188, ""), ""),"")</f>
        <v>#VALUE!</v>
      </c>
      <c r="U188" s="10" t="e">
        <f>IF('FY2025'!$A190&lt;&gt;"",IF(AND(MONTH($K188) &lt;= 6, MONTH($L188) &gt;= 6), IF($O188 &lt;&gt; "", $E188/$O188, ""), ""),"")</f>
        <v>#VALUE!</v>
      </c>
      <c r="V188" s="10" t="e">
        <f>IF('FY2025'!$A190&lt;&gt;"",IF(AND(MONTH($K188) &lt;= 7, MONTH($L188) &gt;= 7 ), IF($O188 &lt;&gt; "", $E188/$O188, ""), ""),"")</f>
        <v>#VALUE!</v>
      </c>
      <c r="W188" s="10" t="e">
        <f>IF('FY2025'!$A190&lt;&gt;"",IF(AND(MONTH($K188) &lt;= 8, MONTH($L188) &gt;= 8), IF($O188 &lt;&gt; "", $E188/$O188, ""), ""),"")</f>
        <v>#VALUE!</v>
      </c>
      <c r="X188" s="10" t="e">
        <f>IF('FY2025'!$A190&lt;&gt;"",IF(AND(MONTH($K188) &lt;= 9, MONTH($L188) &gt;= 9), IF($O188 &lt;&gt; "", $E188/$O188, ""), ""),"")</f>
        <v>#VALUE!</v>
      </c>
      <c r="Y188" s="10" t="e">
        <f>IF('FY2025'!$A190&lt;&gt;"",IF(AND(MONTH($K188) &lt;= 10, MONTH($L188) &gt;= 10), IF($O188 &lt;&gt; "", $E188/$O188, ""), ""),"")</f>
        <v>#VALUE!</v>
      </c>
      <c r="Z188" s="10" t="e">
        <f>IF('FY2025'!$A190&lt;&gt;"",IF(AND(MONTH($K188) &lt;= 11, MONTH($L188) &gt;= 11), IF($O188 &lt;&gt; "", $E188/$O188, ""), ""),"")</f>
        <v>#VALUE!</v>
      </c>
      <c r="AA188" s="10" t="e">
        <f>IF('FY2025'!$A190&lt;&gt;"",IF(AND(MONTH($K188) &lt;= 12, MONTH($L188) &gt;= 12), IF($O188 &lt;&gt; "", $E188/$O188, ""), ""),"")</f>
        <v>#VALUE!</v>
      </c>
    </row>
    <row r="189" spans="1:27" x14ac:dyDescent="0.25">
      <c r="A189" s="8">
        <f>IF('FY2025'!A191&lt;&gt;"", VALUE('FY2025'!A191), "")</f>
        <v>188</v>
      </c>
      <c r="B189" s="5" t="str">
        <f>IF('FY2025'!A191&lt;&gt;"",_xlfn.VALUETOTEXT('FY2025'!B191),"")</f>
        <v>25-1107-3107-25CIMI-PS-EG-188</v>
      </c>
      <c r="C189" s="5" t="str">
        <f>_xlfn.VALUETOTEXT('FY2025'!C191)</f>
        <v>EG</v>
      </c>
      <c r="D189" s="5" t="str">
        <f>IF('FY2025'!A191&lt;&gt;"",_xlfn.VALUETOTEXT('FY2025'!D191),"")</f>
        <v>CIMB Islamic Bank Berhad</v>
      </c>
      <c r="E189" s="6">
        <f>IF('FY2025'!A191&lt;&gt;"",VALUE('FY2025'!E191),"")</f>
        <v>250000</v>
      </c>
      <c r="F189" s="6">
        <f>IF('FY2025'!A191&lt;&gt;"",VALUE('FY2025'!F191),"")</f>
        <v>65</v>
      </c>
      <c r="G189" s="6">
        <f>IF('FY2025'!A191&lt;&gt;"",VALUE('FY2025'!G191),"")</f>
        <v>50</v>
      </c>
      <c r="H189" s="6">
        <f>IF('FY2025'!A191&lt;&gt;"",VALUE('FY2025'!H191),"")</f>
        <v>2.21</v>
      </c>
      <c r="I189" s="6">
        <f>IF('FY2025'!A191&lt;&gt;"",VALUE('FY2025'!I191),"")</f>
        <v>0.26</v>
      </c>
      <c r="J189" s="6">
        <f>IF('FY2025'!A191&lt;&gt;"",VALUE('FY2025'!J191),"")</f>
        <v>1.95</v>
      </c>
      <c r="K189" s="7" t="e">
        <f>IF('FY2025'!A191&lt;&gt;"",DATEVALUE(MID('FY2025'!K191, FIND(",", 'FY2025'!K191) + 2, FIND(" ", 'FY2025'!K191) - FIND(",", 'FY2025'!K191) - 1) &amp; " " &amp; MID('FY2025'!K191, FIND(" ", 'FY2025'!K191) + 1, FIND(",", 'FY2025'!K191, FIND(" ", 'FY2025'!K191)) - FIND(" ", 'FY2025'!K191) - 1) &amp; ", " &amp; MID('FY2025'!K191, FIND(",", 'FY2025'!K191, FIND(",",'FY2025'!K191) + 1) + 2, LEN('FY2025'!K191))),"")</f>
        <v>#VALUE!</v>
      </c>
      <c r="L189" s="7" t="e">
        <f>IF('FY2025'!A191&lt;&gt;"",DATEVALUE(MID('FY2025'!L191, FIND(",", 'FY2025'!L191) + 2, FIND(" ", 'FY2025'!L191) - FIND(",", 'FY2025'!L191) - 1) &amp; " " &amp; MID('FY2025'!L191, FIND(" ", 'FY2025'!L191) + 1, FIND(",", 'FY2025'!L191, FIND(" ", 'FY2025'!L191)) - FIND(" ", 'FY2025'!L191) - 1) &amp; ", " &amp; MID('FY2025'!L191, FIND(",", 'FY2025'!L191, FIND(",",'FY2025'!L191) + 1) + 2, LEN('FY2025'!L191))),"")</f>
        <v>#VALUE!</v>
      </c>
      <c r="M189" s="7" t="e">
        <f>IF('FY2025'!A191&lt;&gt;"",DATEVALUE(MID('FY2025'!M191, FIND(",", 'FY2025'!M191) + 2, FIND(" ", 'FY2025'!M191) - FIND(",", 'FY2025'!M191) - 1) &amp; " " &amp; MID('FY2025'!M191, FIND(" ", 'FY2025'!M191) + 1, FIND(",", 'FY2025'!M191, FIND(" ", 'FY2025'!M191)) - FIND(" ", 'FY2025'!M191) - 1) &amp; ", " &amp; MID('FY2025'!M191, FIND(",", 'FY2025'!M191, FIND(",",'FY2025'!M191) + 1) + 2, LEN('FY2025'!M191))),"")</f>
        <v>#VALUE!</v>
      </c>
      <c r="N189" s="7" t="e">
        <f>IF('FY2025'!A191&lt;&gt;"",DATEVALUE(MID('FY2025'!N191, FIND(",", 'FY2025'!N191) + 2, FIND(" ", 'FY2025'!N191) - FIND(",", 'FY2025'!N191) - 1) &amp; " " &amp; MID('FY2025'!N191, FIND(" ", 'FY2025'!N191) + 1, FIND(",", 'FY2025'!N191, FIND(" ", 'FY2025'!N191)) - FIND(" ", 'FY2025'!N191) - 1) &amp; ", " &amp; MID('FY2025'!N191, FIND(",", 'FY2025'!N191, FIND(",",'FY2025'!N191) + 1) + 2, LEN('FY2025'!N191))),"")</f>
        <v>#VALUE!</v>
      </c>
      <c r="O189" s="5" t="e">
        <f t="shared" si="2"/>
        <v>#VALUE!</v>
      </c>
      <c r="P189" s="10" t="e">
        <f>IF('FY2025'!$A191&lt;&gt;"",IF(AND(MONTH($K189) &lt;= 1, MONTH($L189) &gt;= 1), IF($O189 &lt;&gt; "", $E189/$O189, ""), ""),"")</f>
        <v>#VALUE!</v>
      </c>
      <c r="Q189" s="10" t="e">
        <f>IF('FY2025'!$A191&lt;&gt;"",IF(AND(MONTH($K189) &lt;= 2, MONTH($L189) &gt;= 2), IF($O189 &lt;&gt; "", $E189/$O189, ""), ""),"")</f>
        <v>#VALUE!</v>
      </c>
      <c r="R189" s="10" t="e">
        <f>IF('FY2025'!$A191&lt;&gt;"",IF(AND(MONTH($K189) &lt;= 3, MONTH($L189) &gt;= 3), IF($O189 &lt;&gt; "", $E189/$O189, ""), ""),"")</f>
        <v>#VALUE!</v>
      </c>
      <c r="S189" s="10" t="e">
        <f>IF('FY2025'!$A191&lt;&gt;"",IF(AND(MONTH($K189) &lt;= 4, MONTH($L189) &gt;= 4), IF($O189 &lt;&gt; "", $E189/$O189, ""), ""),"")</f>
        <v>#VALUE!</v>
      </c>
      <c r="T189" s="10" t="e">
        <f>IF('FY2025'!$A191&lt;&gt;"",IF(AND(MONTH($K189) &lt;= 5, MONTH($L189) &gt;= 5), IF($O189 &lt;&gt; "", $E189/$O189, ""), ""),"")</f>
        <v>#VALUE!</v>
      </c>
      <c r="U189" s="10" t="e">
        <f>IF('FY2025'!$A191&lt;&gt;"",IF(AND(MONTH($K189) &lt;= 6, MONTH($L189) &gt;= 6), IF($O189 &lt;&gt; "", $E189/$O189, ""), ""),"")</f>
        <v>#VALUE!</v>
      </c>
      <c r="V189" s="10" t="e">
        <f>IF('FY2025'!$A191&lt;&gt;"",IF(AND(MONTH($K189) &lt;= 7, MONTH($L189) &gt;= 7 ), IF($O189 &lt;&gt; "", $E189/$O189, ""), ""),"")</f>
        <v>#VALUE!</v>
      </c>
      <c r="W189" s="10" t="e">
        <f>IF('FY2025'!$A191&lt;&gt;"",IF(AND(MONTH($K189) &lt;= 8, MONTH($L189) &gt;= 8), IF($O189 &lt;&gt; "", $E189/$O189, ""), ""),"")</f>
        <v>#VALUE!</v>
      </c>
      <c r="X189" s="10" t="e">
        <f>IF('FY2025'!$A191&lt;&gt;"",IF(AND(MONTH($K189) &lt;= 9, MONTH($L189) &gt;= 9), IF($O189 &lt;&gt; "", $E189/$O189, ""), ""),"")</f>
        <v>#VALUE!</v>
      </c>
      <c r="Y189" s="10" t="e">
        <f>IF('FY2025'!$A191&lt;&gt;"",IF(AND(MONTH($K189) &lt;= 10, MONTH($L189) &gt;= 10), IF($O189 &lt;&gt; "", $E189/$O189, ""), ""),"")</f>
        <v>#VALUE!</v>
      </c>
      <c r="Z189" s="10" t="e">
        <f>IF('FY2025'!$A191&lt;&gt;"",IF(AND(MONTH($K189) &lt;= 11, MONTH($L189) &gt;= 11), IF($O189 &lt;&gt; "", $E189/$O189, ""), ""),"")</f>
        <v>#VALUE!</v>
      </c>
      <c r="AA189" s="10" t="e">
        <f>IF('FY2025'!$A191&lt;&gt;"",IF(AND(MONTH($K189) &lt;= 12, MONTH($L189) &gt;= 12), IF($O189 &lt;&gt; "", $E189/$O189, ""), ""),"")</f>
        <v>#VALUE!</v>
      </c>
    </row>
    <row r="190" spans="1:27" x14ac:dyDescent="0.25">
      <c r="A190" s="8">
        <f>IF('FY2025'!A192&lt;&gt;"", VALUE('FY2025'!A192), "")</f>
        <v>189</v>
      </c>
      <c r="B190" s="5" t="str">
        <f>IF('FY2025'!A192&lt;&gt;"",_xlfn.VALUETOTEXT('FY2025'!B192),"")</f>
        <v>25-1407-0108-25ANZB-PS-HZ-189</v>
      </c>
      <c r="C190" s="5" t="str">
        <f>_xlfn.VALUETOTEXT('FY2025'!C192)</f>
        <v>HZ</v>
      </c>
      <c r="D190" s="5" t="str">
        <f>IF('FY2025'!A192&lt;&gt;"",_xlfn.VALUETOTEXT('FY2025'!D192),"")</f>
        <v>Australia And New Zealand Banking Group Limited</v>
      </c>
      <c r="E190" s="6">
        <f>IF('FY2025'!A192&lt;&gt;"",VALUE('FY2025'!E192),"")</f>
        <v>250000</v>
      </c>
      <c r="F190" s="6">
        <f>IF('FY2025'!A192&lt;&gt;"",VALUE('FY2025'!F192),"")</f>
        <v>65</v>
      </c>
      <c r="G190" s="6">
        <f>IF('FY2025'!A192&lt;&gt;"",VALUE('FY2025'!G192),"")</f>
        <v>50</v>
      </c>
      <c r="H190" s="6">
        <f>IF('FY2025'!A192&lt;&gt;"",VALUE('FY2025'!H192),"")</f>
        <v>2.0499999999999998</v>
      </c>
      <c r="I190" s="6">
        <f>IF('FY2025'!A192&lt;&gt;"",VALUE('FY2025'!I192),"")</f>
        <v>0.16</v>
      </c>
      <c r="J190" s="6">
        <f>IF('FY2025'!A192&lt;&gt;"",VALUE('FY2025'!J192),"")</f>
        <v>1.89</v>
      </c>
      <c r="K190" s="7" t="e">
        <f>IF('FY2025'!A192&lt;&gt;"",DATEVALUE(MID('FY2025'!K192, FIND(",", 'FY2025'!K192) + 2, FIND(" ", 'FY2025'!K192) - FIND(",", 'FY2025'!K192) - 1) &amp; " " &amp; MID('FY2025'!K192, FIND(" ", 'FY2025'!K192) + 1, FIND(",", 'FY2025'!K192, FIND(" ", 'FY2025'!K192)) - FIND(" ", 'FY2025'!K192) - 1) &amp; ", " &amp; MID('FY2025'!K192, FIND(",", 'FY2025'!K192, FIND(",",'FY2025'!K192) + 1) + 2, LEN('FY2025'!K192))),"")</f>
        <v>#VALUE!</v>
      </c>
      <c r="L190" s="7" t="e">
        <f>IF('FY2025'!A192&lt;&gt;"",DATEVALUE(MID('FY2025'!L192, FIND(",", 'FY2025'!L192) + 2, FIND(" ", 'FY2025'!L192) - FIND(",", 'FY2025'!L192) - 1) &amp; " " &amp; MID('FY2025'!L192, FIND(" ", 'FY2025'!L192) + 1, FIND(",", 'FY2025'!L192, FIND(" ", 'FY2025'!L192)) - FIND(" ", 'FY2025'!L192) - 1) &amp; ", " &amp; MID('FY2025'!L192, FIND(",", 'FY2025'!L192, FIND(",",'FY2025'!L192) + 1) + 2, LEN('FY2025'!L192))),"")</f>
        <v>#VALUE!</v>
      </c>
      <c r="M190" s="7" t="e">
        <f>IF('FY2025'!A192&lt;&gt;"",DATEVALUE(MID('FY2025'!M192, FIND(",", 'FY2025'!M192) + 2, FIND(" ", 'FY2025'!M192) - FIND(",", 'FY2025'!M192) - 1) &amp; " " &amp; MID('FY2025'!M192, FIND(" ", 'FY2025'!M192) + 1, FIND(",", 'FY2025'!M192, FIND(" ", 'FY2025'!M192)) - FIND(" ", 'FY2025'!M192) - 1) &amp; ", " &amp; MID('FY2025'!M192, FIND(",", 'FY2025'!M192, FIND(",",'FY2025'!M192) + 1) + 2, LEN('FY2025'!M192))),"")</f>
        <v>#VALUE!</v>
      </c>
      <c r="N190" s="7" t="e">
        <f>IF('FY2025'!A192&lt;&gt;"",DATEVALUE(MID('FY2025'!N192, FIND(",", 'FY2025'!N192) + 2, FIND(" ", 'FY2025'!N192) - FIND(",", 'FY2025'!N192) - 1) &amp; " " &amp; MID('FY2025'!N192, FIND(" ", 'FY2025'!N192) + 1, FIND(",", 'FY2025'!N192, FIND(" ", 'FY2025'!N192)) - FIND(" ", 'FY2025'!N192) - 1) &amp; ", " &amp; MID('FY2025'!N192, FIND(",", 'FY2025'!N192, FIND(",",'FY2025'!N192) + 1) + 2, LEN('FY2025'!N192))),"")</f>
        <v>#VALUE!</v>
      </c>
      <c r="O190" s="5" t="e">
        <f t="shared" si="2"/>
        <v>#VALUE!</v>
      </c>
      <c r="P190" s="10" t="e">
        <f>IF('FY2025'!$A192&lt;&gt;"",IF(AND(MONTH($K190) &lt;= 1, MONTH($L190) &gt;= 1), IF($O190 &lt;&gt; "", $E190/$O190, ""), ""),"")</f>
        <v>#VALUE!</v>
      </c>
      <c r="Q190" s="10" t="e">
        <f>IF('FY2025'!$A192&lt;&gt;"",IF(AND(MONTH($K190) &lt;= 2, MONTH($L190) &gt;= 2), IF($O190 &lt;&gt; "", $E190/$O190, ""), ""),"")</f>
        <v>#VALUE!</v>
      </c>
      <c r="R190" s="10" t="e">
        <f>IF('FY2025'!$A192&lt;&gt;"",IF(AND(MONTH($K190) &lt;= 3, MONTH($L190) &gt;= 3), IF($O190 &lt;&gt; "", $E190/$O190, ""), ""),"")</f>
        <v>#VALUE!</v>
      </c>
      <c r="S190" s="10" t="e">
        <f>IF('FY2025'!$A192&lt;&gt;"",IF(AND(MONTH($K190) &lt;= 4, MONTH($L190) &gt;= 4), IF($O190 &lt;&gt; "", $E190/$O190, ""), ""),"")</f>
        <v>#VALUE!</v>
      </c>
      <c r="T190" s="10" t="e">
        <f>IF('FY2025'!$A192&lt;&gt;"",IF(AND(MONTH($K190) &lt;= 5, MONTH($L190) &gt;= 5), IF($O190 &lt;&gt; "", $E190/$O190, ""), ""),"")</f>
        <v>#VALUE!</v>
      </c>
      <c r="U190" s="10" t="e">
        <f>IF('FY2025'!$A192&lt;&gt;"",IF(AND(MONTH($K190) &lt;= 6, MONTH($L190) &gt;= 6), IF($O190 &lt;&gt; "", $E190/$O190, ""), ""),"")</f>
        <v>#VALUE!</v>
      </c>
      <c r="V190" s="10" t="e">
        <f>IF('FY2025'!$A192&lt;&gt;"",IF(AND(MONTH($K190) &lt;= 7, MONTH($L190) &gt;= 7 ), IF($O190 &lt;&gt; "", $E190/$O190, ""), ""),"")</f>
        <v>#VALUE!</v>
      </c>
      <c r="W190" s="10" t="e">
        <f>IF('FY2025'!$A192&lt;&gt;"",IF(AND(MONTH($K190) &lt;= 8, MONTH($L190) &gt;= 8), IF($O190 &lt;&gt; "", $E190/$O190, ""), ""),"")</f>
        <v>#VALUE!</v>
      </c>
      <c r="X190" s="10" t="e">
        <f>IF('FY2025'!$A192&lt;&gt;"",IF(AND(MONTH($K190) &lt;= 9, MONTH($L190) &gt;= 9), IF($O190 &lt;&gt; "", $E190/$O190, ""), ""),"")</f>
        <v>#VALUE!</v>
      </c>
      <c r="Y190" s="10" t="e">
        <f>IF('FY2025'!$A192&lt;&gt;"",IF(AND(MONTH($K190) &lt;= 10, MONTH($L190) &gt;= 10), IF($O190 &lt;&gt; "", $E190/$O190, ""), ""),"")</f>
        <v>#VALUE!</v>
      </c>
      <c r="Z190" s="10" t="e">
        <f>IF('FY2025'!$A192&lt;&gt;"",IF(AND(MONTH($K190) &lt;= 11, MONTH($L190) &gt;= 11), IF($O190 &lt;&gt; "", $E190/$O190, ""), ""),"")</f>
        <v>#VALUE!</v>
      </c>
      <c r="AA190" s="10" t="e">
        <f>IF('FY2025'!$A192&lt;&gt;"",IF(AND(MONTH($K190) &lt;= 12, MONTH($L190) &gt;= 12), IF($O190 &lt;&gt; "", $E190/$O190, ""), ""),"")</f>
        <v>#VALUE!</v>
      </c>
    </row>
    <row r="191" spans="1:27" x14ac:dyDescent="0.25">
      <c r="A191" s="8">
        <f>IF('FY2025'!A193&lt;&gt;"", VALUE('FY2025'!A193), "")</f>
        <v>190</v>
      </c>
      <c r="B191" s="5" t="str">
        <f>IF('FY2025'!A193&lt;&gt;"",_xlfn.VALUETOTEXT('FY2025'!B193),"")</f>
        <v>25-1407-0108-25MACQ-PS-HZ-190</v>
      </c>
      <c r="C191" s="5" t="str">
        <f>_xlfn.VALUETOTEXT('FY2025'!C193)</f>
        <v>HZ</v>
      </c>
      <c r="D191" s="5" t="str">
        <f>IF('FY2025'!A193&lt;&gt;"",_xlfn.VALUETOTEXT('FY2025'!D193),"")</f>
        <v>Macquarie Bank Ltd</v>
      </c>
      <c r="E191" s="6">
        <f>IF('FY2025'!A193&lt;&gt;"",VALUE('FY2025'!E193),"")</f>
        <v>250000</v>
      </c>
      <c r="F191" s="6">
        <f>IF('FY2025'!A193&lt;&gt;"",VALUE('FY2025'!F193),"")</f>
        <v>65</v>
      </c>
      <c r="G191" s="6">
        <f>IF('FY2025'!A193&lt;&gt;"",VALUE('FY2025'!G193),"")</f>
        <v>50</v>
      </c>
      <c r="H191" s="6">
        <f>IF('FY2025'!A193&lt;&gt;"",VALUE('FY2025'!H193),"")</f>
        <v>2.02</v>
      </c>
      <c r="I191" s="6">
        <f>IF('FY2025'!A193&lt;&gt;"",VALUE('FY2025'!I193),"")</f>
        <v>0.13</v>
      </c>
      <c r="J191" s="6">
        <f>IF('FY2025'!A193&lt;&gt;"",VALUE('FY2025'!J193),"")</f>
        <v>1.89</v>
      </c>
      <c r="K191" s="7" t="e">
        <f>IF('FY2025'!A193&lt;&gt;"",DATEVALUE(MID('FY2025'!K193, FIND(",", 'FY2025'!K193) + 2, FIND(" ", 'FY2025'!K193) - FIND(",", 'FY2025'!K193) - 1) &amp; " " &amp; MID('FY2025'!K193, FIND(" ", 'FY2025'!K193) + 1, FIND(",", 'FY2025'!K193, FIND(" ", 'FY2025'!K193)) - FIND(" ", 'FY2025'!K193) - 1) &amp; ", " &amp; MID('FY2025'!K193, FIND(",", 'FY2025'!K193, FIND(",",'FY2025'!K193) + 1) + 2, LEN('FY2025'!K193))),"")</f>
        <v>#VALUE!</v>
      </c>
      <c r="L191" s="7" t="e">
        <f>IF('FY2025'!A193&lt;&gt;"",DATEVALUE(MID('FY2025'!L193, FIND(",", 'FY2025'!L193) + 2, FIND(" ", 'FY2025'!L193) - FIND(",", 'FY2025'!L193) - 1) &amp; " " &amp; MID('FY2025'!L193, FIND(" ", 'FY2025'!L193) + 1, FIND(",", 'FY2025'!L193, FIND(" ", 'FY2025'!L193)) - FIND(" ", 'FY2025'!L193) - 1) &amp; ", " &amp; MID('FY2025'!L193, FIND(",", 'FY2025'!L193, FIND(",",'FY2025'!L193) + 1) + 2, LEN('FY2025'!L193))),"")</f>
        <v>#VALUE!</v>
      </c>
      <c r="M191" s="7" t="e">
        <f>IF('FY2025'!A193&lt;&gt;"",DATEVALUE(MID('FY2025'!M193, FIND(",", 'FY2025'!M193) + 2, FIND(" ", 'FY2025'!M193) - FIND(",", 'FY2025'!M193) - 1) &amp; " " &amp; MID('FY2025'!M193, FIND(" ", 'FY2025'!M193) + 1, FIND(",", 'FY2025'!M193, FIND(" ", 'FY2025'!M193)) - FIND(" ", 'FY2025'!M193) - 1) &amp; ", " &amp; MID('FY2025'!M193, FIND(",", 'FY2025'!M193, FIND(",",'FY2025'!M193) + 1) + 2, LEN('FY2025'!M193))),"")</f>
        <v>#VALUE!</v>
      </c>
      <c r="N191" s="7" t="e">
        <f>IF('FY2025'!A193&lt;&gt;"",DATEVALUE(MID('FY2025'!N193, FIND(",", 'FY2025'!N193) + 2, FIND(" ", 'FY2025'!N193) - FIND(",", 'FY2025'!N193) - 1) &amp; " " &amp; MID('FY2025'!N193, FIND(" ", 'FY2025'!N193) + 1, FIND(",", 'FY2025'!N193, FIND(" ", 'FY2025'!N193)) - FIND(" ", 'FY2025'!N193) - 1) &amp; ", " &amp; MID('FY2025'!N193, FIND(",", 'FY2025'!N193, FIND(",",'FY2025'!N193) + 1) + 2, LEN('FY2025'!N193))),"")</f>
        <v>#VALUE!</v>
      </c>
      <c r="O191" s="5" t="e">
        <f t="shared" si="2"/>
        <v>#VALUE!</v>
      </c>
      <c r="P191" s="10" t="e">
        <f>IF('FY2025'!$A193&lt;&gt;"",IF(AND(MONTH($K191) &lt;= 1, MONTH($L191) &gt;= 1), IF($O191 &lt;&gt; "", $E191/$O191, ""), ""),"")</f>
        <v>#VALUE!</v>
      </c>
      <c r="Q191" s="10" t="e">
        <f>IF('FY2025'!$A193&lt;&gt;"",IF(AND(MONTH($K191) &lt;= 2, MONTH($L191) &gt;= 2), IF($O191 &lt;&gt; "", $E191/$O191, ""), ""),"")</f>
        <v>#VALUE!</v>
      </c>
      <c r="R191" s="10" t="e">
        <f>IF('FY2025'!$A193&lt;&gt;"",IF(AND(MONTH($K191) &lt;= 3, MONTH($L191) &gt;= 3), IF($O191 &lt;&gt; "", $E191/$O191, ""), ""),"")</f>
        <v>#VALUE!</v>
      </c>
      <c r="S191" s="10" t="e">
        <f>IF('FY2025'!$A193&lt;&gt;"",IF(AND(MONTH($K191) &lt;= 4, MONTH($L191) &gt;= 4), IF($O191 &lt;&gt; "", $E191/$O191, ""), ""),"")</f>
        <v>#VALUE!</v>
      </c>
      <c r="T191" s="10" t="e">
        <f>IF('FY2025'!$A193&lt;&gt;"",IF(AND(MONTH($K191) &lt;= 5, MONTH($L191) &gt;= 5), IF($O191 &lt;&gt; "", $E191/$O191, ""), ""),"")</f>
        <v>#VALUE!</v>
      </c>
      <c r="U191" s="10" t="e">
        <f>IF('FY2025'!$A193&lt;&gt;"",IF(AND(MONTH($K191) &lt;= 6, MONTH($L191) &gt;= 6), IF($O191 &lt;&gt; "", $E191/$O191, ""), ""),"")</f>
        <v>#VALUE!</v>
      </c>
      <c r="V191" s="10" t="e">
        <f>IF('FY2025'!$A193&lt;&gt;"",IF(AND(MONTH($K191) &lt;= 7, MONTH($L191) &gt;= 7 ), IF($O191 &lt;&gt; "", $E191/$O191, ""), ""),"")</f>
        <v>#VALUE!</v>
      </c>
      <c r="W191" s="10" t="e">
        <f>IF('FY2025'!$A193&lt;&gt;"",IF(AND(MONTH($K191) &lt;= 8, MONTH($L191) &gt;= 8), IF($O191 &lt;&gt; "", $E191/$O191, ""), ""),"")</f>
        <v>#VALUE!</v>
      </c>
      <c r="X191" s="10" t="e">
        <f>IF('FY2025'!$A193&lt;&gt;"",IF(AND(MONTH($K191) &lt;= 9, MONTH($L191) &gt;= 9), IF($O191 &lt;&gt; "", $E191/$O191, ""), ""),"")</f>
        <v>#VALUE!</v>
      </c>
      <c r="Y191" s="10" t="e">
        <f>IF('FY2025'!$A193&lt;&gt;"",IF(AND(MONTH($K191) &lt;= 10, MONTH($L191) &gt;= 10), IF($O191 &lt;&gt; "", $E191/$O191, ""), ""),"")</f>
        <v>#VALUE!</v>
      </c>
      <c r="Z191" s="10" t="e">
        <f>IF('FY2025'!$A193&lt;&gt;"",IF(AND(MONTH($K191) &lt;= 11, MONTH($L191) &gt;= 11), IF($O191 &lt;&gt; "", $E191/$O191, ""), ""),"")</f>
        <v>#VALUE!</v>
      </c>
      <c r="AA191" s="10" t="e">
        <f>IF('FY2025'!$A193&lt;&gt;"",IF(AND(MONTH($K191) &lt;= 12, MONTH($L191) &gt;= 12), IF($O191 &lt;&gt; "", $E191/$O191, ""), ""),"")</f>
        <v>#VALUE!</v>
      </c>
    </row>
    <row r="192" spans="1:27" x14ac:dyDescent="0.25">
      <c r="A192" s="8">
        <f>IF('FY2025'!A194&lt;&gt;"", VALUE('FY2025'!A194), "")</f>
        <v>191</v>
      </c>
      <c r="B192" s="5" t="str">
        <f>IF('FY2025'!A194&lt;&gt;"",_xlfn.VALUETOTEXT('FY2025'!B194),"")</f>
        <v>25-1407-0108-25TOTS-PS-HZ-191</v>
      </c>
      <c r="C192" s="5" t="str">
        <f>_xlfn.VALUETOTEXT('FY2025'!C194)</f>
        <v>HZ</v>
      </c>
      <c r="D192" s="5" t="str">
        <f>IF('FY2025'!A194&lt;&gt;"",_xlfn.VALUETOTEXT('FY2025'!D194),"")</f>
        <v>TOTSA TotalEnergies Trading SA</v>
      </c>
      <c r="E192" s="6">
        <f>IF('FY2025'!A194&lt;&gt;"",VALUE('FY2025'!E194),"")</f>
        <v>250000</v>
      </c>
      <c r="F192" s="6">
        <f>IF('FY2025'!A194&lt;&gt;"",VALUE('FY2025'!F194),"")</f>
        <v>65</v>
      </c>
      <c r="G192" s="6">
        <f>IF('FY2025'!A194&lt;&gt;"",VALUE('FY2025'!G194),"")</f>
        <v>50</v>
      </c>
      <c r="H192" s="6">
        <f>IF('FY2025'!A194&lt;&gt;"",VALUE('FY2025'!H194),"")</f>
        <v>2</v>
      </c>
      <c r="I192" s="6">
        <f>IF('FY2025'!A194&lt;&gt;"",VALUE('FY2025'!I194),"")</f>
        <v>0.13</v>
      </c>
      <c r="J192" s="6">
        <f>IF('FY2025'!A194&lt;&gt;"",VALUE('FY2025'!J194),"")</f>
        <v>1.87</v>
      </c>
      <c r="K192" s="7" t="e">
        <f>IF('FY2025'!A194&lt;&gt;"",DATEVALUE(MID('FY2025'!K194, FIND(",", 'FY2025'!K194) + 2, FIND(" ", 'FY2025'!K194) - FIND(",", 'FY2025'!K194) - 1) &amp; " " &amp; MID('FY2025'!K194, FIND(" ", 'FY2025'!K194) + 1, FIND(",", 'FY2025'!K194, FIND(" ", 'FY2025'!K194)) - FIND(" ", 'FY2025'!K194) - 1) &amp; ", " &amp; MID('FY2025'!K194, FIND(",", 'FY2025'!K194, FIND(",",'FY2025'!K194) + 1) + 2, LEN('FY2025'!K194))),"")</f>
        <v>#VALUE!</v>
      </c>
      <c r="L192" s="7" t="e">
        <f>IF('FY2025'!A194&lt;&gt;"",DATEVALUE(MID('FY2025'!L194, FIND(",", 'FY2025'!L194) + 2, FIND(" ", 'FY2025'!L194) - FIND(",", 'FY2025'!L194) - 1) &amp; " " &amp; MID('FY2025'!L194, FIND(" ", 'FY2025'!L194) + 1, FIND(",", 'FY2025'!L194, FIND(" ", 'FY2025'!L194)) - FIND(" ", 'FY2025'!L194) - 1) &amp; ", " &amp; MID('FY2025'!L194, FIND(",", 'FY2025'!L194, FIND(",",'FY2025'!L194) + 1) + 2, LEN('FY2025'!L194))),"")</f>
        <v>#VALUE!</v>
      </c>
      <c r="M192" s="7" t="e">
        <f>IF('FY2025'!A194&lt;&gt;"",DATEVALUE(MID('FY2025'!M194, FIND(",", 'FY2025'!M194) + 2, FIND(" ", 'FY2025'!M194) - FIND(",", 'FY2025'!M194) - 1) &amp; " " &amp; MID('FY2025'!M194, FIND(" ", 'FY2025'!M194) + 1, FIND(",", 'FY2025'!M194, FIND(" ", 'FY2025'!M194)) - FIND(" ", 'FY2025'!M194) - 1) &amp; ", " &amp; MID('FY2025'!M194, FIND(",", 'FY2025'!M194, FIND(",",'FY2025'!M194) + 1) + 2, LEN('FY2025'!M194))),"")</f>
        <v>#VALUE!</v>
      </c>
      <c r="N192" s="7" t="e">
        <f>IF('FY2025'!A194&lt;&gt;"",DATEVALUE(MID('FY2025'!N194, FIND(",", 'FY2025'!N194) + 2, FIND(" ", 'FY2025'!N194) - FIND(",", 'FY2025'!N194) - 1) &amp; " " &amp; MID('FY2025'!N194, FIND(" ", 'FY2025'!N194) + 1, FIND(",", 'FY2025'!N194, FIND(" ", 'FY2025'!N194)) - FIND(" ", 'FY2025'!N194) - 1) &amp; ", " &amp; MID('FY2025'!N194, FIND(",", 'FY2025'!N194, FIND(",",'FY2025'!N194) + 1) + 2, LEN('FY2025'!N194))),"")</f>
        <v>#VALUE!</v>
      </c>
      <c r="O192" s="5" t="e">
        <f t="shared" si="2"/>
        <v>#VALUE!</v>
      </c>
      <c r="P192" s="10" t="e">
        <f>IF('FY2025'!$A194&lt;&gt;"",IF(AND(MONTH($K192) &lt;= 1, MONTH($L192) &gt;= 1), IF($O192 &lt;&gt; "", $E192/$O192, ""), ""),"")</f>
        <v>#VALUE!</v>
      </c>
      <c r="Q192" s="10" t="e">
        <f>IF('FY2025'!$A194&lt;&gt;"",IF(AND(MONTH($K192) &lt;= 2, MONTH($L192) &gt;= 2), IF($O192 &lt;&gt; "", $E192/$O192, ""), ""),"")</f>
        <v>#VALUE!</v>
      </c>
      <c r="R192" s="10" t="e">
        <f>IF('FY2025'!$A194&lt;&gt;"",IF(AND(MONTH($K192) &lt;= 3, MONTH($L192) &gt;= 3), IF($O192 &lt;&gt; "", $E192/$O192, ""), ""),"")</f>
        <v>#VALUE!</v>
      </c>
      <c r="S192" s="10" t="e">
        <f>IF('FY2025'!$A194&lt;&gt;"",IF(AND(MONTH($K192) &lt;= 4, MONTH($L192) &gt;= 4), IF($O192 &lt;&gt; "", $E192/$O192, ""), ""),"")</f>
        <v>#VALUE!</v>
      </c>
      <c r="T192" s="10" t="e">
        <f>IF('FY2025'!$A194&lt;&gt;"",IF(AND(MONTH($K192) &lt;= 5, MONTH($L192) &gt;= 5), IF($O192 &lt;&gt; "", $E192/$O192, ""), ""),"")</f>
        <v>#VALUE!</v>
      </c>
      <c r="U192" s="10" t="e">
        <f>IF('FY2025'!$A194&lt;&gt;"",IF(AND(MONTH($K192) &lt;= 6, MONTH($L192) &gt;= 6), IF($O192 &lt;&gt; "", $E192/$O192, ""), ""),"")</f>
        <v>#VALUE!</v>
      </c>
      <c r="V192" s="10" t="e">
        <f>IF('FY2025'!$A194&lt;&gt;"",IF(AND(MONTH($K192) &lt;= 7, MONTH($L192) &gt;= 7 ), IF($O192 &lt;&gt; "", $E192/$O192, ""), ""),"")</f>
        <v>#VALUE!</v>
      </c>
      <c r="W192" s="10" t="e">
        <f>IF('FY2025'!$A194&lt;&gt;"",IF(AND(MONTH($K192) &lt;= 8, MONTH($L192) &gt;= 8), IF($O192 &lt;&gt; "", $E192/$O192, ""), ""),"")</f>
        <v>#VALUE!</v>
      </c>
      <c r="X192" s="10" t="e">
        <f>IF('FY2025'!$A194&lt;&gt;"",IF(AND(MONTH($K192) &lt;= 9, MONTH($L192) &gt;= 9), IF($O192 &lt;&gt; "", $E192/$O192, ""), ""),"")</f>
        <v>#VALUE!</v>
      </c>
      <c r="Y192" s="10" t="e">
        <f>IF('FY2025'!$A194&lt;&gt;"",IF(AND(MONTH($K192) &lt;= 10, MONTH($L192) &gt;= 10), IF($O192 &lt;&gt; "", $E192/$O192, ""), ""),"")</f>
        <v>#VALUE!</v>
      </c>
      <c r="Z192" s="10" t="e">
        <f>IF('FY2025'!$A194&lt;&gt;"",IF(AND(MONTH($K192) &lt;= 11, MONTH($L192) &gt;= 11), IF($O192 &lt;&gt; "", $E192/$O192, ""), ""),"")</f>
        <v>#VALUE!</v>
      </c>
      <c r="AA192" s="10" t="e">
        <f>IF('FY2025'!$A194&lt;&gt;"",IF(AND(MONTH($K192) &lt;= 12, MONTH($L192) &gt;= 12), IF($O192 &lt;&gt; "", $E192/$O192, ""), ""),"")</f>
        <v>#VALUE!</v>
      </c>
    </row>
    <row r="193" spans="1:27" x14ac:dyDescent="0.25">
      <c r="A193" s="8">
        <f>IF('FY2025'!A195&lt;&gt;"", VALUE('FY2025'!A195), "")</f>
        <v>192</v>
      </c>
      <c r="B193" s="5" t="str">
        <f>IF('FY2025'!A195&lt;&gt;"",_xlfn.VALUETOTEXT('FY2025'!B195),"")</f>
        <v>25-1407-0108-25BNPP-PS-HZ-192</v>
      </c>
      <c r="C193" s="5" t="str">
        <f>_xlfn.VALUETOTEXT('FY2025'!C195)</f>
        <v>HZ</v>
      </c>
      <c r="D193" s="5" t="str">
        <f>IF('FY2025'!A195&lt;&gt;"",_xlfn.VALUETOTEXT('FY2025'!D195),"")</f>
        <v>BNP Paribas SA</v>
      </c>
      <c r="E193" s="6">
        <f>IF('FY2025'!A195&lt;&gt;"",VALUE('FY2025'!E195),"")</f>
        <v>250000</v>
      </c>
      <c r="F193" s="6">
        <f>IF('FY2025'!A195&lt;&gt;"",VALUE('FY2025'!F195),"")</f>
        <v>65</v>
      </c>
      <c r="G193" s="6">
        <f>IF('FY2025'!A195&lt;&gt;"",VALUE('FY2025'!G195),"")</f>
        <v>50</v>
      </c>
      <c r="H193" s="6">
        <f>IF('FY2025'!A195&lt;&gt;"",VALUE('FY2025'!H195),"")</f>
        <v>2.1</v>
      </c>
      <c r="I193" s="6">
        <f>IF('FY2025'!A195&lt;&gt;"",VALUE('FY2025'!I195),"")</f>
        <v>0.2</v>
      </c>
      <c r="J193" s="6">
        <f>IF('FY2025'!A195&lt;&gt;"",VALUE('FY2025'!J195),"")</f>
        <v>1.9</v>
      </c>
      <c r="K193" s="7" t="e">
        <f>IF('FY2025'!A195&lt;&gt;"",DATEVALUE(MID('FY2025'!K195, FIND(",", 'FY2025'!K195) + 2, FIND(" ", 'FY2025'!K195) - FIND(",", 'FY2025'!K195) - 1) &amp; " " &amp; MID('FY2025'!K195, FIND(" ", 'FY2025'!K195) + 1, FIND(",", 'FY2025'!K195, FIND(" ", 'FY2025'!K195)) - FIND(" ", 'FY2025'!K195) - 1) &amp; ", " &amp; MID('FY2025'!K195, FIND(",", 'FY2025'!K195, FIND(",",'FY2025'!K195) + 1) + 2, LEN('FY2025'!K195))),"")</f>
        <v>#VALUE!</v>
      </c>
      <c r="L193" s="7" t="e">
        <f>IF('FY2025'!A195&lt;&gt;"",DATEVALUE(MID('FY2025'!L195, FIND(",", 'FY2025'!L195) + 2, FIND(" ", 'FY2025'!L195) - FIND(",", 'FY2025'!L195) - 1) &amp; " " &amp; MID('FY2025'!L195, FIND(" ", 'FY2025'!L195) + 1, FIND(",", 'FY2025'!L195, FIND(" ", 'FY2025'!L195)) - FIND(" ", 'FY2025'!L195) - 1) &amp; ", " &amp; MID('FY2025'!L195, FIND(",", 'FY2025'!L195, FIND(",",'FY2025'!L195) + 1) + 2, LEN('FY2025'!L195))),"")</f>
        <v>#VALUE!</v>
      </c>
      <c r="M193" s="7" t="e">
        <f>IF('FY2025'!A195&lt;&gt;"",DATEVALUE(MID('FY2025'!M195, FIND(",", 'FY2025'!M195) + 2, FIND(" ", 'FY2025'!M195) - FIND(",", 'FY2025'!M195) - 1) &amp; " " &amp; MID('FY2025'!M195, FIND(" ", 'FY2025'!M195) + 1, FIND(",", 'FY2025'!M195, FIND(" ", 'FY2025'!M195)) - FIND(" ", 'FY2025'!M195) - 1) &amp; ", " &amp; MID('FY2025'!M195, FIND(",", 'FY2025'!M195, FIND(",",'FY2025'!M195) + 1) + 2, LEN('FY2025'!M195))),"")</f>
        <v>#VALUE!</v>
      </c>
      <c r="N193" s="7" t="e">
        <f>IF('FY2025'!A195&lt;&gt;"",DATEVALUE(MID('FY2025'!N195, FIND(",", 'FY2025'!N195) + 2, FIND(" ", 'FY2025'!N195) - FIND(",", 'FY2025'!N195) - 1) &amp; " " &amp; MID('FY2025'!N195, FIND(" ", 'FY2025'!N195) + 1, FIND(",", 'FY2025'!N195, FIND(" ", 'FY2025'!N195)) - FIND(" ", 'FY2025'!N195) - 1) &amp; ", " &amp; MID('FY2025'!N195, FIND(",", 'FY2025'!N195, FIND(",",'FY2025'!N195) + 1) + 2, LEN('FY2025'!N195))),"")</f>
        <v>#VALUE!</v>
      </c>
      <c r="O193" s="5" t="e">
        <f t="shared" si="2"/>
        <v>#VALUE!</v>
      </c>
      <c r="P193" s="10" t="e">
        <f>IF('FY2025'!$A195&lt;&gt;"",IF(AND(MONTH($K193) &lt;= 1, MONTH($L193) &gt;= 1), IF($O193 &lt;&gt; "", $E193/$O193, ""), ""),"")</f>
        <v>#VALUE!</v>
      </c>
      <c r="Q193" s="10" t="e">
        <f>IF('FY2025'!$A195&lt;&gt;"",IF(AND(MONTH($K193) &lt;= 2, MONTH($L193) &gt;= 2), IF($O193 &lt;&gt; "", $E193/$O193, ""), ""),"")</f>
        <v>#VALUE!</v>
      </c>
      <c r="R193" s="10" t="e">
        <f>IF('FY2025'!$A195&lt;&gt;"",IF(AND(MONTH($K193) &lt;= 3, MONTH($L193) &gt;= 3), IF($O193 &lt;&gt; "", $E193/$O193, ""), ""),"")</f>
        <v>#VALUE!</v>
      </c>
      <c r="S193" s="10" t="e">
        <f>IF('FY2025'!$A195&lt;&gt;"",IF(AND(MONTH($K193) &lt;= 4, MONTH($L193) &gt;= 4), IF($O193 &lt;&gt; "", $E193/$O193, ""), ""),"")</f>
        <v>#VALUE!</v>
      </c>
      <c r="T193" s="10" t="e">
        <f>IF('FY2025'!$A195&lt;&gt;"",IF(AND(MONTH($K193) &lt;= 5, MONTH($L193) &gt;= 5), IF($O193 &lt;&gt; "", $E193/$O193, ""), ""),"")</f>
        <v>#VALUE!</v>
      </c>
      <c r="U193" s="10" t="e">
        <f>IF('FY2025'!$A195&lt;&gt;"",IF(AND(MONTH($K193) &lt;= 6, MONTH($L193) &gt;= 6), IF($O193 &lt;&gt; "", $E193/$O193, ""), ""),"")</f>
        <v>#VALUE!</v>
      </c>
      <c r="V193" s="10" t="e">
        <f>IF('FY2025'!$A195&lt;&gt;"",IF(AND(MONTH($K193) &lt;= 7, MONTH($L193) &gt;= 7 ), IF($O193 &lt;&gt; "", $E193/$O193, ""), ""),"")</f>
        <v>#VALUE!</v>
      </c>
      <c r="W193" s="10" t="e">
        <f>IF('FY2025'!$A195&lt;&gt;"",IF(AND(MONTH($K193) &lt;= 8, MONTH($L193) &gt;= 8), IF($O193 &lt;&gt; "", $E193/$O193, ""), ""),"")</f>
        <v>#VALUE!</v>
      </c>
      <c r="X193" s="10" t="e">
        <f>IF('FY2025'!$A195&lt;&gt;"",IF(AND(MONTH($K193) &lt;= 9, MONTH($L193) &gt;= 9), IF($O193 &lt;&gt; "", $E193/$O193, ""), ""),"")</f>
        <v>#VALUE!</v>
      </c>
      <c r="Y193" s="10" t="e">
        <f>IF('FY2025'!$A195&lt;&gt;"",IF(AND(MONTH($K193) &lt;= 10, MONTH($L193) &gt;= 10), IF($O193 &lt;&gt; "", $E193/$O193, ""), ""),"")</f>
        <v>#VALUE!</v>
      </c>
      <c r="Z193" s="10" t="e">
        <f>IF('FY2025'!$A195&lt;&gt;"",IF(AND(MONTH($K193) &lt;= 11, MONTH($L193) &gt;= 11), IF($O193 &lt;&gt; "", $E193/$O193, ""), ""),"")</f>
        <v>#VALUE!</v>
      </c>
      <c r="AA193" s="10" t="e">
        <f>IF('FY2025'!$A195&lt;&gt;"",IF(AND(MONTH($K193) &lt;= 12, MONTH($L193) &gt;= 12), IF($O193 &lt;&gt; "", $E193/$O193, ""), ""),"")</f>
        <v>#VALUE!</v>
      </c>
    </row>
    <row r="194" spans="1:27" x14ac:dyDescent="0.25">
      <c r="A194" s="8">
        <f>IF('FY2025'!A196&lt;&gt;"", VALUE('FY2025'!A196), "")</f>
        <v>193</v>
      </c>
      <c r="B194" s="5" t="str">
        <f>IF('FY2025'!A196&lt;&gt;"",_xlfn.VALUETOTEXT('FY2025'!B196),"")</f>
        <v>25-1707-0608-25JPMC-PS-DS-193</v>
      </c>
      <c r="C194" s="5" t="str">
        <f>_xlfn.VALUETOTEXT('FY2025'!C196)</f>
        <v>DS</v>
      </c>
      <c r="D194" s="5" t="str">
        <f>IF('FY2025'!A196&lt;&gt;"",_xlfn.VALUETOTEXT('FY2025'!D196),"")</f>
        <v>JP Morgan Chase Bank NA</v>
      </c>
      <c r="E194" s="6">
        <f>IF('FY2025'!A196&lt;&gt;"",VALUE('FY2025'!E196),"")</f>
        <v>500000</v>
      </c>
      <c r="F194" s="6">
        <f>IF('FY2025'!A196&lt;&gt;"",VALUE('FY2025'!F196),"")</f>
        <v>65</v>
      </c>
      <c r="G194" s="6">
        <f>IF('FY2025'!A196&lt;&gt;"",VALUE('FY2025'!G196),"")</f>
        <v>50</v>
      </c>
      <c r="H194" s="6">
        <f>IF('FY2025'!A196&lt;&gt;"",VALUE('FY2025'!H196),"")</f>
        <v>2.0499999999999998</v>
      </c>
      <c r="I194" s="6">
        <f>IF('FY2025'!A196&lt;&gt;"",VALUE('FY2025'!I196),"")</f>
        <v>0.12</v>
      </c>
      <c r="J194" s="6">
        <f>IF('FY2025'!A196&lt;&gt;"",VALUE('FY2025'!J196),"")</f>
        <v>1.93</v>
      </c>
      <c r="K194" s="7" t="e">
        <f>IF('FY2025'!A196&lt;&gt;"",DATEVALUE(MID('FY2025'!K196, FIND(",", 'FY2025'!K196) + 2, FIND(" ", 'FY2025'!K196) - FIND(",", 'FY2025'!K196) - 1) &amp; " " &amp; MID('FY2025'!K196, FIND(" ", 'FY2025'!K196) + 1, FIND(",", 'FY2025'!K196, FIND(" ", 'FY2025'!K196)) - FIND(" ", 'FY2025'!K196) - 1) &amp; ", " &amp; MID('FY2025'!K196, FIND(",", 'FY2025'!K196, FIND(",",'FY2025'!K196) + 1) + 2, LEN('FY2025'!K196))),"")</f>
        <v>#VALUE!</v>
      </c>
      <c r="L194" s="7" t="e">
        <f>IF('FY2025'!A196&lt;&gt;"",DATEVALUE(MID('FY2025'!L196, FIND(",", 'FY2025'!L196) + 2, FIND(" ", 'FY2025'!L196) - FIND(",", 'FY2025'!L196) - 1) &amp; " " &amp; MID('FY2025'!L196, FIND(" ", 'FY2025'!L196) + 1, FIND(",", 'FY2025'!L196, FIND(" ", 'FY2025'!L196)) - FIND(" ", 'FY2025'!L196) - 1) &amp; ", " &amp; MID('FY2025'!L196, FIND(",", 'FY2025'!L196, FIND(",",'FY2025'!L196) + 1) + 2, LEN('FY2025'!L196))),"")</f>
        <v>#VALUE!</v>
      </c>
      <c r="M194" s="7" t="e">
        <f>IF('FY2025'!A196&lt;&gt;"",DATEVALUE(MID('FY2025'!M196, FIND(",", 'FY2025'!M196) + 2, FIND(" ", 'FY2025'!M196) - FIND(",", 'FY2025'!M196) - 1) &amp; " " &amp; MID('FY2025'!M196, FIND(" ", 'FY2025'!M196) + 1, FIND(",", 'FY2025'!M196, FIND(" ", 'FY2025'!M196)) - FIND(" ", 'FY2025'!M196) - 1) &amp; ", " &amp; MID('FY2025'!M196, FIND(",", 'FY2025'!M196, FIND(",",'FY2025'!M196) + 1) + 2, LEN('FY2025'!M196))),"")</f>
        <v>#VALUE!</v>
      </c>
      <c r="N194" s="7" t="e">
        <f>IF('FY2025'!A196&lt;&gt;"",DATEVALUE(MID('FY2025'!N196, FIND(",", 'FY2025'!N196) + 2, FIND(" ", 'FY2025'!N196) - FIND(",", 'FY2025'!N196) - 1) &amp; " " &amp; MID('FY2025'!N196, FIND(" ", 'FY2025'!N196) + 1, FIND(",", 'FY2025'!N196, FIND(" ", 'FY2025'!N196)) - FIND(" ", 'FY2025'!N196) - 1) &amp; ", " &amp; MID('FY2025'!N196, FIND(",", 'FY2025'!N196, FIND(",",'FY2025'!N196) + 1) + 2, LEN('FY2025'!N196))),"")</f>
        <v>#VALUE!</v>
      </c>
      <c r="O194" s="5" t="e">
        <f t="shared" si="2"/>
        <v>#VALUE!</v>
      </c>
      <c r="P194" s="10" t="e">
        <f>IF('FY2025'!$A196&lt;&gt;"",IF(AND(MONTH($K194) &lt;= 1, MONTH($L194) &gt;= 1), IF($O194 &lt;&gt; "", $E194/$O194, ""), ""),"")</f>
        <v>#VALUE!</v>
      </c>
      <c r="Q194" s="10" t="e">
        <f>IF('FY2025'!$A196&lt;&gt;"",IF(AND(MONTH($K194) &lt;= 2, MONTH($L194) &gt;= 2), IF($O194 &lt;&gt; "", $E194/$O194, ""), ""),"")</f>
        <v>#VALUE!</v>
      </c>
      <c r="R194" s="10" t="e">
        <f>IF('FY2025'!$A196&lt;&gt;"",IF(AND(MONTH($K194) &lt;= 3, MONTH($L194) &gt;= 3), IF($O194 &lt;&gt; "", $E194/$O194, ""), ""),"")</f>
        <v>#VALUE!</v>
      </c>
      <c r="S194" s="10" t="e">
        <f>IF('FY2025'!$A196&lt;&gt;"",IF(AND(MONTH($K194) &lt;= 4, MONTH($L194) &gt;= 4), IF($O194 &lt;&gt; "", $E194/$O194, ""), ""),"")</f>
        <v>#VALUE!</v>
      </c>
      <c r="T194" s="10" t="e">
        <f>IF('FY2025'!$A196&lt;&gt;"",IF(AND(MONTH($K194) &lt;= 5, MONTH($L194) &gt;= 5), IF($O194 &lt;&gt; "", $E194/$O194, ""), ""),"")</f>
        <v>#VALUE!</v>
      </c>
      <c r="U194" s="10" t="e">
        <f>IF('FY2025'!$A196&lt;&gt;"",IF(AND(MONTH($K194) &lt;= 6, MONTH($L194) &gt;= 6), IF($O194 &lt;&gt; "", $E194/$O194, ""), ""),"")</f>
        <v>#VALUE!</v>
      </c>
      <c r="V194" s="10" t="e">
        <f>IF('FY2025'!$A196&lt;&gt;"",IF(AND(MONTH($K194) &lt;= 7, MONTH($L194) &gt;= 7 ), IF($O194 &lt;&gt; "", $E194/$O194, ""), ""),"")</f>
        <v>#VALUE!</v>
      </c>
      <c r="W194" s="10" t="e">
        <f>IF('FY2025'!$A196&lt;&gt;"",IF(AND(MONTH($K194) &lt;= 8, MONTH($L194) &gt;= 8), IF($O194 &lt;&gt; "", $E194/$O194, ""), ""),"")</f>
        <v>#VALUE!</v>
      </c>
      <c r="X194" s="10" t="e">
        <f>IF('FY2025'!$A196&lt;&gt;"",IF(AND(MONTH($K194) &lt;= 9, MONTH($L194) &gt;= 9), IF($O194 &lt;&gt; "", $E194/$O194, ""), ""),"")</f>
        <v>#VALUE!</v>
      </c>
      <c r="Y194" s="10" t="e">
        <f>IF('FY2025'!$A196&lt;&gt;"",IF(AND(MONTH($K194) &lt;= 10, MONTH($L194) &gt;= 10), IF($O194 &lt;&gt; "", $E194/$O194, ""), ""),"")</f>
        <v>#VALUE!</v>
      </c>
      <c r="Z194" s="10" t="e">
        <f>IF('FY2025'!$A196&lt;&gt;"",IF(AND(MONTH($K194) &lt;= 11, MONTH($L194) &gt;= 11), IF($O194 &lt;&gt; "", $E194/$O194, ""), ""),"")</f>
        <v>#VALUE!</v>
      </c>
      <c r="AA194" s="10" t="e">
        <f>IF('FY2025'!$A196&lt;&gt;"",IF(AND(MONTH($K194) &lt;= 12, MONTH($L194) &gt;= 12), IF($O194 &lt;&gt; "", $E194/$O194, ""), ""),"")</f>
        <v>#VALUE!</v>
      </c>
    </row>
    <row r="195" spans="1:27" x14ac:dyDescent="0.25">
      <c r="A195" s="8">
        <f>IF('FY2025'!A197&lt;&gt;"", VALUE('FY2025'!A197), "")</f>
        <v>194</v>
      </c>
      <c r="B195" s="5" t="str">
        <f>IF('FY2025'!A197&lt;&gt;"",_xlfn.VALUETOTEXT('FY2025'!B197),"")</f>
        <v>25-1707-0608-25MLIL-PS-DS-194</v>
      </c>
      <c r="C195" s="5" t="str">
        <f>_xlfn.VALUETOTEXT('FY2025'!C197)</f>
        <v>DS</v>
      </c>
      <c r="D195" s="5" t="str">
        <f>IF('FY2025'!A197&lt;&gt;"",_xlfn.VALUETOTEXT('FY2025'!D197),"")</f>
        <v>Merrill Lynch International</v>
      </c>
      <c r="E195" s="6">
        <f>IF('FY2025'!A197&lt;&gt;"",VALUE('FY2025'!E197),"")</f>
        <v>500000</v>
      </c>
      <c r="F195" s="6">
        <f>IF('FY2025'!A197&lt;&gt;"",VALUE('FY2025'!F197),"")</f>
        <v>65</v>
      </c>
      <c r="G195" s="6">
        <f>IF('FY2025'!A197&lt;&gt;"",VALUE('FY2025'!G197),"")</f>
        <v>50</v>
      </c>
      <c r="H195" s="6">
        <f>IF('FY2025'!A197&lt;&gt;"",VALUE('FY2025'!H197),"")</f>
        <v>2</v>
      </c>
      <c r="I195" s="6">
        <f>IF('FY2025'!A197&lt;&gt;"",VALUE('FY2025'!I197),"")</f>
        <v>0.1</v>
      </c>
      <c r="J195" s="6">
        <f>IF('FY2025'!A197&lt;&gt;"",VALUE('FY2025'!J197),"")</f>
        <v>1.9</v>
      </c>
      <c r="K195" s="7" t="e">
        <f>IF('FY2025'!A197&lt;&gt;"",DATEVALUE(MID('FY2025'!K197, FIND(",", 'FY2025'!K197) + 2, FIND(" ", 'FY2025'!K197) - FIND(",", 'FY2025'!K197) - 1) &amp; " " &amp; MID('FY2025'!K197, FIND(" ", 'FY2025'!K197) + 1, FIND(",", 'FY2025'!K197, FIND(" ", 'FY2025'!K197)) - FIND(" ", 'FY2025'!K197) - 1) &amp; ", " &amp; MID('FY2025'!K197, FIND(",", 'FY2025'!K197, FIND(",",'FY2025'!K197) + 1) + 2, LEN('FY2025'!K197))),"")</f>
        <v>#VALUE!</v>
      </c>
      <c r="L195" s="7" t="e">
        <f>IF('FY2025'!A197&lt;&gt;"",DATEVALUE(MID('FY2025'!L197, FIND(",", 'FY2025'!L197) + 2, FIND(" ", 'FY2025'!L197) - FIND(",", 'FY2025'!L197) - 1) &amp; " " &amp; MID('FY2025'!L197, FIND(" ", 'FY2025'!L197) + 1, FIND(",", 'FY2025'!L197, FIND(" ", 'FY2025'!L197)) - FIND(" ", 'FY2025'!L197) - 1) &amp; ", " &amp; MID('FY2025'!L197, FIND(",", 'FY2025'!L197, FIND(",",'FY2025'!L197) + 1) + 2, LEN('FY2025'!L197))),"")</f>
        <v>#VALUE!</v>
      </c>
      <c r="M195" s="7" t="e">
        <f>IF('FY2025'!A197&lt;&gt;"",DATEVALUE(MID('FY2025'!M197, FIND(",", 'FY2025'!M197) + 2, FIND(" ", 'FY2025'!M197) - FIND(",", 'FY2025'!M197) - 1) &amp; " " &amp; MID('FY2025'!M197, FIND(" ", 'FY2025'!M197) + 1, FIND(",", 'FY2025'!M197, FIND(" ", 'FY2025'!M197)) - FIND(" ", 'FY2025'!M197) - 1) &amp; ", " &amp; MID('FY2025'!M197, FIND(",", 'FY2025'!M197, FIND(",",'FY2025'!M197) + 1) + 2, LEN('FY2025'!M197))),"")</f>
        <v>#VALUE!</v>
      </c>
      <c r="N195" s="7" t="e">
        <f>IF('FY2025'!A197&lt;&gt;"",DATEVALUE(MID('FY2025'!N197, FIND(",", 'FY2025'!N197) + 2, FIND(" ", 'FY2025'!N197) - FIND(",", 'FY2025'!N197) - 1) &amp; " " &amp; MID('FY2025'!N197, FIND(" ", 'FY2025'!N197) + 1, FIND(",", 'FY2025'!N197, FIND(" ", 'FY2025'!N197)) - FIND(" ", 'FY2025'!N197) - 1) &amp; ", " &amp; MID('FY2025'!N197, FIND(",", 'FY2025'!N197, FIND(",",'FY2025'!N197) + 1) + 2, LEN('FY2025'!N197))),"")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IF('FY2025'!$A197&lt;&gt;"",IF(AND(MONTH($K195) &lt;= 1, MONTH($L195) &gt;= 1), IF($O195 &lt;&gt; "", $E195/$O195, ""), ""),"")</f>
        <v>#VALUE!</v>
      </c>
      <c r="Q195" s="10" t="e">
        <f>IF('FY2025'!$A197&lt;&gt;"",IF(AND(MONTH($K195) &lt;= 2, MONTH($L195) &gt;= 2), IF($O195 &lt;&gt; "", $E195/$O195, ""), ""),"")</f>
        <v>#VALUE!</v>
      </c>
      <c r="R195" s="10" t="e">
        <f>IF('FY2025'!$A197&lt;&gt;"",IF(AND(MONTH($K195) &lt;= 3, MONTH($L195) &gt;= 3), IF($O195 &lt;&gt; "", $E195/$O195, ""), ""),"")</f>
        <v>#VALUE!</v>
      </c>
      <c r="S195" s="10" t="e">
        <f>IF('FY2025'!$A197&lt;&gt;"",IF(AND(MONTH($K195) &lt;= 4, MONTH($L195) &gt;= 4), IF($O195 &lt;&gt; "", $E195/$O195, ""), ""),"")</f>
        <v>#VALUE!</v>
      </c>
      <c r="T195" s="10" t="e">
        <f>IF('FY2025'!$A197&lt;&gt;"",IF(AND(MONTH($K195) &lt;= 5, MONTH($L195) &gt;= 5), IF($O195 &lt;&gt; "", $E195/$O195, ""), ""),"")</f>
        <v>#VALUE!</v>
      </c>
      <c r="U195" s="10" t="e">
        <f>IF('FY2025'!$A197&lt;&gt;"",IF(AND(MONTH($K195) &lt;= 6, MONTH($L195) &gt;= 6), IF($O195 &lt;&gt; "", $E195/$O195, ""), ""),"")</f>
        <v>#VALUE!</v>
      </c>
      <c r="V195" s="10" t="e">
        <f>IF('FY2025'!$A197&lt;&gt;"",IF(AND(MONTH($K195) &lt;= 7, MONTH($L195) &gt;= 7 ), IF($O195 &lt;&gt; "", $E195/$O195, ""), ""),"")</f>
        <v>#VALUE!</v>
      </c>
      <c r="W195" s="10" t="e">
        <f>IF('FY2025'!$A197&lt;&gt;"",IF(AND(MONTH($K195) &lt;= 8, MONTH($L195) &gt;= 8), IF($O195 &lt;&gt; "", $E195/$O195, ""), ""),"")</f>
        <v>#VALUE!</v>
      </c>
      <c r="X195" s="10" t="e">
        <f>IF('FY2025'!$A197&lt;&gt;"",IF(AND(MONTH($K195) &lt;= 9, MONTH($L195) &gt;= 9), IF($O195 &lt;&gt; "", $E195/$O195, ""), ""),"")</f>
        <v>#VALUE!</v>
      </c>
      <c r="Y195" s="10" t="e">
        <f>IF('FY2025'!$A197&lt;&gt;"",IF(AND(MONTH($K195) &lt;= 10, MONTH($L195) &gt;= 10), IF($O195 &lt;&gt; "", $E195/$O195, ""), ""),"")</f>
        <v>#VALUE!</v>
      </c>
      <c r="Z195" s="10" t="e">
        <f>IF('FY2025'!$A197&lt;&gt;"",IF(AND(MONTH($K195) &lt;= 11, MONTH($L195) &gt;= 11), IF($O195 &lt;&gt; "", $E195/$O195, ""), ""),"")</f>
        <v>#VALUE!</v>
      </c>
      <c r="AA195" s="10" t="e">
        <f>IF('FY2025'!$A197&lt;&gt;"",IF(AND(MONTH($K195) &lt;= 12, MONTH($L195) &gt;= 12), IF($O195 &lt;&gt; "", $E195/$O195, ""), ""),"")</f>
        <v>#VALUE!</v>
      </c>
    </row>
    <row r="196" spans="1:27" x14ac:dyDescent="0.25">
      <c r="A196" s="8">
        <f>IF('FY2025'!A198&lt;&gt;"", VALUE('FY2025'!A198), "")</f>
        <v>195</v>
      </c>
      <c r="B196" s="5" t="str">
        <f>IF('FY2025'!A198&lt;&gt;"",_xlfn.VALUETOTEXT('FY2025'!B198),"")</f>
        <v>25-1807-0708-25CITI-PS-DS-195</v>
      </c>
      <c r="C196" s="5" t="str">
        <f>_xlfn.VALUETOTEXT('FY2025'!C198)</f>
        <v>DS</v>
      </c>
      <c r="D196" s="5" t="str">
        <f>IF('FY2025'!A198&lt;&gt;"",_xlfn.VALUETOTEXT('FY2025'!D198),"")</f>
        <v>Citibank Bhd</v>
      </c>
      <c r="E196" s="6">
        <f>IF('FY2025'!A198&lt;&gt;"",VALUE('FY2025'!E198),"")</f>
        <v>500000</v>
      </c>
      <c r="F196" s="6">
        <f>IF('FY2025'!A198&lt;&gt;"",VALUE('FY2025'!F198),"")</f>
        <v>65</v>
      </c>
      <c r="G196" s="6">
        <f>IF('FY2025'!A198&lt;&gt;"",VALUE('FY2025'!G198),"")</f>
        <v>50</v>
      </c>
      <c r="H196" s="6">
        <f>IF('FY2025'!A198&lt;&gt;"",VALUE('FY2025'!H198),"")</f>
        <v>1.61</v>
      </c>
      <c r="I196" s="6">
        <f>IF('FY2025'!A198&lt;&gt;"",VALUE('FY2025'!I198),"")</f>
        <v>7.0000000000000007E-2</v>
      </c>
      <c r="J196" s="6">
        <f>IF('FY2025'!A198&lt;&gt;"",VALUE('FY2025'!J198),"")</f>
        <v>1.54</v>
      </c>
      <c r="K196" s="7" t="e">
        <f>IF('FY2025'!A198&lt;&gt;"",DATEVALUE(MID('FY2025'!K198, FIND(",", 'FY2025'!K198) + 2, FIND(" ", 'FY2025'!K198) - FIND(",", 'FY2025'!K198) - 1) &amp; " " &amp; MID('FY2025'!K198, FIND(" ", 'FY2025'!K198) + 1, FIND(",", 'FY2025'!K198, FIND(" ", 'FY2025'!K198)) - FIND(" ", 'FY2025'!K198) - 1) &amp; ", " &amp; MID('FY2025'!K198, FIND(",", 'FY2025'!K198, FIND(",",'FY2025'!K198) + 1) + 2, LEN('FY2025'!K198))),"")</f>
        <v>#VALUE!</v>
      </c>
      <c r="L196" s="7" t="e">
        <f>IF('FY2025'!A198&lt;&gt;"",DATEVALUE(MID('FY2025'!L198, FIND(",", 'FY2025'!L198) + 2, FIND(" ", 'FY2025'!L198) - FIND(",", 'FY2025'!L198) - 1) &amp; " " &amp; MID('FY2025'!L198, FIND(" ", 'FY2025'!L198) + 1, FIND(",", 'FY2025'!L198, FIND(" ", 'FY2025'!L198)) - FIND(" ", 'FY2025'!L198) - 1) &amp; ", " &amp; MID('FY2025'!L198, FIND(",", 'FY2025'!L198, FIND(",",'FY2025'!L198) + 1) + 2, LEN('FY2025'!L198))),"")</f>
        <v>#VALUE!</v>
      </c>
      <c r="M196" s="7" t="e">
        <f>IF('FY2025'!A198&lt;&gt;"",DATEVALUE(MID('FY2025'!M198, FIND(",", 'FY2025'!M198) + 2, FIND(" ", 'FY2025'!M198) - FIND(",", 'FY2025'!M198) - 1) &amp; " " &amp; MID('FY2025'!M198, FIND(" ", 'FY2025'!M198) + 1, FIND(",", 'FY2025'!M198, FIND(" ", 'FY2025'!M198)) - FIND(" ", 'FY2025'!M198) - 1) &amp; ", " &amp; MID('FY2025'!M198, FIND(",", 'FY2025'!M198, FIND(",",'FY2025'!M198) + 1) + 2, LEN('FY2025'!M198))),"")</f>
        <v>#VALUE!</v>
      </c>
      <c r="N196" s="7" t="e">
        <f>IF('FY2025'!A198&lt;&gt;"",DATEVALUE(MID('FY2025'!N198, FIND(",", 'FY2025'!N198) + 2, FIND(" ", 'FY2025'!N198) - FIND(",", 'FY2025'!N198) - 1) &amp; " " &amp; MID('FY2025'!N198, FIND(" ", 'FY2025'!N198) + 1, FIND(",", 'FY2025'!N198, FIND(" ", 'FY2025'!N198)) - FIND(" ", 'FY2025'!N198) - 1) &amp; ", " &amp; MID('FY2025'!N198, FIND(",", 'FY2025'!N198, FIND(",",'FY2025'!N198) + 1) + 2, LEN('FY2025'!N198))),"")</f>
        <v>#VALUE!</v>
      </c>
      <c r="O196" s="5" t="e">
        <f t="shared" si="3"/>
        <v>#VALUE!</v>
      </c>
      <c r="P196" s="10" t="e">
        <f>IF('FY2025'!$A198&lt;&gt;"",IF(AND(MONTH($K196) &lt;= 1, MONTH($L196) &gt;= 1), IF($O196 &lt;&gt; "", $E196/$O196, ""), ""),"")</f>
        <v>#VALUE!</v>
      </c>
      <c r="Q196" s="10" t="e">
        <f>IF('FY2025'!$A198&lt;&gt;"",IF(AND(MONTH($K196) &lt;= 2, MONTH($L196) &gt;= 2), IF($O196 &lt;&gt; "", $E196/$O196, ""), ""),"")</f>
        <v>#VALUE!</v>
      </c>
      <c r="R196" s="10" t="e">
        <f>IF('FY2025'!$A198&lt;&gt;"",IF(AND(MONTH($K196) &lt;= 3, MONTH($L196) &gt;= 3), IF($O196 &lt;&gt; "", $E196/$O196, ""), ""),"")</f>
        <v>#VALUE!</v>
      </c>
      <c r="S196" s="10" t="e">
        <f>IF('FY2025'!$A198&lt;&gt;"",IF(AND(MONTH($K196) &lt;= 4, MONTH($L196) &gt;= 4), IF($O196 &lt;&gt; "", $E196/$O196, ""), ""),"")</f>
        <v>#VALUE!</v>
      </c>
      <c r="T196" s="10" t="e">
        <f>IF('FY2025'!$A198&lt;&gt;"",IF(AND(MONTH($K196) &lt;= 5, MONTH($L196) &gt;= 5), IF($O196 &lt;&gt; "", $E196/$O196, ""), ""),"")</f>
        <v>#VALUE!</v>
      </c>
      <c r="U196" s="10" t="e">
        <f>IF('FY2025'!$A198&lt;&gt;"",IF(AND(MONTH($K196) &lt;= 6, MONTH($L196) &gt;= 6), IF($O196 &lt;&gt; "", $E196/$O196, ""), ""),"")</f>
        <v>#VALUE!</v>
      </c>
      <c r="V196" s="10" t="e">
        <f>IF('FY2025'!$A198&lt;&gt;"",IF(AND(MONTH($K196) &lt;= 7, MONTH($L196) &gt;= 7 ), IF($O196 &lt;&gt; "", $E196/$O196, ""), ""),"")</f>
        <v>#VALUE!</v>
      </c>
      <c r="W196" s="10" t="e">
        <f>IF('FY2025'!$A198&lt;&gt;"",IF(AND(MONTH($K196) &lt;= 8, MONTH($L196) &gt;= 8), IF($O196 &lt;&gt; "", $E196/$O196, ""), ""),"")</f>
        <v>#VALUE!</v>
      </c>
      <c r="X196" s="10" t="e">
        <f>IF('FY2025'!$A198&lt;&gt;"",IF(AND(MONTH($K196) &lt;= 9, MONTH($L196) &gt;= 9), IF($O196 &lt;&gt; "", $E196/$O196, ""), ""),"")</f>
        <v>#VALUE!</v>
      </c>
      <c r="Y196" s="10" t="e">
        <f>IF('FY2025'!$A198&lt;&gt;"",IF(AND(MONTH($K196) &lt;= 10, MONTH($L196) &gt;= 10), IF($O196 &lt;&gt; "", $E196/$O196, ""), ""),"")</f>
        <v>#VALUE!</v>
      </c>
      <c r="Z196" s="10" t="e">
        <f>IF('FY2025'!$A198&lt;&gt;"",IF(AND(MONTH($K196) &lt;= 11, MONTH($L196) &gt;= 11), IF($O196 &lt;&gt; "", $E196/$O196, ""), ""),"")</f>
        <v>#VALUE!</v>
      </c>
      <c r="AA196" s="10" t="e">
        <f>IF('FY2025'!$A198&lt;&gt;"",IF(AND(MONTH($K196) &lt;= 12, MONTH($L196) &gt;= 12), IF($O196 &lt;&gt; "", $E196/$O196, ""), ""),"")</f>
        <v>#VALUE!</v>
      </c>
    </row>
    <row r="197" spans="1:27" x14ac:dyDescent="0.25">
      <c r="A197" s="8">
        <f>IF('FY2025'!A199&lt;&gt;"", VALUE('FY2025'!A199), "")</f>
        <v>196</v>
      </c>
      <c r="B197" s="5" t="str">
        <f>IF('FY2025'!A199&lt;&gt;"",_xlfn.VALUETOTEXT('FY2025'!B199),"")</f>
        <v>25-1807-0708-25SCBS-PS-EG-196</v>
      </c>
      <c r="C197" s="5" t="str">
        <f>_xlfn.VALUETOTEXT('FY2025'!C199)</f>
        <v>EG</v>
      </c>
      <c r="D197" s="5" t="str">
        <f>IF('FY2025'!A199&lt;&gt;"",_xlfn.VALUETOTEXT('FY2025'!D199),"")</f>
        <v>Standard Chartered Saadiq Berhad</v>
      </c>
      <c r="E197" s="6">
        <f>IF('FY2025'!A199&lt;&gt;"",VALUE('FY2025'!E199),"")</f>
        <v>500000</v>
      </c>
      <c r="F197" s="6">
        <f>IF('FY2025'!A199&lt;&gt;"",VALUE('FY2025'!F199),"")</f>
        <v>64</v>
      </c>
      <c r="G197" s="6">
        <f>IF('FY2025'!A199&lt;&gt;"",VALUE('FY2025'!G199),"")</f>
        <v>50</v>
      </c>
      <c r="H197" s="6">
        <f>IF('FY2025'!A199&lt;&gt;"",VALUE('FY2025'!H199),"")</f>
        <v>2.1</v>
      </c>
      <c r="I197" s="6">
        <f>IF('FY2025'!A199&lt;&gt;"",VALUE('FY2025'!I199),"")</f>
        <v>0.22</v>
      </c>
      <c r="J197" s="6">
        <f>IF('FY2025'!A199&lt;&gt;"",VALUE('FY2025'!J199),"")</f>
        <v>1.88</v>
      </c>
      <c r="K197" s="7" t="e">
        <f>IF('FY2025'!A199&lt;&gt;"",DATEVALUE(MID('FY2025'!K199, FIND(",", 'FY2025'!K199) + 2, FIND(" ", 'FY2025'!K199) - FIND(",", 'FY2025'!K199) - 1) &amp; " " &amp; MID('FY2025'!K199, FIND(" ", 'FY2025'!K199) + 1, FIND(",", 'FY2025'!K199, FIND(" ", 'FY2025'!K199)) - FIND(" ", 'FY2025'!K199) - 1) &amp; ", " &amp; MID('FY2025'!K199, FIND(",", 'FY2025'!K199, FIND(",",'FY2025'!K199) + 1) + 2, LEN('FY2025'!K199))),"")</f>
        <v>#VALUE!</v>
      </c>
      <c r="L197" s="7" t="e">
        <f>IF('FY2025'!A199&lt;&gt;"",DATEVALUE(MID('FY2025'!L199, FIND(",", 'FY2025'!L199) + 2, FIND(" ", 'FY2025'!L199) - FIND(",", 'FY2025'!L199) - 1) &amp; " " &amp; MID('FY2025'!L199, FIND(" ", 'FY2025'!L199) + 1, FIND(",", 'FY2025'!L199, FIND(" ", 'FY2025'!L199)) - FIND(" ", 'FY2025'!L199) - 1) &amp; ", " &amp; MID('FY2025'!L199, FIND(",", 'FY2025'!L199, FIND(",",'FY2025'!L199) + 1) + 2, LEN('FY2025'!L199))),"")</f>
        <v>#VALUE!</v>
      </c>
      <c r="M197" s="7" t="e">
        <f>IF('FY2025'!A199&lt;&gt;"",DATEVALUE(MID('FY2025'!M199, FIND(",", 'FY2025'!M199) + 2, FIND(" ", 'FY2025'!M199) - FIND(",", 'FY2025'!M199) - 1) &amp; " " &amp; MID('FY2025'!M199, FIND(" ", 'FY2025'!M199) + 1, FIND(",", 'FY2025'!M199, FIND(" ", 'FY2025'!M199)) - FIND(" ", 'FY2025'!M199) - 1) &amp; ", " &amp; MID('FY2025'!M199, FIND(",", 'FY2025'!M199, FIND(",",'FY2025'!M199) + 1) + 2, LEN('FY2025'!M199))),"")</f>
        <v>#VALUE!</v>
      </c>
      <c r="N197" s="7" t="e">
        <f>IF('FY2025'!A199&lt;&gt;"",DATEVALUE(MID('FY2025'!N199, FIND(",", 'FY2025'!N199) + 2, FIND(" ", 'FY2025'!N199) - FIND(",", 'FY2025'!N199) - 1) &amp; " " &amp; MID('FY2025'!N199, FIND(" ", 'FY2025'!N199) + 1, FIND(",", 'FY2025'!N199, FIND(" ", 'FY2025'!N199)) - FIND(" ", 'FY2025'!N199) - 1) &amp; ", " &amp; MID('FY2025'!N199, FIND(",", 'FY2025'!N199, FIND(",",'FY2025'!N199) + 1) + 2, LEN('FY2025'!N199))),"")</f>
        <v>#VALUE!</v>
      </c>
      <c r="O197" s="5" t="e">
        <f t="shared" si="3"/>
        <v>#VALUE!</v>
      </c>
      <c r="P197" s="10" t="e">
        <f>IF('FY2025'!$A199&lt;&gt;"",IF(AND(MONTH($K197) &lt;= 1, MONTH($L197) &gt;= 1), IF($O197 &lt;&gt; "", $E197/$O197, ""), ""),"")</f>
        <v>#VALUE!</v>
      </c>
      <c r="Q197" s="10" t="e">
        <f>IF('FY2025'!$A199&lt;&gt;"",IF(AND(MONTH($K197) &lt;= 2, MONTH($L197) &gt;= 2), IF($O197 &lt;&gt; "", $E197/$O197, ""), ""),"")</f>
        <v>#VALUE!</v>
      </c>
      <c r="R197" s="10" t="e">
        <f>IF('FY2025'!$A199&lt;&gt;"",IF(AND(MONTH($K197) &lt;= 3, MONTH($L197) &gt;= 3), IF($O197 &lt;&gt; "", $E197/$O197, ""), ""),"")</f>
        <v>#VALUE!</v>
      </c>
      <c r="S197" s="10" t="e">
        <f>IF('FY2025'!$A199&lt;&gt;"",IF(AND(MONTH($K197) &lt;= 4, MONTH($L197) &gt;= 4), IF($O197 &lt;&gt; "", $E197/$O197, ""), ""),"")</f>
        <v>#VALUE!</v>
      </c>
      <c r="T197" s="10" t="e">
        <f>IF('FY2025'!$A199&lt;&gt;"",IF(AND(MONTH($K197) &lt;= 5, MONTH($L197) &gt;= 5), IF($O197 &lt;&gt; "", $E197/$O197, ""), ""),"")</f>
        <v>#VALUE!</v>
      </c>
      <c r="U197" s="10" t="e">
        <f>IF('FY2025'!$A199&lt;&gt;"",IF(AND(MONTH($K197) &lt;= 6, MONTH($L197) &gt;= 6), IF($O197 &lt;&gt; "", $E197/$O197, ""), ""),"")</f>
        <v>#VALUE!</v>
      </c>
      <c r="V197" s="10" t="e">
        <f>IF('FY2025'!$A199&lt;&gt;"",IF(AND(MONTH($K197) &lt;= 7, MONTH($L197) &gt;= 7 ), IF($O197 &lt;&gt; "", $E197/$O197, ""), ""),"")</f>
        <v>#VALUE!</v>
      </c>
      <c r="W197" s="10" t="e">
        <f>IF('FY2025'!$A199&lt;&gt;"",IF(AND(MONTH($K197) &lt;= 8, MONTH($L197) &gt;= 8), IF($O197 &lt;&gt; "", $E197/$O197, ""), ""),"")</f>
        <v>#VALUE!</v>
      </c>
      <c r="X197" s="10" t="e">
        <f>IF('FY2025'!$A199&lt;&gt;"",IF(AND(MONTH($K197) &lt;= 9, MONTH($L197) &gt;= 9), IF($O197 &lt;&gt; "", $E197/$O197, ""), ""),"")</f>
        <v>#VALUE!</v>
      </c>
      <c r="Y197" s="10" t="e">
        <f>IF('FY2025'!$A199&lt;&gt;"",IF(AND(MONTH($K197) &lt;= 10, MONTH($L197) &gt;= 10), IF($O197 &lt;&gt; "", $E197/$O197, ""), ""),"")</f>
        <v>#VALUE!</v>
      </c>
      <c r="Z197" s="10" t="e">
        <f>IF('FY2025'!$A199&lt;&gt;"",IF(AND(MONTH($K197) &lt;= 11, MONTH($L197) &gt;= 11), IF($O197 &lt;&gt; "", $E197/$O197, ""), ""),"")</f>
        <v>#VALUE!</v>
      </c>
      <c r="AA197" s="10" t="e">
        <f>IF('FY2025'!$A199&lt;&gt;"",IF(AND(MONTH($K197) &lt;= 12, MONTH($L197) &gt;= 12), IF($O197 &lt;&gt; "", $E197/$O197, ""), ""),"")</f>
        <v>#VALUE!</v>
      </c>
    </row>
    <row r="198" spans="1:27" x14ac:dyDescent="0.25">
      <c r="A198" s="8">
        <f>IF('FY2025'!A200&lt;&gt;"", VALUE('FY2025'!A200), "")</f>
        <v>197</v>
      </c>
      <c r="B198" s="5" t="str">
        <f>IF('FY2025'!A200&lt;&gt;"",_xlfn.VALUETOTEXT('FY2025'!B200),"")</f>
        <v>25-1807-0708-25CIMI-PS-DS-197</v>
      </c>
      <c r="C198" s="5" t="str">
        <f>_xlfn.VALUETOTEXT('FY2025'!C200)</f>
        <v>DS</v>
      </c>
      <c r="D198" s="5" t="str">
        <f>IF('FY2025'!A200&lt;&gt;"",_xlfn.VALUETOTEXT('FY2025'!D200),"")</f>
        <v>CIMB Islamic Bank Berhad</v>
      </c>
      <c r="E198" s="6">
        <f>IF('FY2025'!A200&lt;&gt;"",VALUE('FY2025'!E200),"")</f>
        <v>500000</v>
      </c>
      <c r="F198" s="6">
        <f>IF('FY2025'!A200&lt;&gt;"",VALUE('FY2025'!F200),"")</f>
        <v>65</v>
      </c>
      <c r="G198" s="6">
        <f>IF('FY2025'!A200&lt;&gt;"",VALUE('FY2025'!G200),"")</f>
        <v>50</v>
      </c>
      <c r="H198" s="6">
        <f>IF('FY2025'!A200&lt;&gt;"",VALUE('FY2025'!H200),"")</f>
        <v>1.63</v>
      </c>
      <c r="I198" s="6">
        <f>IF('FY2025'!A200&lt;&gt;"",VALUE('FY2025'!I200),"")</f>
        <v>0.09</v>
      </c>
      <c r="J198" s="6">
        <f>IF('FY2025'!A200&lt;&gt;"",VALUE('FY2025'!J200),"")</f>
        <v>1.54</v>
      </c>
      <c r="K198" s="7" t="e">
        <f>IF('FY2025'!A200&lt;&gt;"",DATEVALUE(MID('FY2025'!K200, FIND(",", 'FY2025'!K200) + 2, FIND(" ", 'FY2025'!K200) - FIND(",", 'FY2025'!K200) - 1) &amp; " " &amp; MID('FY2025'!K200, FIND(" ", 'FY2025'!K200) + 1, FIND(",", 'FY2025'!K200, FIND(" ", 'FY2025'!K200)) - FIND(" ", 'FY2025'!K200) - 1) &amp; ", " &amp; MID('FY2025'!K200, FIND(",", 'FY2025'!K200, FIND(",",'FY2025'!K200) + 1) + 2, LEN('FY2025'!K200))),"")</f>
        <v>#VALUE!</v>
      </c>
      <c r="L198" s="7" t="e">
        <f>IF('FY2025'!A200&lt;&gt;"",DATEVALUE(MID('FY2025'!L200, FIND(",", 'FY2025'!L200) + 2, FIND(" ", 'FY2025'!L200) - FIND(",", 'FY2025'!L200) - 1) &amp; " " &amp; MID('FY2025'!L200, FIND(" ", 'FY2025'!L200) + 1, FIND(",", 'FY2025'!L200, FIND(" ", 'FY2025'!L200)) - FIND(" ", 'FY2025'!L200) - 1) &amp; ", " &amp; MID('FY2025'!L200, FIND(",", 'FY2025'!L200, FIND(",",'FY2025'!L200) + 1) + 2, LEN('FY2025'!L200))),"")</f>
        <v>#VALUE!</v>
      </c>
      <c r="M198" s="7" t="e">
        <f>IF('FY2025'!A200&lt;&gt;"",DATEVALUE(MID('FY2025'!M200, FIND(",", 'FY2025'!M200) + 2, FIND(" ", 'FY2025'!M200) - FIND(",", 'FY2025'!M200) - 1) &amp; " " &amp; MID('FY2025'!M200, FIND(" ", 'FY2025'!M200) + 1, FIND(",", 'FY2025'!M200, FIND(" ", 'FY2025'!M200)) - FIND(" ", 'FY2025'!M200) - 1) &amp; ", " &amp; MID('FY2025'!M200, FIND(",", 'FY2025'!M200, FIND(",",'FY2025'!M200) + 1) + 2, LEN('FY2025'!M200))),"")</f>
        <v>#VALUE!</v>
      </c>
      <c r="N198" s="7" t="e">
        <f>IF('FY2025'!A200&lt;&gt;"",DATEVALUE(MID('FY2025'!N200, FIND(",", 'FY2025'!N200) + 2, FIND(" ", 'FY2025'!N200) - FIND(",", 'FY2025'!N200) - 1) &amp; " " &amp; MID('FY2025'!N200, FIND(" ", 'FY2025'!N200) + 1, FIND(",", 'FY2025'!N200, FIND(" ", 'FY2025'!N200)) - FIND(" ", 'FY2025'!N200) - 1) &amp; ", " &amp; MID('FY2025'!N200, FIND(",", 'FY2025'!N200, FIND(",",'FY2025'!N200) + 1) + 2, LEN('FY2025'!N200))),"")</f>
        <v>#VALUE!</v>
      </c>
      <c r="O198" s="5" t="e">
        <f t="shared" si="3"/>
        <v>#VALUE!</v>
      </c>
      <c r="P198" s="10" t="e">
        <f>IF('FY2025'!$A200&lt;&gt;"",IF(AND(MONTH($K198) &lt;= 1, MONTH($L198) &gt;= 1), IF($O198 &lt;&gt; "", $E198/$O198, ""), ""),"")</f>
        <v>#VALUE!</v>
      </c>
      <c r="Q198" s="10" t="e">
        <f>IF('FY2025'!$A200&lt;&gt;"",IF(AND(MONTH($K198) &lt;= 2, MONTH($L198) &gt;= 2), IF($O198 &lt;&gt; "", $E198/$O198, ""), ""),"")</f>
        <v>#VALUE!</v>
      </c>
      <c r="R198" s="10" t="e">
        <f>IF('FY2025'!$A200&lt;&gt;"",IF(AND(MONTH($K198) &lt;= 3, MONTH($L198) &gt;= 3), IF($O198 &lt;&gt; "", $E198/$O198, ""), ""),"")</f>
        <v>#VALUE!</v>
      </c>
      <c r="S198" s="10" t="e">
        <f>IF('FY2025'!$A200&lt;&gt;"",IF(AND(MONTH($K198) &lt;= 4, MONTH($L198) &gt;= 4), IF($O198 &lt;&gt; "", $E198/$O198, ""), ""),"")</f>
        <v>#VALUE!</v>
      </c>
      <c r="T198" s="10" t="e">
        <f>IF('FY2025'!$A200&lt;&gt;"",IF(AND(MONTH($K198) &lt;= 5, MONTH($L198) &gt;= 5), IF($O198 &lt;&gt; "", $E198/$O198, ""), ""),"")</f>
        <v>#VALUE!</v>
      </c>
      <c r="U198" s="10" t="e">
        <f>IF('FY2025'!$A200&lt;&gt;"",IF(AND(MONTH($K198) &lt;= 6, MONTH($L198) &gt;= 6), IF($O198 &lt;&gt; "", $E198/$O198, ""), ""),"")</f>
        <v>#VALUE!</v>
      </c>
      <c r="V198" s="10" t="e">
        <f>IF('FY2025'!$A200&lt;&gt;"",IF(AND(MONTH($K198) &lt;= 7, MONTH($L198) &gt;= 7 ), IF($O198 &lt;&gt; "", $E198/$O198, ""), ""),"")</f>
        <v>#VALUE!</v>
      </c>
      <c r="W198" s="10" t="e">
        <f>IF('FY2025'!$A200&lt;&gt;"",IF(AND(MONTH($K198) &lt;= 8, MONTH($L198) &gt;= 8), IF($O198 &lt;&gt; "", $E198/$O198, ""), ""),"")</f>
        <v>#VALUE!</v>
      </c>
      <c r="X198" s="10" t="e">
        <f>IF('FY2025'!$A200&lt;&gt;"",IF(AND(MONTH($K198) &lt;= 9, MONTH($L198) &gt;= 9), IF($O198 &lt;&gt; "", $E198/$O198, ""), ""),"")</f>
        <v>#VALUE!</v>
      </c>
      <c r="Y198" s="10" t="e">
        <f>IF('FY2025'!$A200&lt;&gt;"",IF(AND(MONTH($K198) &lt;= 10, MONTH($L198) &gt;= 10), IF($O198 &lt;&gt; "", $E198/$O198, ""), ""),"")</f>
        <v>#VALUE!</v>
      </c>
      <c r="Z198" s="10" t="e">
        <f>IF('FY2025'!$A200&lt;&gt;"",IF(AND(MONTH($K198) &lt;= 11, MONTH($L198) &gt;= 11), IF($O198 &lt;&gt; "", $E198/$O198, ""), ""),"")</f>
        <v>#VALUE!</v>
      </c>
      <c r="AA198" s="10" t="e">
        <f>IF('FY2025'!$A200&lt;&gt;"",IF(AND(MONTH($K198) &lt;= 12, MONTH($L198) &gt;= 12), IF($O198 &lt;&gt; "", $E198/$O198, ""), ""),"")</f>
        <v>#VALUE!</v>
      </c>
    </row>
    <row r="199" spans="1:27" x14ac:dyDescent="0.25">
      <c r="A199" s="8">
        <f>IF('FY2025'!A201&lt;&gt;"", VALUE('FY2025'!A201), "")</f>
        <v>198</v>
      </c>
      <c r="B199" s="5" t="str">
        <f>IF('FY2025'!A201&lt;&gt;"",_xlfn.VALUETOTEXT('FY2025'!B201),"")</f>
        <v>25-2407-1308-25SCBS-PS-HZ-198</v>
      </c>
      <c r="C199" s="5" t="str">
        <f>_xlfn.VALUETOTEXT('FY2025'!C201)</f>
        <v>HZ</v>
      </c>
      <c r="D199" s="5" t="str">
        <f>IF('FY2025'!A201&lt;&gt;"",_xlfn.VALUETOTEXT('FY2025'!D201),"")</f>
        <v>Standard Chartered Saadiq Berhad</v>
      </c>
      <c r="E199" s="6">
        <f>IF('FY2025'!A201&lt;&gt;"",VALUE('FY2025'!E201),"")</f>
        <v>250000</v>
      </c>
      <c r="F199" s="6">
        <f>IF('FY2025'!A201&lt;&gt;"",VALUE('FY2025'!F201),"")</f>
        <v>67</v>
      </c>
      <c r="G199" s="6">
        <f>IF('FY2025'!A201&lt;&gt;"",VALUE('FY2025'!G201),"")</f>
        <v>50</v>
      </c>
      <c r="H199" s="6">
        <f>IF('FY2025'!A201&lt;&gt;"",VALUE('FY2025'!H201),"")</f>
        <v>2.2999999999999998</v>
      </c>
      <c r="I199" s="6">
        <f>IF('FY2025'!A201&lt;&gt;"",VALUE('FY2025'!I201),"")</f>
        <v>0.04</v>
      </c>
      <c r="J199" s="6">
        <f>IF('FY2025'!A201&lt;&gt;"",VALUE('FY2025'!J201),"")</f>
        <v>2.2599999999999998</v>
      </c>
      <c r="K199" s="7" t="e">
        <f>IF('FY2025'!A201&lt;&gt;"",DATEVALUE(MID('FY2025'!K201, FIND(",", 'FY2025'!K201) + 2, FIND(" ", 'FY2025'!K201) - FIND(",", 'FY2025'!K201) - 1) &amp; " " &amp; MID('FY2025'!K201, FIND(" ", 'FY2025'!K201) + 1, FIND(",", 'FY2025'!K201, FIND(" ", 'FY2025'!K201)) - FIND(" ", 'FY2025'!K201) - 1) &amp; ", " &amp; MID('FY2025'!K201, FIND(",", 'FY2025'!K201, FIND(",",'FY2025'!K201) + 1) + 2, LEN('FY2025'!K201))),"")</f>
        <v>#VALUE!</v>
      </c>
      <c r="L199" s="7" t="e">
        <f>IF('FY2025'!A201&lt;&gt;"",DATEVALUE(MID('FY2025'!L201, FIND(",", 'FY2025'!L201) + 2, FIND(" ", 'FY2025'!L201) - FIND(",", 'FY2025'!L201) - 1) &amp; " " &amp; MID('FY2025'!L201, FIND(" ", 'FY2025'!L201) + 1, FIND(",", 'FY2025'!L201, FIND(" ", 'FY2025'!L201)) - FIND(" ", 'FY2025'!L201) - 1) &amp; ", " &amp; MID('FY2025'!L201, FIND(",", 'FY2025'!L201, FIND(",",'FY2025'!L201) + 1) + 2, LEN('FY2025'!L201))),"")</f>
        <v>#VALUE!</v>
      </c>
      <c r="M199" s="7" t="e">
        <f>IF('FY2025'!A201&lt;&gt;"",DATEVALUE(MID('FY2025'!M201, FIND(",", 'FY2025'!M201) + 2, FIND(" ", 'FY2025'!M201) - FIND(",", 'FY2025'!M201) - 1) &amp; " " &amp; MID('FY2025'!M201, FIND(" ", 'FY2025'!M201) + 1, FIND(",", 'FY2025'!M201, FIND(" ", 'FY2025'!M201)) - FIND(" ", 'FY2025'!M201) - 1) &amp; ", " &amp; MID('FY2025'!M201, FIND(",", 'FY2025'!M201, FIND(",",'FY2025'!M201) + 1) + 2, LEN('FY2025'!M201))),"")</f>
        <v>#VALUE!</v>
      </c>
      <c r="N199" s="7" t="e">
        <f>IF('FY2025'!A201&lt;&gt;"",DATEVALUE(MID('FY2025'!N201, FIND(",", 'FY2025'!N201) + 2, FIND(" ", 'FY2025'!N201) - FIND(",", 'FY2025'!N201) - 1) &amp; " " &amp; MID('FY2025'!N201, FIND(" ", 'FY2025'!N201) + 1, FIND(",", 'FY2025'!N201, FIND(" ", 'FY2025'!N201)) - FIND(" ", 'FY2025'!N201) - 1) &amp; ", " &amp; MID('FY2025'!N201, FIND(",", 'FY2025'!N201, FIND(",",'FY2025'!N201) + 1) + 2, LEN('FY2025'!N201))),"")</f>
        <v>#VALUE!</v>
      </c>
      <c r="O199" s="5" t="e">
        <f t="shared" si="3"/>
        <v>#VALUE!</v>
      </c>
      <c r="P199" s="10" t="e">
        <f>IF('FY2025'!$A201&lt;&gt;"",IF(AND(MONTH($K199) &lt;= 1, MONTH($L199) &gt;= 1), IF($O199 &lt;&gt; "", $E199/$O199, ""), ""),"")</f>
        <v>#VALUE!</v>
      </c>
      <c r="Q199" s="10" t="e">
        <f>IF('FY2025'!$A201&lt;&gt;"",IF(AND(MONTH($K199) &lt;= 2, MONTH($L199) &gt;= 2), IF($O199 &lt;&gt; "", $E199/$O199, ""), ""),"")</f>
        <v>#VALUE!</v>
      </c>
      <c r="R199" s="10" t="e">
        <f>IF('FY2025'!$A201&lt;&gt;"",IF(AND(MONTH($K199) &lt;= 3, MONTH($L199) &gt;= 3), IF($O199 &lt;&gt; "", $E199/$O199, ""), ""),"")</f>
        <v>#VALUE!</v>
      </c>
      <c r="S199" s="10" t="e">
        <f>IF('FY2025'!$A201&lt;&gt;"",IF(AND(MONTH($K199) &lt;= 4, MONTH($L199) &gt;= 4), IF($O199 &lt;&gt; "", $E199/$O199, ""), ""),"")</f>
        <v>#VALUE!</v>
      </c>
      <c r="T199" s="10" t="e">
        <f>IF('FY2025'!$A201&lt;&gt;"",IF(AND(MONTH($K199) &lt;= 5, MONTH($L199) &gt;= 5), IF($O199 &lt;&gt; "", $E199/$O199, ""), ""),"")</f>
        <v>#VALUE!</v>
      </c>
      <c r="U199" s="10" t="e">
        <f>IF('FY2025'!$A201&lt;&gt;"",IF(AND(MONTH($K199) &lt;= 6, MONTH($L199) &gt;= 6), IF($O199 &lt;&gt; "", $E199/$O199, ""), ""),"")</f>
        <v>#VALUE!</v>
      </c>
      <c r="V199" s="10" t="e">
        <f>IF('FY2025'!$A201&lt;&gt;"",IF(AND(MONTH($K199) &lt;= 7, MONTH($L199) &gt;= 7 ), IF($O199 &lt;&gt; "", $E199/$O199, ""), ""),"")</f>
        <v>#VALUE!</v>
      </c>
      <c r="W199" s="10" t="e">
        <f>IF('FY2025'!$A201&lt;&gt;"",IF(AND(MONTH($K199) &lt;= 8, MONTH($L199) &gt;= 8), IF($O199 &lt;&gt; "", $E199/$O199, ""), ""),"")</f>
        <v>#VALUE!</v>
      </c>
      <c r="X199" s="10" t="e">
        <f>IF('FY2025'!$A201&lt;&gt;"",IF(AND(MONTH($K199) &lt;= 9, MONTH($L199) &gt;= 9), IF($O199 &lt;&gt; "", $E199/$O199, ""), ""),"")</f>
        <v>#VALUE!</v>
      </c>
      <c r="Y199" s="10" t="e">
        <f>IF('FY2025'!$A201&lt;&gt;"",IF(AND(MONTH($K199) &lt;= 10, MONTH($L199) &gt;= 10), IF($O199 &lt;&gt; "", $E199/$O199, ""), ""),"")</f>
        <v>#VALUE!</v>
      </c>
      <c r="Z199" s="10" t="e">
        <f>IF('FY2025'!$A201&lt;&gt;"",IF(AND(MONTH($K199) &lt;= 11, MONTH($L199) &gt;= 11), IF($O199 &lt;&gt; "", $E199/$O199, ""), ""),"")</f>
        <v>#VALUE!</v>
      </c>
      <c r="AA199" s="10" t="e">
        <f>IF('FY2025'!$A201&lt;&gt;"",IF(AND(MONTH($K199) &lt;= 12, MONTH($L199) &gt;= 12), IF($O199 &lt;&gt; "", $E199/$O199, ""), ""),"")</f>
        <v>#VALUE!</v>
      </c>
    </row>
    <row r="200" spans="1:27" x14ac:dyDescent="0.25">
      <c r="A200" s="8">
        <f>IF('FY2025'!A202&lt;&gt;"", VALUE('FY2025'!A202), "")</f>
        <v>199</v>
      </c>
      <c r="B200" s="5" t="str">
        <f>IF('FY2025'!A202&lt;&gt;"",_xlfn.VALUETOTEXT('FY2025'!B202),"")</f>
        <v>25-2407-3107-25PTLCL-PS-DS-199</v>
      </c>
      <c r="C200" s="5" t="str">
        <f>_xlfn.VALUETOTEXT('FY2025'!C202)</f>
        <v>DS</v>
      </c>
      <c r="D200" s="5" t="str">
        <f>IF('FY2025'!A202&lt;&gt;"",_xlfn.VALUETOTEXT('FY2025'!D202),"")</f>
        <v>PETCO Trading Labuan Co. Ltd</v>
      </c>
      <c r="E200" s="6">
        <f>IF('FY2025'!A202&lt;&gt;"",VALUE('FY2025'!E202),"")</f>
        <v>250000</v>
      </c>
      <c r="F200" s="6">
        <f>IF('FY2025'!A202&lt;&gt;"",VALUE('FY2025'!F202),"")</f>
        <v>67</v>
      </c>
      <c r="G200" s="6">
        <f>IF('FY2025'!A202&lt;&gt;"",VALUE('FY2025'!G202),"")</f>
        <v>50</v>
      </c>
      <c r="H200" s="6">
        <f>IF('FY2025'!A202&lt;&gt;"",VALUE('FY2025'!H202),"")</f>
        <v>2.42</v>
      </c>
      <c r="I200" s="6">
        <f>IF('FY2025'!A202&lt;&gt;"",VALUE('FY2025'!I202),"")</f>
        <v>0.11</v>
      </c>
      <c r="J200" s="6">
        <f>IF('FY2025'!A202&lt;&gt;"",VALUE('FY2025'!J202),"")</f>
        <v>2.31</v>
      </c>
      <c r="K200" s="7" t="e">
        <f>IF('FY2025'!A202&lt;&gt;"",DATEVALUE(MID('FY2025'!K202, FIND(",", 'FY2025'!K202) + 2, FIND(" ", 'FY2025'!K202) - FIND(",", 'FY2025'!K202) - 1) &amp; " " &amp; MID('FY2025'!K202, FIND(" ", 'FY2025'!K202) + 1, FIND(",", 'FY2025'!K202, FIND(" ", 'FY2025'!K202)) - FIND(" ", 'FY2025'!K202) - 1) &amp; ", " &amp; MID('FY2025'!K202, FIND(",", 'FY2025'!K202, FIND(",",'FY2025'!K202) + 1) + 2, LEN('FY2025'!K202))),"")</f>
        <v>#VALUE!</v>
      </c>
      <c r="L200" s="7" t="e">
        <f>IF('FY2025'!A202&lt;&gt;"",DATEVALUE(MID('FY2025'!L202, FIND(",", 'FY2025'!L202) + 2, FIND(" ", 'FY2025'!L202) - FIND(",", 'FY2025'!L202) - 1) &amp; " " &amp; MID('FY2025'!L202, FIND(" ", 'FY2025'!L202) + 1, FIND(",", 'FY2025'!L202, FIND(" ", 'FY2025'!L202)) - FIND(" ", 'FY2025'!L202) - 1) &amp; ", " &amp; MID('FY2025'!L202, FIND(",", 'FY2025'!L202, FIND(",",'FY2025'!L202) + 1) + 2, LEN('FY2025'!L202))),"")</f>
        <v>#VALUE!</v>
      </c>
      <c r="M200" s="7" t="e">
        <f>IF('FY2025'!A202&lt;&gt;"",DATEVALUE(MID('FY2025'!M202, FIND(",", 'FY2025'!M202) + 2, FIND(" ", 'FY2025'!M202) - FIND(",", 'FY2025'!M202) - 1) &amp; " " &amp; MID('FY2025'!M202, FIND(" ", 'FY2025'!M202) + 1, FIND(",", 'FY2025'!M202, FIND(" ", 'FY2025'!M202)) - FIND(" ", 'FY2025'!M202) - 1) &amp; ", " &amp; MID('FY2025'!M202, FIND(",", 'FY2025'!M202, FIND(",",'FY2025'!M202) + 1) + 2, LEN('FY2025'!M202))),"")</f>
        <v>#VALUE!</v>
      </c>
      <c r="N200" s="7" t="e">
        <f>IF('FY2025'!A202&lt;&gt;"",DATEVALUE(MID('FY2025'!N202, FIND(",", 'FY2025'!N202) + 2, FIND(" ", 'FY2025'!N202) - FIND(",", 'FY2025'!N202) - 1) &amp; " " &amp; MID('FY2025'!N202, FIND(" ", 'FY2025'!N202) + 1, FIND(",", 'FY2025'!N202, FIND(" ", 'FY2025'!N202)) - FIND(" ", 'FY2025'!N202) - 1) &amp; ", " &amp; MID('FY2025'!N202, FIND(",", 'FY2025'!N202, FIND(",",'FY2025'!N202) + 1) + 2, LEN('FY2025'!N202))),"")</f>
        <v>#VALUE!</v>
      </c>
      <c r="O200" s="5" t="e">
        <f t="shared" si="3"/>
        <v>#VALUE!</v>
      </c>
      <c r="P200" s="10" t="e">
        <f>IF('FY2025'!$A202&lt;&gt;"",IF(AND(MONTH($K200) &lt;= 1, MONTH($L200) &gt;= 1), IF($O200 &lt;&gt; "", $E200/$O200, ""), ""),"")</f>
        <v>#VALUE!</v>
      </c>
      <c r="Q200" s="10" t="e">
        <f>IF('FY2025'!$A202&lt;&gt;"",IF(AND(MONTH($K200) &lt;= 2, MONTH($L200) &gt;= 2), IF($O200 &lt;&gt; "", $E200/$O200, ""), ""),"")</f>
        <v>#VALUE!</v>
      </c>
      <c r="R200" s="10" t="e">
        <f>IF('FY2025'!$A202&lt;&gt;"",IF(AND(MONTH($K200) &lt;= 3, MONTH($L200) &gt;= 3), IF($O200 &lt;&gt; "", $E200/$O200, ""), ""),"")</f>
        <v>#VALUE!</v>
      </c>
      <c r="S200" s="10" t="e">
        <f>IF('FY2025'!$A202&lt;&gt;"",IF(AND(MONTH($K200) &lt;= 4, MONTH($L200) &gt;= 4), IF($O200 &lt;&gt; "", $E200/$O200, ""), ""),"")</f>
        <v>#VALUE!</v>
      </c>
      <c r="T200" s="10" t="e">
        <f>IF('FY2025'!$A202&lt;&gt;"",IF(AND(MONTH($K200) &lt;= 5, MONTH($L200) &gt;= 5), IF($O200 &lt;&gt; "", $E200/$O200, ""), ""),"")</f>
        <v>#VALUE!</v>
      </c>
      <c r="U200" s="10" t="e">
        <f>IF('FY2025'!$A202&lt;&gt;"",IF(AND(MONTH($K200) &lt;= 6, MONTH($L200) &gt;= 6), IF($O200 &lt;&gt; "", $E200/$O200, ""), ""),"")</f>
        <v>#VALUE!</v>
      </c>
      <c r="V200" s="10" t="e">
        <f>IF('FY2025'!$A202&lt;&gt;"",IF(AND(MONTH($K200) &lt;= 7, MONTH($L200) &gt;= 7 ), IF($O200 &lt;&gt; "", $E200/$O200, ""), ""),"")</f>
        <v>#VALUE!</v>
      </c>
      <c r="W200" s="10" t="e">
        <f>IF('FY2025'!$A202&lt;&gt;"",IF(AND(MONTH($K200) &lt;= 8, MONTH($L200) &gt;= 8), IF($O200 &lt;&gt; "", $E200/$O200, ""), ""),"")</f>
        <v>#VALUE!</v>
      </c>
      <c r="X200" s="10" t="e">
        <f>IF('FY2025'!$A202&lt;&gt;"",IF(AND(MONTH($K200) &lt;= 9, MONTH($L200) &gt;= 9), IF($O200 &lt;&gt; "", $E200/$O200, ""), ""),"")</f>
        <v>#VALUE!</v>
      </c>
      <c r="Y200" s="10" t="e">
        <f>IF('FY2025'!$A202&lt;&gt;"",IF(AND(MONTH($K200) &lt;= 10, MONTH($L200) &gt;= 10), IF($O200 &lt;&gt; "", $E200/$O200, ""), ""),"")</f>
        <v>#VALUE!</v>
      </c>
      <c r="Z200" s="10" t="e">
        <f>IF('FY2025'!$A202&lt;&gt;"",IF(AND(MONTH($K200) &lt;= 11, MONTH($L200) &gt;= 11), IF($O200 &lt;&gt; "", $E200/$O200, ""), ""),"")</f>
        <v>#VALUE!</v>
      </c>
      <c r="AA200" s="10" t="e">
        <f>IF('FY2025'!$A202&lt;&gt;"",IF(AND(MONTH($K200) &lt;= 12, MONTH($L200) &gt;= 12), IF($O200 &lt;&gt; "", $E200/$O200, ""), ""),"")</f>
        <v>#VALUE!</v>
      </c>
    </row>
    <row r="201" spans="1:27" x14ac:dyDescent="0.25">
      <c r="A201" s="8">
        <f>IF('FY2025'!A203&lt;&gt;"", VALUE('FY2025'!A203), "")</f>
        <v>200</v>
      </c>
      <c r="B201" s="5" t="str">
        <f>IF('FY2025'!A203&lt;&gt;"",_xlfn.VALUETOTEXT('FY2025'!B203),"")</f>
        <v>25-2407-1308-25MLIL-PS-DS-200</v>
      </c>
      <c r="C201" s="5" t="str">
        <f>_xlfn.VALUETOTEXT('FY2025'!C203)</f>
        <v>DS</v>
      </c>
      <c r="D201" s="5" t="str">
        <f>IF('FY2025'!A203&lt;&gt;"",_xlfn.VALUETOTEXT('FY2025'!D203),"")</f>
        <v>Merrill Lynch International</v>
      </c>
      <c r="E201" s="6">
        <f>IF('FY2025'!A203&lt;&gt;"",VALUE('FY2025'!E203),"")</f>
        <v>250000</v>
      </c>
      <c r="F201" s="6">
        <f>IF('FY2025'!A203&lt;&gt;"",VALUE('FY2025'!F203),"")</f>
        <v>67</v>
      </c>
      <c r="G201" s="6">
        <f>IF('FY2025'!A203&lt;&gt;"",VALUE('FY2025'!G203),"")</f>
        <v>50</v>
      </c>
      <c r="H201" s="6">
        <f>IF('FY2025'!A203&lt;&gt;"",VALUE('FY2025'!H203),"")</f>
        <v>2.39</v>
      </c>
      <c r="I201" s="6">
        <f>IF('FY2025'!A203&lt;&gt;"",VALUE('FY2025'!I203),"")</f>
        <v>0.1</v>
      </c>
      <c r="J201" s="6">
        <f>IF('FY2025'!A203&lt;&gt;"",VALUE('FY2025'!J203),"")</f>
        <v>2.29</v>
      </c>
      <c r="K201" s="7" t="e">
        <f>IF('FY2025'!A203&lt;&gt;"",DATEVALUE(MID('FY2025'!K203, FIND(",", 'FY2025'!K203) + 2, FIND(" ", 'FY2025'!K203) - FIND(",", 'FY2025'!K203) - 1) &amp; " " &amp; MID('FY2025'!K203, FIND(" ", 'FY2025'!K203) + 1, FIND(",", 'FY2025'!K203, FIND(" ", 'FY2025'!K203)) - FIND(" ", 'FY2025'!K203) - 1) &amp; ", " &amp; MID('FY2025'!K203, FIND(",", 'FY2025'!K203, FIND(",",'FY2025'!K203) + 1) + 2, LEN('FY2025'!K203))),"")</f>
        <v>#VALUE!</v>
      </c>
      <c r="L201" s="7" t="e">
        <f>IF('FY2025'!A203&lt;&gt;"",DATEVALUE(MID('FY2025'!L203, FIND(",", 'FY2025'!L203) + 2, FIND(" ", 'FY2025'!L203) - FIND(",", 'FY2025'!L203) - 1) &amp; " " &amp; MID('FY2025'!L203, FIND(" ", 'FY2025'!L203) + 1, FIND(",", 'FY2025'!L203, FIND(" ", 'FY2025'!L203)) - FIND(" ", 'FY2025'!L203) - 1) &amp; ", " &amp; MID('FY2025'!L203, FIND(",", 'FY2025'!L203, FIND(",",'FY2025'!L203) + 1) + 2, LEN('FY2025'!L203))),"")</f>
        <v>#VALUE!</v>
      </c>
      <c r="M201" s="7" t="e">
        <f>IF('FY2025'!A203&lt;&gt;"",DATEVALUE(MID('FY2025'!M203, FIND(",", 'FY2025'!M203) + 2, FIND(" ", 'FY2025'!M203) - FIND(",", 'FY2025'!M203) - 1) &amp; " " &amp; MID('FY2025'!M203, FIND(" ", 'FY2025'!M203) + 1, FIND(",", 'FY2025'!M203, FIND(" ", 'FY2025'!M203)) - FIND(" ", 'FY2025'!M203) - 1) &amp; ", " &amp; MID('FY2025'!M203, FIND(",", 'FY2025'!M203, FIND(",",'FY2025'!M203) + 1) + 2, LEN('FY2025'!M203))),"")</f>
        <v>#VALUE!</v>
      </c>
      <c r="N201" s="7" t="e">
        <f>IF('FY2025'!A203&lt;&gt;"",DATEVALUE(MID('FY2025'!N203, FIND(",", 'FY2025'!N203) + 2, FIND(" ", 'FY2025'!N203) - FIND(",", 'FY2025'!N203) - 1) &amp; " " &amp; MID('FY2025'!N203, FIND(" ", 'FY2025'!N203) + 1, FIND(",", 'FY2025'!N203, FIND(" ", 'FY2025'!N203)) - FIND(" ", 'FY2025'!N203) - 1) &amp; ", " &amp; MID('FY2025'!N203, FIND(",", 'FY2025'!N203, FIND(",",'FY2025'!N203) + 1) + 2, LEN('FY2025'!N203))),"")</f>
        <v>#VALUE!</v>
      </c>
      <c r="O201" s="5" t="e">
        <f t="shared" si="3"/>
        <v>#VALUE!</v>
      </c>
      <c r="P201" s="10" t="e">
        <f>IF('FY2025'!$A203&lt;&gt;"",IF(AND(MONTH($K201) &lt;= 1, MONTH($L201) &gt;= 1), IF($O201 &lt;&gt; "", $E201/$O201, ""), ""),"")</f>
        <v>#VALUE!</v>
      </c>
      <c r="Q201" s="10" t="e">
        <f>IF('FY2025'!$A203&lt;&gt;"",IF(AND(MONTH($K201) &lt;= 2, MONTH($L201) &gt;= 2), IF($O201 &lt;&gt; "", $E201/$O201, ""), ""),"")</f>
        <v>#VALUE!</v>
      </c>
      <c r="R201" s="10" t="e">
        <f>IF('FY2025'!$A203&lt;&gt;"",IF(AND(MONTH($K201) &lt;= 3, MONTH($L201) &gt;= 3), IF($O201 &lt;&gt; "", $E201/$O201, ""), ""),"")</f>
        <v>#VALUE!</v>
      </c>
      <c r="S201" s="10" t="e">
        <f>IF('FY2025'!$A203&lt;&gt;"",IF(AND(MONTH($K201) &lt;= 4, MONTH($L201) &gt;= 4), IF($O201 &lt;&gt; "", $E201/$O201, ""), ""),"")</f>
        <v>#VALUE!</v>
      </c>
      <c r="T201" s="10" t="e">
        <f>IF('FY2025'!$A203&lt;&gt;"",IF(AND(MONTH($K201) &lt;= 5, MONTH($L201) &gt;= 5), IF($O201 &lt;&gt; "", $E201/$O201, ""), ""),"")</f>
        <v>#VALUE!</v>
      </c>
      <c r="U201" s="10" t="e">
        <f>IF('FY2025'!$A203&lt;&gt;"",IF(AND(MONTH($K201) &lt;= 6, MONTH($L201) &gt;= 6), IF($O201 &lt;&gt; "", $E201/$O201, ""), ""),"")</f>
        <v>#VALUE!</v>
      </c>
      <c r="V201" s="10" t="e">
        <f>IF('FY2025'!$A203&lt;&gt;"",IF(AND(MONTH($K201) &lt;= 7, MONTH($L201) &gt;= 7 ), IF($O201 &lt;&gt; "", $E201/$O201, ""), ""),"")</f>
        <v>#VALUE!</v>
      </c>
      <c r="W201" s="10" t="e">
        <f>IF('FY2025'!$A203&lt;&gt;"",IF(AND(MONTH($K201) &lt;= 8, MONTH($L201) &gt;= 8), IF($O201 &lt;&gt; "", $E201/$O201, ""), ""),"")</f>
        <v>#VALUE!</v>
      </c>
      <c r="X201" s="10" t="e">
        <f>IF('FY2025'!$A203&lt;&gt;"",IF(AND(MONTH($K201) &lt;= 9, MONTH($L201) &gt;= 9), IF($O201 &lt;&gt; "", $E201/$O201, ""), ""),"")</f>
        <v>#VALUE!</v>
      </c>
      <c r="Y201" s="10" t="e">
        <f>IF('FY2025'!$A203&lt;&gt;"",IF(AND(MONTH($K201) &lt;= 10, MONTH($L201) &gt;= 10), IF($O201 &lt;&gt; "", $E201/$O201, ""), ""),"")</f>
        <v>#VALUE!</v>
      </c>
      <c r="Z201" s="10" t="e">
        <f>IF('FY2025'!$A203&lt;&gt;"",IF(AND(MONTH($K201) &lt;= 11, MONTH($L201) &gt;= 11), IF($O201 &lt;&gt; "", $E201/$O201, ""), ""),"")</f>
        <v>#VALUE!</v>
      </c>
      <c r="AA201" s="10" t="e">
        <f>IF('FY2025'!$A203&lt;&gt;"",IF(AND(MONTH($K201) &lt;= 12, MONTH($L201) &gt;= 12), IF($O201 &lt;&gt; "", $E201/$O201, ""), ""),"")</f>
        <v>#VALUE!</v>
      </c>
    </row>
    <row r="202" spans="1:27" x14ac:dyDescent="0.25">
      <c r="A202" s="8">
        <f>IF('FY2025'!A204&lt;&gt;"", VALUE('FY2025'!A204), "")</f>
        <v>201</v>
      </c>
      <c r="B202" s="5" t="str">
        <f>IF('FY2025'!A204&lt;&gt;"",_xlfn.VALUETOTEXT('FY2025'!B204),"")</f>
        <v>25-2407-1308-25MSCG-PS-HZ-201</v>
      </c>
      <c r="C202" s="5" t="str">
        <f>_xlfn.VALUETOTEXT('FY2025'!C204)</f>
        <v>HZ</v>
      </c>
      <c r="D202" s="5" t="str">
        <f>IF('FY2025'!A204&lt;&gt;"",_xlfn.VALUETOTEXT('FY2025'!D204),"")</f>
        <v>Morgan Stanley Capital Group (Singapore) Pte</v>
      </c>
      <c r="E202" s="6">
        <f>IF('FY2025'!A204&lt;&gt;"",VALUE('FY2025'!E204),"")</f>
        <v>250000</v>
      </c>
      <c r="F202" s="6">
        <f>IF('FY2025'!A204&lt;&gt;"",VALUE('FY2025'!F204),"")</f>
        <v>67</v>
      </c>
      <c r="G202" s="6">
        <f>IF('FY2025'!A204&lt;&gt;"",VALUE('FY2025'!G204),"")</f>
        <v>50</v>
      </c>
      <c r="H202" s="6">
        <f>IF('FY2025'!A204&lt;&gt;"",VALUE('FY2025'!H204),"")</f>
        <v>2.41</v>
      </c>
      <c r="I202" s="6">
        <f>IF('FY2025'!A204&lt;&gt;"",VALUE('FY2025'!I204),"")</f>
        <v>0.1</v>
      </c>
      <c r="J202" s="6">
        <f>IF('FY2025'!A204&lt;&gt;"",VALUE('FY2025'!J204),"")</f>
        <v>2.31</v>
      </c>
      <c r="K202" s="7" t="e">
        <f>IF('FY2025'!A204&lt;&gt;"",DATEVALUE(MID('FY2025'!K204, FIND(",", 'FY2025'!K204) + 2, FIND(" ", 'FY2025'!K204) - FIND(",", 'FY2025'!K204) - 1) &amp; " " &amp; MID('FY2025'!K204, FIND(" ", 'FY2025'!K204) + 1, FIND(",", 'FY2025'!K204, FIND(" ", 'FY2025'!K204)) - FIND(" ", 'FY2025'!K204) - 1) &amp; ", " &amp; MID('FY2025'!K204, FIND(",", 'FY2025'!K204, FIND(",",'FY2025'!K204) + 1) + 2, LEN('FY2025'!K204))),"")</f>
        <v>#VALUE!</v>
      </c>
      <c r="L202" s="7" t="e">
        <f>IF('FY2025'!A204&lt;&gt;"",DATEVALUE(MID('FY2025'!L204, FIND(",", 'FY2025'!L204) + 2, FIND(" ", 'FY2025'!L204) - FIND(",", 'FY2025'!L204) - 1) &amp; " " &amp; MID('FY2025'!L204, FIND(" ", 'FY2025'!L204) + 1, FIND(",", 'FY2025'!L204, FIND(" ", 'FY2025'!L204)) - FIND(" ", 'FY2025'!L204) - 1) &amp; ", " &amp; MID('FY2025'!L204, FIND(",", 'FY2025'!L204, FIND(",",'FY2025'!L204) + 1) + 2, LEN('FY2025'!L204))),"")</f>
        <v>#VALUE!</v>
      </c>
      <c r="M202" s="7" t="e">
        <f>IF('FY2025'!A204&lt;&gt;"",DATEVALUE(MID('FY2025'!M204, FIND(",", 'FY2025'!M204) + 2, FIND(" ", 'FY2025'!M204) - FIND(",", 'FY2025'!M204) - 1) &amp; " " &amp; MID('FY2025'!M204, FIND(" ", 'FY2025'!M204) + 1, FIND(",", 'FY2025'!M204, FIND(" ", 'FY2025'!M204)) - FIND(" ", 'FY2025'!M204) - 1) &amp; ", " &amp; MID('FY2025'!M204, FIND(",", 'FY2025'!M204, FIND(",",'FY2025'!M204) + 1) + 2, LEN('FY2025'!M204))),"")</f>
        <v>#VALUE!</v>
      </c>
      <c r="N202" s="7" t="e">
        <f>IF('FY2025'!A204&lt;&gt;"",DATEVALUE(MID('FY2025'!N204, FIND(",", 'FY2025'!N204) + 2, FIND(" ", 'FY2025'!N204) - FIND(",", 'FY2025'!N204) - 1) &amp; " " &amp; MID('FY2025'!N204, FIND(" ", 'FY2025'!N204) + 1, FIND(",", 'FY2025'!N204, FIND(" ", 'FY2025'!N204)) - FIND(" ", 'FY2025'!N204) - 1) &amp; ", " &amp; MID('FY2025'!N204, FIND(",", 'FY2025'!N204, FIND(",",'FY2025'!N204) + 1) + 2, LEN('FY2025'!N204))),"")</f>
        <v>#VALUE!</v>
      </c>
      <c r="O202" s="5" t="e">
        <f t="shared" si="3"/>
        <v>#VALUE!</v>
      </c>
      <c r="P202" s="10" t="e">
        <f>IF('FY2025'!$A204&lt;&gt;"",IF(AND(MONTH($K202) &lt;= 1, MONTH($L202) &gt;= 1), IF($O202 &lt;&gt; "", $E202/$O202, ""), ""),"")</f>
        <v>#VALUE!</v>
      </c>
      <c r="Q202" s="10" t="e">
        <f>IF('FY2025'!$A204&lt;&gt;"",IF(AND(MONTH($K202) &lt;= 2, MONTH($L202) &gt;= 2), IF($O202 &lt;&gt; "", $E202/$O202, ""), ""),"")</f>
        <v>#VALUE!</v>
      </c>
      <c r="R202" s="10" t="e">
        <f>IF('FY2025'!$A204&lt;&gt;"",IF(AND(MONTH($K202) &lt;= 3, MONTH($L202) &gt;= 3), IF($O202 &lt;&gt; "", $E202/$O202, ""), ""),"")</f>
        <v>#VALUE!</v>
      </c>
      <c r="S202" s="10" t="e">
        <f>IF('FY2025'!$A204&lt;&gt;"",IF(AND(MONTH($K202) &lt;= 4, MONTH($L202) &gt;= 4), IF($O202 &lt;&gt; "", $E202/$O202, ""), ""),"")</f>
        <v>#VALUE!</v>
      </c>
      <c r="T202" s="10" t="e">
        <f>IF('FY2025'!$A204&lt;&gt;"",IF(AND(MONTH($K202) &lt;= 5, MONTH($L202) &gt;= 5), IF($O202 &lt;&gt; "", $E202/$O202, ""), ""),"")</f>
        <v>#VALUE!</v>
      </c>
      <c r="U202" s="10" t="e">
        <f>IF('FY2025'!$A204&lt;&gt;"",IF(AND(MONTH($K202) &lt;= 6, MONTH($L202) &gt;= 6), IF($O202 &lt;&gt; "", $E202/$O202, ""), ""),"")</f>
        <v>#VALUE!</v>
      </c>
      <c r="V202" s="10" t="e">
        <f>IF('FY2025'!$A204&lt;&gt;"",IF(AND(MONTH($K202) &lt;= 7, MONTH($L202) &gt;= 7 ), IF($O202 &lt;&gt; "", $E202/$O202, ""), ""),"")</f>
        <v>#VALUE!</v>
      </c>
      <c r="W202" s="10" t="e">
        <f>IF('FY2025'!$A204&lt;&gt;"",IF(AND(MONTH($K202) &lt;= 8, MONTH($L202) &gt;= 8), IF($O202 &lt;&gt; "", $E202/$O202, ""), ""),"")</f>
        <v>#VALUE!</v>
      </c>
      <c r="X202" s="10" t="e">
        <f>IF('FY2025'!$A204&lt;&gt;"",IF(AND(MONTH($K202) &lt;= 9, MONTH($L202) &gt;= 9), IF($O202 &lt;&gt; "", $E202/$O202, ""), ""),"")</f>
        <v>#VALUE!</v>
      </c>
      <c r="Y202" s="10" t="e">
        <f>IF('FY2025'!$A204&lt;&gt;"",IF(AND(MONTH($K202) &lt;= 10, MONTH($L202) &gt;= 10), IF($O202 &lt;&gt; "", $E202/$O202, ""), ""),"")</f>
        <v>#VALUE!</v>
      </c>
      <c r="Z202" s="10" t="e">
        <f>IF('FY2025'!$A204&lt;&gt;"",IF(AND(MONTH($K202) &lt;= 11, MONTH($L202) &gt;= 11), IF($O202 &lt;&gt; "", $E202/$O202, ""), ""),"")</f>
        <v>#VALUE!</v>
      </c>
      <c r="AA202" s="10" t="e">
        <f>IF('FY2025'!$A204&lt;&gt;"",IF(AND(MONTH($K202) &lt;= 12, MONTH($L202) &gt;= 12), IF($O202 &lt;&gt; "", $E202/$O202, ""), ""),"")</f>
        <v>#VALUE!</v>
      </c>
    </row>
    <row r="203" spans="1:27" x14ac:dyDescent="0.25">
      <c r="A203" s="8">
        <f>IF('FY2025'!A205&lt;&gt;"", VALUE('FY2025'!A205), "")</f>
        <v>202</v>
      </c>
      <c r="B203" s="5" t="str">
        <f>IF('FY2025'!A205&lt;&gt;"",_xlfn.VALUETOTEXT('FY2025'!B205),"")</f>
        <v>25-2407-1308-25CIMI-PS-HZ-202</v>
      </c>
      <c r="C203" s="5" t="str">
        <f>_xlfn.VALUETOTEXT('FY2025'!C205)</f>
        <v>HZ</v>
      </c>
      <c r="D203" s="5" t="str">
        <f>IF('FY2025'!A205&lt;&gt;"",_xlfn.VALUETOTEXT('FY2025'!D205),"")</f>
        <v>CIMB Islamic Bank Berhad</v>
      </c>
      <c r="E203" s="6">
        <f>IF('FY2025'!A205&lt;&gt;"",VALUE('FY2025'!E205),"")</f>
        <v>500000</v>
      </c>
      <c r="F203" s="6">
        <f>IF('FY2025'!A205&lt;&gt;"",VALUE('FY2025'!F205),"")</f>
        <v>65</v>
      </c>
      <c r="G203" s="6">
        <f>IF('FY2025'!A205&lt;&gt;"",VALUE('FY2025'!G205),"")</f>
        <v>50</v>
      </c>
      <c r="H203" s="6">
        <f>IF('FY2025'!A205&lt;&gt;"",VALUE('FY2025'!H205),"")</f>
        <v>2.5099999999999998</v>
      </c>
      <c r="I203" s="6">
        <f>IF('FY2025'!A205&lt;&gt;"",VALUE('FY2025'!I205),"")</f>
        <v>0.25</v>
      </c>
      <c r="J203" s="6">
        <f>IF('FY2025'!A205&lt;&gt;"",VALUE('FY2025'!J205),"")</f>
        <v>2.2599999999999998</v>
      </c>
      <c r="K203" s="7" t="e">
        <f>IF('FY2025'!A205&lt;&gt;"",DATEVALUE(MID('FY2025'!K205, FIND(",", 'FY2025'!K205) + 2, FIND(" ", 'FY2025'!K205) - FIND(",", 'FY2025'!K205) - 1) &amp; " " &amp; MID('FY2025'!K205, FIND(" ", 'FY2025'!K205) + 1, FIND(",", 'FY2025'!K205, FIND(" ", 'FY2025'!K205)) - FIND(" ", 'FY2025'!K205) - 1) &amp; ", " &amp; MID('FY2025'!K205, FIND(",", 'FY2025'!K205, FIND(",",'FY2025'!K205) + 1) + 2, LEN('FY2025'!K205))),"")</f>
        <v>#VALUE!</v>
      </c>
      <c r="L203" s="7" t="e">
        <f>IF('FY2025'!A205&lt;&gt;"",DATEVALUE(MID('FY2025'!L205, FIND(",", 'FY2025'!L205) + 2, FIND(" ", 'FY2025'!L205) - FIND(",", 'FY2025'!L205) - 1) &amp; " " &amp; MID('FY2025'!L205, FIND(" ", 'FY2025'!L205) + 1, FIND(",", 'FY2025'!L205, FIND(" ", 'FY2025'!L205)) - FIND(" ", 'FY2025'!L205) - 1) &amp; ", " &amp; MID('FY2025'!L205, FIND(",", 'FY2025'!L205, FIND(",",'FY2025'!L205) + 1) + 2, LEN('FY2025'!L205))),"")</f>
        <v>#VALUE!</v>
      </c>
      <c r="M203" s="7" t="e">
        <f>IF('FY2025'!A205&lt;&gt;"",DATEVALUE(MID('FY2025'!M205, FIND(",", 'FY2025'!M205) + 2, FIND(" ", 'FY2025'!M205) - FIND(",", 'FY2025'!M205) - 1) &amp; " " &amp; MID('FY2025'!M205, FIND(" ", 'FY2025'!M205) + 1, FIND(",", 'FY2025'!M205, FIND(" ", 'FY2025'!M205)) - FIND(" ", 'FY2025'!M205) - 1) &amp; ", " &amp; MID('FY2025'!M205, FIND(",", 'FY2025'!M205, FIND(",",'FY2025'!M205) + 1) + 2, LEN('FY2025'!M205))),"")</f>
        <v>#VALUE!</v>
      </c>
      <c r="N203" s="7" t="e">
        <f>IF('FY2025'!A205&lt;&gt;"",DATEVALUE(MID('FY2025'!N205, FIND(",", 'FY2025'!N205) + 2, FIND(" ", 'FY2025'!N205) - FIND(",", 'FY2025'!N205) - 1) &amp; " " &amp; MID('FY2025'!N205, FIND(" ", 'FY2025'!N205) + 1, FIND(",", 'FY2025'!N205, FIND(" ", 'FY2025'!N205)) - FIND(" ", 'FY2025'!N205) - 1) &amp; ", " &amp; MID('FY2025'!N205, FIND(",", 'FY2025'!N205, FIND(",",'FY2025'!N205) + 1) + 2, LEN('FY2025'!N205))),"")</f>
        <v>#VALUE!</v>
      </c>
      <c r="O203" s="5" t="e">
        <f t="shared" si="3"/>
        <v>#VALUE!</v>
      </c>
      <c r="P203" s="10" t="e">
        <f>IF('FY2025'!$A205&lt;&gt;"",IF(AND(MONTH($K203) &lt;= 1, MONTH($L203) &gt;= 1), IF($O203 &lt;&gt; "", $E203/$O203, ""), ""),"")</f>
        <v>#VALUE!</v>
      </c>
      <c r="Q203" s="10" t="e">
        <f>IF('FY2025'!$A205&lt;&gt;"",IF(AND(MONTH($K203) &lt;= 2, MONTH($L203) &gt;= 2), IF($O203 &lt;&gt; "", $E203/$O203, ""), ""),"")</f>
        <v>#VALUE!</v>
      </c>
      <c r="R203" s="10" t="e">
        <f>IF('FY2025'!$A205&lt;&gt;"",IF(AND(MONTH($K203) &lt;= 3, MONTH($L203) &gt;= 3), IF($O203 &lt;&gt; "", $E203/$O203, ""), ""),"")</f>
        <v>#VALUE!</v>
      </c>
      <c r="S203" s="10" t="e">
        <f>IF('FY2025'!$A205&lt;&gt;"",IF(AND(MONTH($K203) &lt;= 4, MONTH($L203) &gt;= 4), IF($O203 &lt;&gt; "", $E203/$O203, ""), ""),"")</f>
        <v>#VALUE!</v>
      </c>
      <c r="T203" s="10" t="e">
        <f>IF('FY2025'!$A205&lt;&gt;"",IF(AND(MONTH($K203) &lt;= 5, MONTH($L203) &gt;= 5), IF($O203 &lt;&gt; "", $E203/$O203, ""), ""),"")</f>
        <v>#VALUE!</v>
      </c>
      <c r="U203" s="10" t="e">
        <f>IF('FY2025'!$A205&lt;&gt;"",IF(AND(MONTH($K203) &lt;= 6, MONTH($L203) &gt;= 6), IF($O203 &lt;&gt; "", $E203/$O203, ""), ""),"")</f>
        <v>#VALUE!</v>
      </c>
      <c r="V203" s="10" t="e">
        <f>IF('FY2025'!$A205&lt;&gt;"",IF(AND(MONTH($K203) &lt;= 7, MONTH($L203) &gt;= 7 ), IF($O203 &lt;&gt; "", $E203/$O203, ""), ""),"")</f>
        <v>#VALUE!</v>
      </c>
      <c r="W203" s="10" t="e">
        <f>IF('FY2025'!$A205&lt;&gt;"",IF(AND(MONTH($K203) &lt;= 8, MONTH($L203) &gt;= 8), IF($O203 &lt;&gt; "", $E203/$O203, ""), ""),"")</f>
        <v>#VALUE!</v>
      </c>
      <c r="X203" s="10" t="e">
        <f>IF('FY2025'!$A205&lt;&gt;"",IF(AND(MONTH($K203) &lt;= 9, MONTH($L203) &gt;= 9), IF($O203 &lt;&gt; "", $E203/$O203, ""), ""),"")</f>
        <v>#VALUE!</v>
      </c>
      <c r="Y203" s="10" t="e">
        <f>IF('FY2025'!$A205&lt;&gt;"",IF(AND(MONTH($K203) &lt;= 10, MONTH($L203) &gt;= 10), IF($O203 &lt;&gt; "", $E203/$O203, ""), ""),"")</f>
        <v>#VALUE!</v>
      </c>
      <c r="Z203" s="10" t="e">
        <f>IF('FY2025'!$A205&lt;&gt;"",IF(AND(MONTH($K203) &lt;= 11, MONTH($L203) &gt;= 11), IF($O203 &lt;&gt; "", $E203/$O203, ""), ""),"")</f>
        <v>#VALUE!</v>
      </c>
      <c r="AA203" s="10" t="e">
        <f>IF('FY2025'!$A205&lt;&gt;"",IF(AND(MONTH($K203) &lt;= 12, MONTH($L203) &gt;= 12), IF($O203 &lt;&gt; "", $E203/$O203, ""), ""),"")</f>
        <v>#VALUE!</v>
      </c>
    </row>
    <row r="204" spans="1:27" x14ac:dyDescent="0.25">
      <c r="A204" s="8">
        <f>IF('FY2025'!A206&lt;&gt;"", VALUE('FY2025'!A206), "")</f>
        <v>203</v>
      </c>
      <c r="B204" s="5" t="str">
        <f>IF('FY2025'!A206&lt;&gt;"",_xlfn.VALUETOTEXT('FY2025'!B206),"")</f>
        <v>25-2407-3107-25PTLCL-PS-DS-203</v>
      </c>
      <c r="C204" s="5" t="str">
        <f>_xlfn.VALUETOTEXT('FY2025'!C206)</f>
        <v>DS</v>
      </c>
      <c r="D204" s="5" t="str">
        <f>IF('FY2025'!A206&lt;&gt;"",_xlfn.VALUETOTEXT('FY2025'!D206),"")</f>
        <v>PETCO Trading Labuan Co. Ltd</v>
      </c>
      <c r="E204" s="6">
        <f>IF('FY2025'!A206&lt;&gt;"",VALUE('FY2025'!E206),"")</f>
        <v>500000</v>
      </c>
      <c r="F204" s="6">
        <f>IF('FY2025'!A206&lt;&gt;"",VALUE('FY2025'!F206),"")</f>
        <v>65</v>
      </c>
      <c r="G204" s="6">
        <f>IF('FY2025'!A206&lt;&gt;"",VALUE('FY2025'!G206),"")</f>
        <v>50</v>
      </c>
      <c r="H204" s="6">
        <f>IF('FY2025'!A206&lt;&gt;"",VALUE('FY2025'!H206),"")</f>
        <v>2.54</v>
      </c>
      <c r="I204" s="6">
        <f>IF('FY2025'!A206&lt;&gt;"",VALUE('FY2025'!I206),"")</f>
        <v>0.25</v>
      </c>
      <c r="J204" s="6">
        <f>IF('FY2025'!A206&lt;&gt;"",VALUE('FY2025'!J206),"")</f>
        <v>2.29</v>
      </c>
      <c r="K204" s="7" t="e">
        <f>IF('FY2025'!A206&lt;&gt;"",DATEVALUE(MID('FY2025'!K206, FIND(",", 'FY2025'!K206) + 2, FIND(" ", 'FY2025'!K206) - FIND(",", 'FY2025'!K206) - 1) &amp; " " &amp; MID('FY2025'!K206, FIND(" ", 'FY2025'!K206) + 1, FIND(",", 'FY2025'!K206, FIND(" ", 'FY2025'!K206)) - FIND(" ", 'FY2025'!K206) - 1) &amp; ", " &amp; MID('FY2025'!K206, FIND(",", 'FY2025'!K206, FIND(",",'FY2025'!K206) + 1) + 2, LEN('FY2025'!K206))),"")</f>
        <v>#VALUE!</v>
      </c>
      <c r="L204" s="7" t="e">
        <f>IF('FY2025'!A206&lt;&gt;"",DATEVALUE(MID('FY2025'!L206, FIND(",", 'FY2025'!L206) + 2, FIND(" ", 'FY2025'!L206) - FIND(",", 'FY2025'!L206) - 1) &amp; " " &amp; MID('FY2025'!L206, FIND(" ", 'FY2025'!L206) + 1, FIND(",", 'FY2025'!L206, FIND(" ", 'FY2025'!L206)) - FIND(" ", 'FY2025'!L206) - 1) &amp; ", " &amp; MID('FY2025'!L206, FIND(",", 'FY2025'!L206, FIND(",",'FY2025'!L206) + 1) + 2, LEN('FY2025'!L206))),"")</f>
        <v>#VALUE!</v>
      </c>
      <c r="M204" s="7" t="e">
        <f>IF('FY2025'!A206&lt;&gt;"",DATEVALUE(MID('FY2025'!M206, FIND(",", 'FY2025'!M206) + 2, FIND(" ", 'FY2025'!M206) - FIND(",", 'FY2025'!M206) - 1) &amp; " " &amp; MID('FY2025'!M206, FIND(" ", 'FY2025'!M206) + 1, FIND(",", 'FY2025'!M206, FIND(" ", 'FY2025'!M206)) - FIND(" ", 'FY2025'!M206) - 1) &amp; ", " &amp; MID('FY2025'!M206, FIND(",", 'FY2025'!M206, FIND(",",'FY2025'!M206) + 1) + 2, LEN('FY2025'!M206))),"")</f>
        <v>#VALUE!</v>
      </c>
      <c r="N204" s="7" t="e">
        <f>IF('FY2025'!A206&lt;&gt;"",DATEVALUE(MID('FY2025'!N206, FIND(",", 'FY2025'!N206) + 2, FIND(" ", 'FY2025'!N206) - FIND(",", 'FY2025'!N206) - 1) &amp; " " &amp; MID('FY2025'!N206, FIND(" ", 'FY2025'!N206) + 1, FIND(",", 'FY2025'!N206, FIND(" ", 'FY2025'!N206)) - FIND(" ", 'FY2025'!N206) - 1) &amp; ", " &amp; MID('FY2025'!N206, FIND(",", 'FY2025'!N206, FIND(",",'FY2025'!N206) + 1) + 2, LEN('FY2025'!N206))),"")</f>
        <v>#VALUE!</v>
      </c>
      <c r="O204" s="5" t="e">
        <f t="shared" si="3"/>
        <v>#VALUE!</v>
      </c>
      <c r="P204" s="10" t="e">
        <f>IF('FY2025'!$A206&lt;&gt;"",IF(AND(MONTH($K204) &lt;= 1, MONTH($L204) &gt;= 1), IF($O204 &lt;&gt; "", $E204/$O204, ""), ""),"")</f>
        <v>#VALUE!</v>
      </c>
      <c r="Q204" s="10" t="e">
        <f>IF('FY2025'!$A206&lt;&gt;"",IF(AND(MONTH($K204) &lt;= 2, MONTH($L204) &gt;= 2), IF($O204 &lt;&gt; "", $E204/$O204, ""), ""),"")</f>
        <v>#VALUE!</v>
      </c>
      <c r="R204" s="10" t="e">
        <f>IF('FY2025'!$A206&lt;&gt;"",IF(AND(MONTH($K204) &lt;= 3, MONTH($L204) &gt;= 3), IF($O204 &lt;&gt; "", $E204/$O204, ""), ""),"")</f>
        <v>#VALUE!</v>
      </c>
      <c r="S204" s="10" t="e">
        <f>IF('FY2025'!$A206&lt;&gt;"",IF(AND(MONTH($K204) &lt;= 4, MONTH($L204) &gt;= 4), IF($O204 &lt;&gt; "", $E204/$O204, ""), ""),"")</f>
        <v>#VALUE!</v>
      </c>
      <c r="T204" s="10" t="e">
        <f>IF('FY2025'!$A206&lt;&gt;"",IF(AND(MONTH($K204) &lt;= 5, MONTH($L204) &gt;= 5), IF($O204 &lt;&gt; "", $E204/$O204, ""), ""),"")</f>
        <v>#VALUE!</v>
      </c>
      <c r="U204" s="10" t="e">
        <f>IF('FY2025'!$A206&lt;&gt;"",IF(AND(MONTH($K204) &lt;= 6, MONTH($L204) &gt;= 6), IF($O204 &lt;&gt; "", $E204/$O204, ""), ""),"")</f>
        <v>#VALUE!</v>
      </c>
      <c r="V204" s="10" t="e">
        <f>IF('FY2025'!$A206&lt;&gt;"",IF(AND(MONTH($K204) &lt;= 7, MONTH($L204) &gt;= 7 ), IF($O204 &lt;&gt; "", $E204/$O204, ""), ""),"")</f>
        <v>#VALUE!</v>
      </c>
      <c r="W204" s="10" t="e">
        <f>IF('FY2025'!$A206&lt;&gt;"",IF(AND(MONTH($K204) &lt;= 8, MONTH($L204) &gt;= 8), IF($O204 &lt;&gt; "", $E204/$O204, ""), ""),"")</f>
        <v>#VALUE!</v>
      </c>
      <c r="X204" s="10" t="e">
        <f>IF('FY2025'!$A206&lt;&gt;"",IF(AND(MONTH($K204) &lt;= 9, MONTH($L204) &gt;= 9), IF($O204 &lt;&gt; "", $E204/$O204, ""), ""),"")</f>
        <v>#VALUE!</v>
      </c>
      <c r="Y204" s="10" t="e">
        <f>IF('FY2025'!$A206&lt;&gt;"",IF(AND(MONTH($K204) &lt;= 10, MONTH($L204) &gt;= 10), IF($O204 &lt;&gt; "", $E204/$O204, ""), ""),"")</f>
        <v>#VALUE!</v>
      </c>
      <c r="Z204" s="10" t="e">
        <f>IF('FY2025'!$A206&lt;&gt;"",IF(AND(MONTH($K204) &lt;= 11, MONTH($L204) &gt;= 11), IF($O204 &lt;&gt; "", $E204/$O204, ""), ""),"")</f>
        <v>#VALUE!</v>
      </c>
      <c r="AA204" s="10" t="e">
        <f>IF('FY2025'!$A206&lt;&gt;"",IF(AND(MONTH($K204) &lt;= 12, MONTH($L204) &gt;= 12), IF($O204 &lt;&gt; "", $E204/$O204, ""), ""),"")</f>
        <v>#VALUE!</v>
      </c>
    </row>
    <row r="205" spans="1:27" x14ac:dyDescent="0.25">
      <c r="A205" s="8">
        <f>IF('FY2025'!A207&lt;&gt;"", VALUE('FY2025'!A207), "")</f>
        <v>204</v>
      </c>
      <c r="B205" s="5" t="str">
        <f>IF('FY2025'!A207&lt;&gt;"",_xlfn.VALUETOTEXT('FY2025'!B207),"")</f>
        <v>25-2507-1408-25JPMC-PS-EG-204</v>
      </c>
      <c r="C205" s="5" t="str">
        <f>_xlfn.VALUETOTEXT('FY2025'!C207)</f>
        <v>EG</v>
      </c>
      <c r="D205" s="5" t="str">
        <f>IF('FY2025'!A207&lt;&gt;"",_xlfn.VALUETOTEXT('FY2025'!D207),"")</f>
        <v>JP Morgan Chase Bank NA</v>
      </c>
      <c r="E205" s="6">
        <f>IF('FY2025'!A207&lt;&gt;"",VALUE('FY2025'!E207),"")</f>
        <v>250000</v>
      </c>
      <c r="F205" s="6">
        <f>IF('FY2025'!A207&lt;&gt;"",VALUE('FY2025'!F207),"")</f>
        <v>67</v>
      </c>
      <c r="G205" s="6">
        <f>IF('FY2025'!A207&lt;&gt;"",VALUE('FY2025'!G207),"")</f>
        <v>55</v>
      </c>
      <c r="H205" s="6">
        <f>IF('FY2025'!A207&lt;&gt;"",VALUE('FY2025'!H207),"")</f>
        <v>3.16</v>
      </c>
      <c r="I205" s="6">
        <f>IF('FY2025'!A207&lt;&gt;"",VALUE('FY2025'!I207),"")</f>
        <v>0.4</v>
      </c>
      <c r="J205" s="6">
        <f>IF('FY2025'!A207&lt;&gt;"",VALUE('FY2025'!J207),"")</f>
        <v>2.76</v>
      </c>
      <c r="K205" s="7" t="e">
        <f>IF('FY2025'!A207&lt;&gt;"",DATEVALUE(MID('FY2025'!K207, FIND(",", 'FY2025'!K207) + 2, FIND(" ", 'FY2025'!K207) - FIND(",", 'FY2025'!K207) - 1) &amp; " " &amp; MID('FY2025'!K207, FIND(" ", 'FY2025'!K207) + 1, FIND(",", 'FY2025'!K207, FIND(" ", 'FY2025'!K207)) - FIND(" ", 'FY2025'!K207) - 1) &amp; ", " &amp; MID('FY2025'!K207, FIND(",", 'FY2025'!K207, FIND(",",'FY2025'!K207) + 1) + 2, LEN('FY2025'!K207))),"")</f>
        <v>#VALUE!</v>
      </c>
      <c r="L205" s="7" t="e">
        <f>IF('FY2025'!A207&lt;&gt;"",DATEVALUE(MID('FY2025'!L207, FIND(",", 'FY2025'!L207) + 2, FIND(" ", 'FY2025'!L207) - FIND(",", 'FY2025'!L207) - 1) &amp; " " &amp; MID('FY2025'!L207, FIND(" ", 'FY2025'!L207) + 1, FIND(",", 'FY2025'!L207, FIND(" ", 'FY2025'!L207)) - FIND(" ", 'FY2025'!L207) - 1) &amp; ", " &amp; MID('FY2025'!L207, FIND(",", 'FY2025'!L207, FIND(",",'FY2025'!L207) + 1) + 2, LEN('FY2025'!L207))),"")</f>
        <v>#VALUE!</v>
      </c>
      <c r="M205" s="7" t="e">
        <f>IF('FY2025'!A207&lt;&gt;"",DATEVALUE(MID('FY2025'!M207, FIND(",", 'FY2025'!M207) + 2, FIND(" ", 'FY2025'!M207) - FIND(",", 'FY2025'!M207) - 1) &amp; " " &amp; MID('FY2025'!M207, FIND(" ", 'FY2025'!M207) + 1, FIND(",", 'FY2025'!M207, FIND(" ", 'FY2025'!M207)) - FIND(" ", 'FY2025'!M207) - 1) &amp; ", " &amp; MID('FY2025'!M207, FIND(",", 'FY2025'!M207, FIND(",",'FY2025'!M207) + 1) + 2, LEN('FY2025'!M207))),"")</f>
        <v>#VALUE!</v>
      </c>
      <c r="N205" s="7" t="e">
        <f>IF('FY2025'!A207&lt;&gt;"",DATEVALUE(MID('FY2025'!N207, FIND(",", 'FY2025'!N207) + 2, FIND(" ", 'FY2025'!N207) - FIND(",", 'FY2025'!N207) - 1) &amp; " " &amp; MID('FY2025'!N207, FIND(" ", 'FY2025'!N207) + 1, FIND(",", 'FY2025'!N207, FIND(" ", 'FY2025'!N207)) - FIND(" ", 'FY2025'!N207) - 1) &amp; ", " &amp; MID('FY2025'!N207, FIND(",", 'FY2025'!N207, FIND(",",'FY2025'!N207) + 1) + 2, LEN('FY2025'!N207))),"")</f>
        <v>#VALUE!</v>
      </c>
      <c r="O205" s="5" t="e">
        <f t="shared" si="3"/>
        <v>#VALUE!</v>
      </c>
      <c r="P205" s="10" t="e">
        <f>IF('FY2025'!$A207&lt;&gt;"",IF(AND(MONTH($K205) &lt;= 1, MONTH($L205) &gt;= 1), IF($O205 &lt;&gt; "", $E205/$O205, ""), ""),"")</f>
        <v>#VALUE!</v>
      </c>
      <c r="Q205" s="10" t="e">
        <f>IF('FY2025'!$A207&lt;&gt;"",IF(AND(MONTH($K205) &lt;= 2, MONTH($L205) &gt;= 2), IF($O205 &lt;&gt; "", $E205/$O205, ""), ""),"")</f>
        <v>#VALUE!</v>
      </c>
      <c r="R205" s="10" t="e">
        <f>IF('FY2025'!$A207&lt;&gt;"",IF(AND(MONTH($K205) &lt;= 3, MONTH($L205) &gt;= 3), IF($O205 &lt;&gt; "", $E205/$O205, ""), ""),"")</f>
        <v>#VALUE!</v>
      </c>
      <c r="S205" s="10" t="e">
        <f>IF('FY2025'!$A207&lt;&gt;"",IF(AND(MONTH($K205) &lt;= 4, MONTH($L205) &gt;= 4), IF($O205 &lt;&gt; "", $E205/$O205, ""), ""),"")</f>
        <v>#VALUE!</v>
      </c>
      <c r="T205" s="10" t="e">
        <f>IF('FY2025'!$A207&lt;&gt;"",IF(AND(MONTH($K205) &lt;= 5, MONTH($L205) &gt;= 5), IF($O205 &lt;&gt; "", $E205/$O205, ""), ""),"")</f>
        <v>#VALUE!</v>
      </c>
      <c r="U205" s="10" t="e">
        <f>IF('FY2025'!$A207&lt;&gt;"",IF(AND(MONTH($K205) &lt;= 6, MONTH($L205) &gt;= 6), IF($O205 &lt;&gt; "", $E205/$O205, ""), ""),"")</f>
        <v>#VALUE!</v>
      </c>
      <c r="V205" s="10" t="e">
        <f>IF('FY2025'!$A207&lt;&gt;"",IF(AND(MONTH($K205) &lt;= 7, MONTH($L205) &gt;= 7 ), IF($O205 &lt;&gt; "", $E205/$O205, ""), ""),"")</f>
        <v>#VALUE!</v>
      </c>
      <c r="W205" s="10" t="e">
        <f>IF('FY2025'!$A207&lt;&gt;"",IF(AND(MONTH($K205) &lt;= 8, MONTH($L205) &gt;= 8), IF($O205 &lt;&gt; "", $E205/$O205, ""), ""),"")</f>
        <v>#VALUE!</v>
      </c>
      <c r="X205" s="10" t="e">
        <f>IF('FY2025'!$A207&lt;&gt;"",IF(AND(MONTH($K205) &lt;= 9, MONTH($L205) &gt;= 9), IF($O205 &lt;&gt; "", $E205/$O205, ""), ""),"")</f>
        <v>#VALUE!</v>
      </c>
      <c r="Y205" s="10" t="e">
        <f>IF('FY2025'!$A207&lt;&gt;"",IF(AND(MONTH($K205) &lt;= 10, MONTH($L205) &gt;= 10), IF($O205 &lt;&gt; "", $E205/$O205, ""), ""),"")</f>
        <v>#VALUE!</v>
      </c>
      <c r="Z205" s="10" t="e">
        <f>IF('FY2025'!$A207&lt;&gt;"",IF(AND(MONTH($K205) &lt;= 11, MONTH($L205) &gt;= 11), IF($O205 &lt;&gt; "", $E205/$O205, ""), ""),"")</f>
        <v>#VALUE!</v>
      </c>
      <c r="AA205" s="10" t="e">
        <f>IF('FY2025'!$A207&lt;&gt;"",IF(AND(MONTH($K205) &lt;= 12, MONTH($L205) &gt;= 12), IF($O205 &lt;&gt; "", $E205/$O205, ""), ""),"")</f>
        <v>#VALUE!</v>
      </c>
    </row>
    <row r="206" spans="1:27" x14ac:dyDescent="0.25">
      <c r="A206" s="8">
        <f>IF('FY2025'!A208&lt;&gt;"", VALUE('FY2025'!A208), "")</f>
        <v>205</v>
      </c>
      <c r="B206" s="5" t="str">
        <f>IF('FY2025'!A208&lt;&gt;"",_xlfn.VALUETOTEXT('FY2025'!B208),"")</f>
        <v>25-2507-1408-25CIMB-PS-DS-205</v>
      </c>
      <c r="C206" s="5" t="str">
        <f>_xlfn.VALUETOTEXT('FY2025'!C208)</f>
        <v>DS</v>
      </c>
      <c r="D206" s="5" t="str">
        <f>IF('FY2025'!A208&lt;&gt;"",_xlfn.VALUETOTEXT('FY2025'!D208),"")</f>
        <v>CIMB Bank Bhd</v>
      </c>
      <c r="E206" s="6">
        <f>IF('FY2025'!A208&lt;&gt;"",VALUE('FY2025'!E208),"")</f>
        <v>250000</v>
      </c>
      <c r="F206" s="6">
        <f>IF('FY2025'!A208&lt;&gt;"",VALUE('FY2025'!F208),"")</f>
        <v>67</v>
      </c>
      <c r="G206" s="6">
        <f>IF('FY2025'!A208&lt;&gt;"",VALUE('FY2025'!G208),"")</f>
        <v>55</v>
      </c>
      <c r="H206" s="6">
        <f>IF('FY2025'!A208&lt;&gt;"",VALUE('FY2025'!H208),"")</f>
        <v>3.24</v>
      </c>
      <c r="I206" s="6">
        <f>IF('FY2025'!A208&lt;&gt;"",VALUE('FY2025'!I208),"")</f>
        <v>0.47</v>
      </c>
      <c r="J206" s="6">
        <f>IF('FY2025'!A208&lt;&gt;"",VALUE('FY2025'!J208),"")</f>
        <v>2.77</v>
      </c>
      <c r="K206" s="7" t="e">
        <f>IF('FY2025'!A208&lt;&gt;"",DATEVALUE(MID('FY2025'!K208, FIND(",", 'FY2025'!K208) + 2, FIND(" ", 'FY2025'!K208) - FIND(",", 'FY2025'!K208) - 1) &amp; " " &amp; MID('FY2025'!K208, FIND(" ", 'FY2025'!K208) + 1, FIND(",", 'FY2025'!K208, FIND(" ", 'FY2025'!K208)) - FIND(" ", 'FY2025'!K208) - 1) &amp; ", " &amp; MID('FY2025'!K208, FIND(",", 'FY2025'!K208, FIND(",",'FY2025'!K208) + 1) + 2, LEN('FY2025'!K208))),"")</f>
        <v>#VALUE!</v>
      </c>
      <c r="L206" s="7" t="e">
        <f>IF('FY2025'!A208&lt;&gt;"",DATEVALUE(MID('FY2025'!L208, FIND(",", 'FY2025'!L208) + 2, FIND(" ", 'FY2025'!L208) - FIND(",", 'FY2025'!L208) - 1) &amp; " " &amp; MID('FY2025'!L208, FIND(" ", 'FY2025'!L208) + 1, FIND(",", 'FY2025'!L208, FIND(" ", 'FY2025'!L208)) - FIND(" ", 'FY2025'!L208) - 1) &amp; ", " &amp; MID('FY2025'!L208, FIND(",", 'FY2025'!L208, FIND(",",'FY2025'!L208) + 1) + 2, LEN('FY2025'!L208))),"")</f>
        <v>#VALUE!</v>
      </c>
      <c r="M206" s="7" t="e">
        <f>IF('FY2025'!A208&lt;&gt;"",DATEVALUE(MID('FY2025'!M208, FIND(",", 'FY2025'!M208) + 2, FIND(" ", 'FY2025'!M208) - FIND(",", 'FY2025'!M208) - 1) &amp; " " &amp; MID('FY2025'!M208, FIND(" ", 'FY2025'!M208) + 1, FIND(",", 'FY2025'!M208, FIND(" ", 'FY2025'!M208)) - FIND(" ", 'FY2025'!M208) - 1) &amp; ", " &amp; MID('FY2025'!M208, FIND(",", 'FY2025'!M208, FIND(",",'FY2025'!M208) + 1) + 2, LEN('FY2025'!M208))),"")</f>
        <v>#VALUE!</v>
      </c>
      <c r="N206" s="7" t="e">
        <f>IF('FY2025'!A208&lt;&gt;"",DATEVALUE(MID('FY2025'!N208, FIND(",", 'FY2025'!N208) + 2, FIND(" ", 'FY2025'!N208) - FIND(",", 'FY2025'!N208) - 1) &amp; " " &amp; MID('FY2025'!N208, FIND(" ", 'FY2025'!N208) + 1, FIND(",", 'FY2025'!N208, FIND(" ", 'FY2025'!N208)) - FIND(" ", 'FY2025'!N208) - 1) &amp; ", " &amp; MID('FY2025'!N208, FIND(",", 'FY2025'!N208, FIND(",",'FY2025'!N208) + 1) + 2, LEN('FY2025'!N208))),"")</f>
        <v>#VALUE!</v>
      </c>
      <c r="O206" s="5" t="e">
        <f t="shared" si="3"/>
        <v>#VALUE!</v>
      </c>
      <c r="P206" s="10" t="e">
        <f>IF('FY2025'!$A208&lt;&gt;"",IF(AND(MONTH($K206) &lt;= 1, MONTH($L206) &gt;= 1), IF($O206 &lt;&gt; "", $E206/$O206, ""), ""),"")</f>
        <v>#VALUE!</v>
      </c>
      <c r="Q206" s="10" t="e">
        <f>IF('FY2025'!$A208&lt;&gt;"",IF(AND(MONTH($K206) &lt;= 2, MONTH($L206) &gt;= 2), IF($O206 &lt;&gt; "", $E206/$O206, ""), ""),"")</f>
        <v>#VALUE!</v>
      </c>
      <c r="R206" s="10" t="e">
        <f>IF('FY2025'!$A208&lt;&gt;"",IF(AND(MONTH($K206) &lt;= 3, MONTH($L206) &gt;= 3), IF($O206 &lt;&gt; "", $E206/$O206, ""), ""),"")</f>
        <v>#VALUE!</v>
      </c>
      <c r="S206" s="10" t="e">
        <f>IF('FY2025'!$A208&lt;&gt;"",IF(AND(MONTH($K206) &lt;= 4, MONTH($L206) &gt;= 4), IF($O206 &lt;&gt; "", $E206/$O206, ""), ""),"")</f>
        <v>#VALUE!</v>
      </c>
      <c r="T206" s="10" t="e">
        <f>IF('FY2025'!$A208&lt;&gt;"",IF(AND(MONTH($K206) &lt;= 5, MONTH($L206) &gt;= 5), IF($O206 &lt;&gt; "", $E206/$O206, ""), ""),"")</f>
        <v>#VALUE!</v>
      </c>
      <c r="U206" s="10" t="e">
        <f>IF('FY2025'!$A208&lt;&gt;"",IF(AND(MONTH($K206) &lt;= 6, MONTH($L206) &gt;= 6), IF($O206 &lt;&gt; "", $E206/$O206, ""), ""),"")</f>
        <v>#VALUE!</v>
      </c>
      <c r="V206" s="10" t="e">
        <f>IF('FY2025'!$A208&lt;&gt;"",IF(AND(MONTH($K206) &lt;= 7, MONTH($L206) &gt;= 7 ), IF($O206 &lt;&gt; "", $E206/$O206, ""), ""),"")</f>
        <v>#VALUE!</v>
      </c>
      <c r="W206" s="10" t="e">
        <f>IF('FY2025'!$A208&lt;&gt;"",IF(AND(MONTH($K206) &lt;= 8, MONTH($L206) &gt;= 8), IF($O206 &lt;&gt; "", $E206/$O206, ""), ""),"")</f>
        <v>#VALUE!</v>
      </c>
      <c r="X206" s="10" t="e">
        <f>IF('FY2025'!$A208&lt;&gt;"",IF(AND(MONTH($K206) &lt;= 9, MONTH($L206) &gt;= 9), IF($O206 &lt;&gt; "", $E206/$O206, ""), ""),"")</f>
        <v>#VALUE!</v>
      </c>
      <c r="Y206" s="10" t="e">
        <f>IF('FY2025'!$A208&lt;&gt;"",IF(AND(MONTH($K206) &lt;= 10, MONTH($L206) &gt;= 10), IF($O206 &lt;&gt; "", $E206/$O206, ""), ""),"")</f>
        <v>#VALUE!</v>
      </c>
      <c r="Z206" s="10" t="e">
        <f>IF('FY2025'!$A208&lt;&gt;"",IF(AND(MONTH($K206) &lt;= 11, MONTH($L206) &gt;= 11), IF($O206 &lt;&gt; "", $E206/$O206, ""), ""),"")</f>
        <v>#VALUE!</v>
      </c>
      <c r="AA206" s="10" t="e">
        <f>IF('FY2025'!$A208&lt;&gt;"",IF(AND(MONTH($K206) &lt;= 12, MONTH($L206) &gt;= 12), IF($O206 &lt;&gt; "", $E206/$O206, ""), ""),"")</f>
        <v>#VALUE!</v>
      </c>
    </row>
    <row r="207" spans="1:27" x14ac:dyDescent="0.25">
      <c r="A207" s="8">
        <f>IF('FY2025'!A209&lt;&gt;"", VALUE('FY2025'!A209), "")</f>
        <v>206</v>
      </c>
      <c r="B207" s="5" t="str">
        <f>IF('FY2025'!A209&lt;&gt;"",_xlfn.VALUETOTEXT('FY2025'!B209),"")</f>
        <v>25-2507-0108-25PTLCL-PS-HZ-206</v>
      </c>
      <c r="C207" s="5" t="str">
        <f>_xlfn.VALUETOTEXT('FY2025'!C209)</f>
        <v>HZ</v>
      </c>
      <c r="D207" s="5" t="str">
        <f>IF('FY2025'!A209&lt;&gt;"",_xlfn.VALUETOTEXT('FY2025'!D209),"")</f>
        <v>PETCO Trading Labuan Co. Ltd</v>
      </c>
      <c r="E207" s="6">
        <f>IF('FY2025'!A209&lt;&gt;"",VALUE('FY2025'!E209),"")</f>
        <v>250000</v>
      </c>
      <c r="F207" s="6">
        <f>IF('FY2025'!A209&lt;&gt;"",VALUE('FY2025'!F209),"")</f>
        <v>67</v>
      </c>
      <c r="G207" s="6">
        <f>IF('FY2025'!A209&lt;&gt;"",VALUE('FY2025'!G209),"")</f>
        <v>55</v>
      </c>
      <c r="H207" s="6">
        <f>IF('FY2025'!A209&lt;&gt;"",VALUE('FY2025'!H209),"")</f>
        <v>3.25</v>
      </c>
      <c r="I207" s="6">
        <f>IF('FY2025'!A209&lt;&gt;"",VALUE('FY2025'!I209),"")</f>
        <v>0.47</v>
      </c>
      <c r="J207" s="6">
        <f>IF('FY2025'!A209&lt;&gt;"",VALUE('FY2025'!J209),"")</f>
        <v>2.78</v>
      </c>
      <c r="K207" s="7" t="e">
        <f>IF('FY2025'!A209&lt;&gt;"",DATEVALUE(MID('FY2025'!K209, FIND(",", 'FY2025'!K209) + 2, FIND(" ", 'FY2025'!K209) - FIND(",", 'FY2025'!K209) - 1) &amp; " " &amp; MID('FY2025'!K209, FIND(" ", 'FY2025'!K209) + 1, FIND(",", 'FY2025'!K209, FIND(" ", 'FY2025'!K209)) - FIND(" ", 'FY2025'!K209) - 1) &amp; ", " &amp; MID('FY2025'!K209, FIND(",", 'FY2025'!K209, FIND(",",'FY2025'!K209) + 1) + 2, LEN('FY2025'!K209))),"")</f>
        <v>#VALUE!</v>
      </c>
      <c r="L207" s="7" t="e">
        <f>IF('FY2025'!A209&lt;&gt;"",DATEVALUE(MID('FY2025'!L209, FIND(",", 'FY2025'!L209) + 2, FIND(" ", 'FY2025'!L209) - FIND(",", 'FY2025'!L209) - 1) &amp; " " &amp; MID('FY2025'!L209, FIND(" ", 'FY2025'!L209) + 1, FIND(",", 'FY2025'!L209, FIND(" ", 'FY2025'!L209)) - FIND(" ", 'FY2025'!L209) - 1) &amp; ", " &amp; MID('FY2025'!L209, FIND(",", 'FY2025'!L209, FIND(",",'FY2025'!L209) + 1) + 2, LEN('FY2025'!L209))),"")</f>
        <v>#VALUE!</v>
      </c>
      <c r="M207" s="7" t="e">
        <f>IF('FY2025'!A209&lt;&gt;"",DATEVALUE(MID('FY2025'!M209, FIND(",", 'FY2025'!M209) + 2, FIND(" ", 'FY2025'!M209) - FIND(",", 'FY2025'!M209) - 1) &amp; " " &amp; MID('FY2025'!M209, FIND(" ", 'FY2025'!M209) + 1, FIND(",", 'FY2025'!M209, FIND(" ", 'FY2025'!M209)) - FIND(" ", 'FY2025'!M209) - 1) &amp; ", " &amp; MID('FY2025'!M209, FIND(",", 'FY2025'!M209, FIND(",",'FY2025'!M209) + 1) + 2, LEN('FY2025'!M209))),"")</f>
        <v>#VALUE!</v>
      </c>
      <c r="N207" s="7" t="e">
        <f>IF('FY2025'!A209&lt;&gt;"",DATEVALUE(MID('FY2025'!N209, FIND(",", 'FY2025'!N209) + 2, FIND(" ", 'FY2025'!N209) - FIND(",", 'FY2025'!N209) - 1) &amp; " " &amp; MID('FY2025'!N209, FIND(" ", 'FY2025'!N209) + 1, FIND(",", 'FY2025'!N209, FIND(" ", 'FY2025'!N209)) - FIND(" ", 'FY2025'!N209) - 1) &amp; ", " &amp; MID('FY2025'!N209, FIND(",", 'FY2025'!N209, FIND(",",'FY2025'!N209) + 1) + 2, LEN('FY2025'!N209))),"")</f>
        <v>#VALUE!</v>
      </c>
      <c r="O207" s="5" t="e">
        <f t="shared" si="3"/>
        <v>#VALUE!</v>
      </c>
      <c r="P207" s="10" t="e">
        <f>IF('FY2025'!$A209&lt;&gt;"",IF(AND(MONTH($K207) &lt;= 1, MONTH($L207) &gt;= 1), IF($O207 &lt;&gt; "", $E207/$O207, ""), ""),"")</f>
        <v>#VALUE!</v>
      </c>
      <c r="Q207" s="10" t="e">
        <f>IF('FY2025'!$A209&lt;&gt;"",IF(AND(MONTH($K207) &lt;= 2, MONTH($L207) &gt;= 2), IF($O207 &lt;&gt; "", $E207/$O207, ""), ""),"")</f>
        <v>#VALUE!</v>
      </c>
      <c r="R207" s="10" t="e">
        <f>IF('FY2025'!$A209&lt;&gt;"",IF(AND(MONTH($K207) &lt;= 3, MONTH($L207) &gt;= 3), IF($O207 &lt;&gt; "", $E207/$O207, ""), ""),"")</f>
        <v>#VALUE!</v>
      </c>
      <c r="S207" s="10" t="e">
        <f>IF('FY2025'!$A209&lt;&gt;"",IF(AND(MONTH($K207) &lt;= 4, MONTH($L207) &gt;= 4), IF($O207 &lt;&gt; "", $E207/$O207, ""), ""),"")</f>
        <v>#VALUE!</v>
      </c>
      <c r="T207" s="10" t="e">
        <f>IF('FY2025'!$A209&lt;&gt;"",IF(AND(MONTH($K207) &lt;= 5, MONTH($L207) &gt;= 5), IF($O207 &lt;&gt; "", $E207/$O207, ""), ""),"")</f>
        <v>#VALUE!</v>
      </c>
      <c r="U207" s="10" t="e">
        <f>IF('FY2025'!$A209&lt;&gt;"",IF(AND(MONTH($K207) &lt;= 6, MONTH($L207) &gt;= 6), IF($O207 &lt;&gt; "", $E207/$O207, ""), ""),"")</f>
        <v>#VALUE!</v>
      </c>
      <c r="V207" s="10" t="e">
        <f>IF('FY2025'!$A209&lt;&gt;"",IF(AND(MONTH($K207) &lt;= 7, MONTH($L207) &gt;= 7 ), IF($O207 &lt;&gt; "", $E207/$O207, ""), ""),"")</f>
        <v>#VALUE!</v>
      </c>
      <c r="W207" s="10" t="e">
        <f>IF('FY2025'!$A209&lt;&gt;"",IF(AND(MONTH($K207) &lt;= 8, MONTH($L207) &gt;= 8), IF($O207 &lt;&gt; "", $E207/$O207, ""), ""),"")</f>
        <v>#VALUE!</v>
      </c>
      <c r="X207" s="10" t="e">
        <f>IF('FY2025'!$A209&lt;&gt;"",IF(AND(MONTH($K207) &lt;= 9, MONTH($L207) &gt;= 9), IF($O207 &lt;&gt; "", $E207/$O207, ""), ""),"")</f>
        <v>#VALUE!</v>
      </c>
      <c r="Y207" s="10" t="e">
        <f>IF('FY2025'!$A209&lt;&gt;"",IF(AND(MONTH($K207) &lt;= 10, MONTH($L207) &gt;= 10), IF($O207 &lt;&gt; "", $E207/$O207, ""), ""),"")</f>
        <v>#VALUE!</v>
      </c>
      <c r="Z207" s="10" t="e">
        <f>IF('FY2025'!$A209&lt;&gt;"",IF(AND(MONTH($K207) &lt;= 11, MONTH($L207) &gt;= 11), IF($O207 &lt;&gt; "", $E207/$O207, ""), ""),"")</f>
        <v>#VALUE!</v>
      </c>
      <c r="AA207" s="10" t="e">
        <f>IF('FY2025'!$A209&lt;&gt;"",IF(AND(MONTH($K207) &lt;= 12, MONTH($L207) &gt;= 12), IF($O207 &lt;&gt; "", $E207/$O207, ""), ""),"")</f>
        <v>#VALUE!</v>
      </c>
    </row>
    <row r="208" spans="1:27" x14ac:dyDescent="0.25">
      <c r="A208" s="8">
        <f>IF('FY2025'!A210&lt;&gt;"", VALUE('FY2025'!A210), "")</f>
        <v>207</v>
      </c>
      <c r="B208" s="5" t="str">
        <f>IF('FY2025'!A210&lt;&gt;"",_xlfn.VALUETOTEXT('FY2025'!B210),"")</f>
        <v>25-2507-1408-25BNPP-PS-HZ-207</v>
      </c>
      <c r="C208" s="5" t="str">
        <f>_xlfn.VALUETOTEXT('FY2025'!C210)</f>
        <v>HZ</v>
      </c>
      <c r="D208" s="5" t="str">
        <f>IF('FY2025'!A210&lt;&gt;"",_xlfn.VALUETOTEXT('FY2025'!D210),"")</f>
        <v>BNP Paribas SA</v>
      </c>
      <c r="E208" s="6">
        <f>IF('FY2025'!A210&lt;&gt;"",VALUE('FY2025'!E210),"")</f>
        <v>250000</v>
      </c>
      <c r="F208" s="6">
        <f>IF('FY2025'!A210&lt;&gt;"",VALUE('FY2025'!F210),"")</f>
        <v>67</v>
      </c>
      <c r="G208" s="6">
        <f>IF('FY2025'!A210&lt;&gt;"",VALUE('FY2025'!G210),"")</f>
        <v>55</v>
      </c>
      <c r="H208" s="6">
        <f>IF('FY2025'!A210&lt;&gt;"",VALUE('FY2025'!H210),"")</f>
        <v>3.3</v>
      </c>
      <c r="I208" s="6">
        <f>IF('FY2025'!A210&lt;&gt;"",VALUE('FY2025'!I210),"")</f>
        <v>0.54</v>
      </c>
      <c r="J208" s="6">
        <f>IF('FY2025'!A210&lt;&gt;"",VALUE('FY2025'!J210),"")</f>
        <v>2.76</v>
      </c>
      <c r="K208" s="7" t="e">
        <f>IF('FY2025'!A210&lt;&gt;"",DATEVALUE(MID('FY2025'!K210, FIND(",", 'FY2025'!K210) + 2, FIND(" ", 'FY2025'!K210) - FIND(",", 'FY2025'!K210) - 1) &amp; " " &amp; MID('FY2025'!K210, FIND(" ", 'FY2025'!K210) + 1, FIND(",", 'FY2025'!K210, FIND(" ", 'FY2025'!K210)) - FIND(" ", 'FY2025'!K210) - 1) &amp; ", " &amp; MID('FY2025'!K210, FIND(",", 'FY2025'!K210, FIND(",",'FY2025'!K210) + 1) + 2, LEN('FY2025'!K210))),"")</f>
        <v>#VALUE!</v>
      </c>
      <c r="L208" s="7" t="e">
        <f>IF('FY2025'!A210&lt;&gt;"",DATEVALUE(MID('FY2025'!L210, FIND(",", 'FY2025'!L210) + 2, FIND(" ", 'FY2025'!L210) - FIND(",", 'FY2025'!L210) - 1) &amp; " " &amp; MID('FY2025'!L210, FIND(" ", 'FY2025'!L210) + 1, FIND(",", 'FY2025'!L210, FIND(" ", 'FY2025'!L210)) - FIND(" ", 'FY2025'!L210) - 1) &amp; ", " &amp; MID('FY2025'!L210, FIND(",", 'FY2025'!L210, FIND(",",'FY2025'!L210) + 1) + 2, LEN('FY2025'!L210))),"")</f>
        <v>#VALUE!</v>
      </c>
      <c r="M208" s="7" t="e">
        <f>IF('FY2025'!A210&lt;&gt;"",DATEVALUE(MID('FY2025'!M210, FIND(",", 'FY2025'!M210) + 2, FIND(" ", 'FY2025'!M210) - FIND(",", 'FY2025'!M210) - 1) &amp; " " &amp; MID('FY2025'!M210, FIND(" ", 'FY2025'!M210) + 1, FIND(",", 'FY2025'!M210, FIND(" ", 'FY2025'!M210)) - FIND(" ", 'FY2025'!M210) - 1) &amp; ", " &amp; MID('FY2025'!M210, FIND(",", 'FY2025'!M210, FIND(",",'FY2025'!M210) + 1) + 2, LEN('FY2025'!M210))),"")</f>
        <v>#VALUE!</v>
      </c>
      <c r="N208" s="7" t="e">
        <f>IF('FY2025'!A210&lt;&gt;"",DATEVALUE(MID('FY2025'!N210, FIND(",", 'FY2025'!N210) + 2, FIND(" ", 'FY2025'!N210) - FIND(",", 'FY2025'!N210) - 1) &amp; " " &amp; MID('FY2025'!N210, FIND(" ", 'FY2025'!N210) + 1, FIND(",", 'FY2025'!N210, FIND(" ", 'FY2025'!N210)) - FIND(" ", 'FY2025'!N210) - 1) &amp; ", " &amp; MID('FY2025'!N210, FIND(",", 'FY2025'!N210, FIND(",",'FY2025'!N210) + 1) + 2, LEN('FY2025'!N210))),"")</f>
        <v>#VALUE!</v>
      </c>
      <c r="O208" s="5" t="e">
        <f t="shared" si="3"/>
        <v>#VALUE!</v>
      </c>
      <c r="P208" s="10" t="e">
        <f>IF('FY2025'!$A210&lt;&gt;"",IF(AND(MONTH($K208) &lt;= 1, MONTH($L208) &gt;= 1), IF($O208 &lt;&gt; "", $E208/$O208, ""), ""),"")</f>
        <v>#VALUE!</v>
      </c>
      <c r="Q208" s="10" t="e">
        <f>IF('FY2025'!$A210&lt;&gt;"",IF(AND(MONTH($K208) &lt;= 2, MONTH($L208) &gt;= 2), IF($O208 &lt;&gt; "", $E208/$O208, ""), ""),"")</f>
        <v>#VALUE!</v>
      </c>
      <c r="R208" s="10" t="e">
        <f>IF('FY2025'!$A210&lt;&gt;"",IF(AND(MONTH($K208) &lt;= 3, MONTH($L208) &gt;= 3), IF($O208 &lt;&gt; "", $E208/$O208, ""), ""),"")</f>
        <v>#VALUE!</v>
      </c>
      <c r="S208" s="10" t="e">
        <f>IF('FY2025'!$A210&lt;&gt;"",IF(AND(MONTH($K208) &lt;= 4, MONTH($L208) &gt;= 4), IF($O208 &lt;&gt; "", $E208/$O208, ""), ""),"")</f>
        <v>#VALUE!</v>
      </c>
      <c r="T208" s="10" t="e">
        <f>IF('FY2025'!$A210&lt;&gt;"",IF(AND(MONTH($K208) &lt;= 5, MONTH($L208) &gt;= 5), IF($O208 &lt;&gt; "", $E208/$O208, ""), ""),"")</f>
        <v>#VALUE!</v>
      </c>
      <c r="U208" s="10" t="e">
        <f>IF('FY2025'!$A210&lt;&gt;"",IF(AND(MONTH($K208) &lt;= 6, MONTH($L208) &gt;= 6), IF($O208 &lt;&gt; "", $E208/$O208, ""), ""),"")</f>
        <v>#VALUE!</v>
      </c>
      <c r="V208" s="10" t="e">
        <f>IF('FY2025'!$A210&lt;&gt;"",IF(AND(MONTH($K208) &lt;= 7, MONTH($L208) &gt;= 7 ), IF($O208 &lt;&gt; "", $E208/$O208, ""), ""),"")</f>
        <v>#VALUE!</v>
      </c>
      <c r="W208" s="10" t="e">
        <f>IF('FY2025'!$A210&lt;&gt;"",IF(AND(MONTH($K208) &lt;= 8, MONTH($L208) &gt;= 8), IF($O208 &lt;&gt; "", $E208/$O208, ""), ""),"")</f>
        <v>#VALUE!</v>
      </c>
      <c r="X208" s="10" t="e">
        <f>IF('FY2025'!$A210&lt;&gt;"",IF(AND(MONTH($K208) &lt;= 9, MONTH($L208) &gt;= 9), IF($O208 &lt;&gt; "", $E208/$O208, ""), ""),"")</f>
        <v>#VALUE!</v>
      </c>
      <c r="Y208" s="10" t="e">
        <f>IF('FY2025'!$A210&lt;&gt;"",IF(AND(MONTH($K208) &lt;= 10, MONTH($L208) &gt;= 10), IF($O208 &lt;&gt; "", $E208/$O208, ""), ""),"")</f>
        <v>#VALUE!</v>
      </c>
      <c r="Z208" s="10" t="e">
        <f>IF('FY2025'!$A210&lt;&gt;"",IF(AND(MONTH($K208) &lt;= 11, MONTH($L208) &gt;= 11), IF($O208 &lt;&gt; "", $E208/$O208, ""), ""),"")</f>
        <v>#VALUE!</v>
      </c>
      <c r="AA208" s="10" t="e">
        <f>IF('FY2025'!$A210&lt;&gt;"",IF(AND(MONTH($K208) &lt;= 12, MONTH($L208) &gt;= 12), IF($O208 &lt;&gt; "", $E208/$O208, ""), ""),"")</f>
        <v>#VALUE!</v>
      </c>
    </row>
    <row r="209" spans="1:27" x14ac:dyDescent="0.25">
      <c r="A209" s="8">
        <f>IF('FY2025'!A211&lt;&gt;"", VALUE('FY2025'!A211), "")</f>
        <v>208</v>
      </c>
      <c r="B209" s="5" t="str">
        <f>IF('FY2025'!A211&lt;&gt;"",_xlfn.VALUETOTEXT('FY2025'!B211),"")</f>
        <v>25-2807-0408-25PTLCL-PS-EG-208</v>
      </c>
      <c r="C209" s="5" t="str">
        <f>_xlfn.VALUETOTEXT('FY2025'!C211)</f>
        <v>EG</v>
      </c>
      <c r="D209" s="5" t="str">
        <f>IF('FY2025'!A211&lt;&gt;"",_xlfn.VALUETOTEXT('FY2025'!D211),"")</f>
        <v>PETCO Trading Labuan Co. Ltd</v>
      </c>
      <c r="E209" s="6">
        <f>IF('FY2025'!A211&lt;&gt;"",VALUE('FY2025'!E211),"")</f>
        <v>250000</v>
      </c>
      <c r="F209" s="6">
        <f>IF('FY2025'!A211&lt;&gt;"",VALUE('FY2025'!F211),"")</f>
        <v>65</v>
      </c>
      <c r="G209" s="6">
        <f>IF('FY2025'!A211&lt;&gt;"",VALUE('FY2025'!G211),"")</f>
        <v>55</v>
      </c>
      <c r="H209" s="6">
        <f>IF('FY2025'!A211&lt;&gt;"",VALUE('FY2025'!H211),"")</f>
        <v>3.3</v>
      </c>
      <c r="I209" s="6">
        <f>IF('FY2025'!A211&lt;&gt;"",VALUE('FY2025'!I211),"")</f>
        <v>0.79</v>
      </c>
      <c r="J209" s="6">
        <f>IF('FY2025'!A211&lt;&gt;"",VALUE('FY2025'!J211),"")</f>
        <v>2.5099999999999998</v>
      </c>
      <c r="K209" s="7" t="e">
        <f>IF('FY2025'!A211&lt;&gt;"",DATEVALUE(MID('FY2025'!K211, FIND(",", 'FY2025'!K211) + 2, FIND(" ", 'FY2025'!K211) - FIND(",", 'FY2025'!K211) - 1) &amp; " " &amp; MID('FY2025'!K211, FIND(" ", 'FY2025'!K211) + 1, FIND(",", 'FY2025'!K211, FIND(" ", 'FY2025'!K211)) - FIND(" ", 'FY2025'!K211) - 1) &amp; ", " &amp; MID('FY2025'!K211, FIND(",", 'FY2025'!K211, FIND(",",'FY2025'!K211) + 1) + 2, LEN('FY2025'!K211))),"")</f>
        <v>#VALUE!</v>
      </c>
      <c r="L209" s="7" t="e">
        <f>IF('FY2025'!A211&lt;&gt;"",DATEVALUE(MID('FY2025'!L211, FIND(",", 'FY2025'!L211) + 2, FIND(" ", 'FY2025'!L211) - FIND(",", 'FY2025'!L211) - 1) &amp; " " &amp; MID('FY2025'!L211, FIND(" ", 'FY2025'!L211) + 1, FIND(",", 'FY2025'!L211, FIND(" ", 'FY2025'!L211)) - FIND(" ", 'FY2025'!L211) - 1) &amp; ", " &amp; MID('FY2025'!L211, FIND(",", 'FY2025'!L211, FIND(",",'FY2025'!L211) + 1) + 2, LEN('FY2025'!L211))),"")</f>
        <v>#VALUE!</v>
      </c>
      <c r="M209" s="7" t="e">
        <f>IF('FY2025'!A211&lt;&gt;"",DATEVALUE(MID('FY2025'!M211, FIND(",", 'FY2025'!M211) + 2, FIND(" ", 'FY2025'!M211) - FIND(",", 'FY2025'!M211) - 1) &amp; " " &amp; MID('FY2025'!M211, FIND(" ", 'FY2025'!M211) + 1, FIND(",", 'FY2025'!M211, FIND(" ", 'FY2025'!M211)) - FIND(" ", 'FY2025'!M211) - 1) &amp; ", " &amp; MID('FY2025'!M211, FIND(",", 'FY2025'!M211, FIND(",",'FY2025'!M211) + 1) + 2, LEN('FY2025'!M211))),"")</f>
        <v>#VALUE!</v>
      </c>
      <c r="N209" s="7" t="e">
        <f>IF('FY2025'!A211&lt;&gt;"",DATEVALUE(MID('FY2025'!N211, FIND(",", 'FY2025'!N211) + 2, FIND(" ", 'FY2025'!N211) - FIND(",", 'FY2025'!N211) - 1) &amp; " " &amp; MID('FY2025'!N211, FIND(" ", 'FY2025'!N211) + 1, FIND(",", 'FY2025'!N211, FIND(" ", 'FY2025'!N211)) - FIND(" ", 'FY2025'!N211) - 1) &amp; ", " &amp; MID('FY2025'!N211, FIND(",", 'FY2025'!N211, FIND(",",'FY2025'!N211) + 1) + 2, LEN('FY2025'!N211))),"")</f>
        <v>#VALUE!</v>
      </c>
      <c r="O209" s="5" t="e">
        <f t="shared" si="3"/>
        <v>#VALUE!</v>
      </c>
      <c r="P209" s="10" t="e">
        <f>IF('FY2025'!$A211&lt;&gt;"",IF(AND(MONTH($K209) &lt;= 1, MONTH($L209) &gt;= 1), IF($O209 &lt;&gt; "", $E209/$O209, ""), ""),"")</f>
        <v>#VALUE!</v>
      </c>
      <c r="Q209" s="10" t="e">
        <f>IF('FY2025'!$A211&lt;&gt;"",IF(AND(MONTH($K209) &lt;= 2, MONTH($L209) &gt;= 2), IF($O209 &lt;&gt; "", $E209/$O209, ""), ""),"")</f>
        <v>#VALUE!</v>
      </c>
      <c r="R209" s="10" t="e">
        <f>IF('FY2025'!$A211&lt;&gt;"",IF(AND(MONTH($K209) &lt;= 3, MONTH($L209) &gt;= 3), IF($O209 &lt;&gt; "", $E209/$O209, ""), ""),"")</f>
        <v>#VALUE!</v>
      </c>
      <c r="S209" s="10" t="e">
        <f>IF('FY2025'!$A211&lt;&gt;"",IF(AND(MONTH($K209) &lt;= 4, MONTH($L209) &gt;= 4), IF($O209 &lt;&gt; "", $E209/$O209, ""), ""),"")</f>
        <v>#VALUE!</v>
      </c>
      <c r="T209" s="10" t="e">
        <f>IF('FY2025'!$A211&lt;&gt;"",IF(AND(MONTH($K209) &lt;= 5, MONTH($L209) &gt;= 5), IF($O209 &lt;&gt; "", $E209/$O209, ""), ""),"")</f>
        <v>#VALUE!</v>
      </c>
      <c r="U209" s="10" t="e">
        <f>IF('FY2025'!$A211&lt;&gt;"",IF(AND(MONTH($K209) &lt;= 6, MONTH($L209) &gt;= 6), IF($O209 &lt;&gt; "", $E209/$O209, ""), ""),"")</f>
        <v>#VALUE!</v>
      </c>
      <c r="V209" s="10" t="e">
        <f>IF('FY2025'!$A211&lt;&gt;"",IF(AND(MONTH($K209) &lt;= 7, MONTH($L209) &gt;= 7 ), IF($O209 &lt;&gt; "", $E209/$O209, ""), ""),"")</f>
        <v>#VALUE!</v>
      </c>
      <c r="W209" s="10" t="e">
        <f>IF('FY2025'!$A211&lt;&gt;"",IF(AND(MONTH($K209) &lt;= 8, MONTH($L209) &gt;= 8), IF($O209 &lt;&gt; "", $E209/$O209, ""), ""),"")</f>
        <v>#VALUE!</v>
      </c>
      <c r="X209" s="10" t="e">
        <f>IF('FY2025'!$A211&lt;&gt;"",IF(AND(MONTH($K209) &lt;= 9, MONTH($L209) &gt;= 9), IF($O209 &lt;&gt; "", $E209/$O209, ""), ""),"")</f>
        <v>#VALUE!</v>
      </c>
      <c r="Y209" s="10" t="e">
        <f>IF('FY2025'!$A211&lt;&gt;"",IF(AND(MONTH($K209) &lt;= 10, MONTH($L209) &gt;= 10), IF($O209 &lt;&gt; "", $E209/$O209, ""), ""),"")</f>
        <v>#VALUE!</v>
      </c>
      <c r="Z209" s="10" t="e">
        <f>IF('FY2025'!$A211&lt;&gt;"",IF(AND(MONTH($K209) &lt;= 11, MONTH($L209) &gt;= 11), IF($O209 &lt;&gt; "", $E209/$O209, ""), ""),"")</f>
        <v>#VALUE!</v>
      </c>
      <c r="AA209" s="10" t="e">
        <f>IF('FY2025'!$A211&lt;&gt;"",IF(AND(MONTH($K209) &lt;= 12, MONTH($L209) &gt;= 12), IF($O209 &lt;&gt; "", $E209/$O209, ""), ""),"")</f>
        <v>#VALUE!</v>
      </c>
    </row>
    <row r="210" spans="1:27" x14ac:dyDescent="0.25">
      <c r="A210" s="8">
        <f>IF('FY2025'!A212&lt;&gt;"", VALUE('FY2025'!A212), "")</f>
        <v>209</v>
      </c>
      <c r="B210" s="5" t="str">
        <f>IF('FY2025'!A212&lt;&gt;"",_xlfn.VALUETOTEXT('FY2025'!B212),"")</f>
        <v>25-2807-1508-25BNPP-PS-HZ-209</v>
      </c>
      <c r="C210" s="5" t="str">
        <f>_xlfn.VALUETOTEXT('FY2025'!C212)</f>
        <v>HZ</v>
      </c>
      <c r="D210" s="5" t="str">
        <f>IF('FY2025'!A212&lt;&gt;"",_xlfn.VALUETOTEXT('FY2025'!D212),"")</f>
        <v>BNP Paribas SA</v>
      </c>
      <c r="E210" s="6">
        <f>IF('FY2025'!A212&lt;&gt;"",VALUE('FY2025'!E212),"")</f>
        <v>250000</v>
      </c>
      <c r="F210" s="6">
        <f>IF('FY2025'!A212&lt;&gt;"",VALUE('FY2025'!F212),"")</f>
        <v>65</v>
      </c>
      <c r="G210" s="6">
        <f>IF('FY2025'!A212&lt;&gt;"",VALUE('FY2025'!G212),"")</f>
        <v>55</v>
      </c>
      <c r="H210" s="6">
        <f>IF('FY2025'!A212&lt;&gt;"",VALUE('FY2025'!H212),"")</f>
        <v>3.28</v>
      </c>
      <c r="I210" s="6">
        <f>IF('FY2025'!A212&lt;&gt;"",VALUE('FY2025'!I212),"")</f>
        <v>0.8</v>
      </c>
      <c r="J210" s="6">
        <f>IF('FY2025'!A212&lt;&gt;"",VALUE('FY2025'!J212),"")</f>
        <v>2.48</v>
      </c>
      <c r="K210" s="7" t="e">
        <f>IF('FY2025'!A212&lt;&gt;"",DATEVALUE(MID('FY2025'!K212, FIND(",", 'FY2025'!K212) + 2, FIND(" ", 'FY2025'!K212) - FIND(",", 'FY2025'!K212) - 1) &amp; " " &amp; MID('FY2025'!K212, FIND(" ", 'FY2025'!K212) + 1, FIND(",", 'FY2025'!K212, FIND(" ", 'FY2025'!K212)) - FIND(" ", 'FY2025'!K212) - 1) &amp; ", " &amp; MID('FY2025'!K212, FIND(",", 'FY2025'!K212, FIND(",",'FY2025'!K212) + 1) + 2, LEN('FY2025'!K212))),"")</f>
        <v>#VALUE!</v>
      </c>
      <c r="L210" s="7" t="e">
        <f>IF('FY2025'!A212&lt;&gt;"",DATEVALUE(MID('FY2025'!L212, FIND(",", 'FY2025'!L212) + 2, FIND(" ", 'FY2025'!L212) - FIND(",", 'FY2025'!L212) - 1) &amp; " " &amp; MID('FY2025'!L212, FIND(" ", 'FY2025'!L212) + 1, FIND(",", 'FY2025'!L212, FIND(" ", 'FY2025'!L212)) - FIND(" ", 'FY2025'!L212) - 1) &amp; ", " &amp; MID('FY2025'!L212, FIND(",", 'FY2025'!L212, FIND(",",'FY2025'!L212) + 1) + 2, LEN('FY2025'!L212))),"")</f>
        <v>#VALUE!</v>
      </c>
      <c r="M210" s="7" t="e">
        <f>IF('FY2025'!A212&lt;&gt;"",DATEVALUE(MID('FY2025'!M212, FIND(",", 'FY2025'!M212) + 2, FIND(" ", 'FY2025'!M212) - FIND(",", 'FY2025'!M212) - 1) &amp; " " &amp; MID('FY2025'!M212, FIND(" ", 'FY2025'!M212) + 1, FIND(",", 'FY2025'!M212, FIND(" ", 'FY2025'!M212)) - FIND(" ", 'FY2025'!M212) - 1) &amp; ", " &amp; MID('FY2025'!M212, FIND(",", 'FY2025'!M212, FIND(",",'FY2025'!M212) + 1) + 2, LEN('FY2025'!M212))),"")</f>
        <v>#VALUE!</v>
      </c>
      <c r="N210" s="7" t="e">
        <f>IF('FY2025'!A212&lt;&gt;"",DATEVALUE(MID('FY2025'!N212, FIND(",", 'FY2025'!N212) + 2, FIND(" ", 'FY2025'!N212) - FIND(",", 'FY2025'!N212) - 1) &amp; " " &amp; MID('FY2025'!N212, FIND(" ", 'FY2025'!N212) + 1, FIND(",", 'FY2025'!N212, FIND(" ", 'FY2025'!N212)) - FIND(" ", 'FY2025'!N212) - 1) &amp; ", " &amp; MID('FY2025'!N212, FIND(",", 'FY2025'!N212, FIND(",",'FY2025'!N212) + 1) + 2, LEN('FY2025'!N212))),"")</f>
        <v>#VALUE!</v>
      </c>
      <c r="O210" s="5" t="e">
        <f t="shared" si="3"/>
        <v>#VALUE!</v>
      </c>
      <c r="P210" s="10" t="e">
        <f>IF('FY2025'!$A212&lt;&gt;"",IF(AND(MONTH($K210) &lt;= 1, MONTH($L210) &gt;= 1), IF($O210 &lt;&gt; "", $E210/$O210, ""), ""),"")</f>
        <v>#VALUE!</v>
      </c>
      <c r="Q210" s="10" t="e">
        <f>IF('FY2025'!$A212&lt;&gt;"",IF(AND(MONTH($K210) &lt;= 2, MONTH($L210) &gt;= 2), IF($O210 &lt;&gt; "", $E210/$O210, ""), ""),"")</f>
        <v>#VALUE!</v>
      </c>
      <c r="R210" s="10" t="e">
        <f>IF('FY2025'!$A212&lt;&gt;"",IF(AND(MONTH($K210) &lt;= 3, MONTH($L210) &gt;= 3), IF($O210 &lt;&gt; "", $E210/$O210, ""), ""),"")</f>
        <v>#VALUE!</v>
      </c>
      <c r="S210" s="10" t="e">
        <f>IF('FY2025'!$A212&lt;&gt;"",IF(AND(MONTH($K210) &lt;= 4, MONTH($L210) &gt;= 4), IF($O210 &lt;&gt; "", $E210/$O210, ""), ""),"")</f>
        <v>#VALUE!</v>
      </c>
      <c r="T210" s="10" t="e">
        <f>IF('FY2025'!$A212&lt;&gt;"",IF(AND(MONTH($K210) &lt;= 5, MONTH($L210) &gt;= 5), IF($O210 &lt;&gt; "", $E210/$O210, ""), ""),"")</f>
        <v>#VALUE!</v>
      </c>
      <c r="U210" s="10" t="e">
        <f>IF('FY2025'!$A212&lt;&gt;"",IF(AND(MONTH($K210) &lt;= 6, MONTH($L210) &gt;= 6), IF($O210 &lt;&gt; "", $E210/$O210, ""), ""),"")</f>
        <v>#VALUE!</v>
      </c>
      <c r="V210" s="10" t="e">
        <f>IF('FY2025'!$A212&lt;&gt;"",IF(AND(MONTH($K210) &lt;= 7, MONTH($L210) &gt;= 7 ), IF($O210 &lt;&gt; "", $E210/$O210, ""), ""),"")</f>
        <v>#VALUE!</v>
      </c>
      <c r="W210" s="10" t="e">
        <f>IF('FY2025'!$A212&lt;&gt;"",IF(AND(MONTH($K210) &lt;= 8, MONTH($L210) &gt;= 8), IF($O210 &lt;&gt; "", $E210/$O210, ""), ""),"")</f>
        <v>#VALUE!</v>
      </c>
      <c r="X210" s="10" t="e">
        <f>IF('FY2025'!$A212&lt;&gt;"",IF(AND(MONTH($K210) &lt;= 9, MONTH($L210) &gt;= 9), IF($O210 &lt;&gt; "", $E210/$O210, ""), ""),"")</f>
        <v>#VALUE!</v>
      </c>
      <c r="Y210" s="10" t="e">
        <f>IF('FY2025'!$A212&lt;&gt;"",IF(AND(MONTH($K210) &lt;= 10, MONTH($L210) &gt;= 10), IF($O210 &lt;&gt; "", $E210/$O210, ""), ""),"")</f>
        <v>#VALUE!</v>
      </c>
      <c r="Z210" s="10" t="e">
        <f>IF('FY2025'!$A212&lt;&gt;"",IF(AND(MONTH($K210) &lt;= 11, MONTH($L210) &gt;= 11), IF($O210 &lt;&gt; "", $E210/$O210, ""), ""),"")</f>
        <v>#VALUE!</v>
      </c>
      <c r="AA210" s="10" t="e">
        <f>IF('FY2025'!$A212&lt;&gt;"",IF(AND(MONTH($K210) &lt;= 12, MONTH($L210) &gt;= 12), IF($O210 &lt;&gt; "", $E210/$O210, ""), ""),"")</f>
        <v>#VALUE!</v>
      </c>
    </row>
    <row r="211" spans="1:27" x14ac:dyDescent="0.25">
      <c r="A211" s="8">
        <f>IF('FY2025'!A213&lt;&gt;"", VALUE('FY2025'!A213), "")</f>
        <v>210</v>
      </c>
      <c r="B211" s="5" t="str">
        <f>IF('FY2025'!A213&lt;&gt;"",_xlfn.VALUETOTEXT('FY2025'!B213),"")</f>
        <v>25-2807-1508-25CIMB-PS-DS-210</v>
      </c>
      <c r="C211" s="5" t="str">
        <f>_xlfn.VALUETOTEXT('FY2025'!C213)</f>
        <v>DS</v>
      </c>
      <c r="D211" s="5" t="str">
        <f>IF('FY2025'!A213&lt;&gt;"",_xlfn.VALUETOTEXT('FY2025'!D213),"")</f>
        <v>CIMB Bank Bhd</v>
      </c>
      <c r="E211" s="6">
        <f>IF('FY2025'!A213&lt;&gt;"",VALUE('FY2025'!E213),"")</f>
        <v>250000</v>
      </c>
      <c r="F211" s="6">
        <f>IF('FY2025'!A213&lt;&gt;"",VALUE('FY2025'!F213),"")</f>
        <v>65</v>
      </c>
      <c r="G211" s="6">
        <f>IF('FY2025'!A213&lt;&gt;"",VALUE('FY2025'!G213),"")</f>
        <v>55</v>
      </c>
      <c r="H211" s="6">
        <f>IF('FY2025'!A213&lt;&gt;"",VALUE('FY2025'!H213),"")</f>
        <v>3.23</v>
      </c>
      <c r="I211" s="6">
        <f>IF('FY2025'!A213&lt;&gt;"",VALUE('FY2025'!I213),"")</f>
        <v>0.72</v>
      </c>
      <c r="J211" s="6">
        <f>IF('FY2025'!A213&lt;&gt;"",VALUE('FY2025'!J213),"")</f>
        <v>2.5099999999999998</v>
      </c>
      <c r="K211" s="7" t="e">
        <f>IF('FY2025'!A213&lt;&gt;"",DATEVALUE(MID('FY2025'!K213, FIND(",", 'FY2025'!K213) + 2, FIND(" ", 'FY2025'!K213) - FIND(",", 'FY2025'!K213) - 1) &amp; " " &amp; MID('FY2025'!K213, FIND(" ", 'FY2025'!K213) + 1, FIND(",", 'FY2025'!K213, FIND(" ", 'FY2025'!K213)) - FIND(" ", 'FY2025'!K213) - 1) &amp; ", " &amp; MID('FY2025'!K213, FIND(",", 'FY2025'!K213, FIND(",",'FY2025'!K213) + 1) + 2, LEN('FY2025'!K213))),"")</f>
        <v>#VALUE!</v>
      </c>
      <c r="L211" s="7" t="e">
        <f>IF('FY2025'!A213&lt;&gt;"",DATEVALUE(MID('FY2025'!L213, FIND(",", 'FY2025'!L213) + 2, FIND(" ", 'FY2025'!L213) - FIND(",", 'FY2025'!L213) - 1) &amp; " " &amp; MID('FY2025'!L213, FIND(" ", 'FY2025'!L213) + 1, FIND(",", 'FY2025'!L213, FIND(" ", 'FY2025'!L213)) - FIND(" ", 'FY2025'!L213) - 1) &amp; ", " &amp; MID('FY2025'!L213, FIND(",", 'FY2025'!L213, FIND(",",'FY2025'!L213) + 1) + 2, LEN('FY2025'!L213))),"")</f>
        <v>#VALUE!</v>
      </c>
      <c r="M211" s="7" t="e">
        <f>IF('FY2025'!A213&lt;&gt;"",DATEVALUE(MID('FY2025'!M213, FIND(",", 'FY2025'!M213) + 2, FIND(" ", 'FY2025'!M213) - FIND(",", 'FY2025'!M213) - 1) &amp; " " &amp; MID('FY2025'!M213, FIND(" ", 'FY2025'!M213) + 1, FIND(",", 'FY2025'!M213, FIND(" ", 'FY2025'!M213)) - FIND(" ", 'FY2025'!M213) - 1) &amp; ", " &amp; MID('FY2025'!M213, FIND(",", 'FY2025'!M213, FIND(",",'FY2025'!M213) + 1) + 2, LEN('FY2025'!M213))),"")</f>
        <v>#VALUE!</v>
      </c>
      <c r="N211" s="7" t="e">
        <f>IF('FY2025'!A213&lt;&gt;"",DATEVALUE(MID('FY2025'!N213, FIND(",", 'FY2025'!N213) + 2, FIND(" ", 'FY2025'!N213) - FIND(",", 'FY2025'!N213) - 1) &amp; " " &amp; MID('FY2025'!N213, FIND(" ", 'FY2025'!N213) + 1, FIND(",", 'FY2025'!N213, FIND(" ", 'FY2025'!N213)) - FIND(" ", 'FY2025'!N213) - 1) &amp; ", " &amp; MID('FY2025'!N213, FIND(",", 'FY2025'!N213, FIND(",",'FY2025'!N213) + 1) + 2, LEN('FY2025'!N213))),"")</f>
        <v>#VALUE!</v>
      </c>
      <c r="O211" s="5" t="e">
        <f t="shared" si="3"/>
        <v>#VALUE!</v>
      </c>
      <c r="P211" s="10" t="e">
        <f>IF('FY2025'!$A213&lt;&gt;"",IF(AND(MONTH($K211) &lt;= 1, MONTH($L211) &gt;= 1), IF($O211 &lt;&gt; "", $E211/$O211, ""), ""),"")</f>
        <v>#VALUE!</v>
      </c>
      <c r="Q211" s="10" t="e">
        <f>IF('FY2025'!$A213&lt;&gt;"",IF(AND(MONTH($K211) &lt;= 2, MONTH($L211) &gt;= 2), IF($O211 &lt;&gt; "", $E211/$O211, ""), ""),"")</f>
        <v>#VALUE!</v>
      </c>
      <c r="R211" s="10" t="e">
        <f>IF('FY2025'!$A213&lt;&gt;"",IF(AND(MONTH($K211) &lt;= 3, MONTH($L211) &gt;= 3), IF($O211 &lt;&gt; "", $E211/$O211, ""), ""),"")</f>
        <v>#VALUE!</v>
      </c>
      <c r="S211" s="10" t="e">
        <f>IF('FY2025'!$A213&lt;&gt;"",IF(AND(MONTH($K211) &lt;= 4, MONTH($L211) &gt;= 4), IF($O211 &lt;&gt; "", $E211/$O211, ""), ""),"")</f>
        <v>#VALUE!</v>
      </c>
      <c r="T211" s="10" t="e">
        <f>IF('FY2025'!$A213&lt;&gt;"",IF(AND(MONTH($K211) &lt;= 5, MONTH($L211) &gt;= 5), IF($O211 &lt;&gt; "", $E211/$O211, ""), ""),"")</f>
        <v>#VALUE!</v>
      </c>
      <c r="U211" s="10" t="e">
        <f>IF('FY2025'!$A213&lt;&gt;"",IF(AND(MONTH($K211) &lt;= 6, MONTH($L211) &gt;= 6), IF($O211 &lt;&gt; "", $E211/$O211, ""), ""),"")</f>
        <v>#VALUE!</v>
      </c>
      <c r="V211" s="10" t="e">
        <f>IF('FY2025'!$A213&lt;&gt;"",IF(AND(MONTH($K211) &lt;= 7, MONTH($L211) &gt;= 7 ), IF($O211 &lt;&gt; "", $E211/$O211, ""), ""),"")</f>
        <v>#VALUE!</v>
      </c>
      <c r="W211" s="10" t="e">
        <f>IF('FY2025'!$A213&lt;&gt;"",IF(AND(MONTH($K211) &lt;= 8, MONTH($L211) &gt;= 8), IF($O211 &lt;&gt; "", $E211/$O211, ""), ""),"")</f>
        <v>#VALUE!</v>
      </c>
      <c r="X211" s="10" t="e">
        <f>IF('FY2025'!$A213&lt;&gt;"",IF(AND(MONTH($K211) &lt;= 9, MONTH($L211) &gt;= 9), IF($O211 &lt;&gt; "", $E211/$O211, ""), ""),"")</f>
        <v>#VALUE!</v>
      </c>
      <c r="Y211" s="10" t="e">
        <f>IF('FY2025'!$A213&lt;&gt;"",IF(AND(MONTH($K211) &lt;= 10, MONTH($L211) &gt;= 10), IF($O211 &lt;&gt; "", $E211/$O211, ""), ""),"")</f>
        <v>#VALUE!</v>
      </c>
      <c r="Z211" s="10" t="e">
        <f>IF('FY2025'!$A213&lt;&gt;"",IF(AND(MONTH($K211) &lt;= 11, MONTH($L211) &gt;= 11), IF($O211 &lt;&gt; "", $E211/$O211, ""), ""),"")</f>
        <v>#VALUE!</v>
      </c>
      <c r="AA211" s="10" t="e">
        <f>IF('FY2025'!$A213&lt;&gt;"",IF(AND(MONTH($K211) &lt;= 12, MONTH($L211) &gt;= 12), IF($O211 &lt;&gt; "", $E211/$O211, ""), ""),"")</f>
        <v>#VALUE!</v>
      </c>
    </row>
    <row r="212" spans="1:27" x14ac:dyDescent="0.25">
      <c r="A212" s="8">
        <f>IF('FY2025'!A214&lt;&gt;"", VALUE('FY2025'!A214), "")</f>
        <v>211</v>
      </c>
      <c r="B212" s="5" t="str">
        <f>IF('FY2025'!A214&lt;&gt;"",_xlfn.VALUETOTEXT('FY2025'!B214),"")</f>
        <v>25-2807-1508-25CITI-PS-HZ-211</v>
      </c>
      <c r="C212" s="5" t="str">
        <f>_xlfn.VALUETOTEXT('FY2025'!C214)</f>
        <v>HZ</v>
      </c>
      <c r="D212" s="5" t="str">
        <f>IF('FY2025'!A214&lt;&gt;"",_xlfn.VALUETOTEXT('FY2025'!D214),"")</f>
        <v>Citibank Bhd</v>
      </c>
      <c r="E212" s="6">
        <f>IF('FY2025'!A214&lt;&gt;"",VALUE('FY2025'!E214),"")</f>
        <v>250000</v>
      </c>
      <c r="F212" s="6">
        <f>IF('FY2025'!A214&lt;&gt;"",VALUE('FY2025'!F214),"")</f>
        <v>65</v>
      </c>
      <c r="G212" s="6">
        <f>IF('FY2025'!A214&lt;&gt;"",VALUE('FY2025'!G214),"")</f>
        <v>55</v>
      </c>
      <c r="H212" s="6">
        <f>IF('FY2025'!A214&lt;&gt;"",VALUE('FY2025'!H214),"")</f>
        <v>3.35</v>
      </c>
      <c r="I212" s="6">
        <f>IF('FY2025'!A214&lt;&gt;"",VALUE('FY2025'!I214),"")</f>
        <v>0.84</v>
      </c>
      <c r="J212" s="6">
        <f>IF('FY2025'!A214&lt;&gt;"",VALUE('FY2025'!J214),"")</f>
        <v>2.5099999999999998</v>
      </c>
      <c r="K212" s="7" t="e">
        <f>IF('FY2025'!A214&lt;&gt;"",DATEVALUE(MID('FY2025'!K214, FIND(",", 'FY2025'!K214) + 2, FIND(" ", 'FY2025'!K214) - FIND(",", 'FY2025'!K214) - 1) &amp; " " &amp; MID('FY2025'!K214, FIND(" ", 'FY2025'!K214) + 1, FIND(",", 'FY2025'!K214, FIND(" ", 'FY2025'!K214)) - FIND(" ", 'FY2025'!K214) - 1) &amp; ", " &amp; MID('FY2025'!K214, FIND(",", 'FY2025'!K214, FIND(",",'FY2025'!K214) + 1) + 2, LEN('FY2025'!K214))),"")</f>
        <v>#VALUE!</v>
      </c>
      <c r="L212" s="7" t="e">
        <f>IF('FY2025'!A214&lt;&gt;"",DATEVALUE(MID('FY2025'!L214, FIND(",", 'FY2025'!L214) + 2, FIND(" ", 'FY2025'!L214) - FIND(",", 'FY2025'!L214) - 1) &amp; " " &amp; MID('FY2025'!L214, FIND(" ", 'FY2025'!L214) + 1, FIND(",", 'FY2025'!L214, FIND(" ", 'FY2025'!L214)) - FIND(" ", 'FY2025'!L214) - 1) &amp; ", " &amp; MID('FY2025'!L214, FIND(",", 'FY2025'!L214, FIND(",",'FY2025'!L214) + 1) + 2, LEN('FY2025'!L214))),"")</f>
        <v>#VALUE!</v>
      </c>
      <c r="M212" s="7" t="e">
        <f>IF('FY2025'!A214&lt;&gt;"",DATEVALUE(MID('FY2025'!M214, FIND(",", 'FY2025'!M214) + 2, FIND(" ", 'FY2025'!M214) - FIND(",", 'FY2025'!M214) - 1) &amp; " " &amp; MID('FY2025'!M214, FIND(" ", 'FY2025'!M214) + 1, FIND(",", 'FY2025'!M214, FIND(" ", 'FY2025'!M214)) - FIND(" ", 'FY2025'!M214) - 1) &amp; ", " &amp; MID('FY2025'!M214, FIND(",", 'FY2025'!M214, FIND(",",'FY2025'!M214) + 1) + 2, LEN('FY2025'!M214))),"")</f>
        <v>#VALUE!</v>
      </c>
      <c r="N212" s="7" t="e">
        <f>IF('FY2025'!A214&lt;&gt;"",DATEVALUE(MID('FY2025'!N214, FIND(",", 'FY2025'!N214) + 2, FIND(" ", 'FY2025'!N214) - FIND(",", 'FY2025'!N214) - 1) &amp; " " &amp; MID('FY2025'!N214, FIND(" ", 'FY2025'!N214) + 1, FIND(",", 'FY2025'!N214, FIND(" ", 'FY2025'!N214)) - FIND(" ", 'FY2025'!N214) - 1) &amp; ", " &amp; MID('FY2025'!N214, FIND(",", 'FY2025'!N214, FIND(",",'FY2025'!N214) + 1) + 2, LEN('FY2025'!N214))),"")</f>
        <v>#VALUE!</v>
      </c>
      <c r="O212" s="5" t="e">
        <f t="shared" si="3"/>
        <v>#VALUE!</v>
      </c>
      <c r="P212" s="10" t="e">
        <f>IF('FY2025'!$A214&lt;&gt;"",IF(AND(MONTH($K212) &lt;= 1, MONTH($L212) &gt;= 1), IF($O212 &lt;&gt; "", $E212/$O212, ""), ""),"")</f>
        <v>#VALUE!</v>
      </c>
      <c r="Q212" s="10" t="e">
        <f>IF('FY2025'!$A214&lt;&gt;"",IF(AND(MONTH($K212) &lt;= 2, MONTH($L212) &gt;= 2), IF($O212 &lt;&gt; "", $E212/$O212, ""), ""),"")</f>
        <v>#VALUE!</v>
      </c>
      <c r="R212" s="10" t="e">
        <f>IF('FY2025'!$A214&lt;&gt;"",IF(AND(MONTH($K212) &lt;= 3, MONTH($L212) &gt;= 3), IF($O212 &lt;&gt; "", $E212/$O212, ""), ""),"")</f>
        <v>#VALUE!</v>
      </c>
      <c r="S212" s="10" t="e">
        <f>IF('FY2025'!$A214&lt;&gt;"",IF(AND(MONTH($K212) &lt;= 4, MONTH($L212) &gt;= 4), IF($O212 &lt;&gt; "", $E212/$O212, ""), ""),"")</f>
        <v>#VALUE!</v>
      </c>
      <c r="T212" s="10" t="e">
        <f>IF('FY2025'!$A214&lt;&gt;"",IF(AND(MONTH($K212) &lt;= 5, MONTH($L212) &gt;= 5), IF($O212 &lt;&gt; "", $E212/$O212, ""), ""),"")</f>
        <v>#VALUE!</v>
      </c>
      <c r="U212" s="10" t="e">
        <f>IF('FY2025'!$A214&lt;&gt;"",IF(AND(MONTH($K212) &lt;= 6, MONTH($L212) &gt;= 6), IF($O212 &lt;&gt; "", $E212/$O212, ""), ""),"")</f>
        <v>#VALUE!</v>
      </c>
      <c r="V212" s="10" t="e">
        <f>IF('FY2025'!$A214&lt;&gt;"",IF(AND(MONTH($K212) &lt;= 7, MONTH($L212) &gt;= 7 ), IF($O212 &lt;&gt; "", $E212/$O212, ""), ""),"")</f>
        <v>#VALUE!</v>
      </c>
      <c r="W212" s="10" t="e">
        <f>IF('FY2025'!$A214&lt;&gt;"",IF(AND(MONTH($K212) &lt;= 8, MONTH($L212) &gt;= 8), IF($O212 &lt;&gt; "", $E212/$O212, ""), ""),"")</f>
        <v>#VALUE!</v>
      </c>
      <c r="X212" s="10" t="e">
        <f>IF('FY2025'!$A214&lt;&gt;"",IF(AND(MONTH($K212) &lt;= 9, MONTH($L212) &gt;= 9), IF($O212 &lt;&gt; "", $E212/$O212, ""), ""),"")</f>
        <v>#VALUE!</v>
      </c>
      <c r="Y212" s="10" t="e">
        <f>IF('FY2025'!$A214&lt;&gt;"",IF(AND(MONTH($K212) &lt;= 10, MONTH($L212) &gt;= 10), IF($O212 &lt;&gt; "", $E212/$O212, ""), ""),"")</f>
        <v>#VALUE!</v>
      </c>
      <c r="Z212" s="10" t="e">
        <f>IF('FY2025'!$A214&lt;&gt;"",IF(AND(MONTH($K212) &lt;= 11, MONTH($L212) &gt;= 11), IF($O212 &lt;&gt; "", $E212/$O212, ""), ""),"")</f>
        <v>#VALUE!</v>
      </c>
      <c r="AA212" s="10" t="e">
        <f>IF('FY2025'!$A214&lt;&gt;"",IF(AND(MONTH($K212) &lt;= 12, MONTH($L212) &gt;= 12), IF($O212 &lt;&gt; "", $E212/$O212, ""), ""),"")</f>
        <v>#VALUE!</v>
      </c>
    </row>
    <row r="213" spans="1:27" x14ac:dyDescent="0.25">
      <c r="A213" s="8">
        <f>IF('FY2025'!A215&lt;&gt;"", VALUE('FY2025'!A215), "")</f>
        <v>212</v>
      </c>
      <c r="B213" s="5" t="str">
        <f>IF('FY2025'!A215&lt;&gt;"",_xlfn.VALUETOTEXT('FY2025'!B215),"")</f>
        <v>25-2807-1508-25SCBB-PS-DS-212</v>
      </c>
      <c r="C213" s="5" t="str">
        <f>_xlfn.VALUETOTEXT('FY2025'!C215)</f>
        <v>DS</v>
      </c>
      <c r="D213" s="5" t="str">
        <f>IF('FY2025'!A215&lt;&gt;"",_xlfn.VALUETOTEXT('FY2025'!D215),"")</f>
        <v>Standard Chartered Bank (M) Bhd</v>
      </c>
      <c r="E213" s="6">
        <f>IF('FY2025'!A215&lt;&gt;"",VALUE('FY2025'!E215),"")</f>
        <v>500000</v>
      </c>
      <c r="F213" s="6">
        <f>IF('FY2025'!A215&lt;&gt;"",VALUE('FY2025'!F215),"")</f>
        <v>66</v>
      </c>
      <c r="G213" s="6">
        <f>IF('FY2025'!A215&lt;&gt;"",VALUE('FY2025'!G215),"")</f>
        <v>53</v>
      </c>
      <c r="H213" s="6">
        <f>IF('FY2025'!A215&lt;&gt;"",VALUE('FY2025'!H215),"")</f>
        <v>2.92</v>
      </c>
      <c r="I213" s="6">
        <f>IF('FY2025'!A215&lt;&gt;"",VALUE('FY2025'!I215),"")</f>
        <v>0.38</v>
      </c>
      <c r="J213" s="6">
        <f>IF('FY2025'!A215&lt;&gt;"",VALUE('FY2025'!J215),"")</f>
        <v>2.54</v>
      </c>
      <c r="K213" s="7" t="e">
        <f>IF('FY2025'!A215&lt;&gt;"",DATEVALUE(MID('FY2025'!K215, FIND(",", 'FY2025'!K215) + 2, FIND(" ", 'FY2025'!K215) - FIND(",", 'FY2025'!K215) - 1) &amp; " " &amp; MID('FY2025'!K215, FIND(" ", 'FY2025'!K215) + 1, FIND(",", 'FY2025'!K215, FIND(" ", 'FY2025'!K215)) - FIND(" ", 'FY2025'!K215) - 1) &amp; ", " &amp; MID('FY2025'!K215, FIND(",", 'FY2025'!K215, FIND(",",'FY2025'!K215) + 1) + 2, LEN('FY2025'!K215))),"")</f>
        <v>#VALUE!</v>
      </c>
      <c r="L213" s="7" t="e">
        <f>IF('FY2025'!A215&lt;&gt;"",DATEVALUE(MID('FY2025'!L215, FIND(",", 'FY2025'!L215) + 2, FIND(" ", 'FY2025'!L215) - FIND(",", 'FY2025'!L215) - 1) &amp; " " &amp; MID('FY2025'!L215, FIND(" ", 'FY2025'!L215) + 1, FIND(",", 'FY2025'!L215, FIND(" ", 'FY2025'!L215)) - FIND(" ", 'FY2025'!L215) - 1) &amp; ", " &amp; MID('FY2025'!L215, FIND(",", 'FY2025'!L215, FIND(",",'FY2025'!L215) + 1) + 2, LEN('FY2025'!L215))),"")</f>
        <v>#VALUE!</v>
      </c>
      <c r="M213" s="7" t="e">
        <f>IF('FY2025'!A215&lt;&gt;"",DATEVALUE(MID('FY2025'!M215, FIND(",", 'FY2025'!M215) + 2, FIND(" ", 'FY2025'!M215) - FIND(",", 'FY2025'!M215) - 1) &amp; " " &amp; MID('FY2025'!M215, FIND(" ", 'FY2025'!M215) + 1, FIND(",", 'FY2025'!M215, FIND(" ", 'FY2025'!M215)) - FIND(" ", 'FY2025'!M215) - 1) &amp; ", " &amp; MID('FY2025'!M215, FIND(",", 'FY2025'!M215, FIND(",",'FY2025'!M215) + 1) + 2, LEN('FY2025'!M215))),"")</f>
        <v>#VALUE!</v>
      </c>
      <c r="N213" s="7" t="e">
        <f>IF('FY2025'!A215&lt;&gt;"",DATEVALUE(MID('FY2025'!N215, FIND(",", 'FY2025'!N215) + 2, FIND(" ", 'FY2025'!N215) - FIND(",", 'FY2025'!N215) - 1) &amp; " " &amp; MID('FY2025'!N215, FIND(" ", 'FY2025'!N215) + 1, FIND(",", 'FY2025'!N215, FIND(" ", 'FY2025'!N215)) - FIND(" ", 'FY2025'!N215) - 1) &amp; ", " &amp; MID('FY2025'!N215, FIND(",", 'FY2025'!N215, FIND(",",'FY2025'!N215) + 1) + 2, LEN('FY2025'!N215))),"")</f>
        <v>#VALUE!</v>
      </c>
      <c r="O213" s="5" t="e">
        <f t="shared" si="3"/>
        <v>#VALUE!</v>
      </c>
      <c r="P213" s="10" t="e">
        <f>IF('FY2025'!$A215&lt;&gt;"",IF(AND(MONTH($K213) &lt;= 1, MONTH($L213) &gt;= 1), IF($O213 &lt;&gt; "", $E213/$O213, ""), ""),"")</f>
        <v>#VALUE!</v>
      </c>
      <c r="Q213" s="10" t="e">
        <f>IF('FY2025'!$A215&lt;&gt;"",IF(AND(MONTH($K213) &lt;= 2, MONTH($L213) &gt;= 2), IF($O213 &lt;&gt; "", $E213/$O213, ""), ""),"")</f>
        <v>#VALUE!</v>
      </c>
      <c r="R213" s="10" t="e">
        <f>IF('FY2025'!$A215&lt;&gt;"",IF(AND(MONTH($K213) &lt;= 3, MONTH($L213) &gt;= 3), IF($O213 &lt;&gt; "", $E213/$O213, ""), ""),"")</f>
        <v>#VALUE!</v>
      </c>
      <c r="S213" s="10" t="e">
        <f>IF('FY2025'!$A215&lt;&gt;"",IF(AND(MONTH($K213) &lt;= 4, MONTH($L213) &gt;= 4), IF($O213 &lt;&gt; "", $E213/$O213, ""), ""),"")</f>
        <v>#VALUE!</v>
      </c>
      <c r="T213" s="10" t="e">
        <f>IF('FY2025'!$A215&lt;&gt;"",IF(AND(MONTH($K213) &lt;= 5, MONTH($L213) &gt;= 5), IF($O213 &lt;&gt; "", $E213/$O213, ""), ""),"")</f>
        <v>#VALUE!</v>
      </c>
      <c r="U213" s="10" t="e">
        <f>IF('FY2025'!$A215&lt;&gt;"",IF(AND(MONTH($K213) &lt;= 6, MONTH($L213) &gt;= 6), IF($O213 &lt;&gt; "", $E213/$O213, ""), ""),"")</f>
        <v>#VALUE!</v>
      </c>
      <c r="V213" s="10" t="e">
        <f>IF('FY2025'!$A215&lt;&gt;"",IF(AND(MONTH($K213) &lt;= 7, MONTH($L213) &gt;= 7 ), IF($O213 &lt;&gt; "", $E213/$O213, ""), ""),"")</f>
        <v>#VALUE!</v>
      </c>
      <c r="W213" s="10" t="e">
        <f>IF('FY2025'!$A215&lt;&gt;"",IF(AND(MONTH($K213) &lt;= 8, MONTH($L213) &gt;= 8), IF($O213 &lt;&gt; "", $E213/$O213, ""), ""),"")</f>
        <v>#VALUE!</v>
      </c>
      <c r="X213" s="10" t="e">
        <f>IF('FY2025'!$A215&lt;&gt;"",IF(AND(MONTH($K213) &lt;= 9, MONTH($L213) &gt;= 9), IF($O213 &lt;&gt; "", $E213/$O213, ""), ""),"")</f>
        <v>#VALUE!</v>
      </c>
      <c r="Y213" s="10" t="e">
        <f>IF('FY2025'!$A215&lt;&gt;"",IF(AND(MONTH($K213) &lt;= 10, MONTH($L213) &gt;= 10), IF($O213 &lt;&gt; "", $E213/$O213, ""), ""),"")</f>
        <v>#VALUE!</v>
      </c>
      <c r="Z213" s="10" t="e">
        <f>IF('FY2025'!$A215&lt;&gt;"",IF(AND(MONTH($K213) &lt;= 11, MONTH($L213) &gt;= 11), IF($O213 &lt;&gt; "", $E213/$O213, ""), ""),"")</f>
        <v>#VALUE!</v>
      </c>
      <c r="AA213" s="10" t="e">
        <f>IF('FY2025'!$A215&lt;&gt;"",IF(AND(MONTH($K213) &lt;= 12, MONTH($L213) &gt;= 12), IF($O213 &lt;&gt; "", $E213/$O213, ""), ""),"")</f>
        <v>#VALUE!</v>
      </c>
    </row>
    <row r="214" spans="1:27" x14ac:dyDescent="0.25">
      <c r="A214" s="8">
        <f>IF('FY2025'!A216&lt;&gt;"", VALUE('FY2025'!A216), "")</f>
        <v>213</v>
      </c>
      <c r="B214" s="5" t="str">
        <f>IF('FY2025'!A216&lt;&gt;"",_xlfn.VALUETOTEXT('FY2025'!B216),"")</f>
        <v>25-2807-1508-25MSCG-PS-DS-213</v>
      </c>
      <c r="C214" s="5" t="str">
        <f>_xlfn.VALUETOTEXT('FY2025'!C216)</f>
        <v>DS</v>
      </c>
      <c r="D214" s="5" t="str">
        <f>IF('FY2025'!A216&lt;&gt;"",_xlfn.VALUETOTEXT('FY2025'!D216),"")</f>
        <v>Morgan Stanley Capital Group (Singapore) Pte</v>
      </c>
      <c r="E214" s="6">
        <f>IF('FY2025'!A216&lt;&gt;"",VALUE('FY2025'!E216),"")</f>
        <v>500000</v>
      </c>
      <c r="F214" s="6">
        <f>IF('FY2025'!A216&lt;&gt;"",VALUE('FY2025'!F216),"")</f>
        <v>66</v>
      </c>
      <c r="G214" s="6">
        <f>IF('FY2025'!A216&lt;&gt;"",VALUE('FY2025'!G216),"")</f>
        <v>53</v>
      </c>
      <c r="H214" s="6">
        <f>IF('FY2025'!A216&lt;&gt;"",VALUE('FY2025'!H216),"")</f>
        <v>2.94</v>
      </c>
      <c r="I214" s="6">
        <f>IF('FY2025'!A216&lt;&gt;"",VALUE('FY2025'!I216),"")</f>
        <v>0.37</v>
      </c>
      <c r="J214" s="6">
        <f>IF('FY2025'!A216&lt;&gt;"",VALUE('FY2025'!J216),"")</f>
        <v>2.57</v>
      </c>
      <c r="K214" s="7" t="e">
        <f>IF('FY2025'!A216&lt;&gt;"",DATEVALUE(MID('FY2025'!K216, FIND(",", 'FY2025'!K216) + 2, FIND(" ", 'FY2025'!K216) - FIND(",", 'FY2025'!K216) - 1) &amp; " " &amp; MID('FY2025'!K216, FIND(" ", 'FY2025'!K216) + 1, FIND(",", 'FY2025'!K216, FIND(" ", 'FY2025'!K216)) - FIND(" ", 'FY2025'!K216) - 1) &amp; ", " &amp; MID('FY2025'!K216, FIND(",", 'FY2025'!K216, FIND(",",'FY2025'!K216) + 1) + 2, LEN('FY2025'!K216))),"")</f>
        <v>#VALUE!</v>
      </c>
      <c r="L214" s="7" t="e">
        <f>IF('FY2025'!A216&lt;&gt;"",DATEVALUE(MID('FY2025'!L216, FIND(",", 'FY2025'!L216) + 2, FIND(" ", 'FY2025'!L216) - FIND(",", 'FY2025'!L216) - 1) &amp; " " &amp; MID('FY2025'!L216, FIND(" ", 'FY2025'!L216) + 1, FIND(",", 'FY2025'!L216, FIND(" ", 'FY2025'!L216)) - FIND(" ", 'FY2025'!L216) - 1) &amp; ", " &amp; MID('FY2025'!L216, FIND(",", 'FY2025'!L216, FIND(",",'FY2025'!L216) + 1) + 2, LEN('FY2025'!L216))),"")</f>
        <v>#VALUE!</v>
      </c>
      <c r="M214" s="7" t="e">
        <f>IF('FY2025'!A216&lt;&gt;"",DATEVALUE(MID('FY2025'!M216, FIND(",", 'FY2025'!M216) + 2, FIND(" ", 'FY2025'!M216) - FIND(",", 'FY2025'!M216) - 1) &amp; " " &amp; MID('FY2025'!M216, FIND(" ", 'FY2025'!M216) + 1, FIND(",", 'FY2025'!M216, FIND(" ", 'FY2025'!M216)) - FIND(" ", 'FY2025'!M216) - 1) &amp; ", " &amp; MID('FY2025'!M216, FIND(",", 'FY2025'!M216, FIND(",",'FY2025'!M216) + 1) + 2, LEN('FY2025'!M216))),"")</f>
        <v>#VALUE!</v>
      </c>
      <c r="N214" s="7" t="e">
        <f>IF('FY2025'!A216&lt;&gt;"",DATEVALUE(MID('FY2025'!N216, FIND(",", 'FY2025'!N216) + 2, FIND(" ", 'FY2025'!N216) - FIND(",", 'FY2025'!N216) - 1) &amp; " " &amp; MID('FY2025'!N216, FIND(" ", 'FY2025'!N216) + 1, FIND(",", 'FY2025'!N216, FIND(" ", 'FY2025'!N216)) - FIND(" ", 'FY2025'!N216) - 1) &amp; ", " &amp; MID('FY2025'!N216, FIND(",", 'FY2025'!N216, FIND(",",'FY2025'!N216) + 1) + 2, LEN('FY2025'!N216))),"")</f>
        <v>#VALUE!</v>
      </c>
      <c r="O214" s="5" t="e">
        <f t="shared" si="3"/>
        <v>#VALUE!</v>
      </c>
      <c r="P214" s="10" t="e">
        <f>IF('FY2025'!$A216&lt;&gt;"",IF(AND(MONTH($K214) &lt;= 1, MONTH($L214) &gt;= 1), IF($O214 &lt;&gt; "", $E214/$O214, ""), ""),"")</f>
        <v>#VALUE!</v>
      </c>
      <c r="Q214" s="10" t="e">
        <f>IF('FY2025'!$A216&lt;&gt;"",IF(AND(MONTH($K214) &lt;= 2, MONTH($L214) &gt;= 2), IF($O214 &lt;&gt; "", $E214/$O214, ""), ""),"")</f>
        <v>#VALUE!</v>
      </c>
      <c r="R214" s="10" t="e">
        <f>IF('FY2025'!$A216&lt;&gt;"",IF(AND(MONTH($K214) &lt;= 3, MONTH($L214) &gt;= 3), IF($O214 &lt;&gt; "", $E214/$O214, ""), ""),"")</f>
        <v>#VALUE!</v>
      </c>
      <c r="S214" s="10" t="e">
        <f>IF('FY2025'!$A216&lt;&gt;"",IF(AND(MONTH($K214) &lt;= 4, MONTH($L214) &gt;= 4), IF($O214 &lt;&gt; "", $E214/$O214, ""), ""),"")</f>
        <v>#VALUE!</v>
      </c>
      <c r="T214" s="10" t="e">
        <f>IF('FY2025'!$A216&lt;&gt;"",IF(AND(MONTH($K214) &lt;= 5, MONTH($L214) &gt;= 5), IF($O214 &lt;&gt; "", $E214/$O214, ""), ""),"")</f>
        <v>#VALUE!</v>
      </c>
      <c r="U214" s="10" t="e">
        <f>IF('FY2025'!$A216&lt;&gt;"",IF(AND(MONTH($K214) &lt;= 6, MONTH($L214) &gt;= 6), IF($O214 &lt;&gt; "", $E214/$O214, ""), ""),"")</f>
        <v>#VALUE!</v>
      </c>
      <c r="V214" s="10" t="e">
        <f>IF('FY2025'!$A216&lt;&gt;"",IF(AND(MONTH($K214) &lt;= 7, MONTH($L214) &gt;= 7 ), IF($O214 &lt;&gt; "", $E214/$O214, ""), ""),"")</f>
        <v>#VALUE!</v>
      </c>
      <c r="W214" s="10" t="e">
        <f>IF('FY2025'!$A216&lt;&gt;"",IF(AND(MONTH($K214) &lt;= 8, MONTH($L214) &gt;= 8), IF($O214 &lt;&gt; "", $E214/$O214, ""), ""),"")</f>
        <v>#VALUE!</v>
      </c>
      <c r="X214" s="10" t="e">
        <f>IF('FY2025'!$A216&lt;&gt;"",IF(AND(MONTH($K214) &lt;= 9, MONTH($L214) &gt;= 9), IF($O214 &lt;&gt; "", $E214/$O214, ""), ""),"")</f>
        <v>#VALUE!</v>
      </c>
      <c r="Y214" s="10" t="e">
        <f>IF('FY2025'!$A216&lt;&gt;"",IF(AND(MONTH($K214) &lt;= 10, MONTH($L214) &gt;= 10), IF($O214 &lt;&gt; "", $E214/$O214, ""), ""),"")</f>
        <v>#VALUE!</v>
      </c>
      <c r="Z214" s="10" t="e">
        <f>IF('FY2025'!$A216&lt;&gt;"",IF(AND(MONTH($K214) &lt;= 11, MONTH($L214) &gt;= 11), IF($O214 &lt;&gt; "", $E214/$O214, ""), ""),"")</f>
        <v>#VALUE!</v>
      </c>
      <c r="AA214" s="10" t="e">
        <f>IF('FY2025'!$A216&lt;&gt;"",IF(AND(MONTH($K214) &lt;= 12, MONTH($L214) &gt;= 12), IF($O214 &lt;&gt; "", $E214/$O214, ""), ""),"")</f>
        <v>#VALUE!</v>
      </c>
    </row>
    <row r="215" spans="1:27" x14ac:dyDescent="0.25">
      <c r="A215" s="8">
        <f>IF('FY2025'!A217&lt;&gt;"", VALUE('FY2025'!A217), "")</f>
        <v>214</v>
      </c>
      <c r="B215" s="5" t="str">
        <f>IF('FY2025'!A217&lt;&gt;"",_xlfn.VALUETOTEXT('FY2025'!B217),"")</f>
        <v>25-2807-1508-25JPMC-PS-DS-214</v>
      </c>
      <c r="C215" s="5" t="str">
        <f>_xlfn.VALUETOTEXT('FY2025'!C217)</f>
        <v>DS</v>
      </c>
      <c r="D215" s="5" t="str">
        <f>IF('FY2025'!A217&lt;&gt;"",_xlfn.VALUETOTEXT('FY2025'!D217),"")</f>
        <v>JP Morgan Chase Bank NA</v>
      </c>
      <c r="E215" s="6">
        <f>IF('FY2025'!A217&lt;&gt;"",VALUE('FY2025'!E217),"")</f>
        <v>500000</v>
      </c>
      <c r="F215" s="6">
        <f>IF('FY2025'!A217&lt;&gt;"",VALUE('FY2025'!F217),"")</f>
        <v>67</v>
      </c>
      <c r="G215" s="6">
        <f>IF('FY2025'!A217&lt;&gt;"",VALUE('FY2025'!G217),"")</f>
        <v>53</v>
      </c>
      <c r="H215" s="6">
        <f>IF('FY2025'!A217&lt;&gt;"",VALUE('FY2025'!H217),"")</f>
        <v>3.05</v>
      </c>
      <c r="I215" s="6">
        <f>IF('FY2025'!A217&lt;&gt;"",VALUE('FY2025'!I217),"")</f>
        <v>0.27</v>
      </c>
      <c r="J215" s="6">
        <f>IF('FY2025'!A217&lt;&gt;"",VALUE('FY2025'!J217),"")</f>
        <v>2.78</v>
      </c>
      <c r="K215" s="7" t="e">
        <f>IF('FY2025'!A217&lt;&gt;"",DATEVALUE(MID('FY2025'!K217, FIND(",", 'FY2025'!K217) + 2, FIND(" ", 'FY2025'!K217) - FIND(",", 'FY2025'!K217) - 1) &amp; " " &amp; MID('FY2025'!K217, FIND(" ", 'FY2025'!K217) + 1, FIND(",", 'FY2025'!K217, FIND(" ", 'FY2025'!K217)) - FIND(" ", 'FY2025'!K217) - 1) &amp; ", " &amp; MID('FY2025'!K217, FIND(",", 'FY2025'!K217, FIND(",",'FY2025'!K217) + 1) + 2, LEN('FY2025'!K217))),"")</f>
        <v>#VALUE!</v>
      </c>
      <c r="L215" s="7" t="e">
        <f>IF('FY2025'!A217&lt;&gt;"",DATEVALUE(MID('FY2025'!L217, FIND(",", 'FY2025'!L217) + 2, FIND(" ", 'FY2025'!L217) - FIND(",", 'FY2025'!L217) - 1) &amp; " " &amp; MID('FY2025'!L217, FIND(" ", 'FY2025'!L217) + 1, FIND(",", 'FY2025'!L217, FIND(" ", 'FY2025'!L217)) - FIND(" ", 'FY2025'!L217) - 1) &amp; ", " &amp; MID('FY2025'!L217, FIND(",", 'FY2025'!L217, FIND(",",'FY2025'!L217) + 1) + 2, LEN('FY2025'!L217))),"")</f>
        <v>#VALUE!</v>
      </c>
      <c r="M215" s="7" t="e">
        <f>IF('FY2025'!A217&lt;&gt;"",DATEVALUE(MID('FY2025'!M217, FIND(",", 'FY2025'!M217) + 2, FIND(" ", 'FY2025'!M217) - FIND(",", 'FY2025'!M217) - 1) &amp; " " &amp; MID('FY2025'!M217, FIND(" ", 'FY2025'!M217) + 1, FIND(",", 'FY2025'!M217, FIND(" ", 'FY2025'!M217)) - FIND(" ", 'FY2025'!M217) - 1) &amp; ", " &amp; MID('FY2025'!M217, FIND(",", 'FY2025'!M217, FIND(",",'FY2025'!M217) + 1) + 2, LEN('FY2025'!M217))),"")</f>
        <v>#VALUE!</v>
      </c>
      <c r="N215" s="7" t="e">
        <f>IF('FY2025'!A217&lt;&gt;"",DATEVALUE(MID('FY2025'!N217, FIND(",", 'FY2025'!N217) + 2, FIND(" ", 'FY2025'!N217) - FIND(",", 'FY2025'!N217) - 1) &amp; " " &amp; MID('FY2025'!N217, FIND(" ", 'FY2025'!N217) + 1, FIND(",", 'FY2025'!N217, FIND(" ", 'FY2025'!N217)) - FIND(" ", 'FY2025'!N217) - 1) &amp; ", " &amp; MID('FY2025'!N217, FIND(",", 'FY2025'!N217, FIND(",",'FY2025'!N217) + 1) + 2, LEN('FY2025'!N217))),"")</f>
        <v>#VALUE!</v>
      </c>
      <c r="O215" s="5" t="e">
        <f t="shared" si="3"/>
        <v>#VALUE!</v>
      </c>
      <c r="P215" s="10" t="e">
        <f>IF('FY2025'!$A217&lt;&gt;"",IF(AND(MONTH($K215) &lt;= 1, MONTH($L215) &gt;= 1), IF($O215 &lt;&gt; "", $E215/$O215, ""), ""),"")</f>
        <v>#VALUE!</v>
      </c>
      <c r="Q215" s="10" t="e">
        <f>IF('FY2025'!$A217&lt;&gt;"",IF(AND(MONTH($K215) &lt;= 2, MONTH($L215) &gt;= 2), IF($O215 &lt;&gt; "", $E215/$O215, ""), ""),"")</f>
        <v>#VALUE!</v>
      </c>
      <c r="R215" s="10" t="e">
        <f>IF('FY2025'!$A217&lt;&gt;"",IF(AND(MONTH($K215) &lt;= 3, MONTH($L215) &gt;= 3), IF($O215 &lt;&gt; "", $E215/$O215, ""), ""),"")</f>
        <v>#VALUE!</v>
      </c>
      <c r="S215" s="10" t="e">
        <f>IF('FY2025'!$A217&lt;&gt;"",IF(AND(MONTH($K215) &lt;= 4, MONTH($L215) &gt;= 4), IF($O215 &lt;&gt; "", $E215/$O215, ""), ""),"")</f>
        <v>#VALUE!</v>
      </c>
      <c r="T215" s="10" t="e">
        <f>IF('FY2025'!$A217&lt;&gt;"",IF(AND(MONTH($K215) &lt;= 5, MONTH($L215) &gt;= 5), IF($O215 &lt;&gt; "", $E215/$O215, ""), ""),"")</f>
        <v>#VALUE!</v>
      </c>
      <c r="U215" s="10" t="e">
        <f>IF('FY2025'!$A217&lt;&gt;"",IF(AND(MONTH($K215) &lt;= 6, MONTH($L215) &gt;= 6), IF($O215 &lt;&gt; "", $E215/$O215, ""), ""),"")</f>
        <v>#VALUE!</v>
      </c>
      <c r="V215" s="10" t="e">
        <f>IF('FY2025'!$A217&lt;&gt;"",IF(AND(MONTH($K215) &lt;= 7, MONTH($L215) &gt;= 7 ), IF($O215 &lt;&gt; "", $E215/$O215, ""), ""),"")</f>
        <v>#VALUE!</v>
      </c>
      <c r="W215" s="10" t="e">
        <f>IF('FY2025'!$A217&lt;&gt;"",IF(AND(MONTH($K215) &lt;= 8, MONTH($L215) &gt;= 8), IF($O215 &lt;&gt; "", $E215/$O215, ""), ""),"")</f>
        <v>#VALUE!</v>
      </c>
      <c r="X215" s="10" t="e">
        <f>IF('FY2025'!$A217&lt;&gt;"",IF(AND(MONTH($K215) &lt;= 9, MONTH($L215) &gt;= 9), IF($O215 &lt;&gt; "", $E215/$O215, ""), ""),"")</f>
        <v>#VALUE!</v>
      </c>
      <c r="Y215" s="10" t="e">
        <f>IF('FY2025'!$A217&lt;&gt;"",IF(AND(MONTH($K215) &lt;= 10, MONTH($L215) &gt;= 10), IF($O215 &lt;&gt; "", $E215/$O215, ""), ""),"")</f>
        <v>#VALUE!</v>
      </c>
      <c r="Z215" s="10" t="e">
        <f>IF('FY2025'!$A217&lt;&gt;"",IF(AND(MONTH($K215) &lt;= 11, MONTH($L215) &gt;= 11), IF($O215 &lt;&gt; "", $E215/$O215, ""), ""),"")</f>
        <v>#VALUE!</v>
      </c>
      <c r="AA215" s="10" t="e">
        <f>IF('FY2025'!$A217&lt;&gt;"",IF(AND(MONTH($K215) &lt;= 12, MONTH($L215) &gt;= 12), IF($O215 &lt;&gt; "", $E215/$O215, ""), ""),"")</f>
        <v>#VALUE!</v>
      </c>
    </row>
    <row r="216" spans="1:27" x14ac:dyDescent="0.25">
      <c r="A216" s="8">
        <f>IF('FY2025'!A218&lt;&gt;"", VALUE('FY2025'!A218), "")</f>
        <v>215</v>
      </c>
      <c r="B216" s="5" t="str">
        <f>IF('FY2025'!A218&lt;&gt;"",_xlfn.VALUETOTEXT('FY2025'!B218),"")</f>
        <v>25-2807-1508-25BNPP-PS-DS-215</v>
      </c>
      <c r="C216" s="5" t="str">
        <f>_xlfn.VALUETOTEXT('FY2025'!C218)</f>
        <v>DS</v>
      </c>
      <c r="D216" s="5" t="str">
        <f>IF('FY2025'!A218&lt;&gt;"",_xlfn.VALUETOTEXT('FY2025'!D218),"")</f>
        <v>BNP Paribas SA</v>
      </c>
      <c r="E216" s="6">
        <f>IF('FY2025'!A218&lt;&gt;"",VALUE('FY2025'!E218),"")</f>
        <v>500000</v>
      </c>
      <c r="F216" s="6">
        <f>IF('FY2025'!A218&lt;&gt;"",VALUE('FY2025'!F218),"")</f>
        <v>67</v>
      </c>
      <c r="G216" s="6">
        <f>IF('FY2025'!A218&lt;&gt;"",VALUE('FY2025'!G218),"")</f>
        <v>53</v>
      </c>
      <c r="H216" s="6">
        <f>IF('FY2025'!A218&lt;&gt;"",VALUE('FY2025'!H218),"")</f>
        <v>3.03</v>
      </c>
      <c r="I216" s="6">
        <f>IF('FY2025'!A218&lt;&gt;"",VALUE('FY2025'!I218),"")</f>
        <v>0.3</v>
      </c>
      <c r="J216" s="6">
        <f>IF('FY2025'!A218&lt;&gt;"",VALUE('FY2025'!J218),"")</f>
        <v>2.73</v>
      </c>
      <c r="K216" s="7" t="e">
        <f>IF('FY2025'!A218&lt;&gt;"",DATEVALUE(MID('FY2025'!K218, FIND(",", 'FY2025'!K218) + 2, FIND(" ", 'FY2025'!K218) - FIND(",", 'FY2025'!K218) - 1) &amp; " " &amp; MID('FY2025'!K218, FIND(" ", 'FY2025'!K218) + 1, FIND(",", 'FY2025'!K218, FIND(" ", 'FY2025'!K218)) - FIND(" ", 'FY2025'!K218) - 1) &amp; ", " &amp; MID('FY2025'!K218, FIND(",", 'FY2025'!K218, FIND(",",'FY2025'!K218) + 1) + 2, LEN('FY2025'!K218))),"")</f>
        <v>#VALUE!</v>
      </c>
      <c r="L216" s="7" t="e">
        <f>IF('FY2025'!A218&lt;&gt;"",DATEVALUE(MID('FY2025'!L218, FIND(",", 'FY2025'!L218) + 2, FIND(" ", 'FY2025'!L218) - FIND(",", 'FY2025'!L218) - 1) &amp; " " &amp; MID('FY2025'!L218, FIND(" ", 'FY2025'!L218) + 1, FIND(",", 'FY2025'!L218, FIND(" ", 'FY2025'!L218)) - FIND(" ", 'FY2025'!L218) - 1) &amp; ", " &amp; MID('FY2025'!L218, FIND(",", 'FY2025'!L218, FIND(",",'FY2025'!L218) + 1) + 2, LEN('FY2025'!L218))),"")</f>
        <v>#VALUE!</v>
      </c>
      <c r="M216" s="7" t="e">
        <f>IF('FY2025'!A218&lt;&gt;"",DATEVALUE(MID('FY2025'!M218, FIND(",", 'FY2025'!M218) + 2, FIND(" ", 'FY2025'!M218) - FIND(",", 'FY2025'!M218) - 1) &amp; " " &amp; MID('FY2025'!M218, FIND(" ", 'FY2025'!M218) + 1, FIND(",", 'FY2025'!M218, FIND(" ", 'FY2025'!M218)) - FIND(" ", 'FY2025'!M218) - 1) &amp; ", " &amp; MID('FY2025'!M218, FIND(",", 'FY2025'!M218, FIND(",",'FY2025'!M218) + 1) + 2, LEN('FY2025'!M218))),"")</f>
        <v>#VALUE!</v>
      </c>
      <c r="N216" s="7" t="e">
        <f>IF('FY2025'!A218&lt;&gt;"",DATEVALUE(MID('FY2025'!N218, FIND(",", 'FY2025'!N218) + 2, FIND(" ", 'FY2025'!N218) - FIND(",", 'FY2025'!N218) - 1) &amp; " " &amp; MID('FY2025'!N218, FIND(" ", 'FY2025'!N218) + 1, FIND(",", 'FY2025'!N218, FIND(" ", 'FY2025'!N218)) - FIND(" ", 'FY2025'!N218) - 1) &amp; ", " &amp; MID('FY2025'!N218, FIND(",", 'FY2025'!N218, FIND(",",'FY2025'!N218) + 1) + 2, LEN('FY2025'!N218))),"")</f>
        <v>#VALUE!</v>
      </c>
      <c r="O216" s="5" t="e">
        <f t="shared" si="3"/>
        <v>#VALUE!</v>
      </c>
      <c r="P216" s="10" t="e">
        <f>IF('FY2025'!$A218&lt;&gt;"",IF(AND(MONTH($K216) &lt;= 1, MONTH($L216) &gt;= 1), IF($O216 &lt;&gt; "", $E216/$O216, ""), ""),"")</f>
        <v>#VALUE!</v>
      </c>
      <c r="Q216" s="10" t="e">
        <f>IF('FY2025'!$A218&lt;&gt;"",IF(AND(MONTH($K216) &lt;= 2, MONTH($L216) &gt;= 2), IF($O216 &lt;&gt; "", $E216/$O216, ""), ""),"")</f>
        <v>#VALUE!</v>
      </c>
      <c r="R216" s="10" t="e">
        <f>IF('FY2025'!$A218&lt;&gt;"",IF(AND(MONTH($K216) &lt;= 3, MONTH($L216) &gt;= 3), IF($O216 &lt;&gt; "", $E216/$O216, ""), ""),"")</f>
        <v>#VALUE!</v>
      </c>
      <c r="S216" s="10" t="e">
        <f>IF('FY2025'!$A218&lt;&gt;"",IF(AND(MONTH($K216) &lt;= 4, MONTH($L216) &gt;= 4), IF($O216 &lt;&gt; "", $E216/$O216, ""), ""),"")</f>
        <v>#VALUE!</v>
      </c>
      <c r="T216" s="10" t="e">
        <f>IF('FY2025'!$A218&lt;&gt;"",IF(AND(MONTH($K216) &lt;= 5, MONTH($L216) &gt;= 5), IF($O216 &lt;&gt; "", $E216/$O216, ""), ""),"")</f>
        <v>#VALUE!</v>
      </c>
      <c r="U216" s="10" t="e">
        <f>IF('FY2025'!$A218&lt;&gt;"",IF(AND(MONTH($K216) &lt;= 6, MONTH($L216) &gt;= 6), IF($O216 &lt;&gt; "", $E216/$O216, ""), ""),"")</f>
        <v>#VALUE!</v>
      </c>
      <c r="V216" s="10" t="e">
        <f>IF('FY2025'!$A218&lt;&gt;"",IF(AND(MONTH($K216) &lt;= 7, MONTH($L216) &gt;= 7 ), IF($O216 &lt;&gt; "", $E216/$O216, ""), ""),"")</f>
        <v>#VALUE!</v>
      </c>
      <c r="W216" s="10" t="e">
        <f>IF('FY2025'!$A218&lt;&gt;"",IF(AND(MONTH($K216) &lt;= 8, MONTH($L216) &gt;= 8), IF($O216 &lt;&gt; "", $E216/$O216, ""), ""),"")</f>
        <v>#VALUE!</v>
      </c>
      <c r="X216" s="10" t="e">
        <f>IF('FY2025'!$A218&lt;&gt;"",IF(AND(MONTH($K216) &lt;= 9, MONTH($L216) &gt;= 9), IF($O216 &lt;&gt; "", $E216/$O216, ""), ""),"")</f>
        <v>#VALUE!</v>
      </c>
      <c r="Y216" s="10" t="e">
        <f>IF('FY2025'!$A218&lt;&gt;"",IF(AND(MONTH($K216) &lt;= 10, MONTH($L216) &gt;= 10), IF($O216 &lt;&gt; "", $E216/$O216, ""), ""),"")</f>
        <v>#VALUE!</v>
      </c>
      <c r="Z216" s="10" t="e">
        <f>IF('FY2025'!$A218&lt;&gt;"",IF(AND(MONTH($K216) &lt;= 11, MONTH($L216) &gt;= 11), IF($O216 &lt;&gt; "", $E216/$O216, ""), ""),"")</f>
        <v>#VALUE!</v>
      </c>
      <c r="AA216" s="10" t="e">
        <f>IF('FY2025'!$A218&lt;&gt;"",IF(AND(MONTH($K216) &lt;= 12, MONTH($L216) &gt;= 12), IF($O216 &lt;&gt; "", $E216/$O216, ""), ""),"")</f>
        <v>#VALUE!</v>
      </c>
    </row>
    <row r="217" spans="1:27" x14ac:dyDescent="0.25">
      <c r="A217" s="8">
        <f>IF('FY2025'!A219&lt;&gt;"", VALUE('FY2025'!A219), "")</f>
        <v>216</v>
      </c>
      <c r="B217" s="5" t="str">
        <f>IF('FY2025'!A219&lt;&gt;"",_xlfn.VALUETOTEXT('FY2025'!B219),"")</f>
        <v>25-2907-1808-25BNPP-PS-HZ-216</v>
      </c>
      <c r="C217" s="5" t="str">
        <f>_xlfn.VALUETOTEXT('FY2025'!C219)</f>
        <v>HZ</v>
      </c>
      <c r="D217" s="5" t="str">
        <f>IF('FY2025'!A219&lt;&gt;"",_xlfn.VALUETOTEXT('FY2025'!D219),"")</f>
        <v>BNP Paribas SA</v>
      </c>
      <c r="E217" s="6">
        <f>IF('FY2025'!A219&lt;&gt;"",VALUE('FY2025'!E219),"")</f>
        <v>500000</v>
      </c>
      <c r="F217" s="6">
        <f>IF('FY2025'!A219&lt;&gt;"",VALUE('FY2025'!F219),"")</f>
        <v>67</v>
      </c>
      <c r="G217" s="6">
        <f>IF('FY2025'!A219&lt;&gt;"",VALUE('FY2025'!G219),"")</f>
        <v>53</v>
      </c>
      <c r="H217" s="6">
        <f>IF('FY2025'!A219&lt;&gt;"",VALUE('FY2025'!H219),"")</f>
        <v>2.92</v>
      </c>
      <c r="I217" s="6">
        <f>IF('FY2025'!A219&lt;&gt;"",VALUE('FY2025'!I219),"")</f>
        <v>0.3</v>
      </c>
      <c r="J217" s="6">
        <f>IF('FY2025'!A219&lt;&gt;"",VALUE('FY2025'!J219),"")</f>
        <v>2.62</v>
      </c>
      <c r="K217" s="7" t="e">
        <f>IF('FY2025'!A219&lt;&gt;"",DATEVALUE(MID('FY2025'!K219, FIND(",", 'FY2025'!K219) + 2, FIND(" ", 'FY2025'!K219) - FIND(",", 'FY2025'!K219) - 1) &amp; " " &amp; MID('FY2025'!K219, FIND(" ", 'FY2025'!K219) + 1, FIND(",", 'FY2025'!K219, FIND(" ", 'FY2025'!K219)) - FIND(" ", 'FY2025'!K219) - 1) &amp; ", " &amp; MID('FY2025'!K219, FIND(",", 'FY2025'!K219, FIND(",",'FY2025'!K219) + 1) + 2, LEN('FY2025'!K219))),"")</f>
        <v>#VALUE!</v>
      </c>
      <c r="L217" s="7" t="e">
        <f>IF('FY2025'!A219&lt;&gt;"",DATEVALUE(MID('FY2025'!L219, FIND(",", 'FY2025'!L219) + 2, FIND(" ", 'FY2025'!L219) - FIND(",", 'FY2025'!L219) - 1) &amp; " " &amp; MID('FY2025'!L219, FIND(" ", 'FY2025'!L219) + 1, FIND(",", 'FY2025'!L219, FIND(" ", 'FY2025'!L219)) - FIND(" ", 'FY2025'!L219) - 1) &amp; ", " &amp; MID('FY2025'!L219, FIND(",", 'FY2025'!L219, FIND(",",'FY2025'!L219) + 1) + 2, LEN('FY2025'!L219))),"")</f>
        <v>#VALUE!</v>
      </c>
      <c r="M217" s="7" t="e">
        <f>IF('FY2025'!A219&lt;&gt;"",DATEVALUE(MID('FY2025'!M219, FIND(",", 'FY2025'!M219) + 2, FIND(" ", 'FY2025'!M219) - FIND(",", 'FY2025'!M219) - 1) &amp; " " &amp; MID('FY2025'!M219, FIND(" ", 'FY2025'!M219) + 1, FIND(",", 'FY2025'!M219, FIND(" ", 'FY2025'!M219)) - FIND(" ", 'FY2025'!M219) - 1) &amp; ", " &amp; MID('FY2025'!M219, FIND(",", 'FY2025'!M219, FIND(",",'FY2025'!M219) + 1) + 2, LEN('FY2025'!M219))),"")</f>
        <v>#VALUE!</v>
      </c>
      <c r="N217" s="7" t="e">
        <f>IF('FY2025'!A219&lt;&gt;"",DATEVALUE(MID('FY2025'!N219, FIND(",", 'FY2025'!N219) + 2, FIND(" ", 'FY2025'!N219) - FIND(",", 'FY2025'!N219) - 1) &amp; " " &amp; MID('FY2025'!N219, FIND(" ", 'FY2025'!N219) + 1, FIND(",", 'FY2025'!N219, FIND(" ", 'FY2025'!N219)) - FIND(" ", 'FY2025'!N219) - 1) &amp; ", " &amp; MID('FY2025'!N219, FIND(",", 'FY2025'!N219, FIND(",",'FY2025'!N219) + 1) + 2, LEN('FY2025'!N219))),"")</f>
        <v>#VALUE!</v>
      </c>
      <c r="O217" s="5" t="e">
        <f t="shared" si="3"/>
        <v>#VALUE!</v>
      </c>
      <c r="P217" s="10" t="e">
        <f>IF('FY2025'!$A219&lt;&gt;"",IF(AND(MONTH($K217) &lt;= 1, MONTH($L217) &gt;= 1), IF($O217 &lt;&gt; "", $E217/$O217, ""), ""),"")</f>
        <v>#VALUE!</v>
      </c>
      <c r="Q217" s="10" t="e">
        <f>IF('FY2025'!$A219&lt;&gt;"",IF(AND(MONTH($K217) &lt;= 2, MONTH($L217) &gt;= 2), IF($O217 &lt;&gt; "", $E217/$O217, ""), ""),"")</f>
        <v>#VALUE!</v>
      </c>
      <c r="R217" s="10" t="e">
        <f>IF('FY2025'!$A219&lt;&gt;"",IF(AND(MONTH($K217) &lt;= 3, MONTH($L217) &gt;= 3), IF($O217 &lt;&gt; "", $E217/$O217, ""), ""),"")</f>
        <v>#VALUE!</v>
      </c>
      <c r="S217" s="10" t="e">
        <f>IF('FY2025'!$A219&lt;&gt;"",IF(AND(MONTH($K217) &lt;= 4, MONTH($L217) &gt;= 4), IF($O217 &lt;&gt; "", $E217/$O217, ""), ""),"")</f>
        <v>#VALUE!</v>
      </c>
      <c r="T217" s="10" t="e">
        <f>IF('FY2025'!$A219&lt;&gt;"",IF(AND(MONTH($K217) &lt;= 5, MONTH($L217) &gt;= 5), IF($O217 &lt;&gt; "", $E217/$O217, ""), ""),"")</f>
        <v>#VALUE!</v>
      </c>
      <c r="U217" s="10" t="e">
        <f>IF('FY2025'!$A219&lt;&gt;"",IF(AND(MONTH($K217) &lt;= 6, MONTH($L217) &gt;= 6), IF($O217 &lt;&gt; "", $E217/$O217, ""), ""),"")</f>
        <v>#VALUE!</v>
      </c>
      <c r="V217" s="10" t="e">
        <f>IF('FY2025'!$A219&lt;&gt;"",IF(AND(MONTH($K217) &lt;= 7, MONTH($L217) &gt;= 7 ), IF($O217 &lt;&gt; "", $E217/$O217, ""), ""),"")</f>
        <v>#VALUE!</v>
      </c>
      <c r="W217" s="10" t="e">
        <f>IF('FY2025'!$A219&lt;&gt;"",IF(AND(MONTH($K217) &lt;= 8, MONTH($L217) &gt;= 8), IF($O217 &lt;&gt; "", $E217/$O217, ""), ""),"")</f>
        <v>#VALUE!</v>
      </c>
      <c r="X217" s="10" t="e">
        <f>IF('FY2025'!$A219&lt;&gt;"",IF(AND(MONTH($K217) &lt;= 9, MONTH($L217) &gt;= 9), IF($O217 &lt;&gt; "", $E217/$O217, ""), ""),"")</f>
        <v>#VALUE!</v>
      </c>
      <c r="Y217" s="10" t="e">
        <f>IF('FY2025'!$A219&lt;&gt;"",IF(AND(MONTH($K217) &lt;= 10, MONTH($L217) &gt;= 10), IF($O217 &lt;&gt; "", $E217/$O217, ""), ""),"")</f>
        <v>#VALUE!</v>
      </c>
      <c r="Z217" s="10" t="e">
        <f>IF('FY2025'!$A219&lt;&gt;"",IF(AND(MONTH($K217) &lt;= 11, MONTH($L217) &gt;= 11), IF($O217 &lt;&gt; "", $E217/$O217, ""), ""),"")</f>
        <v>#VALUE!</v>
      </c>
      <c r="AA217" s="10" t="e">
        <f>IF('FY2025'!$A219&lt;&gt;"",IF(AND(MONTH($K217) &lt;= 12, MONTH($L217) &gt;= 12), IF($O217 &lt;&gt; "", $E217/$O217, ""), ""),"")</f>
        <v>#VALUE!</v>
      </c>
    </row>
    <row r="218" spans="1:27" x14ac:dyDescent="0.25">
      <c r="A218" s="8">
        <f>IF('FY2025'!A220&lt;&gt;"", VALUE('FY2025'!A220), "")</f>
        <v>217</v>
      </c>
      <c r="B218" s="5" t="str">
        <f>IF('FY2025'!A220&lt;&gt;"",_xlfn.VALUETOTEXT('FY2025'!B220),"")</f>
        <v>25-2907-1808-25CITI-PS-HZ-217</v>
      </c>
      <c r="C218" s="5" t="str">
        <f>_xlfn.VALUETOTEXT('FY2025'!C220)</f>
        <v>HZ</v>
      </c>
      <c r="D218" s="5" t="str">
        <f>IF('FY2025'!A220&lt;&gt;"",_xlfn.VALUETOTEXT('FY2025'!D220),"")</f>
        <v>Citibank Bhd</v>
      </c>
      <c r="E218" s="6">
        <f>IF('FY2025'!A220&lt;&gt;"",VALUE('FY2025'!E220),"")</f>
        <v>500000</v>
      </c>
      <c r="F218" s="6">
        <f>IF('FY2025'!A220&lt;&gt;"",VALUE('FY2025'!F220),"")</f>
        <v>67</v>
      </c>
      <c r="G218" s="6">
        <f>IF('FY2025'!A220&lt;&gt;"",VALUE('FY2025'!G220),"")</f>
        <v>53</v>
      </c>
      <c r="H218" s="6">
        <f>IF('FY2025'!A220&lt;&gt;"",VALUE('FY2025'!H220),"")</f>
        <v>2.98</v>
      </c>
      <c r="I218" s="6">
        <f>IF('FY2025'!A220&lt;&gt;"",VALUE('FY2025'!I220),"")</f>
        <v>0.28999999999999998</v>
      </c>
      <c r="J218" s="6">
        <f>IF('FY2025'!A220&lt;&gt;"",VALUE('FY2025'!J220),"")</f>
        <v>2.69</v>
      </c>
      <c r="K218" s="7" t="e">
        <f>IF('FY2025'!A220&lt;&gt;"",DATEVALUE(MID('FY2025'!K220, FIND(",", 'FY2025'!K220) + 2, FIND(" ", 'FY2025'!K220) - FIND(",", 'FY2025'!K220) - 1) &amp; " " &amp; MID('FY2025'!K220, FIND(" ", 'FY2025'!K220) + 1, FIND(",", 'FY2025'!K220, FIND(" ", 'FY2025'!K220)) - FIND(" ", 'FY2025'!K220) - 1) &amp; ", " &amp; MID('FY2025'!K220, FIND(",", 'FY2025'!K220, FIND(",",'FY2025'!K220) + 1) + 2, LEN('FY2025'!K220))),"")</f>
        <v>#VALUE!</v>
      </c>
      <c r="L218" s="7" t="e">
        <f>IF('FY2025'!A220&lt;&gt;"",DATEVALUE(MID('FY2025'!L220, FIND(",", 'FY2025'!L220) + 2, FIND(" ", 'FY2025'!L220) - FIND(",", 'FY2025'!L220) - 1) &amp; " " &amp; MID('FY2025'!L220, FIND(" ", 'FY2025'!L220) + 1, FIND(",", 'FY2025'!L220, FIND(" ", 'FY2025'!L220)) - FIND(" ", 'FY2025'!L220) - 1) &amp; ", " &amp; MID('FY2025'!L220, FIND(",", 'FY2025'!L220, FIND(",",'FY2025'!L220) + 1) + 2, LEN('FY2025'!L220))),"")</f>
        <v>#VALUE!</v>
      </c>
      <c r="M218" s="7" t="e">
        <f>IF('FY2025'!A220&lt;&gt;"",DATEVALUE(MID('FY2025'!M220, FIND(",", 'FY2025'!M220) + 2, FIND(" ", 'FY2025'!M220) - FIND(",", 'FY2025'!M220) - 1) &amp; " " &amp; MID('FY2025'!M220, FIND(" ", 'FY2025'!M220) + 1, FIND(",", 'FY2025'!M220, FIND(" ", 'FY2025'!M220)) - FIND(" ", 'FY2025'!M220) - 1) &amp; ", " &amp; MID('FY2025'!M220, FIND(",", 'FY2025'!M220, FIND(",",'FY2025'!M220) + 1) + 2, LEN('FY2025'!M220))),"")</f>
        <v>#VALUE!</v>
      </c>
      <c r="N218" s="7" t="e">
        <f>IF('FY2025'!A220&lt;&gt;"",DATEVALUE(MID('FY2025'!N220, FIND(",", 'FY2025'!N220) + 2, FIND(" ", 'FY2025'!N220) - FIND(",", 'FY2025'!N220) - 1) &amp; " " &amp; MID('FY2025'!N220, FIND(" ", 'FY2025'!N220) + 1, FIND(",", 'FY2025'!N220, FIND(" ", 'FY2025'!N220)) - FIND(" ", 'FY2025'!N220) - 1) &amp; ", " &amp; MID('FY2025'!N220, FIND(",", 'FY2025'!N220, FIND(",",'FY2025'!N220) + 1) + 2, LEN('FY2025'!N220))),"")</f>
        <v>#VALUE!</v>
      </c>
      <c r="O218" s="5" t="e">
        <f t="shared" si="3"/>
        <v>#VALUE!</v>
      </c>
      <c r="P218" s="10" t="e">
        <f>IF('FY2025'!$A220&lt;&gt;"",IF(AND(MONTH($K218) &lt;= 1, MONTH($L218) &gt;= 1), IF($O218 &lt;&gt; "", $E218/$O218, ""), ""),"")</f>
        <v>#VALUE!</v>
      </c>
      <c r="Q218" s="10" t="e">
        <f>IF('FY2025'!$A220&lt;&gt;"",IF(AND(MONTH($K218) &lt;= 2, MONTH($L218) &gt;= 2), IF($O218 &lt;&gt; "", $E218/$O218, ""), ""),"")</f>
        <v>#VALUE!</v>
      </c>
      <c r="R218" s="10" t="e">
        <f>IF('FY2025'!$A220&lt;&gt;"",IF(AND(MONTH($K218) &lt;= 3, MONTH($L218) &gt;= 3), IF($O218 &lt;&gt; "", $E218/$O218, ""), ""),"")</f>
        <v>#VALUE!</v>
      </c>
      <c r="S218" s="10" t="e">
        <f>IF('FY2025'!$A220&lt;&gt;"",IF(AND(MONTH($K218) &lt;= 4, MONTH($L218) &gt;= 4), IF($O218 &lt;&gt; "", $E218/$O218, ""), ""),"")</f>
        <v>#VALUE!</v>
      </c>
      <c r="T218" s="10" t="e">
        <f>IF('FY2025'!$A220&lt;&gt;"",IF(AND(MONTH($K218) &lt;= 5, MONTH($L218) &gt;= 5), IF($O218 &lt;&gt; "", $E218/$O218, ""), ""),"")</f>
        <v>#VALUE!</v>
      </c>
      <c r="U218" s="10" t="e">
        <f>IF('FY2025'!$A220&lt;&gt;"",IF(AND(MONTH($K218) &lt;= 6, MONTH($L218) &gt;= 6), IF($O218 &lt;&gt; "", $E218/$O218, ""), ""),"")</f>
        <v>#VALUE!</v>
      </c>
      <c r="V218" s="10" t="e">
        <f>IF('FY2025'!$A220&lt;&gt;"",IF(AND(MONTH($K218) &lt;= 7, MONTH($L218) &gt;= 7 ), IF($O218 &lt;&gt; "", $E218/$O218, ""), ""),"")</f>
        <v>#VALUE!</v>
      </c>
      <c r="W218" s="10" t="e">
        <f>IF('FY2025'!$A220&lt;&gt;"",IF(AND(MONTH($K218) &lt;= 8, MONTH($L218) &gt;= 8), IF($O218 &lt;&gt; "", $E218/$O218, ""), ""),"")</f>
        <v>#VALUE!</v>
      </c>
      <c r="X218" s="10" t="e">
        <f>IF('FY2025'!$A220&lt;&gt;"",IF(AND(MONTH($K218) &lt;= 9, MONTH($L218) &gt;= 9), IF($O218 &lt;&gt; "", $E218/$O218, ""), ""),"")</f>
        <v>#VALUE!</v>
      </c>
      <c r="Y218" s="10" t="e">
        <f>IF('FY2025'!$A220&lt;&gt;"",IF(AND(MONTH($K218) &lt;= 10, MONTH($L218) &gt;= 10), IF($O218 &lt;&gt; "", $E218/$O218, ""), ""),"")</f>
        <v>#VALUE!</v>
      </c>
      <c r="Z218" s="10" t="e">
        <f>IF('FY2025'!$A220&lt;&gt;"",IF(AND(MONTH($K218) &lt;= 11, MONTH($L218) &gt;= 11), IF($O218 &lt;&gt; "", $E218/$O218, ""), ""),"")</f>
        <v>#VALUE!</v>
      </c>
      <c r="AA218" s="10" t="e">
        <f>IF('FY2025'!$A220&lt;&gt;"",IF(AND(MONTH($K218) &lt;= 12, MONTH($L218) &gt;= 12), IF($O218 &lt;&gt; "", $E218/$O218, ""), ""),"")</f>
        <v>#VALUE!</v>
      </c>
    </row>
    <row r="219" spans="1:27" x14ac:dyDescent="0.25">
      <c r="A219" s="8">
        <f>IF('FY2025'!A221&lt;&gt;"", VALUE('FY2025'!A221), "")</f>
        <v>218</v>
      </c>
      <c r="B219" s="5" t="str">
        <f>IF('FY2025'!A221&lt;&gt;"",_xlfn.VALUETOTEXT('FY2025'!B221),"")</f>
        <v>25-2907-1808-25TOTS-PS-DS-218</v>
      </c>
      <c r="C219" s="5" t="str">
        <f>_xlfn.VALUETOTEXT('FY2025'!C221)</f>
        <v>DS</v>
      </c>
      <c r="D219" s="5" t="str">
        <f>IF('FY2025'!A221&lt;&gt;"",_xlfn.VALUETOTEXT('FY2025'!D221),"")</f>
        <v>TOTSA TotalEnergies Trading SA</v>
      </c>
      <c r="E219" s="6">
        <f>IF('FY2025'!A221&lt;&gt;"",VALUE('FY2025'!E221),"")</f>
        <v>500000</v>
      </c>
      <c r="F219" s="6">
        <f>IF('FY2025'!A221&lt;&gt;"",VALUE('FY2025'!F221),"")</f>
        <v>67</v>
      </c>
      <c r="G219" s="6">
        <f>IF('FY2025'!A221&lt;&gt;"",VALUE('FY2025'!G221),"")</f>
        <v>53</v>
      </c>
      <c r="H219" s="6">
        <f>IF('FY2025'!A221&lt;&gt;"",VALUE('FY2025'!H221),"")</f>
        <v>2.94</v>
      </c>
      <c r="I219" s="6">
        <f>IF('FY2025'!A221&lt;&gt;"",VALUE('FY2025'!I221),"")</f>
        <v>0.25</v>
      </c>
      <c r="J219" s="6">
        <f>IF('FY2025'!A221&lt;&gt;"",VALUE('FY2025'!J221),"")</f>
        <v>2.69</v>
      </c>
      <c r="K219" s="7" t="e">
        <f>IF('FY2025'!A221&lt;&gt;"",DATEVALUE(MID('FY2025'!K221, FIND(",", 'FY2025'!K221) + 2, FIND(" ", 'FY2025'!K221) - FIND(",", 'FY2025'!K221) - 1) &amp; " " &amp; MID('FY2025'!K221, FIND(" ", 'FY2025'!K221) + 1, FIND(",", 'FY2025'!K221, FIND(" ", 'FY2025'!K221)) - FIND(" ", 'FY2025'!K221) - 1) &amp; ", " &amp; MID('FY2025'!K221, FIND(",", 'FY2025'!K221, FIND(",",'FY2025'!K221) + 1) + 2, LEN('FY2025'!K221))),"")</f>
        <v>#VALUE!</v>
      </c>
      <c r="L219" s="7" t="e">
        <f>IF('FY2025'!A221&lt;&gt;"",DATEVALUE(MID('FY2025'!L221, FIND(",", 'FY2025'!L221) + 2, FIND(" ", 'FY2025'!L221) - FIND(",", 'FY2025'!L221) - 1) &amp; " " &amp; MID('FY2025'!L221, FIND(" ", 'FY2025'!L221) + 1, FIND(",", 'FY2025'!L221, FIND(" ", 'FY2025'!L221)) - FIND(" ", 'FY2025'!L221) - 1) &amp; ", " &amp; MID('FY2025'!L221, FIND(",", 'FY2025'!L221, FIND(",",'FY2025'!L221) + 1) + 2, LEN('FY2025'!L221))),"")</f>
        <v>#VALUE!</v>
      </c>
      <c r="M219" s="7" t="e">
        <f>IF('FY2025'!A221&lt;&gt;"",DATEVALUE(MID('FY2025'!M221, FIND(",", 'FY2025'!M221) + 2, FIND(" ", 'FY2025'!M221) - FIND(",", 'FY2025'!M221) - 1) &amp; " " &amp; MID('FY2025'!M221, FIND(" ", 'FY2025'!M221) + 1, FIND(",", 'FY2025'!M221, FIND(" ", 'FY2025'!M221)) - FIND(" ", 'FY2025'!M221) - 1) &amp; ", " &amp; MID('FY2025'!M221, FIND(",", 'FY2025'!M221, FIND(",",'FY2025'!M221) + 1) + 2, LEN('FY2025'!M221))),"")</f>
        <v>#VALUE!</v>
      </c>
      <c r="N219" s="7" t="e">
        <f>IF('FY2025'!A221&lt;&gt;"",DATEVALUE(MID('FY2025'!N221, FIND(",", 'FY2025'!N221) + 2, FIND(" ", 'FY2025'!N221) - FIND(",", 'FY2025'!N221) - 1) &amp; " " &amp; MID('FY2025'!N221, FIND(" ", 'FY2025'!N221) + 1, FIND(",", 'FY2025'!N221, FIND(" ", 'FY2025'!N221)) - FIND(" ", 'FY2025'!N221) - 1) &amp; ", " &amp; MID('FY2025'!N221, FIND(",", 'FY2025'!N221, FIND(",",'FY2025'!N221) + 1) + 2, LEN('FY2025'!N221))),"")</f>
        <v>#VALUE!</v>
      </c>
      <c r="O219" s="5" t="e">
        <f t="shared" si="3"/>
        <v>#VALUE!</v>
      </c>
      <c r="P219" s="10" t="e">
        <f>IF('FY2025'!$A221&lt;&gt;"",IF(AND(MONTH($K219) &lt;= 1, MONTH($L219) &gt;= 1), IF($O219 &lt;&gt; "", $E219/$O219, ""), ""),"")</f>
        <v>#VALUE!</v>
      </c>
      <c r="Q219" s="10" t="e">
        <f>IF('FY2025'!$A221&lt;&gt;"",IF(AND(MONTH($K219) &lt;= 2, MONTH($L219) &gt;= 2), IF($O219 &lt;&gt; "", $E219/$O219, ""), ""),"")</f>
        <v>#VALUE!</v>
      </c>
      <c r="R219" s="10" t="e">
        <f>IF('FY2025'!$A221&lt;&gt;"",IF(AND(MONTH($K219) &lt;= 3, MONTH($L219) &gt;= 3), IF($O219 &lt;&gt; "", $E219/$O219, ""), ""),"")</f>
        <v>#VALUE!</v>
      </c>
      <c r="S219" s="10" t="e">
        <f>IF('FY2025'!$A221&lt;&gt;"",IF(AND(MONTH($K219) &lt;= 4, MONTH($L219) &gt;= 4), IF($O219 &lt;&gt; "", $E219/$O219, ""), ""),"")</f>
        <v>#VALUE!</v>
      </c>
      <c r="T219" s="10" t="e">
        <f>IF('FY2025'!$A221&lt;&gt;"",IF(AND(MONTH($K219) &lt;= 5, MONTH($L219) &gt;= 5), IF($O219 &lt;&gt; "", $E219/$O219, ""), ""),"")</f>
        <v>#VALUE!</v>
      </c>
      <c r="U219" s="10" t="e">
        <f>IF('FY2025'!$A221&lt;&gt;"",IF(AND(MONTH($K219) &lt;= 6, MONTH($L219) &gt;= 6), IF($O219 &lt;&gt; "", $E219/$O219, ""), ""),"")</f>
        <v>#VALUE!</v>
      </c>
      <c r="V219" s="10" t="e">
        <f>IF('FY2025'!$A221&lt;&gt;"",IF(AND(MONTH($K219) &lt;= 7, MONTH($L219) &gt;= 7 ), IF($O219 &lt;&gt; "", $E219/$O219, ""), ""),"")</f>
        <v>#VALUE!</v>
      </c>
      <c r="W219" s="10" t="e">
        <f>IF('FY2025'!$A221&lt;&gt;"",IF(AND(MONTH($K219) &lt;= 8, MONTH($L219) &gt;= 8), IF($O219 &lt;&gt; "", $E219/$O219, ""), ""),"")</f>
        <v>#VALUE!</v>
      </c>
      <c r="X219" s="10" t="e">
        <f>IF('FY2025'!$A221&lt;&gt;"",IF(AND(MONTH($K219) &lt;= 9, MONTH($L219) &gt;= 9), IF($O219 &lt;&gt; "", $E219/$O219, ""), ""),"")</f>
        <v>#VALUE!</v>
      </c>
      <c r="Y219" s="10" t="e">
        <f>IF('FY2025'!$A221&lt;&gt;"",IF(AND(MONTH($K219) &lt;= 10, MONTH($L219) &gt;= 10), IF($O219 &lt;&gt; "", $E219/$O219, ""), ""),"")</f>
        <v>#VALUE!</v>
      </c>
      <c r="Z219" s="10" t="e">
        <f>IF('FY2025'!$A221&lt;&gt;"",IF(AND(MONTH($K219) &lt;= 11, MONTH($L219) &gt;= 11), IF($O219 &lt;&gt; "", $E219/$O219, ""), ""),"")</f>
        <v>#VALUE!</v>
      </c>
      <c r="AA219" s="10" t="e">
        <f>IF('FY2025'!$A221&lt;&gt;"",IF(AND(MONTH($K219) &lt;= 12, MONTH($L219) &gt;= 12), IF($O219 &lt;&gt; "", $E219/$O219, ""), ""),"")</f>
        <v>#VALUE!</v>
      </c>
    </row>
    <row r="220" spans="1:27" x14ac:dyDescent="0.25">
      <c r="A220" s="8">
        <f>IF('FY2025'!A222&lt;&gt;"", VALUE('FY2025'!A222), "")</f>
        <v>219</v>
      </c>
      <c r="B220" s="5" t="str">
        <f>IF('FY2025'!A222&lt;&gt;"",_xlfn.VALUETOTEXT('FY2025'!B222),"")</f>
        <v>25-3007-1908-25BNPP-PS-HZ-219</v>
      </c>
      <c r="C220" s="5" t="str">
        <f>_xlfn.VALUETOTEXT('FY2025'!C222)</f>
        <v>HZ</v>
      </c>
      <c r="D220" s="5" t="str">
        <f>IF('FY2025'!A222&lt;&gt;"",_xlfn.VALUETOTEXT('FY2025'!D222),"")</f>
        <v>BNP Paribas SA</v>
      </c>
      <c r="E220" s="6">
        <f>IF('FY2025'!A222&lt;&gt;"",VALUE('FY2025'!E222),"")</f>
        <v>500000</v>
      </c>
      <c r="F220" s="6">
        <f>IF('FY2025'!A222&lt;&gt;"",VALUE('FY2025'!F222),"")</f>
        <v>67</v>
      </c>
      <c r="G220" s="6">
        <f>IF('FY2025'!A222&lt;&gt;"",VALUE('FY2025'!G222),"")</f>
        <v>55</v>
      </c>
      <c r="H220" s="6">
        <f>IF('FY2025'!A222&lt;&gt;"",VALUE('FY2025'!H222),"")</f>
        <v>2.95</v>
      </c>
      <c r="I220" s="6">
        <f>IF('FY2025'!A222&lt;&gt;"",VALUE('FY2025'!I222),"")</f>
        <v>0.3</v>
      </c>
      <c r="J220" s="6">
        <f>IF('FY2025'!A222&lt;&gt;"",VALUE('FY2025'!J222),"")</f>
        <v>2.65</v>
      </c>
      <c r="K220" s="7" t="e">
        <f>IF('FY2025'!A222&lt;&gt;"",DATEVALUE(MID('FY2025'!K222, FIND(",", 'FY2025'!K222) + 2, FIND(" ", 'FY2025'!K222) - FIND(",", 'FY2025'!K222) - 1) &amp; " " &amp; MID('FY2025'!K222, FIND(" ", 'FY2025'!K222) + 1, FIND(",", 'FY2025'!K222, FIND(" ", 'FY2025'!K222)) - FIND(" ", 'FY2025'!K222) - 1) &amp; ", " &amp; MID('FY2025'!K222, FIND(",", 'FY2025'!K222, FIND(",",'FY2025'!K222) + 1) + 2, LEN('FY2025'!K222))),"")</f>
        <v>#VALUE!</v>
      </c>
      <c r="L220" s="7" t="e">
        <f>IF('FY2025'!A222&lt;&gt;"",DATEVALUE(MID('FY2025'!L222, FIND(",", 'FY2025'!L222) + 2, FIND(" ", 'FY2025'!L222) - FIND(",", 'FY2025'!L222) - 1) &amp; " " &amp; MID('FY2025'!L222, FIND(" ", 'FY2025'!L222) + 1, FIND(",", 'FY2025'!L222, FIND(" ", 'FY2025'!L222)) - FIND(" ", 'FY2025'!L222) - 1) &amp; ", " &amp; MID('FY2025'!L222, FIND(",", 'FY2025'!L222, FIND(",",'FY2025'!L222) + 1) + 2, LEN('FY2025'!L222))),"")</f>
        <v>#VALUE!</v>
      </c>
      <c r="M220" s="7" t="e">
        <f>IF('FY2025'!A222&lt;&gt;"",DATEVALUE(MID('FY2025'!M222, FIND(",", 'FY2025'!M222) + 2, FIND(" ", 'FY2025'!M222) - FIND(",", 'FY2025'!M222) - 1) &amp; " " &amp; MID('FY2025'!M222, FIND(" ", 'FY2025'!M222) + 1, FIND(",", 'FY2025'!M222, FIND(" ", 'FY2025'!M222)) - FIND(" ", 'FY2025'!M222) - 1) &amp; ", " &amp; MID('FY2025'!M222, FIND(",", 'FY2025'!M222, FIND(",",'FY2025'!M222) + 1) + 2, LEN('FY2025'!M222))),"")</f>
        <v>#VALUE!</v>
      </c>
      <c r="N220" s="7" t="e">
        <f>IF('FY2025'!A222&lt;&gt;"",DATEVALUE(MID('FY2025'!N222, FIND(",", 'FY2025'!N222) + 2, FIND(" ", 'FY2025'!N222) - FIND(",", 'FY2025'!N222) - 1) &amp; " " &amp; MID('FY2025'!N222, FIND(" ", 'FY2025'!N222) + 1, FIND(",", 'FY2025'!N222, FIND(" ", 'FY2025'!N222)) - FIND(" ", 'FY2025'!N222) - 1) &amp; ", " &amp; MID('FY2025'!N222, FIND(",", 'FY2025'!N222, FIND(",",'FY2025'!N222) + 1) + 2, LEN('FY2025'!N222))),"")</f>
        <v>#VALUE!</v>
      </c>
      <c r="O220" s="5" t="e">
        <f t="shared" si="3"/>
        <v>#VALUE!</v>
      </c>
      <c r="P220" s="10" t="e">
        <f>IF('FY2025'!$A222&lt;&gt;"",IF(AND(MONTH($K220) &lt;= 1, MONTH($L220) &gt;= 1), IF($O220 &lt;&gt; "", $E220/$O220, ""), ""),"")</f>
        <v>#VALUE!</v>
      </c>
      <c r="Q220" s="10" t="e">
        <f>IF('FY2025'!$A222&lt;&gt;"",IF(AND(MONTH($K220) &lt;= 2, MONTH($L220) &gt;= 2), IF($O220 &lt;&gt; "", $E220/$O220, ""), ""),"")</f>
        <v>#VALUE!</v>
      </c>
      <c r="R220" s="10" t="e">
        <f>IF('FY2025'!$A222&lt;&gt;"",IF(AND(MONTH($K220) &lt;= 3, MONTH($L220) &gt;= 3), IF($O220 &lt;&gt; "", $E220/$O220, ""), ""),"")</f>
        <v>#VALUE!</v>
      </c>
      <c r="S220" s="10" t="e">
        <f>IF('FY2025'!$A222&lt;&gt;"",IF(AND(MONTH($K220) &lt;= 4, MONTH($L220) &gt;= 4), IF($O220 &lt;&gt; "", $E220/$O220, ""), ""),"")</f>
        <v>#VALUE!</v>
      </c>
      <c r="T220" s="10" t="e">
        <f>IF('FY2025'!$A222&lt;&gt;"",IF(AND(MONTH($K220) &lt;= 5, MONTH($L220) &gt;= 5), IF($O220 &lt;&gt; "", $E220/$O220, ""), ""),"")</f>
        <v>#VALUE!</v>
      </c>
      <c r="U220" s="10" t="e">
        <f>IF('FY2025'!$A222&lt;&gt;"",IF(AND(MONTH($K220) &lt;= 6, MONTH($L220) &gt;= 6), IF($O220 &lt;&gt; "", $E220/$O220, ""), ""),"")</f>
        <v>#VALUE!</v>
      </c>
      <c r="V220" s="10" t="e">
        <f>IF('FY2025'!$A222&lt;&gt;"",IF(AND(MONTH($K220) &lt;= 7, MONTH($L220) &gt;= 7 ), IF($O220 &lt;&gt; "", $E220/$O220, ""), ""),"")</f>
        <v>#VALUE!</v>
      </c>
      <c r="W220" s="10" t="e">
        <f>IF('FY2025'!$A222&lt;&gt;"",IF(AND(MONTH($K220) &lt;= 8, MONTH($L220) &gt;= 8), IF($O220 &lt;&gt; "", $E220/$O220, ""), ""),"")</f>
        <v>#VALUE!</v>
      </c>
      <c r="X220" s="10" t="e">
        <f>IF('FY2025'!$A222&lt;&gt;"",IF(AND(MONTH($K220) &lt;= 9, MONTH($L220) &gt;= 9), IF($O220 &lt;&gt; "", $E220/$O220, ""), ""),"")</f>
        <v>#VALUE!</v>
      </c>
      <c r="Y220" s="10" t="e">
        <f>IF('FY2025'!$A222&lt;&gt;"",IF(AND(MONTH($K220) &lt;= 10, MONTH($L220) &gt;= 10), IF($O220 &lt;&gt; "", $E220/$O220, ""), ""),"")</f>
        <v>#VALUE!</v>
      </c>
      <c r="Z220" s="10" t="e">
        <f>IF('FY2025'!$A222&lt;&gt;"",IF(AND(MONTH($K220) &lt;= 11, MONTH($L220) &gt;= 11), IF($O220 &lt;&gt; "", $E220/$O220, ""), ""),"")</f>
        <v>#VALUE!</v>
      </c>
      <c r="AA220" s="10" t="e">
        <f>IF('FY2025'!$A222&lt;&gt;"",IF(AND(MONTH($K220) &lt;= 12, MONTH($L220) &gt;= 12), IF($O220 &lt;&gt; "", $E220/$O220, ""), ""),"")</f>
        <v>#VALUE!</v>
      </c>
    </row>
    <row r="221" spans="1:27" x14ac:dyDescent="0.25">
      <c r="A221" s="8">
        <f>IF('FY2025'!A223&lt;&gt;"", VALUE('FY2025'!A223), "")</f>
        <v>220</v>
      </c>
      <c r="B221" s="5" t="str">
        <f>IF('FY2025'!A223&lt;&gt;"",_xlfn.VALUETOTEXT('FY2025'!B223),"")</f>
        <v>25-3007-1908-25CIMI-PS-HZ-220</v>
      </c>
      <c r="C221" s="5" t="str">
        <f>_xlfn.VALUETOTEXT('FY2025'!C223)</f>
        <v>HZ</v>
      </c>
      <c r="D221" s="5" t="str">
        <f>IF('FY2025'!A223&lt;&gt;"",_xlfn.VALUETOTEXT('FY2025'!D223),"")</f>
        <v>CIMB Islamic Bank Berhad</v>
      </c>
      <c r="E221" s="6">
        <f>IF('FY2025'!A223&lt;&gt;"",VALUE('FY2025'!E223),"")</f>
        <v>500000</v>
      </c>
      <c r="F221" s="6">
        <f>IF('FY2025'!A223&lt;&gt;"",VALUE('FY2025'!F223),"")</f>
        <v>67</v>
      </c>
      <c r="G221" s="6">
        <f>IF('FY2025'!A223&lt;&gt;"",VALUE('FY2025'!G223),"")</f>
        <v>55</v>
      </c>
      <c r="H221" s="6">
        <f>IF('FY2025'!A223&lt;&gt;"",VALUE('FY2025'!H223),"")</f>
        <v>3.15</v>
      </c>
      <c r="I221" s="6">
        <f>IF('FY2025'!A223&lt;&gt;"",VALUE('FY2025'!I223),"")</f>
        <v>0.5</v>
      </c>
      <c r="J221" s="6">
        <f>IF('FY2025'!A223&lt;&gt;"",VALUE('FY2025'!J223),"")</f>
        <v>2.65</v>
      </c>
      <c r="K221" s="7" t="e">
        <f>IF('FY2025'!A223&lt;&gt;"",DATEVALUE(MID('FY2025'!K223, FIND(",", 'FY2025'!K223) + 2, FIND(" ", 'FY2025'!K223) - FIND(",", 'FY2025'!K223) - 1) &amp; " " &amp; MID('FY2025'!K223, FIND(" ", 'FY2025'!K223) + 1, FIND(",", 'FY2025'!K223, FIND(" ", 'FY2025'!K223)) - FIND(" ", 'FY2025'!K223) - 1) &amp; ", " &amp; MID('FY2025'!K223, FIND(",", 'FY2025'!K223, FIND(",",'FY2025'!K223) + 1) + 2, LEN('FY2025'!K223))),"")</f>
        <v>#VALUE!</v>
      </c>
      <c r="L221" s="7" t="e">
        <f>IF('FY2025'!A223&lt;&gt;"",DATEVALUE(MID('FY2025'!L223, FIND(",", 'FY2025'!L223) + 2, FIND(" ", 'FY2025'!L223) - FIND(",", 'FY2025'!L223) - 1) &amp; " " &amp; MID('FY2025'!L223, FIND(" ", 'FY2025'!L223) + 1, FIND(",", 'FY2025'!L223, FIND(" ", 'FY2025'!L223)) - FIND(" ", 'FY2025'!L223) - 1) &amp; ", " &amp; MID('FY2025'!L223, FIND(",", 'FY2025'!L223, FIND(",",'FY2025'!L223) + 1) + 2, LEN('FY2025'!L223))),"")</f>
        <v>#VALUE!</v>
      </c>
      <c r="M221" s="7" t="e">
        <f>IF('FY2025'!A223&lt;&gt;"",DATEVALUE(MID('FY2025'!M223, FIND(",", 'FY2025'!M223) + 2, FIND(" ", 'FY2025'!M223) - FIND(",", 'FY2025'!M223) - 1) &amp; " " &amp; MID('FY2025'!M223, FIND(" ", 'FY2025'!M223) + 1, FIND(",", 'FY2025'!M223, FIND(" ", 'FY2025'!M223)) - FIND(" ", 'FY2025'!M223) - 1) &amp; ", " &amp; MID('FY2025'!M223, FIND(",", 'FY2025'!M223, FIND(",",'FY2025'!M223) + 1) + 2, LEN('FY2025'!M223))),"")</f>
        <v>#VALUE!</v>
      </c>
      <c r="N221" s="7" t="e">
        <f>IF('FY2025'!A223&lt;&gt;"",DATEVALUE(MID('FY2025'!N223, FIND(",", 'FY2025'!N223) + 2, FIND(" ", 'FY2025'!N223) - FIND(",", 'FY2025'!N223) - 1) &amp; " " &amp; MID('FY2025'!N223, FIND(" ", 'FY2025'!N223) + 1, FIND(",", 'FY2025'!N223, FIND(" ", 'FY2025'!N223)) - FIND(" ", 'FY2025'!N223) - 1) &amp; ", " &amp; MID('FY2025'!N223, FIND(",", 'FY2025'!N223, FIND(",",'FY2025'!N223) + 1) + 2, LEN('FY2025'!N223))),"")</f>
        <v>#VALUE!</v>
      </c>
      <c r="O221" s="5" t="e">
        <f t="shared" si="3"/>
        <v>#VALUE!</v>
      </c>
      <c r="P221" s="10" t="e">
        <f>IF('FY2025'!$A223&lt;&gt;"",IF(AND(MONTH($K221) &lt;= 1, MONTH($L221) &gt;= 1), IF($O221 &lt;&gt; "", $E221/$O221, ""), ""),"")</f>
        <v>#VALUE!</v>
      </c>
      <c r="Q221" s="10" t="e">
        <f>IF('FY2025'!$A223&lt;&gt;"",IF(AND(MONTH($K221) &lt;= 2, MONTH($L221) &gt;= 2), IF($O221 &lt;&gt; "", $E221/$O221, ""), ""),"")</f>
        <v>#VALUE!</v>
      </c>
      <c r="R221" s="10" t="e">
        <f>IF('FY2025'!$A223&lt;&gt;"",IF(AND(MONTH($K221) &lt;= 3, MONTH($L221) &gt;= 3), IF($O221 &lt;&gt; "", $E221/$O221, ""), ""),"")</f>
        <v>#VALUE!</v>
      </c>
      <c r="S221" s="10" t="e">
        <f>IF('FY2025'!$A223&lt;&gt;"",IF(AND(MONTH($K221) &lt;= 4, MONTH($L221) &gt;= 4), IF($O221 &lt;&gt; "", $E221/$O221, ""), ""),"")</f>
        <v>#VALUE!</v>
      </c>
      <c r="T221" s="10" t="e">
        <f>IF('FY2025'!$A223&lt;&gt;"",IF(AND(MONTH($K221) &lt;= 5, MONTH($L221) &gt;= 5), IF($O221 &lt;&gt; "", $E221/$O221, ""), ""),"")</f>
        <v>#VALUE!</v>
      </c>
      <c r="U221" s="10" t="e">
        <f>IF('FY2025'!$A223&lt;&gt;"",IF(AND(MONTH($K221) &lt;= 6, MONTH($L221) &gt;= 6), IF($O221 &lt;&gt; "", $E221/$O221, ""), ""),"")</f>
        <v>#VALUE!</v>
      </c>
      <c r="V221" s="10" t="e">
        <f>IF('FY2025'!$A223&lt;&gt;"",IF(AND(MONTH($K221) &lt;= 7, MONTH($L221) &gt;= 7 ), IF($O221 &lt;&gt; "", $E221/$O221, ""), ""),"")</f>
        <v>#VALUE!</v>
      </c>
      <c r="W221" s="10" t="e">
        <f>IF('FY2025'!$A223&lt;&gt;"",IF(AND(MONTH($K221) &lt;= 8, MONTH($L221) &gt;= 8), IF($O221 &lt;&gt; "", $E221/$O221, ""), ""),"")</f>
        <v>#VALUE!</v>
      </c>
      <c r="X221" s="10" t="e">
        <f>IF('FY2025'!$A223&lt;&gt;"",IF(AND(MONTH($K221) &lt;= 9, MONTH($L221) &gt;= 9), IF($O221 &lt;&gt; "", $E221/$O221, ""), ""),"")</f>
        <v>#VALUE!</v>
      </c>
      <c r="Y221" s="10" t="e">
        <f>IF('FY2025'!$A223&lt;&gt;"",IF(AND(MONTH($K221) &lt;= 10, MONTH($L221) &gt;= 10), IF($O221 &lt;&gt; "", $E221/$O221, ""), ""),"")</f>
        <v>#VALUE!</v>
      </c>
      <c r="Z221" s="10" t="e">
        <f>IF('FY2025'!$A223&lt;&gt;"",IF(AND(MONTH($K221) &lt;= 11, MONTH($L221) &gt;= 11), IF($O221 &lt;&gt; "", $E221/$O221, ""), ""),"")</f>
        <v>#VALUE!</v>
      </c>
      <c r="AA221" s="10" t="e">
        <f>IF('FY2025'!$A223&lt;&gt;"",IF(AND(MONTH($K221) &lt;= 12, MONTH($L221) &gt;= 12), IF($O221 &lt;&gt; "", $E221/$O221, ""), ""),"")</f>
        <v>#VALUE!</v>
      </c>
    </row>
    <row r="222" spans="1:27" x14ac:dyDescent="0.25">
      <c r="A222" s="8">
        <f>IF('FY2025'!A224&lt;&gt;"", VALUE('FY2025'!A224), "")</f>
        <v>221</v>
      </c>
      <c r="B222" s="5" t="str">
        <f>IF('FY2025'!A224&lt;&gt;"",_xlfn.VALUETOTEXT('FY2025'!B224),"")</f>
        <v>25-3107-0708-25PTLCL-PS-EG-221</v>
      </c>
      <c r="C222" s="5" t="str">
        <f>_xlfn.VALUETOTEXT('FY2025'!C224)</f>
        <v>EG</v>
      </c>
      <c r="D222" s="5" t="str">
        <f>IF('FY2025'!A224&lt;&gt;"",_xlfn.VALUETOTEXT('FY2025'!D224),"")</f>
        <v>PETCO Trading Labuan Co. Ltd</v>
      </c>
      <c r="E222" s="6">
        <f>IF('FY2025'!A224&lt;&gt;"",VALUE('FY2025'!E224),"")</f>
        <v>250000</v>
      </c>
      <c r="F222" s="6">
        <f>IF('FY2025'!A224&lt;&gt;"",VALUE('FY2025'!F224),"")</f>
        <v>67</v>
      </c>
      <c r="G222" s="6">
        <f>IF('FY2025'!A224&lt;&gt;"",VALUE('FY2025'!G224),"")</f>
        <v>55</v>
      </c>
      <c r="H222" s="6">
        <f>IF('FY2025'!A224&lt;&gt;"",VALUE('FY2025'!H224),"")</f>
        <v>3.65</v>
      </c>
      <c r="I222" s="6">
        <f>IF('FY2025'!A224&lt;&gt;"",VALUE('FY2025'!I224),"")</f>
        <v>0.8</v>
      </c>
      <c r="J222" s="6">
        <f>IF('FY2025'!A224&lt;&gt;"",VALUE('FY2025'!J224),"")</f>
        <v>2.85</v>
      </c>
      <c r="K222" s="7" t="e">
        <f>IF('FY2025'!A224&lt;&gt;"",DATEVALUE(MID('FY2025'!K224, FIND(",", 'FY2025'!K224) + 2, FIND(" ", 'FY2025'!K224) - FIND(",", 'FY2025'!K224) - 1) &amp; " " &amp; MID('FY2025'!K224, FIND(" ", 'FY2025'!K224) + 1, FIND(",", 'FY2025'!K224, FIND(" ", 'FY2025'!K224)) - FIND(" ", 'FY2025'!K224) - 1) &amp; ", " &amp; MID('FY2025'!K224, FIND(",", 'FY2025'!K224, FIND(",",'FY2025'!K224) + 1) + 2, LEN('FY2025'!K224))),"")</f>
        <v>#VALUE!</v>
      </c>
      <c r="L222" s="7" t="e">
        <f>IF('FY2025'!A224&lt;&gt;"",DATEVALUE(MID('FY2025'!L224, FIND(",", 'FY2025'!L224) + 2, FIND(" ", 'FY2025'!L224) - FIND(",", 'FY2025'!L224) - 1) &amp; " " &amp; MID('FY2025'!L224, FIND(" ", 'FY2025'!L224) + 1, FIND(",", 'FY2025'!L224, FIND(" ", 'FY2025'!L224)) - FIND(" ", 'FY2025'!L224) - 1) &amp; ", " &amp; MID('FY2025'!L224, FIND(",", 'FY2025'!L224, FIND(",",'FY2025'!L224) + 1) + 2, LEN('FY2025'!L224))),"")</f>
        <v>#VALUE!</v>
      </c>
      <c r="M222" s="7" t="e">
        <f>IF('FY2025'!A224&lt;&gt;"",DATEVALUE(MID('FY2025'!M224, FIND(",", 'FY2025'!M224) + 2, FIND(" ", 'FY2025'!M224) - FIND(",", 'FY2025'!M224) - 1) &amp; " " &amp; MID('FY2025'!M224, FIND(" ", 'FY2025'!M224) + 1, FIND(",", 'FY2025'!M224, FIND(" ", 'FY2025'!M224)) - FIND(" ", 'FY2025'!M224) - 1) &amp; ", " &amp; MID('FY2025'!M224, FIND(",", 'FY2025'!M224, FIND(",",'FY2025'!M224) + 1) + 2, LEN('FY2025'!M224))),"")</f>
        <v>#VALUE!</v>
      </c>
      <c r="N222" s="7" t="e">
        <f>IF('FY2025'!A224&lt;&gt;"",DATEVALUE(MID('FY2025'!N224, FIND(",", 'FY2025'!N224) + 2, FIND(" ", 'FY2025'!N224) - FIND(",", 'FY2025'!N224) - 1) &amp; " " &amp; MID('FY2025'!N224, FIND(" ", 'FY2025'!N224) + 1, FIND(",", 'FY2025'!N224, FIND(" ", 'FY2025'!N224)) - FIND(" ", 'FY2025'!N224) - 1) &amp; ", " &amp; MID('FY2025'!N224, FIND(",", 'FY2025'!N224, FIND(",",'FY2025'!N224) + 1) + 2, LEN('FY2025'!N224))),"")</f>
        <v>#VALUE!</v>
      </c>
      <c r="O222" s="5" t="e">
        <f t="shared" si="3"/>
        <v>#VALUE!</v>
      </c>
      <c r="P222" s="10" t="e">
        <f>IF('FY2025'!$A224&lt;&gt;"",IF(AND(MONTH($K222) &lt;= 1, MONTH($L222) &gt;= 1), IF($O222 &lt;&gt; "", $E222/$O222, ""), ""),"")</f>
        <v>#VALUE!</v>
      </c>
      <c r="Q222" s="10" t="e">
        <f>IF('FY2025'!$A224&lt;&gt;"",IF(AND(MONTH($K222) &lt;= 2, MONTH($L222) &gt;= 2), IF($O222 &lt;&gt; "", $E222/$O222, ""), ""),"")</f>
        <v>#VALUE!</v>
      </c>
      <c r="R222" s="10" t="e">
        <f>IF('FY2025'!$A224&lt;&gt;"",IF(AND(MONTH($K222) &lt;= 3, MONTH($L222) &gt;= 3), IF($O222 &lt;&gt; "", $E222/$O222, ""), ""),"")</f>
        <v>#VALUE!</v>
      </c>
      <c r="S222" s="10" t="e">
        <f>IF('FY2025'!$A224&lt;&gt;"",IF(AND(MONTH($K222) &lt;= 4, MONTH($L222) &gt;= 4), IF($O222 &lt;&gt; "", $E222/$O222, ""), ""),"")</f>
        <v>#VALUE!</v>
      </c>
      <c r="T222" s="10" t="e">
        <f>IF('FY2025'!$A224&lt;&gt;"",IF(AND(MONTH($K222) &lt;= 5, MONTH($L222) &gt;= 5), IF($O222 &lt;&gt; "", $E222/$O222, ""), ""),"")</f>
        <v>#VALUE!</v>
      </c>
      <c r="U222" s="10" t="e">
        <f>IF('FY2025'!$A224&lt;&gt;"",IF(AND(MONTH($K222) &lt;= 6, MONTH($L222) &gt;= 6), IF($O222 &lt;&gt; "", $E222/$O222, ""), ""),"")</f>
        <v>#VALUE!</v>
      </c>
      <c r="V222" s="10" t="e">
        <f>IF('FY2025'!$A224&lt;&gt;"",IF(AND(MONTH($K222) &lt;= 7, MONTH($L222) &gt;= 7 ), IF($O222 &lt;&gt; "", $E222/$O222, ""), ""),"")</f>
        <v>#VALUE!</v>
      </c>
      <c r="W222" s="10" t="e">
        <f>IF('FY2025'!$A224&lt;&gt;"",IF(AND(MONTH($K222) &lt;= 8, MONTH($L222) &gt;= 8), IF($O222 &lt;&gt; "", $E222/$O222, ""), ""),"")</f>
        <v>#VALUE!</v>
      </c>
      <c r="X222" s="10" t="e">
        <f>IF('FY2025'!$A224&lt;&gt;"",IF(AND(MONTH($K222) &lt;= 9, MONTH($L222) &gt;= 9), IF($O222 &lt;&gt; "", $E222/$O222, ""), ""),"")</f>
        <v>#VALUE!</v>
      </c>
      <c r="Y222" s="10" t="e">
        <f>IF('FY2025'!$A224&lt;&gt;"",IF(AND(MONTH($K222) &lt;= 10, MONTH($L222) &gt;= 10), IF($O222 &lt;&gt; "", $E222/$O222, ""), ""),"")</f>
        <v>#VALUE!</v>
      </c>
      <c r="Z222" s="10" t="e">
        <f>IF('FY2025'!$A224&lt;&gt;"",IF(AND(MONTH($K222) &lt;= 11, MONTH($L222) &gt;= 11), IF($O222 &lt;&gt; "", $E222/$O222, ""), ""),"")</f>
        <v>#VALUE!</v>
      </c>
      <c r="AA222" s="10" t="e">
        <f>IF('FY2025'!$A224&lt;&gt;"",IF(AND(MONTH($K222) &lt;= 12, MONTH($L222) &gt;= 12), IF($O222 &lt;&gt; "", $E222/$O222, ""), ""),"")</f>
        <v>#VALUE!</v>
      </c>
    </row>
    <row r="223" spans="1:27" x14ac:dyDescent="0.25">
      <c r="A223" s="8">
        <f>IF('FY2025'!A225&lt;&gt;"", VALUE('FY2025'!A225), "")</f>
        <v>222</v>
      </c>
      <c r="B223" s="5" t="str">
        <f>IF('FY2025'!A225&lt;&gt;"",_xlfn.VALUETOTEXT('FY2025'!B225),"")</f>
        <v>25-3107-2008-25BNPP-PS-EG-222</v>
      </c>
      <c r="C223" s="5" t="str">
        <f>_xlfn.VALUETOTEXT('FY2025'!C225)</f>
        <v>EG</v>
      </c>
      <c r="D223" s="5" t="str">
        <f>IF('FY2025'!A225&lt;&gt;"",_xlfn.VALUETOTEXT('FY2025'!D225),"")</f>
        <v>BNP Paribas SA</v>
      </c>
      <c r="E223" s="6">
        <f>IF('FY2025'!A225&lt;&gt;"",VALUE('FY2025'!E225),"")</f>
        <v>250000</v>
      </c>
      <c r="F223" s="6">
        <f>IF('FY2025'!A225&lt;&gt;"",VALUE('FY2025'!F225),"")</f>
        <v>67</v>
      </c>
      <c r="G223" s="6">
        <f>IF('FY2025'!A225&lt;&gt;"",VALUE('FY2025'!G225),"")</f>
        <v>55</v>
      </c>
      <c r="H223" s="6">
        <f>IF('FY2025'!A225&lt;&gt;"",VALUE('FY2025'!H225),"")</f>
        <v>3.62</v>
      </c>
      <c r="I223" s="6">
        <f>IF('FY2025'!A225&lt;&gt;"",VALUE('FY2025'!I225),"")</f>
        <v>0.8</v>
      </c>
      <c r="J223" s="6">
        <f>IF('FY2025'!A225&lt;&gt;"",VALUE('FY2025'!J225),"")</f>
        <v>2.82</v>
      </c>
      <c r="K223" s="7" t="e">
        <f>IF('FY2025'!A225&lt;&gt;"",DATEVALUE(MID('FY2025'!K225, FIND(",", 'FY2025'!K225) + 2, FIND(" ", 'FY2025'!K225) - FIND(",", 'FY2025'!K225) - 1) &amp; " " &amp; MID('FY2025'!K225, FIND(" ", 'FY2025'!K225) + 1, FIND(",", 'FY2025'!K225, FIND(" ", 'FY2025'!K225)) - FIND(" ", 'FY2025'!K225) - 1) &amp; ", " &amp; MID('FY2025'!K225, FIND(",", 'FY2025'!K225, FIND(",",'FY2025'!K225) + 1) + 2, LEN('FY2025'!K225))),"")</f>
        <v>#VALUE!</v>
      </c>
      <c r="L223" s="7" t="e">
        <f>IF('FY2025'!A225&lt;&gt;"",DATEVALUE(MID('FY2025'!L225, FIND(",", 'FY2025'!L225) + 2, FIND(" ", 'FY2025'!L225) - FIND(",", 'FY2025'!L225) - 1) &amp; " " &amp; MID('FY2025'!L225, FIND(" ", 'FY2025'!L225) + 1, FIND(",", 'FY2025'!L225, FIND(" ", 'FY2025'!L225)) - FIND(" ", 'FY2025'!L225) - 1) &amp; ", " &amp; MID('FY2025'!L225, FIND(",", 'FY2025'!L225, FIND(",",'FY2025'!L225) + 1) + 2, LEN('FY2025'!L225))),"")</f>
        <v>#VALUE!</v>
      </c>
      <c r="M223" s="7" t="e">
        <f>IF('FY2025'!A225&lt;&gt;"",DATEVALUE(MID('FY2025'!M225, FIND(",", 'FY2025'!M225) + 2, FIND(" ", 'FY2025'!M225) - FIND(",", 'FY2025'!M225) - 1) &amp; " " &amp; MID('FY2025'!M225, FIND(" ", 'FY2025'!M225) + 1, FIND(",", 'FY2025'!M225, FIND(" ", 'FY2025'!M225)) - FIND(" ", 'FY2025'!M225) - 1) &amp; ", " &amp; MID('FY2025'!M225, FIND(",", 'FY2025'!M225, FIND(",",'FY2025'!M225) + 1) + 2, LEN('FY2025'!M225))),"")</f>
        <v>#VALUE!</v>
      </c>
      <c r="N223" s="7" t="e">
        <f>IF('FY2025'!A225&lt;&gt;"",DATEVALUE(MID('FY2025'!N225, FIND(",", 'FY2025'!N225) + 2, FIND(" ", 'FY2025'!N225) - FIND(",", 'FY2025'!N225) - 1) &amp; " " &amp; MID('FY2025'!N225, FIND(" ", 'FY2025'!N225) + 1, FIND(",", 'FY2025'!N225, FIND(" ", 'FY2025'!N225)) - FIND(" ", 'FY2025'!N225) - 1) &amp; ", " &amp; MID('FY2025'!N225, FIND(",", 'FY2025'!N225, FIND(",",'FY2025'!N225) + 1) + 2, LEN('FY2025'!N225))),"")</f>
        <v>#VALUE!</v>
      </c>
      <c r="O223" s="5" t="e">
        <f t="shared" si="3"/>
        <v>#VALUE!</v>
      </c>
      <c r="P223" s="10" t="e">
        <f>IF('FY2025'!$A225&lt;&gt;"",IF(AND(MONTH($K223) &lt;= 1, MONTH($L223) &gt;= 1), IF($O223 &lt;&gt; "", $E223/$O223, ""), ""),"")</f>
        <v>#VALUE!</v>
      </c>
      <c r="Q223" s="10" t="e">
        <f>IF('FY2025'!$A225&lt;&gt;"",IF(AND(MONTH($K223) &lt;= 2, MONTH($L223) &gt;= 2), IF($O223 &lt;&gt; "", $E223/$O223, ""), ""),"")</f>
        <v>#VALUE!</v>
      </c>
      <c r="R223" s="10" t="e">
        <f>IF('FY2025'!$A225&lt;&gt;"",IF(AND(MONTH($K223) &lt;= 3, MONTH($L223) &gt;= 3), IF($O223 &lt;&gt; "", $E223/$O223, ""), ""),"")</f>
        <v>#VALUE!</v>
      </c>
      <c r="S223" s="10" t="e">
        <f>IF('FY2025'!$A225&lt;&gt;"",IF(AND(MONTH($K223) &lt;= 4, MONTH($L223) &gt;= 4), IF($O223 &lt;&gt; "", $E223/$O223, ""), ""),"")</f>
        <v>#VALUE!</v>
      </c>
      <c r="T223" s="10" t="e">
        <f>IF('FY2025'!$A225&lt;&gt;"",IF(AND(MONTH($K223) &lt;= 5, MONTH($L223) &gt;= 5), IF($O223 &lt;&gt; "", $E223/$O223, ""), ""),"")</f>
        <v>#VALUE!</v>
      </c>
      <c r="U223" s="10" t="e">
        <f>IF('FY2025'!$A225&lt;&gt;"",IF(AND(MONTH($K223) &lt;= 6, MONTH($L223) &gt;= 6), IF($O223 &lt;&gt; "", $E223/$O223, ""), ""),"")</f>
        <v>#VALUE!</v>
      </c>
      <c r="V223" s="10" t="e">
        <f>IF('FY2025'!$A225&lt;&gt;"",IF(AND(MONTH($K223) &lt;= 7, MONTH($L223) &gt;= 7 ), IF($O223 &lt;&gt; "", $E223/$O223, ""), ""),"")</f>
        <v>#VALUE!</v>
      </c>
      <c r="W223" s="10" t="e">
        <f>IF('FY2025'!$A225&lt;&gt;"",IF(AND(MONTH($K223) &lt;= 8, MONTH($L223) &gt;= 8), IF($O223 &lt;&gt; "", $E223/$O223, ""), ""),"")</f>
        <v>#VALUE!</v>
      </c>
      <c r="X223" s="10" t="e">
        <f>IF('FY2025'!$A225&lt;&gt;"",IF(AND(MONTH($K223) &lt;= 9, MONTH($L223) &gt;= 9), IF($O223 &lt;&gt; "", $E223/$O223, ""), ""),"")</f>
        <v>#VALUE!</v>
      </c>
      <c r="Y223" s="10" t="e">
        <f>IF('FY2025'!$A225&lt;&gt;"",IF(AND(MONTH($K223) &lt;= 10, MONTH($L223) &gt;= 10), IF($O223 &lt;&gt; "", $E223/$O223, ""), ""),"")</f>
        <v>#VALUE!</v>
      </c>
      <c r="Z223" s="10" t="e">
        <f>IF('FY2025'!$A225&lt;&gt;"",IF(AND(MONTH($K223) &lt;= 11, MONTH($L223) &gt;= 11), IF($O223 &lt;&gt; "", $E223/$O223, ""), ""),"")</f>
        <v>#VALUE!</v>
      </c>
      <c r="AA223" s="10" t="e">
        <f>IF('FY2025'!$A225&lt;&gt;"",IF(AND(MONTH($K223) &lt;= 12, MONTH($L223) &gt;= 12), IF($O223 &lt;&gt; "", $E223/$O223, ""), ""),"")</f>
        <v>#VALUE!</v>
      </c>
    </row>
    <row r="224" spans="1:27" x14ac:dyDescent="0.25">
      <c r="A224" s="8">
        <f>IF('FY2025'!A226&lt;&gt;"", VALUE('FY2025'!A226), "")</f>
        <v>223</v>
      </c>
      <c r="B224" s="5" t="str">
        <f>IF('FY2025'!A226&lt;&gt;"",_xlfn.VALUETOTEXT('FY2025'!B226),"")</f>
        <v>25-3107-2008-25MLIL-PS-HZ-223</v>
      </c>
      <c r="C224" s="5" t="str">
        <f>_xlfn.VALUETOTEXT('FY2025'!C226)</f>
        <v>HZ</v>
      </c>
      <c r="D224" s="5" t="str">
        <f>IF('FY2025'!A226&lt;&gt;"",_xlfn.VALUETOTEXT('FY2025'!D226),"")</f>
        <v>Merrill Lynch International</v>
      </c>
      <c r="E224" s="6">
        <f>IF('FY2025'!A226&lt;&gt;"",VALUE('FY2025'!E226),"")</f>
        <v>250000</v>
      </c>
      <c r="F224" s="6">
        <f>IF('FY2025'!A226&lt;&gt;"",VALUE('FY2025'!F226),"")</f>
        <v>67</v>
      </c>
      <c r="G224" s="6">
        <f>IF('FY2025'!A226&lt;&gt;"",VALUE('FY2025'!G226),"")</f>
        <v>55</v>
      </c>
      <c r="H224" s="6">
        <f>IF('FY2025'!A226&lt;&gt;"",VALUE('FY2025'!H226),"")</f>
        <v>3.65</v>
      </c>
      <c r="I224" s="6">
        <f>IF('FY2025'!A226&lt;&gt;"",VALUE('FY2025'!I226),"")</f>
        <v>0.8</v>
      </c>
      <c r="J224" s="6">
        <f>IF('FY2025'!A226&lt;&gt;"",VALUE('FY2025'!J226),"")</f>
        <v>2.85</v>
      </c>
      <c r="K224" s="7" t="e">
        <f>IF('FY2025'!A226&lt;&gt;"",DATEVALUE(MID('FY2025'!K226, FIND(",", 'FY2025'!K226) + 2, FIND(" ", 'FY2025'!K226) - FIND(",", 'FY2025'!K226) - 1) &amp; " " &amp; MID('FY2025'!K226, FIND(" ", 'FY2025'!K226) + 1, FIND(",", 'FY2025'!K226, FIND(" ", 'FY2025'!K226)) - FIND(" ", 'FY2025'!K226) - 1) &amp; ", " &amp; MID('FY2025'!K226, FIND(",", 'FY2025'!K226, FIND(",",'FY2025'!K226) + 1) + 2, LEN('FY2025'!K226))),"")</f>
        <v>#VALUE!</v>
      </c>
      <c r="L224" s="7" t="e">
        <f>IF('FY2025'!A226&lt;&gt;"",DATEVALUE(MID('FY2025'!L226, FIND(",", 'FY2025'!L226) + 2, FIND(" ", 'FY2025'!L226) - FIND(",", 'FY2025'!L226) - 1) &amp; " " &amp; MID('FY2025'!L226, FIND(" ", 'FY2025'!L226) + 1, FIND(",", 'FY2025'!L226, FIND(" ", 'FY2025'!L226)) - FIND(" ", 'FY2025'!L226) - 1) &amp; ", " &amp; MID('FY2025'!L226, FIND(",", 'FY2025'!L226, FIND(",",'FY2025'!L226) + 1) + 2, LEN('FY2025'!L226))),"")</f>
        <v>#VALUE!</v>
      </c>
      <c r="M224" s="7" t="e">
        <f>IF('FY2025'!A226&lt;&gt;"",DATEVALUE(MID('FY2025'!M226, FIND(",", 'FY2025'!M226) + 2, FIND(" ", 'FY2025'!M226) - FIND(",", 'FY2025'!M226) - 1) &amp; " " &amp; MID('FY2025'!M226, FIND(" ", 'FY2025'!M226) + 1, FIND(",", 'FY2025'!M226, FIND(" ", 'FY2025'!M226)) - FIND(" ", 'FY2025'!M226) - 1) &amp; ", " &amp; MID('FY2025'!M226, FIND(",", 'FY2025'!M226, FIND(",",'FY2025'!M226) + 1) + 2, LEN('FY2025'!M226))),"")</f>
        <v>#VALUE!</v>
      </c>
      <c r="N224" s="7" t="e">
        <f>IF('FY2025'!A226&lt;&gt;"",DATEVALUE(MID('FY2025'!N226, FIND(",", 'FY2025'!N226) + 2, FIND(" ", 'FY2025'!N226) - FIND(",", 'FY2025'!N226) - 1) &amp; " " &amp; MID('FY2025'!N226, FIND(" ", 'FY2025'!N226) + 1, FIND(",", 'FY2025'!N226, FIND(" ", 'FY2025'!N226)) - FIND(" ", 'FY2025'!N226) - 1) &amp; ", " &amp; MID('FY2025'!N226, FIND(",", 'FY2025'!N226, FIND(",",'FY2025'!N226) + 1) + 2, LEN('FY2025'!N226))),"")</f>
        <v>#VALUE!</v>
      </c>
      <c r="O224" s="5" t="e">
        <f t="shared" si="3"/>
        <v>#VALUE!</v>
      </c>
      <c r="P224" s="10" t="e">
        <f>IF('FY2025'!$A226&lt;&gt;"",IF(AND(MONTH($K224) &lt;= 1, MONTH($L224) &gt;= 1), IF($O224 &lt;&gt; "", $E224/$O224, ""), ""),"")</f>
        <v>#VALUE!</v>
      </c>
      <c r="Q224" s="10" t="e">
        <f>IF('FY2025'!$A226&lt;&gt;"",IF(AND(MONTH($K224) &lt;= 2, MONTH($L224) &gt;= 2), IF($O224 &lt;&gt; "", $E224/$O224, ""), ""),"")</f>
        <v>#VALUE!</v>
      </c>
      <c r="R224" s="10" t="e">
        <f>IF('FY2025'!$A226&lt;&gt;"",IF(AND(MONTH($K224) &lt;= 3, MONTH($L224) &gt;= 3), IF($O224 &lt;&gt; "", $E224/$O224, ""), ""),"")</f>
        <v>#VALUE!</v>
      </c>
      <c r="S224" s="10" t="e">
        <f>IF('FY2025'!$A226&lt;&gt;"",IF(AND(MONTH($K224) &lt;= 4, MONTH($L224) &gt;= 4), IF($O224 &lt;&gt; "", $E224/$O224, ""), ""),"")</f>
        <v>#VALUE!</v>
      </c>
      <c r="T224" s="10" t="e">
        <f>IF('FY2025'!$A226&lt;&gt;"",IF(AND(MONTH($K224) &lt;= 5, MONTH($L224) &gt;= 5), IF($O224 &lt;&gt; "", $E224/$O224, ""), ""),"")</f>
        <v>#VALUE!</v>
      </c>
      <c r="U224" s="10" t="e">
        <f>IF('FY2025'!$A226&lt;&gt;"",IF(AND(MONTH($K224) &lt;= 6, MONTH($L224) &gt;= 6), IF($O224 &lt;&gt; "", $E224/$O224, ""), ""),"")</f>
        <v>#VALUE!</v>
      </c>
      <c r="V224" s="10" t="e">
        <f>IF('FY2025'!$A226&lt;&gt;"",IF(AND(MONTH($K224) &lt;= 7, MONTH($L224) &gt;= 7 ), IF($O224 &lt;&gt; "", $E224/$O224, ""), ""),"")</f>
        <v>#VALUE!</v>
      </c>
      <c r="W224" s="10" t="e">
        <f>IF('FY2025'!$A226&lt;&gt;"",IF(AND(MONTH($K224) &lt;= 8, MONTH($L224) &gt;= 8), IF($O224 &lt;&gt; "", $E224/$O224, ""), ""),"")</f>
        <v>#VALUE!</v>
      </c>
      <c r="X224" s="10" t="e">
        <f>IF('FY2025'!$A226&lt;&gt;"",IF(AND(MONTH($K224) &lt;= 9, MONTH($L224) &gt;= 9), IF($O224 &lt;&gt; "", $E224/$O224, ""), ""),"")</f>
        <v>#VALUE!</v>
      </c>
      <c r="Y224" s="10" t="e">
        <f>IF('FY2025'!$A226&lt;&gt;"",IF(AND(MONTH($K224) &lt;= 10, MONTH($L224) &gt;= 10), IF($O224 &lt;&gt; "", $E224/$O224, ""), ""),"")</f>
        <v>#VALUE!</v>
      </c>
      <c r="Z224" s="10" t="e">
        <f>IF('FY2025'!$A226&lt;&gt;"",IF(AND(MONTH($K224) &lt;= 11, MONTH($L224) &gt;= 11), IF($O224 &lt;&gt; "", $E224/$O224, ""), ""),"")</f>
        <v>#VALUE!</v>
      </c>
      <c r="AA224" s="10" t="e">
        <f>IF('FY2025'!$A226&lt;&gt;"",IF(AND(MONTH($K224) &lt;= 12, MONTH($L224) &gt;= 12), IF($O224 &lt;&gt; "", $E224/$O224, ""), ""),"")</f>
        <v>#VALUE!</v>
      </c>
    </row>
    <row r="225" spans="1:27" x14ac:dyDescent="0.25">
      <c r="A225" s="8">
        <f>IF('FY2025'!A227&lt;&gt;"", VALUE('FY2025'!A227), "")</f>
        <v>224</v>
      </c>
      <c r="B225" s="5" t="str">
        <f>IF('FY2025'!A227&lt;&gt;"",_xlfn.VALUETOTEXT('FY2025'!B227),"")</f>
        <v>25-3107-2008-25SCBB-PS-HZ-224</v>
      </c>
      <c r="C225" s="5" t="str">
        <f>_xlfn.VALUETOTEXT('FY2025'!C227)</f>
        <v>HZ</v>
      </c>
      <c r="D225" s="5" t="str">
        <f>IF('FY2025'!A227&lt;&gt;"",_xlfn.VALUETOTEXT('FY2025'!D227),"")</f>
        <v>Standard Chartered Bank (M) Bhd</v>
      </c>
      <c r="E225" s="6">
        <f>IF('FY2025'!A227&lt;&gt;"",VALUE('FY2025'!E227),"")</f>
        <v>250000</v>
      </c>
      <c r="F225" s="6">
        <f>IF('FY2025'!A227&lt;&gt;"",VALUE('FY2025'!F227),"")</f>
        <v>67</v>
      </c>
      <c r="G225" s="6">
        <f>IF('FY2025'!A227&lt;&gt;"",VALUE('FY2025'!G227),"")</f>
        <v>55</v>
      </c>
      <c r="H225" s="6">
        <f>IF('FY2025'!A227&lt;&gt;"",VALUE('FY2025'!H227),"")</f>
        <v>3.6</v>
      </c>
      <c r="I225" s="6">
        <f>IF('FY2025'!A227&lt;&gt;"",VALUE('FY2025'!I227),"")</f>
        <v>0.77</v>
      </c>
      <c r="J225" s="6">
        <f>IF('FY2025'!A227&lt;&gt;"",VALUE('FY2025'!J227),"")</f>
        <v>2.83</v>
      </c>
      <c r="K225" s="7" t="e">
        <f>IF('FY2025'!A227&lt;&gt;"",DATEVALUE(MID('FY2025'!K227, FIND(",", 'FY2025'!K227) + 2, FIND(" ", 'FY2025'!K227) - FIND(",", 'FY2025'!K227) - 1) &amp; " " &amp; MID('FY2025'!K227, FIND(" ", 'FY2025'!K227) + 1, FIND(",", 'FY2025'!K227, FIND(" ", 'FY2025'!K227)) - FIND(" ", 'FY2025'!K227) - 1) &amp; ", " &amp; MID('FY2025'!K227, FIND(",", 'FY2025'!K227, FIND(",",'FY2025'!K227) + 1) + 2, LEN('FY2025'!K227))),"")</f>
        <v>#VALUE!</v>
      </c>
      <c r="L225" s="7" t="e">
        <f>IF('FY2025'!A227&lt;&gt;"",DATEVALUE(MID('FY2025'!L227, FIND(",", 'FY2025'!L227) + 2, FIND(" ", 'FY2025'!L227) - FIND(",", 'FY2025'!L227) - 1) &amp; " " &amp; MID('FY2025'!L227, FIND(" ", 'FY2025'!L227) + 1, FIND(",", 'FY2025'!L227, FIND(" ", 'FY2025'!L227)) - FIND(" ", 'FY2025'!L227) - 1) &amp; ", " &amp; MID('FY2025'!L227, FIND(",", 'FY2025'!L227, FIND(",",'FY2025'!L227) + 1) + 2, LEN('FY2025'!L227))),"")</f>
        <v>#VALUE!</v>
      </c>
      <c r="M225" s="7" t="e">
        <f>IF('FY2025'!A227&lt;&gt;"",DATEVALUE(MID('FY2025'!M227, FIND(",", 'FY2025'!M227) + 2, FIND(" ", 'FY2025'!M227) - FIND(",", 'FY2025'!M227) - 1) &amp; " " &amp; MID('FY2025'!M227, FIND(" ", 'FY2025'!M227) + 1, FIND(",", 'FY2025'!M227, FIND(" ", 'FY2025'!M227)) - FIND(" ", 'FY2025'!M227) - 1) &amp; ", " &amp; MID('FY2025'!M227, FIND(",", 'FY2025'!M227, FIND(",",'FY2025'!M227) + 1) + 2, LEN('FY2025'!M227))),"")</f>
        <v>#VALUE!</v>
      </c>
      <c r="N225" s="7" t="e">
        <f>IF('FY2025'!A227&lt;&gt;"",DATEVALUE(MID('FY2025'!N227, FIND(",", 'FY2025'!N227) + 2, FIND(" ", 'FY2025'!N227) - FIND(",", 'FY2025'!N227) - 1) &amp; " " &amp; MID('FY2025'!N227, FIND(" ", 'FY2025'!N227) + 1, FIND(",", 'FY2025'!N227, FIND(" ", 'FY2025'!N227)) - FIND(" ", 'FY2025'!N227) - 1) &amp; ", " &amp; MID('FY2025'!N227, FIND(",", 'FY2025'!N227, FIND(",",'FY2025'!N227) + 1) + 2, LEN('FY2025'!N227))),"")</f>
        <v>#VALUE!</v>
      </c>
      <c r="O225" s="5" t="e">
        <f t="shared" si="3"/>
        <v>#VALUE!</v>
      </c>
      <c r="P225" s="10" t="e">
        <f>IF('FY2025'!$A227&lt;&gt;"",IF(AND(MONTH($K225) &lt;= 1, MONTH($L225) &gt;= 1), IF($O225 &lt;&gt; "", $E225/$O225, ""), ""),"")</f>
        <v>#VALUE!</v>
      </c>
      <c r="Q225" s="10" t="e">
        <f>IF('FY2025'!$A227&lt;&gt;"",IF(AND(MONTH($K225) &lt;= 2, MONTH($L225) &gt;= 2), IF($O225 &lt;&gt; "", $E225/$O225, ""), ""),"")</f>
        <v>#VALUE!</v>
      </c>
      <c r="R225" s="10" t="e">
        <f>IF('FY2025'!$A227&lt;&gt;"",IF(AND(MONTH($K225) &lt;= 3, MONTH($L225) &gt;= 3), IF($O225 &lt;&gt; "", $E225/$O225, ""), ""),"")</f>
        <v>#VALUE!</v>
      </c>
      <c r="S225" s="10" t="e">
        <f>IF('FY2025'!$A227&lt;&gt;"",IF(AND(MONTH($K225) &lt;= 4, MONTH($L225) &gt;= 4), IF($O225 &lt;&gt; "", $E225/$O225, ""), ""),"")</f>
        <v>#VALUE!</v>
      </c>
      <c r="T225" s="10" t="e">
        <f>IF('FY2025'!$A227&lt;&gt;"",IF(AND(MONTH($K225) &lt;= 5, MONTH($L225) &gt;= 5), IF($O225 &lt;&gt; "", $E225/$O225, ""), ""),"")</f>
        <v>#VALUE!</v>
      </c>
      <c r="U225" s="10" t="e">
        <f>IF('FY2025'!$A227&lt;&gt;"",IF(AND(MONTH($K225) &lt;= 6, MONTH($L225) &gt;= 6), IF($O225 &lt;&gt; "", $E225/$O225, ""), ""),"")</f>
        <v>#VALUE!</v>
      </c>
      <c r="V225" s="10" t="e">
        <f>IF('FY2025'!$A227&lt;&gt;"",IF(AND(MONTH($K225) &lt;= 7, MONTH($L225) &gt;= 7 ), IF($O225 &lt;&gt; "", $E225/$O225, ""), ""),"")</f>
        <v>#VALUE!</v>
      </c>
      <c r="W225" s="10" t="e">
        <f>IF('FY2025'!$A227&lt;&gt;"",IF(AND(MONTH($K225) &lt;= 8, MONTH($L225) &gt;= 8), IF($O225 &lt;&gt; "", $E225/$O225, ""), ""),"")</f>
        <v>#VALUE!</v>
      </c>
      <c r="X225" s="10" t="e">
        <f>IF('FY2025'!$A227&lt;&gt;"",IF(AND(MONTH($K225) &lt;= 9, MONTH($L225) &gt;= 9), IF($O225 &lt;&gt; "", $E225/$O225, ""), ""),"")</f>
        <v>#VALUE!</v>
      </c>
      <c r="Y225" s="10" t="e">
        <f>IF('FY2025'!$A227&lt;&gt;"",IF(AND(MONTH($K225) &lt;= 10, MONTH($L225) &gt;= 10), IF($O225 &lt;&gt; "", $E225/$O225, ""), ""),"")</f>
        <v>#VALUE!</v>
      </c>
      <c r="Z225" s="10" t="e">
        <f>IF('FY2025'!$A227&lt;&gt;"",IF(AND(MONTH($K225) &lt;= 11, MONTH($L225) &gt;= 11), IF($O225 &lt;&gt; "", $E225/$O225, ""), ""),"")</f>
        <v>#VALUE!</v>
      </c>
      <c r="AA225" s="10" t="e">
        <f>IF('FY2025'!$A227&lt;&gt;"",IF(AND(MONTH($K225) &lt;= 12, MONTH($L225) &gt;= 12), IF($O225 &lt;&gt; "", $E225/$O225, ""), ""),"")</f>
        <v>#VALUE!</v>
      </c>
    </row>
    <row r="226" spans="1:27" x14ac:dyDescent="0.25">
      <c r="A226" s="8">
        <f>IF('FY2025'!A228&lt;&gt;"", VALUE('FY2025'!A228), "")</f>
        <v>225</v>
      </c>
      <c r="B226" s="5" t="str">
        <f>IF('FY2025'!A228&lt;&gt;"",_xlfn.VALUETOTEXT('FY2025'!B228),"")</f>
        <v>25-3107-2008-25CITI-PS-HZ-225</v>
      </c>
      <c r="C226" s="5" t="str">
        <f>_xlfn.VALUETOTEXT('FY2025'!C228)</f>
        <v>HZ</v>
      </c>
      <c r="D226" s="5" t="str">
        <f>IF('FY2025'!A228&lt;&gt;"",_xlfn.VALUETOTEXT('FY2025'!D228),"")</f>
        <v>Citibank Bhd</v>
      </c>
      <c r="E226" s="6">
        <f>IF('FY2025'!A228&lt;&gt;"",VALUE('FY2025'!E228),"")</f>
        <v>500000</v>
      </c>
      <c r="F226" s="6">
        <f>IF('FY2025'!A228&lt;&gt;"",VALUE('FY2025'!F228),"")</f>
        <v>68</v>
      </c>
      <c r="G226" s="6">
        <f>IF('FY2025'!A228&lt;&gt;"",VALUE('FY2025'!G228),"")</f>
        <v>55</v>
      </c>
      <c r="H226" s="6">
        <f>IF('FY2025'!A228&lt;&gt;"",VALUE('FY2025'!H228),"")</f>
        <v>3.5</v>
      </c>
      <c r="I226" s="6">
        <f>IF('FY2025'!A228&lt;&gt;"",VALUE('FY2025'!I228),"")</f>
        <v>0.55000000000000004</v>
      </c>
      <c r="J226" s="6">
        <f>IF('FY2025'!A228&lt;&gt;"",VALUE('FY2025'!J228),"")</f>
        <v>2.95</v>
      </c>
      <c r="K226" s="7" t="e">
        <f>IF('FY2025'!A228&lt;&gt;"",DATEVALUE(MID('FY2025'!K228, FIND(",", 'FY2025'!K228) + 2, FIND(" ", 'FY2025'!K228) - FIND(",", 'FY2025'!K228) - 1) &amp; " " &amp; MID('FY2025'!K228, FIND(" ", 'FY2025'!K228) + 1, FIND(",", 'FY2025'!K228, FIND(" ", 'FY2025'!K228)) - FIND(" ", 'FY2025'!K228) - 1) &amp; ", " &amp; MID('FY2025'!K228, FIND(",", 'FY2025'!K228, FIND(",",'FY2025'!K228) + 1) + 2, LEN('FY2025'!K228))),"")</f>
        <v>#VALUE!</v>
      </c>
      <c r="L226" s="7" t="e">
        <f>IF('FY2025'!A228&lt;&gt;"",DATEVALUE(MID('FY2025'!L228, FIND(",", 'FY2025'!L228) + 2, FIND(" ", 'FY2025'!L228) - FIND(",", 'FY2025'!L228) - 1) &amp; " " &amp; MID('FY2025'!L228, FIND(" ", 'FY2025'!L228) + 1, FIND(",", 'FY2025'!L228, FIND(" ", 'FY2025'!L228)) - FIND(" ", 'FY2025'!L228) - 1) &amp; ", " &amp; MID('FY2025'!L228, FIND(",", 'FY2025'!L228, FIND(",",'FY2025'!L228) + 1) + 2, LEN('FY2025'!L228))),"")</f>
        <v>#VALUE!</v>
      </c>
      <c r="M226" s="7" t="e">
        <f>IF('FY2025'!A228&lt;&gt;"",DATEVALUE(MID('FY2025'!M228, FIND(",", 'FY2025'!M228) + 2, FIND(" ", 'FY2025'!M228) - FIND(",", 'FY2025'!M228) - 1) &amp; " " &amp; MID('FY2025'!M228, FIND(" ", 'FY2025'!M228) + 1, FIND(",", 'FY2025'!M228, FIND(" ", 'FY2025'!M228)) - FIND(" ", 'FY2025'!M228) - 1) &amp; ", " &amp; MID('FY2025'!M228, FIND(",", 'FY2025'!M228, FIND(",",'FY2025'!M228) + 1) + 2, LEN('FY2025'!M228))),"")</f>
        <v>#VALUE!</v>
      </c>
      <c r="N226" s="7" t="e">
        <f>IF('FY2025'!A228&lt;&gt;"",DATEVALUE(MID('FY2025'!N228, FIND(",", 'FY2025'!N228) + 2, FIND(" ", 'FY2025'!N228) - FIND(",", 'FY2025'!N228) - 1) &amp; " " &amp; MID('FY2025'!N228, FIND(" ", 'FY2025'!N228) + 1, FIND(",", 'FY2025'!N228, FIND(" ", 'FY2025'!N228)) - FIND(" ", 'FY2025'!N228) - 1) &amp; ", " &amp; MID('FY2025'!N228, FIND(",", 'FY2025'!N228, FIND(",",'FY2025'!N228) + 1) + 2, LEN('FY2025'!N228))),"")</f>
        <v>#VALUE!</v>
      </c>
      <c r="O226" s="5" t="e">
        <f t="shared" si="3"/>
        <v>#VALUE!</v>
      </c>
      <c r="P226" s="10" t="e">
        <f>IF('FY2025'!$A228&lt;&gt;"",IF(AND(MONTH($K226) &lt;= 1, MONTH($L226) &gt;= 1), IF($O226 &lt;&gt; "", $E226/$O226, ""), ""),"")</f>
        <v>#VALUE!</v>
      </c>
      <c r="Q226" s="10" t="e">
        <f>IF('FY2025'!$A228&lt;&gt;"",IF(AND(MONTH($K226) &lt;= 2, MONTH($L226) &gt;= 2), IF($O226 &lt;&gt; "", $E226/$O226, ""), ""),"")</f>
        <v>#VALUE!</v>
      </c>
      <c r="R226" s="10" t="e">
        <f>IF('FY2025'!$A228&lt;&gt;"",IF(AND(MONTH($K226) &lt;= 3, MONTH($L226) &gt;= 3), IF($O226 &lt;&gt; "", $E226/$O226, ""), ""),"")</f>
        <v>#VALUE!</v>
      </c>
      <c r="S226" s="10" t="e">
        <f>IF('FY2025'!$A228&lt;&gt;"",IF(AND(MONTH($K226) &lt;= 4, MONTH($L226) &gt;= 4), IF($O226 &lt;&gt; "", $E226/$O226, ""), ""),"")</f>
        <v>#VALUE!</v>
      </c>
      <c r="T226" s="10" t="e">
        <f>IF('FY2025'!$A228&lt;&gt;"",IF(AND(MONTH($K226) &lt;= 5, MONTH($L226) &gt;= 5), IF($O226 &lt;&gt; "", $E226/$O226, ""), ""),"")</f>
        <v>#VALUE!</v>
      </c>
      <c r="U226" s="10" t="e">
        <f>IF('FY2025'!$A228&lt;&gt;"",IF(AND(MONTH($K226) &lt;= 6, MONTH($L226) &gt;= 6), IF($O226 &lt;&gt; "", $E226/$O226, ""), ""),"")</f>
        <v>#VALUE!</v>
      </c>
      <c r="V226" s="10" t="e">
        <f>IF('FY2025'!$A228&lt;&gt;"",IF(AND(MONTH($K226) &lt;= 7, MONTH($L226) &gt;= 7 ), IF($O226 &lt;&gt; "", $E226/$O226, ""), ""),"")</f>
        <v>#VALUE!</v>
      </c>
      <c r="W226" s="10" t="e">
        <f>IF('FY2025'!$A228&lt;&gt;"",IF(AND(MONTH($K226) &lt;= 8, MONTH($L226) &gt;= 8), IF($O226 &lt;&gt; "", $E226/$O226, ""), ""),"")</f>
        <v>#VALUE!</v>
      </c>
      <c r="X226" s="10" t="e">
        <f>IF('FY2025'!$A228&lt;&gt;"",IF(AND(MONTH($K226) &lt;= 9, MONTH($L226) &gt;= 9), IF($O226 &lt;&gt; "", $E226/$O226, ""), ""),"")</f>
        <v>#VALUE!</v>
      </c>
      <c r="Y226" s="10" t="e">
        <f>IF('FY2025'!$A228&lt;&gt;"",IF(AND(MONTH($K226) &lt;= 10, MONTH($L226) &gt;= 10), IF($O226 &lt;&gt; "", $E226/$O226, ""), ""),"")</f>
        <v>#VALUE!</v>
      </c>
      <c r="Z226" s="10" t="e">
        <f>IF('FY2025'!$A228&lt;&gt;"",IF(AND(MONTH($K226) &lt;= 11, MONTH($L226) &gt;= 11), IF($O226 &lt;&gt; "", $E226/$O226, ""), ""),"")</f>
        <v>#VALUE!</v>
      </c>
      <c r="AA226" s="10" t="e">
        <f>IF('FY2025'!$A228&lt;&gt;"",IF(AND(MONTH($K226) &lt;= 12, MONTH($L226) &gt;= 12), IF($O226 &lt;&gt; "", $E226/$O226, ""), ""),"")</f>
        <v>#VALUE!</v>
      </c>
    </row>
    <row r="227" spans="1:27" x14ac:dyDescent="0.25">
      <c r="A227" s="8">
        <f>IF('FY2025'!A229&lt;&gt;"", VALUE('FY2025'!A229), "")</f>
        <v>226</v>
      </c>
      <c r="B227" s="5" t="str">
        <f>IF('FY2025'!A229&lt;&gt;"",_xlfn.VALUETOTEXT('FY2025'!B229),"")</f>
        <v>25-0108-2108-25JPMC-PS-DS-226</v>
      </c>
      <c r="C227" s="5" t="str">
        <f>_xlfn.VALUETOTEXT('FY2025'!C229)</f>
        <v>DS</v>
      </c>
      <c r="D227" s="5" t="str">
        <f>IF('FY2025'!A229&lt;&gt;"",_xlfn.VALUETOTEXT('FY2025'!D229),"")</f>
        <v>JP Morgan Chase Bank NA</v>
      </c>
      <c r="E227" s="6">
        <f>IF('FY2025'!A229&lt;&gt;"",VALUE('FY2025'!E229),"")</f>
        <v>500000</v>
      </c>
      <c r="F227" s="6">
        <f>IF('FY2025'!A229&lt;&gt;"",VALUE('FY2025'!F229),"")</f>
        <v>68</v>
      </c>
      <c r="G227" s="6">
        <f>IF('FY2025'!A229&lt;&gt;"",VALUE('FY2025'!G229),"")</f>
        <v>55</v>
      </c>
      <c r="H227" s="6">
        <f>IF('FY2025'!A229&lt;&gt;"",VALUE('FY2025'!H229),"")</f>
        <v>3.83</v>
      </c>
      <c r="I227" s="6">
        <f>IF('FY2025'!A229&lt;&gt;"",VALUE('FY2025'!I229),"")</f>
        <v>0.6</v>
      </c>
      <c r="J227" s="6">
        <f>IF('FY2025'!A229&lt;&gt;"",VALUE('FY2025'!J229),"")</f>
        <v>3.23</v>
      </c>
      <c r="K227" s="7" t="e">
        <f>IF('FY2025'!A229&lt;&gt;"",DATEVALUE(MID('FY2025'!K229, FIND(",", 'FY2025'!K229) + 2, FIND(" ", 'FY2025'!K229) - FIND(",", 'FY2025'!K229) - 1) &amp; " " &amp; MID('FY2025'!K229, FIND(" ", 'FY2025'!K229) + 1, FIND(",", 'FY2025'!K229, FIND(" ", 'FY2025'!K229)) - FIND(" ", 'FY2025'!K229) - 1) &amp; ", " &amp; MID('FY2025'!K229, FIND(",", 'FY2025'!K229, FIND(",",'FY2025'!K229) + 1) + 2, LEN('FY2025'!K229))),"")</f>
        <v>#VALUE!</v>
      </c>
      <c r="L227" s="7" t="e">
        <f>IF('FY2025'!A229&lt;&gt;"",DATEVALUE(MID('FY2025'!L229, FIND(",", 'FY2025'!L229) + 2, FIND(" ", 'FY2025'!L229) - FIND(",", 'FY2025'!L229) - 1) &amp; " " &amp; MID('FY2025'!L229, FIND(" ", 'FY2025'!L229) + 1, FIND(",", 'FY2025'!L229, FIND(" ", 'FY2025'!L229)) - FIND(" ", 'FY2025'!L229) - 1) &amp; ", " &amp; MID('FY2025'!L229, FIND(",", 'FY2025'!L229, FIND(",",'FY2025'!L229) + 1) + 2, LEN('FY2025'!L229))),"")</f>
        <v>#VALUE!</v>
      </c>
      <c r="M227" s="7" t="e">
        <f>IF('FY2025'!A229&lt;&gt;"",DATEVALUE(MID('FY2025'!M229, FIND(",", 'FY2025'!M229) + 2, FIND(" ", 'FY2025'!M229) - FIND(",", 'FY2025'!M229) - 1) &amp; " " &amp; MID('FY2025'!M229, FIND(" ", 'FY2025'!M229) + 1, FIND(",", 'FY2025'!M229, FIND(" ", 'FY2025'!M229)) - FIND(" ", 'FY2025'!M229) - 1) &amp; ", " &amp; MID('FY2025'!M229, FIND(",", 'FY2025'!M229, FIND(",",'FY2025'!M229) + 1) + 2, LEN('FY2025'!M229))),"")</f>
        <v>#VALUE!</v>
      </c>
      <c r="N227" s="7" t="e">
        <f>IF('FY2025'!A229&lt;&gt;"",DATEVALUE(MID('FY2025'!N229, FIND(",", 'FY2025'!N229) + 2, FIND(" ", 'FY2025'!N229) - FIND(",", 'FY2025'!N229) - 1) &amp; " " &amp; MID('FY2025'!N229, FIND(" ", 'FY2025'!N229) + 1, FIND(",", 'FY2025'!N229, FIND(" ", 'FY2025'!N229)) - FIND(" ", 'FY2025'!N229) - 1) &amp; ", " &amp; MID('FY2025'!N229, FIND(",", 'FY2025'!N229, FIND(",",'FY2025'!N229) + 1) + 2, LEN('FY2025'!N229))),"")</f>
        <v>#VALUE!</v>
      </c>
      <c r="O227" s="5" t="e">
        <f t="shared" si="3"/>
        <v>#VALUE!</v>
      </c>
      <c r="P227" s="10" t="e">
        <f>IF('FY2025'!$A229&lt;&gt;"",IF(AND(MONTH($K227) &lt;= 1, MONTH($L227) &gt;= 1), IF($O227 &lt;&gt; "", $E227/$O227, ""), ""),"")</f>
        <v>#VALUE!</v>
      </c>
      <c r="Q227" s="10" t="e">
        <f>IF('FY2025'!$A229&lt;&gt;"",IF(AND(MONTH($K227) &lt;= 2, MONTH($L227) &gt;= 2), IF($O227 &lt;&gt; "", $E227/$O227, ""), ""),"")</f>
        <v>#VALUE!</v>
      </c>
      <c r="R227" s="10" t="e">
        <f>IF('FY2025'!$A229&lt;&gt;"",IF(AND(MONTH($K227) &lt;= 3, MONTH($L227) &gt;= 3), IF($O227 &lt;&gt; "", $E227/$O227, ""), ""),"")</f>
        <v>#VALUE!</v>
      </c>
      <c r="S227" s="10" t="e">
        <f>IF('FY2025'!$A229&lt;&gt;"",IF(AND(MONTH($K227) &lt;= 4, MONTH($L227) &gt;= 4), IF($O227 &lt;&gt; "", $E227/$O227, ""), ""),"")</f>
        <v>#VALUE!</v>
      </c>
      <c r="T227" s="10" t="e">
        <f>IF('FY2025'!$A229&lt;&gt;"",IF(AND(MONTH($K227) &lt;= 5, MONTH($L227) &gt;= 5), IF($O227 &lt;&gt; "", $E227/$O227, ""), ""),"")</f>
        <v>#VALUE!</v>
      </c>
      <c r="U227" s="10" t="e">
        <f>IF('FY2025'!$A229&lt;&gt;"",IF(AND(MONTH($K227) &lt;= 6, MONTH($L227) &gt;= 6), IF($O227 &lt;&gt; "", $E227/$O227, ""), ""),"")</f>
        <v>#VALUE!</v>
      </c>
      <c r="V227" s="10" t="e">
        <f>IF('FY2025'!$A229&lt;&gt;"",IF(AND(MONTH($K227) &lt;= 7, MONTH($L227) &gt;= 7 ), IF($O227 &lt;&gt; "", $E227/$O227, ""), ""),"")</f>
        <v>#VALUE!</v>
      </c>
      <c r="W227" s="10" t="e">
        <f>IF('FY2025'!$A229&lt;&gt;"",IF(AND(MONTH($K227) &lt;= 8, MONTH($L227) &gt;= 8), IF($O227 &lt;&gt; "", $E227/$O227, ""), ""),"")</f>
        <v>#VALUE!</v>
      </c>
      <c r="X227" s="10" t="e">
        <f>IF('FY2025'!$A229&lt;&gt;"",IF(AND(MONTH($K227) &lt;= 9, MONTH($L227) &gt;= 9), IF($O227 &lt;&gt; "", $E227/$O227, ""), ""),"")</f>
        <v>#VALUE!</v>
      </c>
      <c r="Y227" s="10" t="e">
        <f>IF('FY2025'!$A229&lt;&gt;"",IF(AND(MONTH($K227) &lt;= 10, MONTH($L227) &gt;= 10), IF($O227 &lt;&gt; "", $E227/$O227, ""), ""),"")</f>
        <v>#VALUE!</v>
      </c>
      <c r="Z227" s="10" t="e">
        <f>IF('FY2025'!$A229&lt;&gt;"",IF(AND(MONTH($K227) &lt;= 11, MONTH($L227) &gt;= 11), IF($O227 &lt;&gt; "", $E227/$O227, ""), ""),"")</f>
        <v>#VALUE!</v>
      </c>
      <c r="AA227" s="10" t="e">
        <f>IF('FY2025'!$A229&lt;&gt;"",IF(AND(MONTH($K227) &lt;= 12, MONTH($L227) &gt;= 12), IF($O227 &lt;&gt; "", $E227/$O227, ""), ""),"")</f>
        <v>#VALUE!</v>
      </c>
    </row>
    <row r="228" spans="1:27" x14ac:dyDescent="0.25">
      <c r="A228" s="8">
        <f>IF('FY2025'!A230&lt;&gt;"", VALUE('FY2025'!A230), "")</f>
        <v>227</v>
      </c>
      <c r="B228" s="5" t="str">
        <f>IF('FY2025'!A230&lt;&gt;"",_xlfn.VALUETOTEXT('FY2025'!B230),"")</f>
        <v>25-0108-0808-25PTLCL-PS-DS-227</v>
      </c>
      <c r="C228" s="5" t="str">
        <f>_xlfn.VALUETOTEXT('FY2025'!C230)</f>
        <v>DS</v>
      </c>
      <c r="D228" s="5" t="str">
        <f>IF('FY2025'!A230&lt;&gt;"",_xlfn.VALUETOTEXT('FY2025'!D230),"")</f>
        <v>PETCO Trading Labuan Co. Ltd</v>
      </c>
      <c r="E228" s="6">
        <f>IF('FY2025'!A230&lt;&gt;"",VALUE('FY2025'!E230),"")</f>
        <v>500000</v>
      </c>
      <c r="F228" s="6">
        <f>IF('FY2025'!A230&lt;&gt;"",VALUE('FY2025'!F230),"")</f>
        <v>68</v>
      </c>
      <c r="G228" s="6">
        <f>IF('FY2025'!A230&lt;&gt;"",VALUE('FY2025'!G230),"")</f>
        <v>55</v>
      </c>
      <c r="H228" s="6">
        <f>IF('FY2025'!A230&lt;&gt;"",VALUE('FY2025'!H230),"")</f>
        <v>3.92</v>
      </c>
      <c r="I228" s="6">
        <f>IF('FY2025'!A230&lt;&gt;"",VALUE('FY2025'!I230),"")</f>
        <v>0.66</v>
      </c>
      <c r="J228" s="6">
        <f>IF('FY2025'!A230&lt;&gt;"",VALUE('FY2025'!J230),"")</f>
        <v>3.26</v>
      </c>
      <c r="K228" s="7" t="e">
        <f>IF('FY2025'!A230&lt;&gt;"",DATEVALUE(MID('FY2025'!K230, FIND(",", 'FY2025'!K230) + 2, FIND(" ", 'FY2025'!K230) - FIND(",", 'FY2025'!K230) - 1) &amp; " " &amp; MID('FY2025'!K230, FIND(" ", 'FY2025'!K230) + 1, FIND(",", 'FY2025'!K230, FIND(" ", 'FY2025'!K230)) - FIND(" ", 'FY2025'!K230) - 1) &amp; ", " &amp; MID('FY2025'!K230, FIND(",", 'FY2025'!K230, FIND(",",'FY2025'!K230) + 1) + 2, LEN('FY2025'!K230))),"")</f>
        <v>#VALUE!</v>
      </c>
      <c r="L228" s="7" t="e">
        <f>IF('FY2025'!A230&lt;&gt;"",DATEVALUE(MID('FY2025'!L230, FIND(",", 'FY2025'!L230) + 2, FIND(" ", 'FY2025'!L230) - FIND(",", 'FY2025'!L230) - 1) &amp; " " &amp; MID('FY2025'!L230, FIND(" ", 'FY2025'!L230) + 1, FIND(",", 'FY2025'!L230, FIND(" ", 'FY2025'!L230)) - FIND(" ", 'FY2025'!L230) - 1) &amp; ", " &amp; MID('FY2025'!L230, FIND(",", 'FY2025'!L230, FIND(",",'FY2025'!L230) + 1) + 2, LEN('FY2025'!L230))),"")</f>
        <v>#VALUE!</v>
      </c>
      <c r="M228" s="7" t="e">
        <f>IF('FY2025'!A230&lt;&gt;"",DATEVALUE(MID('FY2025'!M230, FIND(",", 'FY2025'!M230) + 2, FIND(" ", 'FY2025'!M230) - FIND(",", 'FY2025'!M230) - 1) &amp; " " &amp; MID('FY2025'!M230, FIND(" ", 'FY2025'!M230) + 1, FIND(",", 'FY2025'!M230, FIND(" ", 'FY2025'!M230)) - FIND(" ", 'FY2025'!M230) - 1) &amp; ", " &amp; MID('FY2025'!M230, FIND(",", 'FY2025'!M230, FIND(",",'FY2025'!M230) + 1) + 2, LEN('FY2025'!M230))),"")</f>
        <v>#VALUE!</v>
      </c>
      <c r="N228" s="7" t="e">
        <f>IF('FY2025'!A230&lt;&gt;"",DATEVALUE(MID('FY2025'!N230, FIND(",", 'FY2025'!N230) + 2, FIND(" ", 'FY2025'!N230) - FIND(",", 'FY2025'!N230) - 1) &amp; " " &amp; MID('FY2025'!N230, FIND(" ", 'FY2025'!N230) + 1, FIND(",", 'FY2025'!N230, FIND(" ", 'FY2025'!N230)) - FIND(" ", 'FY2025'!N230) - 1) &amp; ", " &amp; MID('FY2025'!N230, FIND(",", 'FY2025'!N230, FIND(",",'FY2025'!N230) + 1) + 2, LEN('FY2025'!N230))),"")</f>
        <v>#VALUE!</v>
      </c>
      <c r="O228" s="5" t="e">
        <f t="shared" si="3"/>
        <v>#VALUE!</v>
      </c>
      <c r="P228" s="10" t="e">
        <f>IF('FY2025'!$A230&lt;&gt;"",IF(AND(MONTH($K228) &lt;= 1, MONTH($L228) &gt;= 1), IF($O228 &lt;&gt; "", $E228/$O228, ""), ""),"")</f>
        <v>#VALUE!</v>
      </c>
      <c r="Q228" s="10" t="e">
        <f>IF('FY2025'!$A230&lt;&gt;"",IF(AND(MONTH($K228) &lt;= 2, MONTH($L228) &gt;= 2), IF($O228 &lt;&gt; "", $E228/$O228, ""), ""),"")</f>
        <v>#VALUE!</v>
      </c>
      <c r="R228" s="10" t="e">
        <f>IF('FY2025'!$A230&lt;&gt;"",IF(AND(MONTH($K228) &lt;= 3, MONTH($L228) &gt;= 3), IF($O228 &lt;&gt; "", $E228/$O228, ""), ""),"")</f>
        <v>#VALUE!</v>
      </c>
      <c r="S228" s="10" t="e">
        <f>IF('FY2025'!$A230&lt;&gt;"",IF(AND(MONTH($K228) &lt;= 4, MONTH($L228) &gt;= 4), IF($O228 &lt;&gt; "", $E228/$O228, ""), ""),"")</f>
        <v>#VALUE!</v>
      </c>
      <c r="T228" s="10" t="e">
        <f>IF('FY2025'!$A230&lt;&gt;"",IF(AND(MONTH($K228) &lt;= 5, MONTH($L228) &gt;= 5), IF($O228 &lt;&gt; "", $E228/$O228, ""), ""),"")</f>
        <v>#VALUE!</v>
      </c>
      <c r="U228" s="10" t="e">
        <f>IF('FY2025'!$A230&lt;&gt;"",IF(AND(MONTH($K228) &lt;= 6, MONTH($L228) &gt;= 6), IF($O228 &lt;&gt; "", $E228/$O228, ""), ""),"")</f>
        <v>#VALUE!</v>
      </c>
      <c r="V228" s="10" t="e">
        <f>IF('FY2025'!$A230&lt;&gt;"",IF(AND(MONTH($K228) &lt;= 7, MONTH($L228) &gt;= 7 ), IF($O228 &lt;&gt; "", $E228/$O228, ""), ""),"")</f>
        <v>#VALUE!</v>
      </c>
      <c r="W228" s="10" t="e">
        <f>IF('FY2025'!$A230&lt;&gt;"",IF(AND(MONTH($K228) &lt;= 8, MONTH($L228) &gt;= 8), IF($O228 &lt;&gt; "", $E228/$O228, ""), ""),"")</f>
        <v>#VALUE!</v>
      </c>
      <c r="X228" s="10" t="e">
        <f>IF('FY2025'!$A230&lt;&gt;"",IF(AND(MONTH($K228) &lt;= 9, MONTH($L228) &gt;= 9), IF($O228 &lt;&gt; "", $E228/$O228, ""), ""),"")</f>
        <v>#VALUE!</v>
      </c>
      <c r="Y228" s="10" t="e">
        <f>IF('FY2025'!$A230&lt;&gt;"",IF(AND(MONTH($K228) &lt;= 10, MONTH($L228) &gt;= 10), IF($O228 &lt;&gt; "", $E228/$O228, ""), ""),"")</f>
        <v>#VALUE!</v>
      </c>
      <c r="Z228" s="10" t="e">
        <f>IF('FY2025'!$A230&lt;&gt;"",IF(AND(MONTH($K228) &lt;= 11, MONTH($L228) &gt;= 11), IF($O228 &lt;&gt; "", $E228/$O228, ""), ""),"")</f>
        <v>#VALUE!</v>
      </c>
      <c r="AA228" s="10" t="e">
        <f>IF('FY2025'!$A230&lt;&gt;"",IF(AND(MONTH($K228) &lt;= 12, MONTH($L228) &gt;= 12), IF($O228 &lt;&gt; "", $E228/$O228, ""), ""),"")</f>
        <v>#VALUE!</v>
      </c>
    </row>
    <row r="229" spans="1:27" x14ac:dyDescent="0.25">
      <c r="A229" s="8">
        <f>IF('FY2025'!A231&lt;&gt;"", VALUE('FY2025'!A231), "")</f>
        <v>228</v>
      </c>
      <c r="B229" s="5" t="str">
        <f>IF('FY2025'!A231&lt;&gt;"",_xlfn.VALUETOTEXT('FY2025'!B231),"")</f>
        <v>25-0108-2108-25MSCG-PS-DS-228</v>
      </c>
      <c r="C229" s="5" t="str">
        <f>_xlfn.VALUETOTEXT('FY2025'!C231)</f>
        <v>DS</v>
      </c>
      <c r="D229" s="5" t="str">
        <f>IF('FY2025'!A231&lt;&gt;"",_xlfn.VALUETOTEXT('FY2025'!D231),"")</f>
        <v>Morgan Stanley Capital Group (Singapore) Pte</v>
      </c>
      <c r="E229" s="6">
        <f>IF('FY2025'!A231&lt;&gt;"",VALUE('FY2025'!E231),"")</f>
        <v>500000</v>
      </c>
      <c r="F229" s="6">
        <f>IF('FY2025'!A231&lt;&gt;"",VALUE('FY2025'!F231),"")</f>
        <v>68</v>
      </c>
      <c r="G229" s="6">
        <f>IF('FY2025'!A231&lt;&gt;"",VALUE('FY2025'!G231),"")</f>
        <v>55</v>
      </c>
      <c r="H229" s="6">
        <f>IF('FY2025'!A231&lt;&gt;"",VALUE('FY2025'!H231),"")</f>
        <v>3.89</v>
      </c>
      <c r="I229" s="6">
        <f>IF('FY2025'!A231&lt;&gt;"",VALUE('FY2025'!I231),"")</f>
        <v>0.65</v>
      </c>
      <c r="J229" s="6">
        <f>IF('FY2025'!A231&lt;&gt;"",VALUE('FY2025'!J231),"")</f>
        <v>3.24</v>
      </c>
      <c r="K229" s="7" t="e">
        <f>IF('FY2025'!A231&lt;&gt;"",DATEVALUE(MID('FY2025'!K231, FIND(",", 'FY2025'!K231) + 2, FIND(" ", 'FY2025'!K231) - FIND(",", 'FY2025'!K231) - 1) &amp; " " &amp; MID('FY2025'!K231, FIND(" ", 'FY2025'!K231) + 1, FIND(",", 'FY2025'!K231, FIND(" ", 'FY2025'!K231)) - FIND(" ", 'FY2025'!K231) - 1) &amp; ", " &amp; MID('FY2025'!K231, FIND(",", 'FY2025'!K231, FIND(",",'FY2025'!K231) + 1) + 2, LEN('FY2025'!K231))),"")</f>
        <v>#VALUE!</v>
      </c>
      <c r="L229" s="7" t="e">
        <f>IF('FY2025'!A231&lt;&gt;"",DATEVALUE(MID('FY2025'!L231, FIND(",", 'FY2025'!L231) + 2, FIND(" ", 'FY2025'!L231) - FIND(",", 'FY2025'!L231) - 1) &amp; " " &amp; MID('FY2025'!L231, FIND(" ", 'FY2025'!L231) + 1, FIND(",", 'FY2025'!L231, FIND(" ", 'FY2025'!L231)) - FIND(" ", 'FY2025'!L231) - 1) &amp; ", " &amp; MID('FY2025'!L231, FIND(",", 'FY2025'!L231, FIND(",",'FY2025'!L231) + 1) + 2, LEN('FY2025'!L231))),"")</f>
        <v>#VALUE!</v>
      </c>
      <c r="M229" s="7" t="e">
        <f>IF('FY2025'!A231&lt;&gt;"",DATEVALUE(MID('FY2025'!M231, FIND(",", 'FY2025'!M231) + 2, FIND(" ", 'FY2025'!M231) - FIND(",", 'FY2025'!M231) - 1) &amp; " " &amp; MID('FY2025'!M231, FIND(" ", 'FY2025'!M231) + 1, FIND(",", 'FY2025'!M231, FIND(" ", 'FY2025'!M231)) - FIND(" ", 'FY2025'!M231) - 1) &amp; ", " &amp; MID('FY2025'!M231, FIND(",", 'FY2025'!M231, FIND(",",'FY2025'!M231) + 1) + 2, LEN('FY2025'!M231))),"")</f>
        <v>#VALUE!</v>
      </c>
      <c r="N229" s="7" t="e">
        <f>IF('FY2025'!A231&lt;&gt;"",DATEVALUE(MID('FY2025'!N231, FIND(",", 'FY2025'!N231) + 2, FIND(" ", 'FY2025'!N231) - FIND(",", 'FY2025'!N231) - 1) &amp; " " &amp; MID('FY2025'!N231, FIND(" ", 'FY2025'!N231) + 1, FIND(",", 'FY2025'!N231, FIND(" ", 'FY2025'!N231)) - FIND(" ", 'FY2025'!N231) - 1) &amp; ", " &amp; MID('FY2025'!N231, FIND(",", 'FY2025'!N231, FIND(",",'FY2025'!N231) + 1) + 2, LEN('FY2025'!N231))),"")</f>
        <v>#VALUE!</v>
      </c>
      <c r="O229" s="5" t="e">
        <f t="shared" si="3"/>
        <v>#VALUE!</v>
      </c>
      <c r="P229" s="10" t="e">
        <f>IF('FY2025'!$A231&lt;&gt;"",IF(AND(MONTH($K229) &lt;= 1, MONTH($L229) &gt;= 1), IF($O229 &lt;&gt; "", $E229/$O229, ""), ""),"")</f>
        <v>#VALUE!</v>
      </c>
      <c r="Q229" s="10" t="e">
        <f>IF('FY2025'!$A231&lt;&gt;"",IF(AND(MONTH($K229) &lt;= 2, MONTH($L229) &gt;= 2), IF($O229 &lt;&gt; "", $E229/$O229, ""), ""),"")</f>
        <v>#VALUE!</v>
      </c>
      <c r="R229" s="10" t="e">
        <f>IF('FY2025'!$A231&lt;&gt;"",IF(AND(MONTH($K229) &lt;= 3, MONTH($L229) &gt;= 3), IF($O229 &lt;&gt; "", $E229/$O229, ""), ""),"")</f>
        <v>#VALUE!</v>
      </c>
      <c r="S229" s="10" t="e">
        <f>IF('FY2025'!$A231&lt;&gt;"",IF(AND(MONTH($K229) &lt;= 4, MONTH($L229) &gt;= 4), IF($O229 &lt;&gt; "", $E229/$O229, ""), ""),"")</f>
        <v>#VALUE!</v>
      </c>
      <c r="T229" s="10" t="e">
        <f>IF('FY2025'!$A231&lt;&gt;"",IF(AND(MONTH($K229) &lt;= 5, MONTH($L229) &gt;= 5), IF($O229 &lt;&gt; "", $E229/$O229, ""), ""),"")</f>
        <v>#VALUE!</v>
      </c>
      <c r="U229" s="10" t="e">
        <f>IF('FY2025'!$A231&lt;&gt;"",IF(AND(MONTH($K229) &lt;= 6, MONTH($L229) &gt;= 6), IF($O229 &lt;&gt; "", $E229/$O229, ""), ""),"")</f>
        <v>#VALUE!</v>
      </c>
      <c r="V229" s="10" t="e">
        <f>IF('FY2025'!$A231&lt;&gt;"",IF(AND(MONTH($K229) &lt;= 7, MONTH($L229) &gt;= 7 ), IF($O229 &lt;&gt; "", $E229/$O229, ""), ""),"")</f>
        <v>#VALUE!</v>
      </c>
      <c r="W229" s="10" t="e">
        <f>IF('FY2025'!$A231&lt;&gt;"",IF(AND(MONTH($K229) &lt;= 8, MONTH($L229) &gt;= 8), IF($O229 &lt;&gt; "", $E229/$O229, ""), ""),"")</f>
        <v>#VALUE!</v>
      </c>
      <c r="X229" s="10" t="e">
        <f>IF('FY2025'!$A231&lt;&gt;"",IF(AND(MONTH($K229) &lt;= 9, MONTH($L229) &gt;= 9), IF($O229 &lt;&gt; "", $E229/$O229, ""), ""),"")</f>
        <v>#VALUE!</v>
      </c>
      <c r="Y229" s="10" t="e">
        <f>IF('FY2025'!$A231&lt;&gt;"",IF(AND(MONTH($K229) &lt;= 10, MONTH($L229) &gt;= 10), IF($O229 &lt;&gt; "", $E229/$O229, ""), ""),"")</f>
        <v>#VALUE!</v>
      </c>
      <c r="Z229" s="10" t="e">
        <f>IF('FY2025'!$A231&lt;&gt;"",IF(AND(MONTH($K229) &lt;= 11, MONTH($L229) &gt;= 11), IF($O229 &lt;&gt; "", $E229/$O229, ""), ""),"")</f>
        <v>#VALUE!</v>
      </c>
      <c r="AA229" s="10" t="e">
        <f>IF('FY2025'!$A231&lt;&gt;"",IF(AND(MONTH($K229) &lt;= 12, MONTH($L229) &gt;= 12), IF($O229 &lt;&gt; "", $E229/$O229, ""), ""),"")</f>
        <v>#VALUE!</v>
      </c>
    </row>
    <row r="230" spans="1:27" x14ac:dyDescent="0.25">
      <c r="A230" s="8">
        <f>IF('FY2025'!A232&lt;&gt;"", VALUE('FY2025'!A232), "")</f>
        <v>229</v>
      </c>
      <c r="B230" s="5" t="str">
        <f>IF('FY2025'!A232&lt;&gt;"",_xlfn.VALUETOTEXT('FY2025'!B232),"")</f>
        <v>25-0108-2108-25CIMB-PS-DS-229</v>
      </c>
      <c r="C230" s="5" t="str">
        <f>_xlfn.VALUETOTEXT('FY2025'!C232)</f>
        <v>DS</v>
      </c>
      <c r="D230" s="5" t="str">
        <f>IF('FY2025'!A232&lt;&gt;"",_xlfn.VALUETOTEXT('FY2025'!D232),"")</f>
        <v>CIMB Bank Bhd</v>
      </c>
      <c r="E230" s="6">
        <f>IF('FY2025'!A232&lt;&gt;"",VALUE('FY2025'!E232),"")</f>
        <v>500000</v>
      </c>
      <c r="F230" s="6">
        <f>IF('FY2025'!A232&lt;&gt;"",VALUE('FY2025'!F232),"")</f>
        <v>68</v>
      </c>
      <c r="G230" s="6">
        <f>IF('FY2025'!A232&lt;&gt;"",VALUE('FY2025'!G232),"")</f>
        <v>55</v>
      </c>
      <c r="H230" s="6">
        <f>IF('FY2025'!A232&lt;&gt;"",VALUE('FY2025'!H232),"")</f>
        <v>3.85</v>
      </c>
      <c r="I230" s="6">
        <f>IF('FY2025'!A232&lt;&gt;"",VALUE('FY2025'!I232),"")</f>
        <v>0.62</v>
      </c>
      <c r="J230" s="6">
        <f>IF('FY2025'!A232&lt;&gt;"",VALUE('FY2025'!J232),"")</f>
        <v>3.23</v>
      </c>
      <c r="K230" s="7" t="e">
        <f>IF('FY2025'!A232&lt;&gt;"",DATEVALUE(MID('FY2025'!K232, FIND(",", 'FY2025'!K232) + 2, FIND(" ", 'FY2025'!K232) - FIND(",", 'FY2025'!K232) - 1) &amp; " " &amp; MID('FY2025'!K232, FIND(" ", 'FY2025'!K232) + 1, FIND(",", 'FY2025'!K232, FIND(" ", 'FY2025'!K232)) - FIND(" ", 'FY2025'!K232) - 1) &amp; ", " &amp; MID('FY2025'!K232, FIND(",", 'FY2025'!K232, FIND(",",'FY2025'!K232) + 1) + 2, LEN('FY2025'!K232))),"")</f>
        <v>#VALUE!</v>
      </c>
      <c r="L230" s="7" t="e">
        <f>IF('FY2025'!A232&lt;&gt;"",DATEVALUE(MID('FY2025'!L232, FIND(",", 'FY2025'!L232) + 2, FIND(" ", 'FY2025'!L232) - FIND(",", 'FY2025'!L232) - 1) &amp; " " &amp; MID('FY2025'!L232, FIND(" ", 'FY2025'!L232) + 1, FIND(",", 'FY2025'!L232, FIND(" ", 'FY2025'!L232)) - FIND(" ", 'FY2025'!L232) - 1) &amp; ", " &amp; MID('FY2025'!L232, FIND(",", 'FY2025'!L232, FIND(",",'FY2025'!L232) + 1) + 2, LEN('FY2025'!L232))),"")</f>
        <v>#VALUE!</v>
      </c>
      <c r="M230" s="7" t="e">
        <f>IF('FY2025'!A232&lt;&gt;"",DATEVALUE(MID('FY2025'!M232, FIND(",", 'FY2025'!M232) + 2, FIND(" ", 'FY2025'!M232) - FIND(",", 'FY2025'!M232) - 1) &amp; " " &amp; MID('FY2025'!M232, FIND(" ", 'FY2025'!M232) + 1, FIND(",", 'FY2025'!M232, FIND(" ", 'FY2025'!M232)) - FIND(" ", 'FY2025'!M232) - 1) &amp; ", " &amp; MID('FY2025'!M232, FIND(",", 'FY2025'!M232, FIND(",",'FY2025'!M232) + 1) + 2, LEN('FY2025'!M232))),"")</f>
        <v>#VALUE!</v>
      </c>
      <c r="N230" s="7" t="e">
        <f>IF('FY2025'!A232&lt;&gt;"",DATEVALUE(MID('FY2025'!N232, FIND(",", 'FY2025'!N232) + 2, FIND(" ", 'FY2025'!N232) - FIND(",", 'FY2025'!N232) - 1) &amp; " " &amp; MID('FY2025'!N232, FIND(" ", 'FY2025'!N232) + 1, FIND(",", 'FY2025'!N232, FIND(" ", 'FY2025'!N232)) - FIND(" ", 'FY2025'!N232) - 1) &amp; ", " &amp; MID('FY2025'!N232, FIND(",", 'FY2025'!N232, FIND(",",'FY2025'!N232) + 1) + 2, LEN('FY2025'!N232))),"")</f>
        <v>#VALUE!</v>
      </c>
      <c r="O230" s="5" t="e">
        <f t="shared" si="3"/>
        <v>#VALUE!</v>
      </c>
      <c r="P230" s="10" t="e">
        <f>IF('FY2025'!$A232&lt;&gt;"",IF(AND(MONTH($K230) &lt;= 1, MONTH($L230) &gt;= 1), IF($O230 &lt;&gt; "", $E230/$O230, ""), ""),"")</f>
        <v>#VALUE!</v>
      </c>
      <c r="Q230" s="10" t="e">
        <f>IF('FY2025'!$A232&lt;&gt;"",IF(AND(MONTH($K230) &lt;= 2, MONTH($L230) &gt;= 2), IF($O230 &lt;&gt; "", $E230/$O230, ""), ""),"")</f>
        <v>#VALUE!</v>
      </c>
      <c r="R230" s="10" t="e">
        <f>IF('FY2025'!$A232&lt;&gt;"",IF(AND(MONTH($K230) &lt;= 3, MONTH($L230) &gt;= 3), IF($O230 &lt;&gt; "", $E230/$O230, ""), ""),"")</f>
        <v>#VALUE!</v>
      </c>
      <c r="S230" s="10" t="e">
        <f>IF('FY2025'!$A232&lt;&gt;"",IF(AND(MONTH($K230) &lt;= 4, MONTH($L230) &gt;= 4), IF($O230 &lt;&gt; "", $E230/$O230, ""), ""),"")</f>
        <v>#VALUE!</v>
      </c>
      <c r="T230" s="10" t="e">
        <f>IF('FY2025'!$A232&lt;&gt;"",IF(AND(MONTH($K230) &lt;= 5, MONTH($L230) &gt;= 5), IF($O230 &lt;&gt; "", $E230/$O230, ""), ""),"")</f>
        <v>#VALUE!</v>
      </c>
      <c r="U230" s="10" t="e">
        <f>IF('FY2025'!$A232&lt;&gt;"",IF(AND(MONTH($K230) &lt;= 6, MONTH($L230) &gt;= 6), IF($O230 &lt;&gt; "", $E230/$O230, ""), ""),"")</f>
        <v>#VALUE!</v>
      </c>
      <c r="V230" s="10" t="e">
        <f>IF('FY2025'!$A232&lt;&gt;"",IF(AND(MONTH($K230) &lt;= 7, MONTH($L230) &gt;= 7 ), IF($O230 &lt;&gt; "", $E230/$O230, ""), ""),"")</f>
        <v>#VALUE!</v>
      </c>
      <c r="W230" s="10" t="e">
        <f>IF('FY2025'!$A232&lt;&gt;"",IF(AND(MONTH($K230) &lt;= 8, MONTH($L230) &gt;= 8), IF($O230 &lt;&gt; "", $E230/$O230, ""), ""),"")</f>
        <v>#VALUE!</v>
      </c>
      <c r="X230" s="10" t="e">
        <f>IF('FY2025'!$A232&lt;&gt;"",IF(AND(MONTH($K230) &lt;= 9, MONTH($L230) &gt;= 9), IF($O230 &lt;&gt; "", $E230/$O230, ""), ""),"")</f>
        <v>#VALUE!</v>
      </c>
      <c r="Y230" s="10" t="e">
        <f>IF('FY2025'!$A232&lt;&gt;"",IF(AND(MONTH($K230) &lt;= 10, MONTH($L230) &gt;= 10), IF($O230 &lt;&gt; "", $E230/$O230, ""), ""),"")</f>
        <v>#VALUE!</v>
      </c>
      <c r="Z230" s="10" t="e">
        <f>IF('FY2025'!$A232&lt;&gt;"",IF(AND(MONTH($K230) &lt;= 11, MONTH($L230) &gt;= 11), IF($O230 &lt;&gt; "", $E230/$O230, ""), ""),"")</f>
        <v>#VALUE!</v>
      </c>
      <c r="AA230" s="10" t="e">
        <f>IF('FY2025'!$A232&lt;&gt;"",IF(AND(MONTH($K230) &lt;= 12, MONTH($L230) &gt;= 12), IF($O230 &lt;&gt; "", $E230/$O230, ""), ""),"")</f>
        <v>#VALUE!</v>
      </c>
    </row>
    <row r="231" spans="1:27" x14ac:dyDescent="0.25">
      <c r="A231" s="8">
        <f>IF('FY2025'!A233&lt;&gt;"", VALUE('FY2025'!A233), "")</f>
        <v>230</v>
      </c>
      <c r="B231" s="5" t="str">
        <f>IF('FY2025'!A233&lt;&gt;"",_xlfn.VALUETOTEXT('FY2025'!B233),"")</f>
        <v>25-0108-0808-25PTLCL-PS-DS-230</v>
      </c>
      <c r="C231" s="5" t="str">
        <f>_xlfn.VALUETOTEXT('FY2025'!C233)</f>
        <v>DS</v>
      </c>
      <c r="D231" s="5" t="str">
        <f>IF('FY2025'!A233&lt;&gt;"",_xlfn.VALUETOTEXT('FY2025'!D233),"")</f>
        <v>PETCO Trading Labuan Co. Ltd</v>
      </c>
      <c r="E231" s="6">
        <f>IF('FY2025'!A233&lt;&gt;"",VALUE('FY2025'!E233),"")</f>
        <v>500000</v>
      </c>
      <c r="F231" s="6">
        <f>IF('FY2025'!A233&lt;&gt;"",VALUE('FY2025'!F233),"")</f>
        <v>68</v>
      </c>
      <c r="G231" s="6">
        <f>IF('FY2025'!A233&lt;&gt;"",VALUE('FY2025'!G233),"")</f>
        <v>55</v>
      </c>
      <c r="H231" s="6">
        <f>IF('FY2025'!A233&lt;&gt;"",VALUE('FY2025'!H233),"")</f>
        <v>4.46</v>
      </c>
      <c r="I231" s="6">
        <f>IF('FY2025'!A233&lt;&gt;"",VALUE('FY2025'!I233),"")</f>
        <v>0.9</v>
      </c>
      <c r="J231" s="6">
        <f>IF('FY2025'!A233&lt;&gt;"",VALUE('FY2025'!J233),"")</f>
        <v>3.56</v>
      </c>
      <c r="K231" s="7" t="e">
        <f>IF('FY2025'!A233&lt;&gt;"",DATEVALUE(MID('FY2025'!K233, FIND(",", 'FY2025'!K233) + 2, FIND(" ", 'FY2025'!K233) - FIND(",", 'FY2025'!K233) - 1) &amp; " " &amp; MID('FY2025'!K233, FIND(" ", 'FY2025'!K233) + 1, FIND(",", 'FY2025'!K233, FIND(" ", 'FY2025'!K233)) - FIND(" ", 'FY2025'!K233) - 1) &amp; ", " &amp; MID('FY2025'!K233, FIND(",", 'FY2025'!K233, FIND(",",'FY2025'!K233) + 1) + 2, LEN('FY2025'!K233))),"")</f>
        <v>#VALUE!</v>
      </c>
      <c r="L231" s="7" t="e">
        <f>IF('FY2025'!A233&lt;&gt;"",DATEVALUE(MID('FY2025'!L233, FIND(",", 'FY2025'!L233) + 2, FIND(" ", 'FY2025'!L233) - FIND(",", 'FY2025'!L233) - 1) &amp; " " &amp; MID('FY2025'!L233, FIND(" ", 'FY2025'!L233) + 1, FIND(",", 'FY2025'!L233, FIND(" ", 'FY2025'!L233)) - FIND(" ", 'FY2025'!L233) - 1) &amp; ", " &amp; MID('FY2025'!L233, FIND(",", 'FY2025'!L233, FIND(",",'FY2025'!L233) + 1) + 2, LEN('FY2025'!L233))),"")</f>
        <v>#VALUE!</v>
      </c>
      <c r="M231" s="7" t="e">
        <f>IF('FY2025'!A233&lt;&gt;"",DATEVALUE(MID('FY2025'!M233, FIND(",", 'FY2025'!M233) + 2, FIND(" ", 'FY2025'!M233) - FIND(",", 'FY2025'!M233) - 1) &amp; " " &amp; MID('FY2025'!M233, FIND(" ", 'FY2025'!M233) + 1, FIND(",", 'FY2025'!M233, FIND(" ", 'FY2025'!M233)) - FIND(" ", 'FY2025'!M233) - 1) &amp; ", " &amp; MID('FY2025'!M233, FIND(",", 'FY2025'!M233, FIND(",",'FY2025'!M233) + 1) + 2, LEN('FY2025'!M233))),"")</f>
        <v>#VALUE!</v>
      </c>
      <c r="N231" s="7" t="e">
        <f>IF('FY2025'!A233&lt;&gt;"",DATEVALUE(MID('FY2025'!N233, FIND(",", 'FY2025'!N233) + 2, FIND(" ", 'FY2025'!N233) - FIND(",", 'FY2025'!N233) - 1) &amp; " " &amp; MID('FY2025'!N233, FIND(" ", 'FY2025'!N233) + 1, FIND(",", 'FY2025'!N233, FIND(" ", 'FY2025'!N233)) - FIND(" ", 'FY2025'!N233) - 1) &amp; ", " &amp; MID('FY2025'!N233, FIND(",", 'FY2025'!N233, FIND(",",'FY2025'!N233) + 1) + 2, LEN('FY2025'!N233))),"")</f>
        <v>#VALUE!</v>
      </c>
      <c r="O231" s="5" t="e">
        <f t="shared" si="3"/>
        <v>#VALUE!</v>
      </c>
      <c r="P231" s="10" t="e">
        <f>IF('FY2025'!$A233&lt;&gt;"",IF(AND(MONTH($K231) &lt;= 1, MONTH($L231) &gt;= 1), IF($O231 &lt;&gt; "", $E231/$O231, ""), ""),"")</f>
        <v>#VALUE!</v>
      </c>
      <c r="Q231" s="10" t="e">
        <f>IF('FY2025'!$A233&lt;&gt;"",IF(AND(MONTH($K231) &lt;= 2, MONTH($L231) &gt;= 2), IF($O231 &lt;&gt; "", $E231/$O231, ""), ""),"")</f>
        <v>#VALUE!</v>
      </c>
      <c r="R231" s="10" t="e">
        <f>IF('FY2025'!$A233&lt;&gt;"",IF(AND(MONTH($K231) &lt;= 3, MONTH($L231) &gt;= 3), IF($O231 &lt;&gt; "", $E231/$O231, ""), ""),"")</f>
        <v>#VALUE!</v>
      </c>
      <c r="S231" s="10" t="e">
        <f>IF('FY2025'!$A233&lt;&gt;"",IF(AND(MONTH($K231) &lt;= 4, MONTH($L231) &gt;= 4), IF($O231 &lt;&gt; "", $E231/$O231, ""), ""),"")</f>
        <v>#VALUE!</v>
      </c>
      <c r="T231" s="10" t="e">
        <f>IF('FY2025'!$A233&lt;&gt;"",IF(AND(MONTH($K231) &lt;= 5, MONTH($L231) &gt;= 5), IF($O231 &lt;&gt; "", $E231/$O231, ""), ""),"")</f>
        <v>#VALUE!</v>
      </c>
      <c r="U231" s="10" t="e">
        <f>IF('FY2025'!$A233&lt;&gt;"",IF(AND(MONTH($K231) &lt;= 6, MONTH($L231) &gt;= 6), IF($O231 &lt;&gt; "", $E231/$O231, ""), ""),"")</f>
        <v>#VALUE!</v>
      </c>
      <c r="V231" s="10" t="e">
        <f>IF('FY2025'!$A233&lt;&gt;"",IF(AND(MONTH($K231) &lt;= 7, MONTH($L231) &gt;= 7 ), IF($O231 &lt;&gt; "", $E231/$O231, ""), ""),"")</f>
        <v>#VALUE!</v>
      </c>
      <c r="W231" s="10" t="e">
        <f>IF('FY2025'!$A233&lt;&gt;"",IF(AND(MONTH($K231) &lt;= 8, MONTH($L231) &gt;= 8), IF($O231 &lt;&gt; "", $E231/$O231, ""), ""),"")</f>
        <v>#VALUE!</v>
      </c>
      <c r="X231" s="10" t="e">
        <f>IF('FY2025'!$A233&lt;&gt;"",IF(AND(MONTH($K231) &lt;= 9, MONTH($L231) &gt;= 9), IF($O231 &lt;&gt; "", $E231/$O231, ""), ""),"")</f>
        <v>#VALUE!</v>
      </c>
      <c r="Y231" s="10" t="e">
        <f>IF('FY2025'!$A233&lt;&gt;"",IF(AND(MONTH($K231) &lt;= 10, MONTH($L231) &gt;= 10), IF($O231 &lt;&gt; "", $E231/$O231, ""), ""),"")</f>
        <v>#VALUE!</v>
      </c>
      <c r="Z231" s="10" t="e">
        <f>IF('FY2025'!$A233&lt;&gt;"",IF(AND(MONTH($K231) &lt;= 11, MONTH($L231) &gt;= 11), IF($O231 &lt;&gt; "", $E231/$O231, ""), ""),"")</f>
        <v>#VALUE!</v>
      </c>
      <c r="AA231" s="10" t="e">
        <f>IF('FY2025'!$A233&lt;&gt;"",IF(AND(MONTH($K231) &lt;= 12, MONTH($L231) &gt;= 12), IF($O231 &lt;&gt; "", $E231/$O231, ""), ""),"")</f>
        <v>#VALUE!</v>
      </c>
    </row>
    <row r="232" spans="1:27" x14ac:dyDescent="0.25">
      <c r="A232" s="8">
        <f>IF('FY2025'!A234&lt;&gt;"", VALUE('FY2025'!A234), "")</f>
        <v>231</v>
      </c>
      <c r="B232" s="5" t="str">
        <f>IF('FY2025'!A234&lt;&gt;"",_xlfn.VALUETOTEXT('FY2025'!B234),"")</f>
        <v>25-0108-2108-25BNPP-PS-DS-231</v>
      </c>
      <c r="C232" s="5" t="str">
        <f>_xlfn.VALUETOTEXT('FY2025'!C234)</f>
        <v>DS</v>
      </c>
      <c r="D232" s="5" t="str">
        <f>IF('FY2025'!A234&lt;&gt;"",_xlfn.VALUETOTEXT('FY2025'!D234),"")</f>
        <v>BNP Paribas SA</v>
      </c>
      <c r="E232" s="6">
        <f>IF('FY2025'!A234&lt;&gt;"",VALUE('FY2025'!E234),"")</f>
        <v>500000</v>
      </c>
      <c r="F232" s="6">
        <f>IF('FY2025'!A234&lt;&gt;"",VALUE('FY2025'!F234),"")</f>
        <v>68</v>
      </c>
      <c r="G232" s="6">
        <f>IF('FY2025'!A234&lt;&gt;"",VALUE('FY2025'!G234),"")</f>
        <v>55</v>
      </c>
      <c r="H232" s="6">
        <f>IF('FY2025'!A234&lt;&gt;"",VALUE('FY2025'!H234),"")</f>
        <v>4.4000000000000004</v>
      </c>
      <c r="I232" s="6">
        <f>IF('FY2025'!A234&lt;&gt;"",VALUE('FY2025'!I234),"")</f>
        <v>0.88</v>
      </c>
      <c r="J232" s="6">
        <f>IF('FY2025'!A234&lt;&gt;"",VALUE('FY2025'!J234),"")</f>
        <v>3.52</v>
      </c>
      <c r="K232" s="7" t="e">
        <f>IF('FY2025'!A234&lt;&gt;"",DATEVALUE(MID('FY2025'!K234, FIND(",", 'FY2025'!K234) + 2, FIND(" ", 'FY2025'!K234) - FIND(",", 'FY2025'!K234) - 1) &amp; " " &amp; MID('FY2025'!K234, FIND(" ", 'FY2025'!K234) + 1, FIND(",", 'FY2025'!K234, FIND(" ", 'FY2025'!K234)) - FIND(" ", 'FY2025'!K234) - 1) &amp; ", " &amp; MID('FY2025'!K234, FIND(",", 'FY2025'!K234, FIND(",",'FY2025'!K234) + 1) + 2, LEN('FY2025'!K234))),"")</f>
        <v>#VALUE!</v>
      </c>
      <c r="L232" s="7" t="e">
        <f>IF('FY2025'!A234&lt;&gt;"",DATEVALUE(MID('FY2025'!L234, FIND(",", 'FY2025'!L234) + 2, FIND(" ", 'FY2025'!L234) - FIND(",", 'FY2025'!L234) - 1) &amp; " " &amp; MID('FY2025'!L234, FIND(" ", 'FY2025'!L234) + 1, FIND(",", 'FY2025'!L234, FIND(" ", 'FY2025'!L234)) - FIND(" ", 'FY2025'!L234) - 1) &amp; ", " &amp; MID('FY2025'!L234, FIND(",", 'FY2025'!L234, FIND(",",'FY2025'!L234) + 1) + 2, LEN('FY2025'!L234))),"")</f>
        <v>#VALUE!</v>
      </c>
      <c r="M232" s="7" t="e">
        <f>IF('FY2025'!A234&lt;&gt;"",DATEVALUE(MID('FY2025'!M234, FIND(",", 'FY2025'!M234) + 2, FIND(" ", 'FY2025'!M234) - FIND(",", 'FY2025'!M234) - 1) &amp; " " &amp; MID('FY2025'!M234, FIND(" ", 'FY2025'!M234) + 1, FIND(",", 'FY2025'!M234, FIND(" ", 'FY2025'!M234)) - FIND(" ", 'FY2025'!M234) - 1) &amp; ", " &amp; MID('FY2025'!M234, FIND(",", 'FY2025'!M234, FIND(",",'FY2025'!M234) + 1) + 2, LEN('FY2025'!M234))),"")</f>
        <v>#VALUE!</v>
      </c>
      <c r="N232" s="7" t="e">
        <f>IF('FY2025'!A234&lt;&gt;"",DATEVALUE(MID('FY2025'!N234, FIND(",", 'FY2025'!N234) + 2, FIND(" ", 'FY2025'!N234) - FIND(",", 'FY2025'!N234) - 1) &amp; " " &amp; MID('FY2025'!N234, FIND(" ", 'FY2025'!N234) + 1, FIND(",", 'FY2025'!N234, FIND(" ", 'FY2025'!N234)) - FIND(" ", 'FY2025'!N234) - 1) &amp; ", " &amp; MID('FY2025'!N234, FIND(",", 'FY2025'!N234, FIND(",",'FY2025'!N234) + 1) + 2, LEN('FY2025'!N234))),"")</f>
        <v>#VALUE!</v>
      </c>
      <c r="O232" s="5" t="e">
        <f t="shared" si="3"/>
        <v>#VALUE!</v>
      </c>
      <c r="P232" s="10" t="e">
        <f>IF('FY2025'!$A234&lt;&gt;"",IF(AND(MONTH($K232) &lt;= 1, MONTH($L232) &gt;= 1), IF($O232 &lt;&gt; "", $E232/$O232, ""), ""),"")</f>
        <v>#VALUE!</v>
      </c>
      <c r="Q232" s="10" t="e">
        <f>IF('FY2025'!$A234&lt;&gt;"",IF(AND(MONTH($K232) &lt;= 2, MONTH($L232) &gt;= 2), IF($O232 &lt;&gt; "", $E232/$O232, ""), ""),"")</f>
        <v>#VALUE!</v>
      </c>
      <c r="R232" s="10" t="e">
        <f>IF('FY2025'!$A234&lt;&gt;"",IF(AND(MONTH($K232) &lt;= 3, MONTH($L232) &gt;= 3), IF($O232 &lt;&gt; "", $E232/$O232, ""), ""),"")</f>
        <v>#VALUE!</v>
      </c>
      <c r="S232" s="10" t="e">
        <f>IF('FY2025'!$A234&lt;&gt;"",IF(AND(MONTH($K232) &lt;= 4, MONTH($L232) &gt;= 4), IF($O232 &lt;&gt; "", $E232/$O232, ""), ""),"")</f>
        <v>#VALUE!</v>
      </c>
      <c r="T232" s="10" t="e">
        <f>IF('FY2025'!$A234&lt;&gt;"",IF(AND(MONTH($K232) &lt;= 5, MONTH($L232) &gt;= 5), IF($O232 &lt;&gt; "", $E232/$O232, ""), ""),"")</f>
        <v>#VALUE!</v>
      </c>
      <c r="U232" s="10" t="e">
        <f>IF('FY2025'!$A234&lt;&gt;"",IF(AND(MONTH($K232) &lt;= 6, MONTH($L232) &gt;= 6), IF($O232 &lt;&gt; "", $E232/$O232, ""), ""),"")</f>
        <v>#VALUE!</v>
      </c>
      <c r="V232" s="10" t="e">
        <f>IF('FY2025'!$A234&lt;&gt;"",IF(AND(MONTH($K232) &lt;= 7, MONTH($L232) &gt;= 7 ), IF($O232 &lt;&gt; "", $E232/$O232, ""), ""),"")</f>
        <v>#VALUE!</v>
      </c>
      <c r="W232" s="10" t="e">
        <f>IF('FY2025'!$A234&lt;&gt;"",IF(AND(MONTH($K232) &lt;= 8, MONTH($L232) &gt;= 8), IF($O232 &lt;&gt; "", $E232/$O232, ""), ""),"")</f>
        <v>#VALUE!</v>
      </c>
      <c r="X232" s="10" t="e">
        <f>IF('FY2025'!$A234&lt;&gt;"",IF(AND(MONTH($K232) &lt;= 9, MONTH($L232) &gt;= 9), IF($O232 &lt;&gt; "", $E232/$O232, ""), ""),"")</f>
        <v>#VALUE!</v>
      </c>
      <c r="Y232" s="10" t="e">
        <f>IF('FY2025'!$A234&lt;&gt;"",IF(AND(MONTH($K232) &lt;= 10, MONTH($L232) &gt;= 10), IF($O232 &lt;&gt; "", $E232/$O232, ""), ""),"")</f>
        <v>#VALUE!</v>
      </c>
      <c r="Z232" s="10" t="e">
        <f>IF('FY2025'!$A234&lt;&gt;"",IF(AND(MONTH($K232) &lt;= 11, MONTH($L232) &gt;= 11), IF($O232 &lt;&gt; "", $E232/$O232, ""), ""),"")</f>
        <v>#VALUE!</v>
      </c>
      <c r="AA232" s="10" t="e">
        <f>IF('FY2025'!$A234&lt;&gt;"",IF(AND(MONTH($K232) &lt;= 12, MONTH($L232) &gt;= 12), IF($O232 &lt;&gt; "", $E232/$O232, ""), ""),"")</f>
        <v>#VALUE!</v>
      </c>
    </row>
    <row r="233" spans="1:27" x14ac:dyDescent="0.25">
      <c r="A233" s="8">
        <f>IF('FY2025'!A235&lt;&gt;"", VALUE('FY2025'!A235), "")</f>
        <v>232</v>
      </c>
      <c r="B233" s="5" t="str">
        <f>IF('FY2025'!A235&lt;&gt;"",_xlfn.VALUETOTEXT('FY2025'!B235),"")</f>
        <v>25-0108-2108-25CITI-PS-DS-232</v>
      </c>
      <c r="C233" s="5" t="str">
        <f>_xlfn.VALUETOTEXT('FY2025'!C235)</f>
        <v>DS</v>
      </c>
      <c r="D233" s="5" t="str">
        <f>IF('FY2025'!A235&lt;&gt;"",_xlfn.VALUETOTEXT('FY2025'!D235),"")</f>
        <v>Citibank Bhd</v>
      </c>
      <c r="E233" s="6">
        <f>IF('FY2025'!A235&lt;&gt;"",VALUE('FY2025'!E235),"")</f>
        <v>500000</v>
      </c>
      <c r="F233" s="6">
        <f>IF('FY2025'!A235&lt;&gt;"",VALUE('FY2025'!F235),"")</f>
        <v>68</v>
      </c>
      <c r="G233" s="6">
        <f>IF('FY2025'!A235&lt;&gt;"",VALUE('FY2025'!G235),"")</f>
        <v>55</v>
      </c>
      <c r="H233" s="6">
        <f>IF('FY2025'!A235&lt;&gt;"",VALUE('FY2025'!H235),"")</f>
        <v>4.45</v>
      </c>
      <c r="I233" s="6">
        <f>IF('FY2025'!A235&lt;&gt;"",VALUE('FY2025'!I235),"")</f>
        <v>0.9</v>
      </c>
      <c r="J233" s="6">
        <f>IF('FY2025'!A235&lt;&gt;"",VALUE('FY2025'!J235),"")</f>
        <v>3.55</v>
      </c>
      <c r="K233" s="7" t="e">
        <f>IF('FY2025'!A235&lt;&gt;"",DATEVALUE(MID('FY2025'!K235, FIND(",", 'FY2025'!K235) + 2, FIND(" ", 'FY2025'!K235) - FIND(",", 'FY2025'!K235) - 1) &amp; " " &amp; MID('FY2025'!K235, FIND(" ", 'FY2025'!K235) + 1, FIND(",", 'FY2025'!K235, FIND(" ", 'FY2025'!K235)) - FIND(" ", 'FY2025'!K235) - 1) &amp; ", " &amp; MID('FY2025'!K235, FIND(",", 'FY2025'!K235, FIND(",",'FY2025'!K235) + 1) + 2, LEN('FY2025'!K235))),"")</f>
        <v>#VALUE!</v>
      </c>
      <c r="L233" s="7" t="e">
        <f>IF('FY2025'!A235&lt;&gt;"",DATEVALUE(MID('FY2025'!L235, FIND(",", 'FY2025'!L235) + 2, FIND(" ", 'FY2025'!L235) - FIND(",", 'FY2025'!L235) - 1) &amp; " " &amp; MID('FY2025'!L235, FIND(" ", 'FY2025'!L235) + 1, FIND(",", 'FY2025'!L235, FIND(" ", 'FY2025'!L235)) - FIND(" ", 'FY2025'!L235) - 1) &amp; ", " &amp; MID('FY2025'!L235, FIND(",", 'FY2025'!L235, FIND(",",'FY2025'!L235) + 1) + 2, LEN('FY2025'!L235))),"")</f>
        <v>#VALUE!</v>
      </c>
      <c r="M233" s="7" t="e">
        <f>IF('FY2025'!A235&lt;&gt;"",DATEVALUE(MID('FY2025'!M235, FIND(",", 'FY2025'!M235) + 2, FIND(" ", 'FY2025'!M235) - FIND(",", 'FY2025'!M235) - 1) &amp; " " &amp; MID('FY2025'!M235, FIND(" ", 'FY2025'!M235) + 1, FIND(",", 'FY2025'!M235, FIND(" ", 'FY2025'!M235)) - FIND(" ", 'FY2025'!M235) - 1) &amp; ", " &amp; MID('FY2025'!M235, FIND(",", 'FY2025'!M235, FIND(",",'FY2025'!M235) + 1) + 2, LEN('FY2025'!M235))),"")</f>
        <v>#VALUE!</v>
      </c>
      <c r="N233" s="7" t="e">
        <f>IF('FY2025'!A235&lt;&gt;"",DATEVALUE(MID('FY2025'!N235, FIND(",", 'FY2025'!N235) + 2, FIND(" ", 'FY2025'!N235) - FIND(",", 'FY2025'!N235) - 1) &amp; " " &amp; MID('FY2025'!N235, FIND(" ", 'FY2025'!N235) + 1, FIND(",", 'FY2025'!N235, FIND(" ", 'FY2025'!N235)) - FIND(" ", 'FY2025'!N235) - 1) &amp; ", " &amp; MID('FY2025'!N235, FIND(",", 'FY2025'!N235, FIND(",",'FY2025'!N235) + 1) + 2, LEN('FY2025'!N235))),"")</f>
        <v>#VALUE!</v>
      </c>
      <c r="O233" s="5" t="e">
        <f t="shared" si="3"/>
        <v>#VALUE!</v>
      </c>
      <c r="P233" s="10" t="e">
        <f>IF('FY2025'!$A235&lt;&gt;"",IF(AND(MONTH($K233) &lt;= 1, MONTH($L233) &gt;= 1), IF($O233 &lt;&gt; "", $E233/$O233, ""), ""),"")</f>
        <v>#VALUE!</v>
      </c>
      <c r="Q233" s="10" t="e">
        <f>IF('FY2025'!$A235&lt;&gt;"",IF(AND(MONTH($K233) &lt;= 2, MONTH($L233) &gt;= 2), IF($O233 &lt;&gt; "", $E233/$O233, ""), ""),"")</f>
        <v>#VALUE!</v>
      </c>
      <c r="R233" s="10" t="e">
        <f>IF('FY2025'!$A235&lt;&gt;"",IF(AND(MONTH($K233) &lt;= 3, MONTH($L233) &gt;= 3), IF($O233 &lt;&gt; "", $E233/$O233, ""), ""),"")</f>
        <v>#VALUE!</v>
      </c>
      <c r="S233" s="10" t="e">
        <f>IF('FY2025'!$A235&lt;&gt;"",IF(AND(MONTH($K233) &lt;= 4, MONTH($L233) &gt;= 4), IF($O233 &lt;&gt; "", $E233/$O233, ""), ""),"")</f>
        <v>#VALUE!</v>
      </c>
      <c r="T233" s="10" t="e">
        <f>IF('FY2025'!$A235&lt;&gt;"",IF(AND(MONTH($K233) &lt;= 5, MONTH($L233) &gt;= 5), IF($O233 &lt;&gt; "", $E233/$O233, ""), ""),"")</f>
        <v>#VALUE!</v>
      </c>
      <c r="U233" s="10" t="e">
        <f>IF('FY2025'!$A235&lt;&gt;"",IF(AND(MONTH($K233) &lt;= 6, MONTH($L233) &gt;= 6), IF($O233 &lt;&gt; "", $E233/$O233, ""), ""),"")</f>
        <v>#VALUE!</v>
      </c>
      <c r="V233" s="10" t="e">
        <f>IF('FY2025'!$A235&lt;&gt;"",IF(AND(MONTH($K233) &lt;= 7, MONTH($L233) &gt;= 7 ), IF($O233 &lt;&gt; "", $E233/$O233, ""), ""),"")</f>
        <v>#VALUE!</v>
      </c>
      <c r="W233" s="10" t="e">
        <f>IF('FY2025'!$A235&lt;&gt;"",IF(AND(MONTH($K233) &lt;= 8, MONTH($L233) &gt;= 8), IF($O233 &lt;&gt; "", $E233/$O233, ""), ""),"")</f>
        <v>#VALUE!</v>
      </c>
      <c r="X233" s="10" t="e">
        <f>IF('FY2025'!$A235&lt;&gt;"",IF(AND(MONTH($K233) &lt;= 9, MONTH($L233) &gt;= 9), IF($O233 &lt;&gt; "", $E233/$O233, ""), ""),"")</f>
        <v>#VALUE!</v>
      </c>
      <c r="Y233" s="10" t="e">
        <f>IF('FY2025'!$A235&lt;&gt;"",IF(AND(MONTH($K233) &lt;= 10, MONTH($L233) &gt;= 10), IF($O233 &lt;&gt; "", $E233/$O233, ""), ""),"")</f>
        <v>#VALUE!</v>
      </c>
      <c r="Z233" s="10" t="e">
        <f>IF('FY2025'!$A235&lt;&gt;"",IF(AND(MONTH($K233) &lt;= 11, MONTH($L233) &gt;= 11), IF($O233 &lt;&gt; "", $E233/$O233, ""), ""),"")</f>
        <v>#VALUE!</v>
      </c>
      <c r="AA233" s="10" t="e">
        <f>IF('FY2025'!$A235&lt;&gt;"",IF(AND(MONTH($K233) &lt;= 12, MONTH($L233) &gt;= 12), IF($O233 &lt;&gt; "", $E233/$O233, ""), ""),"")</f>
        <v>#VALUE!</v>
      </c>
    </row>
    <row r="234" spans="1:27" x14ac:dyDescent="0.25">
      <c r="A234" s="8">
        <f>IF('FY2025'!A236&lt;&gt;"", VALUE('FY2025'!A236), "")</f>
        <v>233</v>
      </c>
      <c r="B234" s="5" t="str">
        <f>IF('FY2025'!A236&lt;&gt;"",_xlfn.VALUETOTEXT('FY2025'!B236),"")</f>
        <v>25-0108-2108-25CIMI-PS-DS-233</v>
      </c>
      <c r="C234" s="5" t="str">
        <f>_xlfn.VALUETOTEXT('FY2025'!C236)</f>
        <v>DS</v>
      </c>
      <c r="D234" s="5" t="str">
        <f>IF('FY2025'!A236&lt;&gt;"",_xlfn.VALUETOTEXT('FY2025'!D236),"")</f>
        <v>CIMB Islamic Bank Berhad</v>
      </c>
      <c r="E234" s="6">
        <f>IF('FY2025'!A236&lt;&gt;"",VALUE('FY2025'!E236),"")</f>
        <v>500000</v>
      </c>
      <c r="F234" s="6">
        <f>IF('FY2025'!A236&lt;&gt;"",VALUE('FY2025'!F236),"")</f>
        <v>68</v>
      </c>
      <c r="G234" s="6">
        <f>IF('FY2025'!A236&lt;&gt;"",VALUE('FY2025'!G236),"")</f>
        <v>55</v>
      </c>
      <c r="H234" s="6">
        <f>IF('FY2025'!A236&lt;&gt;"",VALUE('FY2025'!H236),"")</f>
        <v>4.42</v>
      </c>
      <c r="I234" s="6">
        <f>IF('FY2025'!A236&lt;&gt;"",VALUE('FY2025'!I236),"")</f>
        <v>0.89</v>
      </c>
      <c r="J234" s="6">
        <f>IF('FY2025'!A236&lt;&gt;"",VALUE('FY2025'!J236),"")</f>
        <v>3.53</v>
      </c>
      <c r="K234" s="7" t="e">
        <f>IF('FY2025'!A236&lt;&gt;"",DATEVALUE(MID('FY2025'!K236, FIND(",", 'FY2025'!K236) + 2, FIND(" ", 'FY2025'!K236) - FIND(",", 'FY2025'!K236) - 1) &amp; " " &amp; MID('FY2025'!K236, FIND(" ", 'FY2025'!K236) + 1, FIND(",", 'FY2025'!K236, FIND(" ", 'FY2025'!K236)) - FIND(" ", 'FY2025'!K236) - 1) &amp; ", " &amp; MID('FY2025'!K236, FIND(",", 'FY2025'!K236, FIND(",",'FY2025'!K236) + 1) + 2, LEN('FY2025'!K236))),"")</f>
        <v>#VALUE!</v>
      </c>
      <c r="L234" s="7" t="e">
        <f>IF('FY2025'!A236&lt;&gt;"",DATEVALUE(MID('FY2025'!L236, FIND(",", 'FY2025'!L236) + 2, FIND(" ", 'FY2025'!L236) - FIND(",", 'FY2025'!L236) - 1) &amp; " " &amp; MID('FY2025'!L236, FIND(" ", 'FY2025'!L236) + 1, FIND(",", 'FY2025'!L236, FIND(" ", 'FY2025'!L236)) - FIND(" ", 'FY2025'!L236) - 1) &amp; ", " &amp; MID('FY2025'!L236, FIND(",", 'FY2025'!L236, FIND(",",'FY2025'!L236) + 1) + 2, LEN('FY2025'!L236))),"")</f>
        <v>#VALUE!</v>
      </c>
      <c r="M234" s="7" t="e">
        <f>IF('FY2025'!A236&lt;&gt;"",DATEVALUE(MID('FY2025'!M236, FIND(",", 'FY2025'!M236) + 2, FIND(" ", 'FY2025'!M236) - FIND(",", 'FY2025'!M236) - 1) &amp; " " &amp; MID('FY2025'!M236, FIND(" ", 'FY2025'!M236) + 1, FIND(",", 'FY2025'!M236, FIND(" ", 'FY2025'!M236)) - FIND(" ", 'FY2025'!M236) - 1) &amp; ", " &amp; MID('FY2025'!M236, FIND(",", 'FY2025'!M236, FIND(",",'FY2025'!M236) + 1) + 2, LEN('FY2025'!M236))),"")</f>
        <v>#VALUE!</v>
      </c>
      <c r="N234" s="7" t="e">
        <f>IF('FY2025'!A236&lt;&gt;"",DATEVALUE(MID('FY2025'!N236, FIND(",", 'FY2025'!N236) + 2, FIND(" ", 'FY2025'!N236) - FIND(",", 'FY2025'!N236) - 1) &amp; " " &amp; MID('FY2025'!N236, FIND(" ", 'FY2025'!N236) + 1, FIND(",", 'FY2025'!N236, FIND(" ", 'FY2025'!N236)) - FIND(" ", 'FY2025'!N236) - 1) &amp; ", " &amp; MID('FY2025'!N236, FIND(",", 'FY2025'!N236, FIND(",",'FY2025'!N236) + 1) + 2, LEN('FY2025'!N236))),"")</f>
        <v>#VALUE!</v>
      </c>
      <c r="O234" s="5" t="e">
        <f t="shared" si="3"/>
        <v>#VALUE!</v>
      </c>
      <c r="P234" s="10" t="e">
        <f>IF('FY2025'!$A236&lt;&gt;"",IF(AND(MONTH($K234) &lt;= 1, MONTH($L234) &gt;= 1), IF($O234 &lt;&gt; "", $E234/$O234, ""), ""),"")</f>
        <v>#VALUE!</v>
      </c>
      <c r="Q234" s="10" t="e">
        <f>IF('FY2025'!$A236&lt;&gt;"",IF(AND(MONTH($K234) &lt;= 2, MONTH($L234) &gt;= 2), IF($O234 &lt;&gt; "", $E234/$O234, ""), ""),"")</f>
        <v>#VALUE!</v>
      </c>
      <c r="R234" s="10" t="e">
        <f>IF('FY2025'!$A236&lt;&gt;"",IF(AND(MONTH($K234) &lt;= 3, MONTH($L234) &gt;= 3), IF($O234 &lt;&gt; "", $E234/$O234, ""), ""),"")</f>
        <v>#VALUE!</v>
      </c>
      <c r="S234" s="10" t="e">
        <f>IF('FY2025'!$A236&lt;&gt;"",IF(AND(MONTH($K234) &lt;= 4, MONTH($L234) &gt;= 4), IF($O234 &lt;&gt; "", $E234/$O234, ""), ""),"")</f>
        <v>#VALUE!</v>
      </c>
      <c r="T234" s="10" t="e">
        <f>IF('FY2025'!$A236&lt;&gt;"",IF(AND(MONTH($K234) &lt;= 5, MONTH($L234) &gt;= 5), IF($O234 &lt;&gt; "", $E234/$O234, ""), ""),"")</f>
        <v>#VALUE!</v>
      </c>
      <c r="U234" s="10" t="e">
        <f>IF('FY2025'!$A236&lt;&gt;"",IF(AND(MONTH($K234) &lt;= 6, MONTH($L234) &gt;= 6), IF($O234 &lt;&gt; "", $E234/$O234, ""), ""),"")</f>
        <v>#VALUE!</v>
      </c>
      <c r="V234" s="10" t="e">
        <f>IF('FY2025'!$A236&lt;&gt;"",IF(AND(MONTH($K234) &lt;= 7, MONTH($L234) &gt;= 7 ), IF($O234 &lt;&gt; "", $E234/$O234, ""), ""),"")</f>
        <v>#VALUE!</v>
      </c>
      <c r="W234" s="10" t="e">
        <f>IF('FY2025'!$A236&lt;&gt;"",IF(AND(MONTH($K234) &lt;= 8, MONTH($L234) &gt;= 8), IF($O234 &lt;&gt; "", $E234/$O234, ""), ""),"")</f>
        <v>#VALUE!</v>
      </c>
      <c r="X234" s="10" t="e">
        <f>IF('FY2025'!$A236&lt;&gt;"",IF(AND(MONTH($K234) &lt;= 9, MONTH($L234) &gt;= 9), IF($O234 &lt;&gt; "", $E234/$O234, ""), ""),"")</f>
        <v>#VALUE!</v>
      </c>
      <c r="Y234" s="10" t="e">
        <f>IF('FY2025'!$A236&lt;&gt;"",IF(AND(MONTH($K234) &lt;= 10, MONTH($L234) &gt;= 10), IF($O234 &lt;&gt; "", $E234/$O234, ""), ""),"")</f>
        <v>#VALUE!</v>
      </c>
      <c r="Z234" s="10" t="e">
        <f>IF('FY2025'!$A236&lt;&gt;"",IF(AND(MONTH($K234) &lt;= 11, MONTH($L234) &gt;= 11), IF($O234 &lt;&gt; "", $E234/$O234, ""), ""),"")</f>
        <v>#VALUE!</v>
      </c>
      <c r="AA234" s="10" t="e">
        <f>IF('FY2025'!$A236&lt;&gt;"",IF(AND(MONTH($K234) &lt;= 12, MONTH($L234) &gt;= 12), IF($O234 &lt;&gt; "", $E234/$O234, ""), ""),"")</f>
        <v>#VALUE!</v>
      </c>
    </row>
    <row r="235" spans="1:27" x14ac:dyDescent="0.25">
      <c r="A235" s="8">
        <f>IF('FY2025'!A237&lt;&gt;"", VALUE('FY2025'!A237), "")</f>
        <v>234</v>
      </c>
      <c r="B235" s="5" t="str">
        <f>IF('FY2025'!A237&lt;&gt;"",_xlfn.VALUETOTEXT('FY2025'!B237),"")</f>
        <v>25-0108-2108-25SCBS-PS-DS-234</v>
      </c>
      <c r="C235" s="5" t="str">
        <f>_xlfn.VALUETOTEXT('FY2025'!C237)</f>
        <v>DS</v>
      </c>
      <c r="D235" s="5" t="str">
        <f>IF('FY2025'!A237&lt;&gt;"",_xlfn.VALUETOTEXT('FY2025'!D237),"")</f>
        <v>Standard Chartered Saadiq Berhad</v>
      </c>
      <c r="E235" s="6">
        <f>IF('FY2025'!A237&lt;&gt;"",VALUE('FY2025'!E237),"")</f>
        <v>500000</v>
      </c>
      <c r="F235" s="6">
        <f>IF('FY2025'!A237&lt;&gt;"",VALUE('FY2025'!F237),"")</f>
        <v>68</v>
      </c>
      <c r="G235" s="6">
        <f>IF('FY2025'!A237&lt;&gt;"",VALUE('FY2025'!G237),"")</f>
        <v>55</v>
      </c>
      <c r="H235" s="6">
        <f>IF('FY2025'!A237&lt;&gt;"",VALUE('FY2025'!H237),"")</f>
        <v>3.85</v>
      </c>
      <c r="I235" s="6">
        <f>IF('FY2025'!A237&lt;&gt;"",VALUE('FY2025'!I237),"")</f>
        <v>0.65</v>
      </c>
      <c r="J235" s="6">
        <f>IF('FY2025'!A237&lt;&gt;"",VALUE('FY2025'!J237),"")</f>
        <v>3.2</v>
      </c>
      <c r="K235" s="7" t="e">
        <f>IF('FY2025'!A237&lt;&gt;"",DATEVALUE(MID('FY2025'!K237, FIND(",", 'FY2025'!K237) + 2, FIND(" ", 'FY2025'!K237) - FIND(",", 'FY2025'!K237) - 1) &amp; " " &amp; MID('FY2025'!K237, FIND(" ", 'FY2025'!K237) + 1, FIND(",", 'FY2025'!K237, FIND(" ", 'FY2025'!K237)) - FIND(" ", 'FY2025'!K237) - 1) &amp; ", " &amp; MID('FY2025'!K237, FIND(",", 'FY2025'!K237, FIND(",",'FY2025'!K237) + 1) + 2, LEN('FY2025'!K237))),"")</f>
        <v>#VALUE!</v>
      </c>
      <c r="L235" s="7" t="e">
        <f>IF('FY2025'!A237&lt;&gt;"",DATEVALUE(MID('FY2025'!L237, FIND(",", 'FY2025'!L237) + 2, FIND(" ", 'FY2025'!L237) - FIND(",", 'FY2025'!L237) - 1) &amp; " " &amp; MID('FY2025'!L237, FIND(" ", 'FY2025'!L237) + 1, FIND(",", 'FY2025'!L237, FIND(" ", 'FY2025'!L237)) - FIND(" ", 'FY2025'!L237) - 1) &amp; ", " &amp; MID('FY2025'!L237, FIND(",", 'FY2025'!L237, FIND(",",'FY2025'!L237) + 1) + 2, LEN('FY2025'!L237))),"")</f>
        <v>#VALUE!</v>
      </c>
      <c r="M235" s="7" t="e">
        <f>IF('FY2025'!A237&lt;&gt;"",DATEVALUE(MID('FY2025'!M237, FIND(",", 'FY2025'!M237) + 2, FIND(" ", 'FY2025'!M237) - FIND(",", 'FY2025'!M237) - 1) &amp; " " &amp; MID('FY2025'!M237, FIND(" ", 'FY2025'!M237) + 1, FIND(",", 'FY2025'!M237, FIND(" ", 'FY2025'!M237)) - FIND(" ", 'FY2025'!M237) - 1) &amp; ", " &amp; MID('FY2025'!M237, FIND(",", 'FY2025'!M237, FIND(",",'FY2025'!M237) + 1) + 2, LEN('FY2025'!M237))),"")</f>
        <v>#VALUE!</v>
      </c>
      <c r="N235" s="7" t="e">
        <f>IF('FY2025'!A237&lt;&gt;"",DATEVALUE(MID('FY2025'!N237, FIND(",", 'FY2025'!N237) + 2, FIND(" ", 'FY2025'!N237) - FIND(",", 'FY2025'!N237) - 1) &amp; " " &amp; MID('FY2025'!N237, FIND(" ", 'FY2025'!N237) + 1, FIND(",", 'FY2025'!N237, FIND(" ", 'FY2025'!N237)) - FIND(" ", 'FY2025'!N237) - 1) &amp; ", " &amp; MID('FY2025'!N237, FIND(",", 'FY2025'!N237, FIND(",",'FY2025'!N237) + 1) + 2, LEN('FY2025'!N237))),"")</f>
        <v>#VALUE!</v>
      </c>
      <c r="O235" s="5" t="e">
        <f t="shared" si="3"/>
        <v>#VALUE!</v>
      </c>
      <c r="P235" s="10" t="e">
        <f>IF('FY2025'!$A237&lt;&gt;"",IF(AND(MONTH($K235) &lt;= 1, MONTH($L235) &gt;= 1), IF($O235 &lt;&gt; "", $E235/$O235, ""), ""),"")</f>
        <v>#VALUE!</v>
      </c>
      <c r="Q235" s="10" t="e">
        <f>IF('FY2025'!$A237&lt;&gt;"",IF(AND(MONTH($K235) &lt;= 2, MONTH($L235) &gt;= 2), IF($O235 &lt;&gt; "", $E235/$O235, ""), ""),"")</f>
        <v>#VALUE!</v>
      </c>
      <c r="R235" s="10" t="e">
        <f>IF('FY2025'!$A237&lt;&gt;"",IF(AND(MONTH($K235) &lt;= 3, MONTH($L235) &gt;= 3), IF($O235 &lt;&gt; "", $E235/$O235, ""), ""),"")</f>
        <v>#VALUE!</v>
      </c>
      <c r="S235" s="10" t="e">
        <f>IF('FY2025'!$A237&lt;&gt;"",IF(AND(MONTH($K235) &lt;= 4, MONTH($L235) &gt;= 4), IF($O235 &lt;&gt; "", $E235/$O235, ""), ""),"")</f>
        <v>#VALUE!</v>
      </c>
      <c r="T235" s="10" t="e">
        <f>IF('FY2025'!$A237&lt;&gt;"",IF(AND(MONTH($K235) &lt;= 5, MONTH($L235) &gt;= 5), IF($O235 &lt;&gt; "", $E235/$O235, ""), ""),"")</f>
        <v>#VALUE!</v>
      </c>
      <c r="U235" s="10" t="e">
        <f>IF('FY2025'!$A237&lt;&gt;"",IF(AND(MONTH($K235) &lt;= 6, MONTH($L235) &gt;= 6), IF($O235 &lt;&gt; "", $E235/$O235, ""), ""),"")</f>
        <v>#VALUE!</v>
      </c>
      <c r="V235" s="10" t="e">
        <f>IF('FY2025'!$A237&lt;&gt;"",IF(AND(MONTH($K235) &lt;= 7, MONTH($L235) &gt;= 7 ), IF($O235 &lt;&gt; "", $E235/$O235, ""), ""),"")</f>
        <v>#VALUE!</v>
      </c>
      <c r="W235" s="10" t="e">
        <f>IF('FY2025'!$A237&lt;&gt;"",IF(AND(MONTH($K235) &lt;= 8, MONTH($L235) &gt;= 8), IF($O235 &lt;&gt; "", $E235/$O235, ""), ""),"")</f>
        <v>#VALUE!</v>
      </c>
      <c r="X235" s="10" t="e">
        <f>IF('FY2025'!$A237&lt;&gt;"",IF(AND(MONTH($K235) &lt;= 9, MONTH($L235) &gt;= 9), IF($O235 &lt;&gt; "", $E235/$O235, ""), ""),"")</f>
        <v>#VALUE!</v>
      </c>
      <c r="Y235" s="10" t="e">
        <f>IF('FY2025'!$A237&lt;&gt;"",IF(AND(MONTH($K235) &lt;= 10, MONTH($L235) &gt;= 10), IF($O235 &lt;&gt; "", $E235/$O235, ""), ""),"")</f>
        <v>#VALUE!</v>
      </c>
      <c r="Z235" s="10" t="e">
        <f>IF('FY2025'!$A237&lt;&gt;"",IF(AND(MONTH($K235) &lt;= 11, MONTH($L235) &gt;= 11), IF($O235 &lt;&gt; "", $E235/$O235, ""), ""),"")</f>
        <v>#VALUE!</v>
      </c>
      <c r="AA235" s="10" t="e">
        <f>IF('FY2025'!$A237&lt;&gt;"",IF(AND(MONTH($K235) &lt;= 12, MONTH($L235) &gt;= 12), IF($O235 &lt;&gt; "", $E235/$O235, ""), ""),"")</f>
        <v>#VALUE!</v>
      </c>
    </row>
    <row r="236" spans="1:27" x14ac:dyDescent="0.25">
      <c r="A236" s="8">
        <f>IF('FY2025'!A238&lt;&gt;"", VALUE('FY2025'!A238), "")</f>
        <v>235</v>
      </c>
      <c r="B236" s="5" t="str">
        <f>IF('FY2025'!A238&lt;&gt;"",_xlfn.VALUETOTEXT('FY2025'!B238),"")</f>
        <v>25-0808-2808-25BNPP-PS-EG-235</v>
      </c>
      <c r="C236" s="5" t="str">
        <f>_xlfn.VALUETOTEXT('FY2025'!C238)</f>
        <v>EG</v>
      </c>
      <c r="D236" s="5" t="str">
        <f>IF('FY2025'!A238&lt;&gt;"",_xlfn.VALUETOTEXT('FY2025'!D238),"")</f>
        <v>BNP Paribas SA</v>
      </c>
      <c r="E236" s="6">
        <f>IF('FY2025'!A238&lt;&gt;"",VALUE('FY2025'!E238),"")</f>
        <v>500000</v>
      </c>
      <c r="F236" s="6">
        <f>IF('FY2025'!A238&lt;&gt;"",VALUE('FY2025'!F238),"")</f>
        <v>65</v>
      </c>
      <c r="G236" s="6">
        <f>IF('FY2025'!A238&lt;&gt;"",VALUE('FY2025'!G238),"")</f>
        <v>55</v>
      </c>
      <c r="H236" s="6">
        <f>IF('FY2025'!A238&lt;&gt;"",VALUE('FY2025'!H238),"")</f>
        <v>3.75</v>
      </c>
      <c r="I236" s="6">
        <f>IF('FY2025'!A238&lt;&gt;"",VALUE('FY2025'!I238),"")</f>
        <v>0.9</v>
      </c>
      <c r="J236" s="6">
        <f>IF('FY2025'!A238&lt;&gt;"",VALUE('FY2025'!J238),"")</f>
        <v>2.85</v>
      </c>
      <c r="K236" s="7" t="e">
        <f>IF('FY2025'!A238&lt;&gt;"",DATEVALUE(MID('FY2025'!K238, FIND(",", 'FY2025'!K238) + 2, FIND(" ", 'FY2025'!K238) - FIND(",", 'FY2025'!K238) - 1) &amp; " " &amp; MID('FY2025'!K238, FIND(" ", 'FY2025'!K238) + 1, FIND(",", 'FY2025'!K238, FIND(" ", 'FY2025'!K238)) - FIND(" ", 'FY2025'!K238) - 1) &amp; ", " &amp; MID('FY2025'!K238, FIND(",", 'FY2025'!K238, FIND(",",'FY2025'!K238) + 1) + 2, LEN('FY2025'!K238))),"")</f>
        <v>#VALUE!</v>
      </c>
      <c r="L236" s="7" t="e">
        <f>IF('FY2025'!A238&lt;&gt;"",DATEVALUE(MID('FY2025'!L238, FIND(",", 'FY2025'!L238) + 2, FIND(" ", 'FY2025'!L238) - FIND(",", 'FY2025'!L238) - 1) &amp; " " &amp; MID('FY2025'!L238, FIND(" ", 'FY2025'!L238) + 1, FIND(",", 'FY2025'!L238, FIND(" ", 'FY2025'!L238)) - FIND(" ", 'FY2025'!L238) - 1) &amp; ", " &amp; MID('FY2025'!L238, FIND(",", 'FY2025'!L238, FIND(",",'FY2025'!L238) + 1) + 2, LEN('FY2025'!L238))),"")</f>
        <v>#VALUE!</v>
      </c>
      <c r="M236" s="7" t="e">
        <f>IF('FY2025'!A238&lt;&gt;"",DATEVALUE(MID('FY2025'!M238, FIND(",", 'FY2025'!M238) + 2, FIND(" ", 'FY2025'!M238) - FIND(",", 'FY2025'!M238) - 1) &amp; " " &amp; MID('FY2025'!M238, FIND(" ", 'FY2025'!M238) + 1, FIND(",", 'FY2025'!M238, FIND(" ", 'FY2025'!M238)) - FIND(" ", 'FY2025'!M238) - 1) &amp; ", " &amp; MID('FY2025'!M238, FIND(",", 'FY2025'!M238, FIND(",",'FY2025'!M238) + 1) + 2, LEN('FY2025'!M238))),"")</f>
        <v>#VALUE!</v>
      </c>
      <c r="N236" s="7" t="e">
        <f>IF('FY2025'!A238&lt;&gt;"",DATEVALUE(MID('FY2025'!N238, FIND(",", 'FY2025'!N238) + 2, FIND(" ", 'FY2025'!N238) - FIND(",", 'FY2025'!N238) - 1) &amp; " " &amp; MID('FY2025'!N238, FIND(" ", 'FY2025'!N238) + 1, FIND(",", 'FY2025'!N238, FIND(" ", 'FY2025'!N238)) - FIND(" ", 'FY2025'!N238) - 1) &amp; ", " &amp; MID('FY2025'!N238, FIND(",", 'FY2025'!N238, FIND(",",'FY2025'!N238) + 1) + 2, LEN('FY2025'!N238))),"")</f>
        <v>#VALUE!</v>
      </c>
      <c r="O236" s="5" t="e">
        <f t="shared" si="3"/>
        <v>#VALUE!</v>
      </c>
      <c r="P236" s="10" t="e">
        <f>IF('FY2025'!$A238&lt;&gt;"",IF(AND(MONTH($K236) &lt;= 1, MONTH($L236) &gt;= 1), IF($O236 &lt;&gt; "", $E236/$O236, ""), ""),"")</f>
        <v>#VALUE!</v>
      </c>
      <c r="Q236" s="10" t="e">
        <f>IF('FY2025'!$A238&lt;&gt;"",IF(AND(MONTH($K236) &lt;= 2, MONTH($L236) &gt;= 2), IF($O236 &lt;&gt; "", $E236/$O236, ""), ""),"")</f>
        <v>#VALUE!</v>
      </c>
      <c r="R236" s="10" t="e">
        <f>IF('FY2025'!$A238&lt;&gt;"",IF(AND(MONTH($K236) &lt;= 3, MONTH($L236) &gt;= 3), IF($O236 &lt;&gt; "", $E236/$O236, ""), ""),"")</f>
        <v>#VALUE!</v>
      </c>
      <c r="S236" s="10" t="e">
        <f>IF('FY2025'!$A238&lt;&gt;"",IF(AND(MONTH($K236) &lt;= 4, MONTH($L236) &gt;= 4), IF($O236 &lt;&gt; "", $E236/$O236, ""), ""),"")</f>
        <v>#VALUE!</v>
      </c>
      <c r="T236" s="10" t="e">
        <f>IF('FY2025'!$A238&lt;&gt;"",IF(AND(MONTH($K236) &lt;= 5, MONTH($L236) &gt;= 5), IF($O236 &lt;&gt; "", $E236/$O236, ""), ""),"")</f>
        <v>#VALUE!</v>
      </c>
      <c r="U236" s="10" t="e">
        <f>IF('FY2025'!$A238&lt;&gt;"",IF(AND(MONTH($K236) &lt;= 6, MONTH($L236) &gt;= 6), IF($O236 &lt;&gt; "", $E236/$O236, ""), ""),"")</f>
        <v>#VALUE!</v>
      </c>
      <c r="V236" s="10" t="e">
        <f>IF('FY2025'!$A238&lt;&gt;"",IF(AND(MONTH($K236) &lt;= 7, MONTH($L236) &gt;= 7 ), IF($O236 &lt;&gt; "", $E236/$O236, ""), ""),"")</f>
        <v>#VALUE!</v>
      </c>
      <c r="W236" s="10" t="e">
        <f>IF('FY2025'!$A238&lt;&gt;"",IF(AND(MONTH($K236) &lt;= 8, MONTH($L236) &gt;= 8), IF($O236 &lt;&gt; "", $E236/$O236, ""), ""),"")</f>
        <v>#VALUE!</v>
      </c>
      <c r="X236" s="10" t="e">
        <f>IF('FY2025'!$A238&lt;&gt;"",IF(AND(MONTH($K236) &lt;= 9, MONTH($L236) &gt;= 9), IF($O236 &lt;&gt; "", $E236/$O236, ""), ""),"")</f>
        <v>#VALUE!</v>
      </c>
      <c r="Y236" s="10" t="e">
        <f>IF('FY2025'!$A238&lt;&gt;"",IF(AND(MONTH($K236) &lt;= 10, MONTH($L236) &gt;= 10), IF($O236 &lt;&gt; "", $E236/$O236, ""), ""),"")</f>
        <v>#VALUE!</v>
      </c>
      <c r="Z236" s="10" t="e">
        <f>IF('FY2025'!$A238&lt;&gt;"",IF(AND(MONTH($K236) &lt;= 11, MONTH($L236) &gt;= 11), IF($O236 &lt;&gt; "", $E236/$O236, ""), ""),"")</f>
        <v>#VALUE!</v>
      </c>
      <c r="AA236" s="10" t="e">
        <f>IF('FY2025'!$A238&lt;&gt;"",IF(AND(MONTH($K236) &lt;= 12, MONTH($L236) &gt;= 12), IF($O236 &lt;&gt; "", $E236/$O236, ""), ""),"")</f>
        <v>#VALUE!</v>
      </c>
    </row>
    <row r="237" spans="1:27" x14ac:dyDescent="0.25">
      <c r="A237" s="8">
        <f>IF('FY2025'!A239&lt;&gt;"", VALUE('FY2025'!A239), "")</f>
        <v>236</v>
      </c>
      <c r="B237" s="5" t="str">
        <f>IF('FY2025'!A239&lt;&gt;"",_xlfn.VALUETOTEXT('FY2025'!B239),"")</f>
        <v>25-0808-2808-25JPMC-PS-EG-236</v>
      </c>
      <c r="C237" s="5" t="str">
        <f>_xlfn.VALUETOTEXT('FY2025'!C239)</f>
        <v>EG</v>
      </c>
      <c r="D237" s="5" t="str">
        <f>IF('FY2025'!A239&lt;&gt;"",_xlfn.VALUETOTEXT('FY2025'!D239),"")</f>
        <v>JP Morgan Chase Bank NA</v>
      </c>
      <c r="E237" s="6">
        <f>IF('FY2025'!A239&lt;&gt;"",VALUE('FY2025'!E239),"")</f>
        <v>500000</v>
      </c>
      <c r="F237" s="6">
        <f>IF('FY2025'!A239&lt;&gt;"",VALUE('FY2025'!F239),"")</f>
        <v>65</v>
      </c>
      <c r="G237" s="6">
        <f>IF('FY2025'!A239&lt;&gt;"",VALUE('FY2025'!G239),"")</f>
        <v>55</v>
      </c>
      <c r="H237" s="6">
        <f>IF('FY2025'!A239&lt;&gt;"",VALUE('FY2025'!H239),"")</f>
        <v>3.78</v>
      </c>
      <c r="I237" s="6">
        <f>IF('FY2025'!A239&lt;&gt;"",VALUE('FY2025'!I239),"")</f>
        <v>0.9</v>
      </c>
      <c r="J237" s="6">
        <f>IF('FY2025'!A239&lt;&gt;"",VALUE('FY2025'!J239),"")</f>
        <v>2.88</v>
      </c>
      <c r="K237" s="7" t="e">
        <f>IF('FY2025'!A239&lt;&gt;"",DATEVALUE(MID('FY2025'!K239, FIND(",", 'FY2025'!K239) + 2, FIND(" ", 'FY2025'!K239) - FIND(",", 'FY2025'!K239) - 1) &amp; " " &amp; MID('FY2025'!K239, FIND(" ", 'FY2025'!K239) + 1, FIND(",", 'FY2025'!K239, FIND(" ", 'FY2025'!K239)) - FIND(" ", 'FY2025'!K239) - 1) &amp; ", " &amp; MID('FY2025'!K239, FIND(",", 'FY2025'!K239, FIND(",",'FY2025'!K239) + 1) + 2, LEN('FY2025'!K239))),"")</f>
        <v>#VALUE!</v>
      </c>
      <c r="L237" s="7" t="e">
        <f>IF('FY2025'!A239&lt;&gt;"",DATEVALUE(MID('FY2025'!L239, FIND(",", 'FY2025'!L239) + 2, FIND(" ", 'FY2025'!L239) - FIND(",", 'FY2025'!L239) - 1) &amp; " " &amp; MID('FY2025'!L239, FIND(" ", 'FY2025'!L239) + 1, FIND(",", 'FY2025'!L239, FIND(" ", 'FY2025'!L239)) - FIND(" ", 'FY2025'!L239) - 1) &amp; ", " &amp; MID('FY2025'!L239, FIND(",", 'FY2025'!L239, FIND(",",'FY2025'!L239) + 1) + 2, LEN('FY2025'!L239))),"")</f>
        <v>#VALUE!</v>
      </c>
      <c r="M237" s="7" t="e">
        <f>IF('FY2025'!A239&lt;&gt;"",DATEVALUE(MID('FY2025'!M239, FIND(",", 'FY2025'!M239) + 2, FIND(" ", 'FY2025'!M239) - FIND(",", 'FY2025'!M239) - 1) &amp; " " &amp; MID('FY2025'!M239, FIND(" ", 'FY2025'!M239) + 1, FIND(",", 'FY2025'!M239, FIND(" ", 'FY2025'!M239)) - FIND(" ", 'FY2025'!M239) - 1) &amp; ", " &amp; MID('FY2025'!M239, FIND(",", 'FY2025'!M239, FIND(",",'FY2025'!M239) + 1) + 2, LEN('FY2025'!M239))),"")</f>
        <v>#VALUE!</v>
      </c>
      <c r="N237" s="7" t="e">
        <f>IF('FY2025'!A239&lt;&gt;"",DATEVALUE(MID('FY2025'!N239, FIND(",", 'FY2025'!N239) + 2, FIND(" ", 'FY2025'!N239) - FIND(",", 'FY2025'!N239) - 1) &amp; " " &amp; MID('FY2025'!N239, FIND(" ", 'FY2025'!N239) + 1, FIND(",", 'FY2025'!N239, FIND(" ", 'FY2025'!N239)) - FIND(" ", 'FY2025'!N239) - 1) &amp; ", " &amp; MID('FY2025'!N239, FIND(",", 'FY2025'!N239, FIND(",",'FY2025'!N239) + 1) + 2, LEN('FY2025'!N239))),"")</f>
        <v>#VALUE!</v>
      </c>
      <c r="O237" s="5" t="e">
        <f t="shared" si="3"/>
        <v>#VALUE!</v>
      </c>
      <c r="P237" s="10" t="e">
        <f>IF('FY2025'!$A239&lt;&gt;"",IF(AND(MONTH($K237) &lt;= 1, MONTH($L237) &gt;= 1), IF($O237 &lt;&gt; "", $E237/$O237, ""), ""),"")</f>
        <v>#VALUE!</v>
      </c>
      <c r="Q237" s="10" t="e">
        <f>IF('FY2025'!$A239&lt;&gt;"",IF(AND(MONTH($K237) &lt;= 2, MONTH($L237) &gt;= 2), IF($O237 &lt;&gt; "", $E237/$O237, ""), ""),"")</f>
        <v>#VALUE!</v>
      </c>
      <c r="R237" s="10" t="e">
        <f>IF('FY2025'!$A239&lt;&gt;"",IF(AND(MONTH($K237) &lt;= 3, MONTH($L237) &gt;= 3), IF($O237 &lt;&gt; "", $E237/$O237, ""), ""),"")</f>
        <v>#VALUE!</v>
      </c>
      <c r="S237" s="10" t="e">
        <f>IF('FY2025'!$A239&lt;&gt;"",IF(AND(MONTH($K237) &lt;= 4, MONTH($L237) &gt;= 4), IF($O237 &lt;&gt; "", $E237/$O237, ""), ""),"")</f>
        <v>#VALUE!</v>
      </c>
      <c r="T237" s="10" t="e">
        <f>IF('FY2025'!$A239&lt;&gt;"",IF(AND(MONTH($K237) &lt;= 5, MONTH($L237) &gt;= 5), IF($O237 &lt;&gt; "", $E237/$O237, ""), ""),"")</f>
        <v>#VALUE!</v>
      </c>
      <c r="U237" s="10" t="e">
        <f>IF('FY2025'!$A239&lt;&gt;"",IF(AND(MONTH($K237) &lt;= 6, MONTH($L237) &gt;= 6), IF($O237 &lt;&gt; "", $E237/$O237, ""), ""),"")</f>
        <v>#VALUE!</v>
      </c>
      <c r="V237" s="10" t="e">
        <f>IF('FY2025'!$A239&lt;&gt;"",IF(AND(MONTH($K237) &lt;= 7, MONTH($L237) &gt;= 7 ), IF($O237 &lt;&gt; "", $E237/$O237, ""), ""),"")</f>
        <v>#VALUE!</v>
      </c>
      <c r="W237" s="10" t="e">
        <f>IF('FY2025'!$A239&lt;&gt;"",IF(AND(MONTH($K237) &lt;= 8, MONTH($L237) &gt;= 8), IF($O237 &lt;&gt; "", $E237/$O237, ""), ""),"")</f>
        <v>#VALUE!</v>
      </c>
      <c r="X237" s="10" t="e">
        <f>IF('FY2025'!$A239&lt;&gt;"",IF(AND(MONTH($K237) &lt;= 9, MONTH($L237) &gt;= 9), IF($O237 &lt;&gt; "", $E237/$O237, ""), ""),"")</f>
        <v>#VALUE!</v>
      </c>
      <c r="Y237" s="10" t="e">
        <f>IF('FY2025'!$A239&lt;&gt;"",IF(AND(MONTH($K237) &lt;= 10, MONTH($L237) &gt;= 10), IF($O237 &lt;&gt; "", $E237/$O237, ""), ""),"")</f>
        <v>#VALUE!</v>
      </c>
      <c r="Z237" s="10" t="e">
        <f>IF('FY2025'!$A239&lt;&gt;"",IF(AND(MONTH($K237) &lt;= 11, MONTH($L237) &gt;= 11), IF($O237 &lt;&gt; "", $E237/$O237, ""), ""),"")</f>
        <v>#VALUE!</v>
      </c>
      <c r="AA237" s="10" t="e">
        <f>IF('FY2025'!$A239&lt;&gt;"",IF(AND(MONTH($K237) &lt;= 12, MONTH($L237) &gt;= 12), IF($O237 &lt;&gt; "", $E237/$O237, ""), ""),"")</f>
        <v>#VALUE!</v>
      </c>
    </row>
    <row r="238" spans="1:27" x14ac:dyDescent="0.25">
      <c r="A238" s="8">
        <f>IF('FY2025'!A240&lt;&gt;"", VALUE('FY2025'!A240), "")</f>
        <v>237</v>
      </c>
      <c r="B238" s="5" t="str">
        <f>IF('FY2025'!A240&lt;&gt;"",_xlfn.VALUETOTEXT('FY2025'!B240),"")</f>
        <v>25-1108-2908-25JPMC-PS-HZ-237</v>
      </c>
      <c r="C238" s="5" t="str">
        <f>_xlfn.VALUETOTEXT('FY2025'!C240)</f>
        <v>HZ</v>
      </c>
      <c r="D238" s="5" t="str">
        <f>IF('FY2025'!A240&lt;&gt;"",_xlfn.VALUETOTEXT('FY2025'!D240),"")</f>
        <v>JP Morgan Chase Bank NA</v>
      </c>
      <c r="E238" s="6">
        <f>IF('FY2025'!A240&lt;&gt;"",VALUE('FY2025'!E240),"")</f>
        <v>1000000</v>
      </c>
      <c r="F238" s="6">
        <f>IF('FY2025'!A240&lt;&gt;"",VALUE('FY2025'!F240),"")</f>
        <v>65</v>
      </c>
      <c r="G238" s="6">
        <f>IF('FY2025'!A240&lt;&gt;"",VALUE('FY2025'!G240),"")</f>
        <v>55</v>
      </c>
      <c r="H238" s="6">
        <f>IF('FY2025'!A240&lt;&gt;"",VALUE('FY2025'!H240),"")</f>
        <v>4.28</v>
      </c>
      <c r="I238" s="6">
        <f>IF('FY2025'!A240&lt;&gt;"",VALUE('FY2025'!I240),"")</f>
        <v>1.2</v>
      </c>
      <c r="J238" s="6">
        <f>IF('FY2025'!A240&lt;&gt;"",VALUE('FY2025'!J240),"")</f>
        <v>3.08</v>
      </c>
      <c r="K238" s="7" t="e">
        <f>IF('FY2025'!A240&lt;&gt;"",DATEVALUE(MID('FY2025'!K240, FIND(",", 'FY2025'!K240) + 2, FIND(" ", 'FY2025'!K240) - FIND(",", 'FY2025'!K240) - 1) &amp; " " &amp; MID('FY2025'!K240, FIND(" ", 'FY2025'!K240) + 1, FIND(",", 'FY2025'!K240, FIND(" ", 'FY2025'!K240)) - FIND(" ", 'FY2025'!K240) - 1) &amp; ", " &amp; MID('FY2025'!K240, FIND(",", 'FY2025'!K240, FIND(",",'FY2025'!K240) + 1) + 2, LEN('FY2025'!K240))),"")</f>
        <v>#VALUE!</v>
      </c>
      <c r="L238" s="7" t="e">
        <f>IF('FY2025'!A240&lt;&gt;"",DATEVALUE(MID('FY2025'!L240, FIND(",", 'FY2025'!L240) + 2, FIND(" ", 'FY2025'!L240) - FIND(",", 'FY2025'!L240) - 1) &amp; " " &amp; MID('FY2025'!L240, FIND(" ", 'FY2025'!L240) + 1, FIND(",", 'FY2025'!L240, FIND(" ", 'FY2025'!L240)) - FIND(" ", 'FY2025'!L240) - 1) &amp; ", " &amp; MID('FY2025'!L240, FIND(",", 'FY2025'!L240, FIND(",",'FY2025'!L240) + 1) + 2, LEN('FY2025'!L240))),"")</f>
        <v>#VALUE!</v>
      </c>
      <c r="M238" s="7" t="e">
        <f>IF('FY2025'!A240&lt;&gt;"",DATEVALUE(MID('FY2025'!M240, FIND(",", 'FY2025'!M240) + 2, FIND(" ", 'FY2025'!M240) - FIND(",", 'FY2025'!M240) - 1) &amp; " " &amp; MID('FY2025'!M240, FIND(" ", 'FY2025'!M240) + 1, FIND(",", 'FY2025'!M240, FIND(" ", 'FY2025'!M240)) - FIND(" ", 'FY2025'!M240) - 1) &amp; ", " &amp; MID('FY2025'!M240, FIND(",", 'FY2025'!M240, FIND(",",'FY2025'!M240) + 1) + 2, LEN('FY2025'!M240))),"")</f>
        <v>#VALUE!</v>
      </c>
      <c r="N238" s="7" t="e">
        <f>IF('FY2025'!A240&lt;&gt;"",DATEVALUE(MID('FY2025'!N240, FIND(",", 'FY2025'!N240) + 2, FIND(" ", 'FY2025'!N240) - FIND(",", 'FY2025'!N240) - 1) &amp; " " &amp; MID('FY2025'!N240, FIND(" ", 'FY2025'!N240) + 1, FIND(",", 'FY2025'!N240, FIND(" ", 'FY2025'!N240)) - FIND(" ", 'FY2025'!N240) - 1) &amp; ", " &amp; MID('FY2025'!N240, FIND(",", 'FY2025'!N240, FIND(",",'FY2025'!N240) + 1) + 2, LEN('FY2025'!N240))),"")</f>
        <v>#VALUE!</v>
      </c>
      <c r="O238" s="5" t="e">
        <f t="shared" si="3"/>
        <v>#VALUE!</v>
      </c>
      <c r="P238" s="10" t="e">
        <f>IF('FY2025'!$A240&lt;&gt;"",IF(AND(MONTH($K238) &lt;= 1, MONTH($L238) &gt;= 1), IF($O238 &lt;&gt; "", $E238/$O238, ""), ""),"")</f>
        <v>#VALUE!</v>
      </c>
      <c r="Q238" s="10" t="e">
        <f>IF('FY2025'!$A240&lt;&gt;"",IF(AND(MONTH($K238) &lt;= 2, MONTH($L238) &gt;= 2), IF($O238 &lt;&gt; "", $E238/$O238, ""), ""),"")</f>
        <v>#VALUE!</v>
      </c>
      <c r="R238" s="10" t="e">
        <f>IF('FY2025'!$A240&lt;&gt;"",IF(AND(MONTH($K238) &lt;= 3, MONTH($L238) &gt;= 3), IF($O238 &lt;&gt; "", $E238/$O238, ""), ""),"")</f>
        <v>#VALUE!</v>
      </c>
      <c r="S238" s="10" t="e">
        <f>IF('FY2025'!$A240&lt;&gt;"",IF(AND(MONTH($K238) &lt;= 4, MONTH($L238) &gt;= 4), IF($O238 &lt;&gt; "", $E238/$O238, ""), ""),"")</f>
        <v>#VALUE!</v>
      </c>
      <c r="T238" s="10" t="e">
        <f>IF('FY2025'!$A240&lt;&gt;"",IF(AND(MONTH($K238) &lt;= 5, MONTH($L238) &gt;= 5), IF($O238 &lt;&gt; "", $E238/$O238, ""), ""),"")</f>
        <v>#VALUE!</v>
      </c>
      <c r="U238" s="10" t="e">
        <f>IF('FY2025'!$A240&lt;&gt;"",IF(AND(MONTH($K238) &lt;= 6, MONTH($L238) &gt;= 6), IF($O238 &lt;&gt; "", $E238/$O238, ""), ""),"")</f>
        <v>#VALUE!</v>
      </c>
      <c r="V238" s="10" t="e">
        <f>IF('FY2025'!$A240&lt;&gt;"",IF(AND(MONTH($K238) &lt;= 7, MONTH($L238) &gt;= 7 ), IF($O238 &lt;&gt; "", $E238/$O238, ""), ""),"")</f>
        <v>#VALUE!</v>
      </c>
      <c r="W238" s="10" t="e">
        <f>IF('FY2025'!$A240&lt;&gt;"",IF(AND(MONTH($K238) &lt;= 8, MONTH($L238) &gt;= 8), IF($O238 &lt;&gt; "", $E238/$O238, ""), ""),"")</f>
        <v>#VALUE!</v>
      </c>
      <c r="X238" s="10" t="e">
        <f>IF('FY2025'!$A240&lt;&gt;"",IF(AND(MONTH($K238) &lt;= 9, MONTH($L238) &gt;= 9), IF($O238 &lt;&gt; "", $E238/$O238, ""), ""),"")</f>
        <v>#VALUE!</v>
      </c>
      <c r="Y238" s="10" t="e">
        <f>IF('FY2025'!$A240&lt;&gt;"",IF(AND(MONTH($K238) &lt;= 10, MONTH($L238) &gt;= 10), IF($O238 &lt;&gt; "", $E238/$O238, ""), ""),"")</f>
        <v>#VALUE!</v>
      </c>
      <c r="Z238" s="10" t="e">
        <f>IF('FY2025'!$A240&lt;&gt;"",IF(AND(MONTH($K238) &lt;= 11, MONTH($L238) &gt;= 11), IF($O238 &lt;&gt; "", $E238/$O238, ""), ""),"")</f>
        <v>#VALUE!</v>
      </c>
      <c r="AA238" s="10" t="e">
        <f>IF('FY2025'!$A240&lt;&gt;"",IF(AND(MONTH($K238) &lt;= 12, MONTH($L238) &gt;= 12), IF($O238 &lt;&gt; "", $E238/$O238, ""), ""),"")</f>
        <v>#VALUE!</v>
      </c>
    </row>
    <row r="239" spans="1:27" x14ac:dyDescent="0.25">
      <c r="A239" s="8">
        <f>IF('FY2025'!A241&lt;&gt;"", VALUE('FY2025'!A241), "")</f>
        <v>238</v>
      </c>
      <c r="B239" s="5" t="str">
        <f>IF('FY2025'!A241&lt;&gt;"",_xlfn.VALUETOTEXT('FY2025'!B241),"")</f>
        <v>25-1108-2908-25TOTS-PS-HZ-238</v>
      </c>
      <c r="C239" s="5" t="str">
        <f>_xlfn.VALUETOTEXT('FY2025'!C241)</f>
        <v>HZ</v>
      </c>
      <c r="D239" s="5" t="str">
        <f>IF('FY2025'!A241&lt;&gt;"",_xlfn.VALUETOTEXT('FY2025'!D241),"")</f>
        <v>TOTSA TotalEnergies Trading SA</v>
      </c>
      <c r="E239" s="6">
        <f>IF('FY2025'!A241&lt;&gt;"",VALUE('FY2025'!E241),"")</f>
        <v>1000000</v>
      </c>
      <c r="F239" s="6">
        <f>IF('FY2025'!A241&lt;&gt;"",VALUE('FY2025'!F241),"")</f>
        <v>65</v>
      </c>
      <c r="G239" s="6">
        <f>IF('FY2025'!A241&lt;&gt;"",VALUE('FY2025'!G241),"")</f>
        <v>55</v>
      </c>
      <c r="H239" s="6">
        <f>IF('FY2025'!A241&lt;&gt;"",VALUE('FY2025'!H241),"")</f>
        <v>4.3</v>
      </c>
      <c r="I239" s="6">
        <f>IF('FY2025'!A241&lt;&gt;"",VALUE('FY2025'!I241),"")</f>
        <v>1.21</v>
      </c>
      <c r="J239" s="6">
        <f>IF('FY2025'!A241&lt;&gt;"",VALUE('FY2025'!J241),"")</f>
        <v>3.09</v>
      </c>
      <c r="K239" s="7" t="e">
        <f>IF('FY2025'!A241&lt;&gt;"",DATEVALUE(MID('FY2025'!K241, FIND(",", 'FY2025'!K241) + 2, FIND(" ", 'FY2025'!K241) - FIND(",", 'FY2025'!K241) - 1) &amp; " " &amp; MID('FY2025'!K241, FIND(" ", 'FY2025'!K241) + 1, FIND(",", 'FY2025'!K241, FIND(" ", 'FY2025'!K241)) - FIND(" ", 'FY2025'!K241) - 1) &amp; ", " &amp; MID('FY2025'!K241, FIND(",", 'FY2025'!K241, FIND(",",'FY2025'!K241) + 1) + 2, LEN('FY2025'!K241))),"")</f>
        <v>#VALUE!</v>
      </c>
      <c r="L239" s="7" t="e">
        <f>IF('FY2025'!A241&lt;&gt;"",DATEVALUE(MID('FY2025'!L241, FIND(",", 'FY2025'!L241) + 2, FIND(" ", 'FY2025'!L241) - FIND(",", 'FY2025'!L241) - 1) &amp; " " &amp; MID('FY2025'!L241, FIND(" ", 'FY2025'!L241) + 1, FIND(",", 'FY2025'!L241, FIND(" ", 'FY2025'!L241)) - FIND(" ", 'FY2025'!L241) - 1) &amp; ", " &amp; MID('FY2025'!L241, FIND(",", 'FY2025'!L241, FIND(",",'FY2025'!L241) + 1) + 2, LEN('FY2025'!L241))),"")</f>
        <v>#VALUE!</v>
      </c>
      <c r="M239" s="7" t="e">
        <f>IF('FY2025'!A241&lt;&gt;"",DATEVALUE(MID('FY2025'!M241, FIND(",", 'FY2025'!M241) + 2, FIND(" ", 'FY2025'!M241) - FIND(",", 'FY2025'!M241) - 1) &amp; " " &amp; MID('FY2025'!M241, FIND(" ", 'FY2025'!M241) + 1, FIND(",", 'FY2025'!M241, FIND(" ", 'FY2025'!M241)) - FIND(" ", 'FY2025'!M241) - 1) &amp; ", " &amp; MID('FY2025'!M241, FIND(",", 'FY2025'!M241, FIND(",",'FY2025'!M241) + 1) + 2, LEN('FY2025'!M241))),"")</f>
        <v>#VALUE!</v>
      </c>
      <c r="N239" s="7" t="e">
        <f>IF('FY2025'!A241&lt;&gt;"",DATEVALUE(MID('FY2025'!N241, FIND(",", 'FY2025'!N241) + 2, FIND(" ", 'FY2025'!N241) - FIND(",", 'FY2025'!N241) - 1) &amp; " " &amp; MID('FY2025'!N241, FIND(" ", 'FY2025'!N241) + 1, FIND(",", 'FY2025'!N241, FIND(" ", 'FY2025'!N241)) - FIND(" ", 'FY2025'!N241) - 1) &amp; ", " &amp; MID('FY2025'!N241, FIND(",", 'FY2025'!N241, FIND(",",'FY2025'!N241) + 1) + 2, LEN('FY2025'!N241))),"")</f>
        <v>#VALUE!</v>
      </c>
      <c r="O239" s="5" t="e">
        <f t="shared" si="3"/>
        <v>#VALUE!</v>
      </c>
      <c r="P239" s="10" t="e">
        <f>IF('FY2025'!$A241&lt;&gt;"",IF(AND(MONTH($K239) &lt;= 1, MONTH($L239) &gt;= 1), IF($O239 &lt;&gt; "", $E239/$O239, ""), ""),"")</f>
        <v>#VALUE!</v>
      </c>
      <c r="Q239" s="10" t="e">
        <f>IF('FY2025'!$A241&lt;&gt;"",IF(AND(MONTH($K239) &lt;= 2, MONTH($L239) &gt;= 2), IF($O239 &lt;&gt; "", $E239/$O239, ""), ""),"")</f>
        <v>#VALUE!</v>
      </c>
      <c r="R239" s="10" t="e">
        <f>IF('FY2025'!$A241&lt;&gt;"",IF(AND(MONTH($K239) &lt;= 3, MONTH($L239) &gt;= 3), IF($O239 &lt;&gt; "", $E239/$O239, ""), ""),"")</f>
        <v>#VALUE!</v>
      </c>
      <c r="S239" s="10" t="e">
        <f>IF('FY2025'!$A241&lt;&gt;"",IF(AND(MONTH($K239) &lt;= 4, MONTH($L239) &gt;= 4), IF($O239 &lt;&gt; "", $E239/$O239, ""), ""),"")</f>
        <v>#VALUE!</v>
      </c>
      <c r="T239" s="10" t="e">
        <f>IF('FY2025'!$A241&lt;&gt;"",IF(AND(MONTH($K239) &lt;= 5, MONTH($L239) &gt;= 5), IF($O239 &lt;&gt; "", $E239/$O239, ""), ""),"")</f>
        <v>#VALUE!</v>
      </c>
      <c r="U239" s="10" t="e">
        <f>IF('FY2025'!$A241&lt;&gt;"",IF(AND(MONTH($K239) &lt;= 6, MONTH($L239) &gt;= 6), IF($O239 &lt;&gt; "", $E239/$O239, ""), ""),"")</f>
        <v>#VALUE!</v>
      </c>
      <c r="V239" s="10" t="e">
        <f>IF('FY2025'!$A241&lt;&gt;"",IF(AND(MONTH($K239) &lt;= 7, MONTH($L239) &gt;= 7 ), IF($O239 &lt;&gt; "", $E239/$O239, ""), ""),"")</f>
        <v>#VALUE!</v>
      </c>
      <c r="W239" s="10" t="e">
        <f>IF('FY2025'!$A241&lt;&gt;"",IF(AND(MONTH($K239) &lt;= 8, MONTH($L239) &gt;= 8), IF($O239 &lt;&gt; "", $E239/$O239, ""), ""),"")</f>
        <v>#VALUE!</v>
      </c>
      <c r="X239" s="10" t="e">
        <f>IF('FY2025'!$A241&lt;&gt;"",IF(AND(MONTH($K239) &lt;= 9, MONTH($L239) &gt;= 9), IF($O239 &lt;&gt; "", $E239/$O239, ""), ""),"")</f>
        <v>#VALUE!</v>
      </c>
      <c r="Y239" s="10" t="e">
        <f>IF('FY2025'!$A241&lt;&gt;"",IF(AND(MONTH($K239) &lt;= 10, MONTH($L239) &gt;= 10), IF($O239 &lt;&gt; "", $E239/$O239, ""), ""),"")</f>
        <v>#VALUE!</v>
      </c>
      <c r="Z239" s="10" t="e">
        <f>IF('FY2025'!$A241&lt;&gt;"",IF(AND(MONTH($K239) &lt;= 11, MONTH($L239) &gt;= 11), IF($O239 &lt;&gt; "", $E239/$O239, ""), ""),"")</f>
        <v>#VALUE!</v>
      </c>
      <c r="AA239" s="10" t="e">
        <f>IF('FY2025'!$A241&lt;&gt;"",IF(AND(MONTH($K239) &lt;= 12, MONTH($L239) &gt;= 12), IF($O239 &lt;&gt; "", $E239/$O239, ""), ""),"")</f>
        <v>#VALUE!</v>
      </c>
    </row>
    <row r="240" spans="1:27" x14ac:dyDescent="0.25">
      <c r="A240" s="8">
        <f>IF('FY2025'!A242&lt;&gt;"", VALUE('FY2025'!A242), "")</f>
        <v>239</v>
      </c>
      <c r="B240" s="5" t="str">
        <f>IF('FY2025'!A242&lt;&gt;"",_xlfn.VALUETOTEXT('FY2025'!B242),"")</f>
        <v>25-1108-2908-25BNPP-PS-HZ-239</v>
      </c>
      <c r="C240" s="5" t="str">
        <f>_xlfn.VALUETOTEXT('FY2025'!C242)</f>
        <v>HZ</v>
      </c>
      <c r="D240" s="5" t="str">
        <f>IF('FY2025'!A242&lt;&gt;"",_xlfn.VALUETOTEXT('FY2025'!D242),"")</f>
        <v>BNP Paribas SA</v>
      </c>
      <c r="E240" s="6">
        <f>IF('FY2025'!A242&lt;&gt;"",VALUE('FY2025'!E242),"")</f>
        <v>1000000</v>
      </c>
      <c r="F240" s="6">
        <f>IF('FY2025'!A242&lt;&gt;"",VALUE('FY2025'!F242),"")</f>
        <v>65</v>
      </c>
      <c r="G240" s="6">
        <f>IF('FY2025'!A242&lt;&gt;"",VALUE('FY2025'!G242),"")</f>
        <v>55</v>
      </c>
      <c r="H240" s="6">
        <f>IF('FY2025'!A242&lt;&gt;"",VALUE('FY2025'!H242),"")</f>
        <v>4.25</v>
      </c>
      <c r="I240" s="6">
        <f>IF('FY2025'!A242&lt;&gt;"",VALUE('FY2025'!I242),"")</f>
        <v>1.17</v>
      </c>
      <c r="J240" s="6">
        <f>IF('FY2025'!A242&lt;&gt;"",VALUE('FY2025'!J242),"")</f>
        <v>3.08</v>
      </c>
      <c r="K240" s="7" t="e">
        <f>IF('FY2025'!A242&lt;&gt;"",DATEVALUE(MID('FY2025'!K242, FIND(",", 'FY2025'!K242) + 2, FIND(" ", 'FY2025'!K242) - FIND(",", 'FY2025'!K242) - 1) &amp; " " &amp; MID('FY2025'!K242, FIND(" ", 'FY2025'!K242) + 1, FIND(",", 'FY2025'!K242, FIND(" ", 'FY2025'!K242)) - FIND(" ", 'FY2025'!K242) - 1) &amp; ", " &amp; MID('FY2025'!K242, FIND(",", 'FY2025'!K242, FIND(",",'FY2025'!K242) + 1) + 2, LEN('FY2025'!K242))),"")</f>
        <v>#VALUE!</v>
      </c>
      <c r="L240" s="7" t="e">
        <f>IF('FY2025'!A242&lt;&gt;"",DATEVALUE(MID('FY2025'!L242, FIND(",", 'FY2025'!L242) + 2, FIND(" ", 'FY2025'!L242) - FIND(",", 'FY2025'!L242) - 1) &amp; " " &amp; MID('FY2025'!L242, FIND(" ", 'FY2025'!L242) + 1, FIND(",", 'FY2025'!L242, FIND(" ", 'FY2025'!L242)) - FIND(" ", 'FY2025'!L242) - 1) &amp; ", " &amp; MID('FY2025'!L242, FIND(",", 'FY2025'!L242, FIND(",",'FY2025'!L242) + 1) + 2, LEN('FY2025'!L242))),"")</f>
        <v>#VALUE!</v>
      </c>
      <c r="M240" s="7" t="e">
        <f>IF('FY2025'!A242&lt;&gt;"",DATEVALUE(MID('FY2025'!M242, FIND(",", 'FY2025'!M242) + 2, FIND(" ", 'FY2025'!M242) - FIND(",", 'FY2025'!M242) - 1) &amp; " " &amp; MID('FY2025'!M242, FIND(" ", 'FY2025'!M242) + 1, FIND(",", 'FY2025'!M242, FIND(" ", 'FY2025'!M242)) - FIND(" ", 'FY2025'!M242) - 1) &amp; ", " &amp; MID('FY2025'!M242, FIND(",", 'FY2025'!M242, FIND(",",'FY2025'!M242) + 1) + 2, LEN('FY2025'!M242))),"")</f>
        <v>#VALUE!</v>
      </c>
      <c r="N240" s="7" t="e">
        <f>IF('FY2025'!A242&lt;&gt;"",DATEVALUE(MID('FY2025'!N242, FIND(",", 'FY2025'!N242) + 2, FIND(" ", 'FY2025'!N242) - FIND(",", 'FY2025'!N242) - 1) &amp; " " &amp; MID('FY2025'!N242, FIND(" ", 'FY2025'!N242) + 1, FIND(",", 'FY2025'!N242, FIND(" ", 'FY2025'!N242)) - FIND(" ", 'FY2025'!N242) - 1) &amp; ", " &amp; MID('FY2025'!N242, FIND(",", 'FY2025'!N242, FIND(",",'FY2025'!N242) + 1) + 2, LEN('FY2025'!N242))),"")</f>
        <v>#VALUE!</v>
      </c>
      <c r="O240" s="5" t="e">
        <f t="shared" si="3"/>
        <v>#VALUE!</v>
      </c>
      <c r="P240" s="10" t="e">
        <f>IF('FY2025'!$A242&lt;&gt;"",IF(AND(MONTH($K240) &lt;= 1, MONTH($L240) &gt;= 1), IF($O240 &lt;&gt; "", $E240/$O240, ""), ""),"")</f>
        <v>#VALUE!</v>
      </c>
      <c r="Q240" s="10" t="e">
        <f>IF('FY2025'!$A242&lt;&gt;"",IF(AND(MONTH($K240) &lt;= 2, MONTH($L240) &gt;= 2), IF($O240 &lt;&gt; "", $E240/$O240, ""), ""),"")</f>
        <v>#VALUE!</v>
      </c>
      <c r="R240" s="10" t="e">
        <f>IF('FY2025'!$A242&lt;&gt;"",IF(AND(MONTH($K240) &lt;= 3, MONTH($L240) &gt;= 3), IF($O240 &lt;&gt; "", $E240/$O240, ""), ""),"")</f>
        <v>#VALUE!</v>
      </c>
      <c r="S240" s="10" t="e">
        <f>IF('FY2025'!$A242&lt;&gt;"",IF(AND(MONTH($K240) &lt;= 4, MONTH($L240) &gt;= 4), IF($O240 &lt;&gt; "", $E240/$O240, ""), ""),"")</f>
        <v>#VALUE!</v>
      </c>
      <c r="T240" s="10" t="e">
        <f>IF('FY2025'!$A242&lt;&gt;"",IF(AND(MONTH($K240) &lt;= 5, MONTH($L240) &gt;= 5), IF($O240 &lt;&gt; "", $E240/$O240, ""), ""),"")</f>
        <v>#VALUE!</v>
      </c>
      <c r="U240" s="10" t="e">
        <f>IF('FY2025'!$A242&lt;&gt;"",IF(AND(MONTH($K240) &lt;= 6, MONTH($L240) &gt;= 6), IF($O240 &lt;&gt; "", $E240/$O240, ""), ""),"")</f>
        <v>#VALUE!</v>
      </c>
      <c r="V240" s="10" t="e">
        <f>IF('FY2025'!$A242&lt;&gt;"",IF(AND(MONTH($K240) &lt;= 7, MONTH($L240) &gt;= 7 ), IF($O240 &lt;&gt; "", $E240/$O240, ""), ""),"")</f>
        <v>#VALUE!</v>
      </c>
      <c r="W240" s="10" t="e">
        <f>IF('FY2025'!$A242&lt;&gt;"",IF(AND(MONTH($K240) &lt;= 8, MONTH($L240) &gt;= 8), IF($O240 &lt;&gt; "", $E240/$O240, ""), ""),"")</f>
        <v>#VALUE!</v>
      </c>
      <c r="X240" s="10" t="e">
        <f>IF('FY2025'!$A242&lt;&gt;"",IF(AND(MONTH($K240) &lt;= 9, MONTH($L240) &gt;= 9), IF($O240 &lt;&gt; "", $E240/$O240, ""), ""),"")</f>
        <v>#VALUE!</v>
      </c>
      <c r="Y240" s="10" t="e">
        <f>IF('FY2025'!$A242&lt;&gt;"",IF(AND(MONTH($K240) &lt;= 10, MONTH($L240) &gt;= 10), IF($O240 &lt;&gt; "", $E240/$O240, ""), ""),"")</f>
        <v>#VALUE!</v>
      </c>
      <c r="Z240" s="10" t="e">
        <f>IF('FY2025'!$A242&lt;&gt;"",IF(AND(MONTH($K240) &lt;= 11, MONTH($L240) &gt;= 11), IF($O240 &lt;&gt; "", $E240/$O240, ""), ""),"")</f>
        <v>#VALUE!</v>
      </c>
      <c r="AA240" s="10" t="e">
        <f>IF('FY2025'!$A242&lt;&gt;"",IF(AND(MONTH($K240) &lt;= 12, MONTH($L240) &gt;= 12), IF($O240 &lt;&gt; "", $E240/$O240, ""), ""),"")</f>
        <v>#VALUE!</v>
      </c>
    </row>
    <row r="241" spans="1:27" x14ac:dyDescent="0.25">
      <c r="A241" s="8" t="str">
        <f>IF('FY2025'!A243&lt;&gt;"", VALUE('FY2025'!A243), "")</f>
        <v/>
      </c>
      <c r="B241" s="5" t="str">
        <f>IF('FY2025'!A243&lt;&gt;"",_xlfn.VALUETOTEXT('FY2025'!B243),"")</f>
        <v/>
      </c>
      <c r="C241" s="5" t="str">
        <f>_xlfn.VALUETOTEXT('FY2025'!C243)</f>
        <v/>
      </c>
      <c r="D241" s="5" t="str">
        <f>IF('FY2025'!A243&lt;&gt;"",_xlfn.VALUETOTEXT('FY2025'!D243),"")</f>
        <v/>
      </c>
      <c r="E241" s="6" t="str">
        <f>IF('FY2025'!A243&lt;&gt;"",VALUE('FY2025'!E243),"")</f>
        <v/>
      </c>
      <c r="F241" s="6" t="str">
        <f>IF('FY2025'!A243&lt;&gt;"",VALUE('FY2025'!F243),"")</f>
        <v/>
      </c>
      <c r="G241" s="6" t="str">
        <f>IF('FY2025'!A243&lt;&gt;"",VALUE('FY2025'!G243),"")</f>
        <v/>
      </c>
      <c r="H241" s="6" t="str">
        <f>IF('FY2025'!A243&lt;&gt;"",VALUE('FY2025'!H243),"")</f>
        <v/>
      </c>
      <c r="I241" s="6" t="str">
        <f>IF('FY2025'!A243&lt;&gt;"",VALUE('FY2025'!I243),"")</f>
        <v/>
      </c>
      <c r="J241" s="6" t="str">
        <f>IF('FY2025'!A243&lt;&gt;"",VALUE('FY2025'!J243),"")</f>
        <v/>
      </c>
      <c r="K241" s="7" t="str">
        <f>IF('FY2025'!A243&lt;&gt;"",DATEVALUE(MID('FY2025'!K243, FIND(",", 'FY2025'!K243) + 2, FIND(" ", 'FY2025'!K243) - FIND(",", 'FY2025'!K243) - 1) &amp; " " &amp; MID('FY2025'!K243, FIND(" ", 'FY2025'!K243) + 1, FIND(",", 'FY2025'!K243, FIND(" ", 'FY2025'!K243)) - FIND(" ", 'FY2025'!K243) - 1) &amp; ", " &amp; MID('FY2025'!K243, FIND(",", 'FY2025'!K243, FIND(",",'FY2025'!K243) + 1) + 2, LEN('FY2025'!K243))),"")</f>
        <v/>
      </c>
      <c r="L241" s="7" t="str">
        <f>IF('FY2025'!A243&lt;&gt;"",DATEVALUE(MID('FY2025'!L243, FIND(",", 'FY2025'!L243) + 2, FIND(" ", 'FY2025'!L243) - FIND(",", 'FY2025'!L243) - 1) &amp; " " &amp; MID('FY2025'!L243, FIND(" ", 'FY2025'!L243) + 1, FIND(",", 'FY2025'!L243, FIND(" ", 'FY2025'!L243)) - FIND(" ", 'FY2025'!L243) - 1) &amp; ", " &amp; MID('FY2025'!L243, FIND(",", 'FY2025'!L243, FIND(",",'FY2025'!L243) + 1) + 2, LEN('FY2025'!L243))),"")</f>
        <v/>
      </c>
      <c r="M241" s="7" t="str">
        <f>IF('FY2025'!A243&lt;&gt;"",DATEVALUE(MID('FY2025'!M243, FIND(",", 'FY2025'!M243) + 2, FIND(" ", 'FY2025'!M243) - FIND(",", 'FY2025'!M243) - 1) &amp; " " &amp; MID('FY2025'!M243, FIND(" ", 'FY2025'!M243) + 1, FIND(",", 'FY2025'!M243, FIND(" ", 'FY2025'!M243)) - FIND(" ", 'FY2025'!M243) - 1) &amp; ", " &amp; MID('FY2025'!M243, FIND(",", 'FY2025'!M243, FIND(",",'FY2025'!M243) + 1) + 2, LEN('FY2025'!M243))),"")</f>
        <v/>
      </c>
      <c r="N241" s="7" t="str">
        <f>IF('FY2025'!A243&lt;&gt;"",DATEVALUE(MID('FY2025'!N243, FIND(",", 'FY2025'!N243) + 2, FIND(" ", 'FY2025'!N243) - FIND(",", 'FY2025'!N243) - 1) &amp; " " &amp; MID('FY2025'!N243, FIND(" ", 'FY2025'!N243) + 1, FIND(",", 'FY2025'!N243, FIND(" ", 'FY2025'!N243)) - FIND(" ", 'FY2025'!N243) - 1) &amp; ", " &amp; MID('FY2025'!N243, FIND(",", 'FY2025'!N243, FIND(",",'FY2025'!N243) + 1) + 2, LEN('FY2025'!N243))),"")</f>
        <v/>
      </c>
      <c r="O241" s="5" t="str">
        <f t="shared" si="3"/>
        <v/>
      </c>
      <c r="P241" s="10" t="str">
        <f>IF('FY2025'!$A243&lt;&gt;"",IF(AND(MONTH($K241) &lt;= 1, MONTH($L241) &gt;= 1), IF($O241 &lt;&gt; "", $E241/$O241, ""), ""),"")</f>
        <v/>
      </c>
      <c r="Q241" s="10" t="str">
        <f>IF('FY2025'!$A243&lt;&gt;"",IF(AND(MONTH($K241) &lt;= 2, MONTH($L241) &gt;= 2), IF($O241 &lt;&gt; "", $E241/$O241, ""), ""),"")</f>
        <v/>
      </c>
      <c r="R241" s="10" t="str">
        <f>IF('FY2025'!$A243&lt;&gt;"",IF(AND(MONTH($K241) &lt;= 3, MONTH($L241) &gt;= 3), IF($O241 &lt;&gt; "", $E241/$O241, ""), ""),"")</f>
        <v/>
      </c>
      <c r="S241" s="10" t="str">
        <f>IF('FY2025'!$A243&lt;&gt;"",IF(AND(MONTH($K241) &lt;= 4, MONTH($L241) &gt;= 4), IF($O241 &lt;&gt; "", $E241/$O241, ""), ""),"")</f>
        <v/>
      </c>
      <c r="T241" s="10" t="str">
        <f>IF('FY2025'!$A243&lt;&gt;"",IF(AND(MONTH($K241) &lt;= 5, MONTH($L241) &gt;= 5), IF($O241 &lt;&gt; "", $E241/$O241, ""), ""),"")</f>
        <v/>
      </c>
      <c r="U241" s="10" t="str">
        <f>IF('FY2025'!$A243&lt;&gt;"",IF(AND(MONTH($K241) &lt;= 6, MONTH($L241) &gt;= 6), IF($O241 &lt;&gt; "", $E241/$O241, ""), ""),"")</f>
        <v/>
      </c>
      <c r="V241" s="10" t="str">
        <f>IF('FY2025'!$A243&lt;&gt;"",IF(AND(MONTH($K241) &lt;= 7, MONTH($L241) &gt;= 7 ), IF($O241 &lt;&gt; "", $E241/$O241, ""), ""),"")</f>
        <v/>
      </c>
      <c r="W241" s="10" t="str">
        <f>IF('FY2025'!$A243&lt;&gt;"",IF(AND(MONTH($K241) &lt;= 8, MONTH($L241) &gt;= 8), IF($O241 &lt;&gt; "", $E241/$O241, ""), ""),"")</f>
        <v/>
      </c>
      <c r="X241" s="10" t="str">
        <f>IF('FY2025'!$A243&lt;&gt;"",IF(AND(MONTH($K241) &lt;= 9, MONTH($L241) &gt;= 9), IF($O241 &lt;&gt; "", $E241/$O241, ""), ""),"")</f>
        <v/>
      </c>
      <c r="Y241" s="10" t="str">
        <f>IF('FY2025'!$A243&lt;&gt;"",IF(AND(MONTH($K241) &lt;= 10, MONTH($L241) &gt;= 10), IF($O241 &lt;&gt; "", $E241/$O241, ""), ""),"")</f>
        <v/>
      </c>
      <c r="Z241" s="10" t="str">
        <f>IF('FY2025'!$A243&lt;&gt;"",IF(AND(MONTH($K241) &lt;= 11, MONTH($L241) &gt;= 11), IF($O241 &lt;&gt; "", $E241/$O241, ""), ""),"")</f>
        <v/>
      </c>
      <c r="AA241" s="10" t="str">
        <f>IF('FY2025'!$A243&lt;&gt;"",IF(AND(MONTH($K241) &lt;= 12, MONTH($L241) &gt;= 12), IF($O241 &lt;&gt; "", $E241/$O241, ""), ""),"")</f>
        <v/>
      </c>
    </row>
    <row r="242" spans="1:27" x14ac:dyDescent="0.25">
      <c r="A242" s="8" t="str">
        <f>IF('FY2025'!A244&lt;&gt;"", VALUE('FY2025'!A244), "")</f>
        <v/>
      </c>
      <c r="B242" s="5" t="str">
        <f>IF('FY2025'!A244&lt;&gt;"",_xlfn.VALUETOTEXT('FY2025'!B244),"")</f>
        <v/>
      </c>
      <c r="C242" s="5" t="str">
        <f>_xlfn.VALUETOTEXT('FY2025'!C244)</f>
        <v/>
      </c>
      <c r="D242" s="5" t="str">
        <f>IF('FY2025'!A244&lt;&gt;"",_xlfn.VALUETOTEXT('FY2025'!D244),"")</f>
        <v/>
      </c>
      <c r="E242" s="6" t="str">
        <f>IF('FY2025'!A244&lt;&gt;"",VALUE('FY2025'!E244),"")</f>
        <v/>
      </c>
      <c r="F242" s="6" t="str">
        <f>IF('FY2025'!A244&lt;&gt;"",VALUE('FY2025'!F244),"")</f>
        <v/>
      </c>
      <c r="G242" s="6" t="str">
        <f>IF('FY2025'!A244&lt;&gt;"",VALUE('FY2025'!G244),"")</f>
        <v/>
      </c>
      <c r="H242" s="6" t="str">
        <f>IF('FY2025'!A244&lt;&gt;"",VALUE('FY2025'!H244),"")</f>
        <v/>
      </c>
      <c r="I242" s="6" t="str">
        <f>IF('FY2025'!A244&lt;&gt;"",VALUE('FY2025'!I244),"")</f>
        <v/>
      </c>
      <c r="J242" s="6" t="str">
        <f>IF('FY2025'!A244&lt;&gt;"",VALUE('FY2025'!J244),"")</f>
        <v/>
      </c>
      <c r="K242" s="7" t="str">
        <f>IF('FY2025'!A244&lt;&gt;"",DATEVALUE(MID('FY2025'!K244, FIND(",", 'FY2025'!K244) + 2, FIND(" ", 'FY2025'!K244) - FIND(",", 'FY2025'!K244) - 1) &amp; " " &amp; MID('FY2025'!K244, FIND(" ", 'FY2025'!K244) + 1, FIND(",", 'FY2025'!K244, FIND(" ", 'FY2025'!K244)) - FIND(" ", 'FY2025'!K244) - 1) &amp; ", " &amp; MID('FY2025'!K244, FIND(",", 'FY2025'!K244, FIND(",",'FY2025'!K244) + 1) + 2, LEN('FY2025'!K244))),"")</f>
        <v/>
      </c>
      <c r="L242" s="7" t="str">
        <f>IF('FY2025'!A244&lt;&gt;"",DATEVALUE(MID('FY2025'!L244, FIND(",", 'FY2025'!L244) + 2, FIND(" ", 'FY2025'!L244) - FIND(",", 'FY2025'!L244) - 1) &amp; " " &amp; MID('FY2025'!L244, FIND(" ", 'FY2025'!L244) + 1, FIND(",", 'FY2025'!L244, FIND(" ", 'FY2025'!L244)) - FIND(" ", 'FY2025'!L244) - 1) &amp; ", " &amp; MID('FY2025'!L244, FIND(",", 'FY2025'!L244, FIND(",",'FY2025'!L244) + 1) + 2, LEN('FY2025'!L244))),"")</f>
        <v/>
      </c>
      <c r="M242" s="7" t="str">
        <f>IF('FY2025'!A244&lt;&gt;"",DATEVALUE(MID('FY2025'!M244, FIND(",", 'FY2025'!M244) + 2, FIND(" ", 'FY2025'!M244) - FIND(",", 'FY2025'!M244) - 1) &amp; " " &amp; MID('FY2025'!M244, FIND(" ", 'FY2025'!M244) + 1, FIND(",", 'FY2025'!M244, FIND(" ", 'FY2025'!M244)) - FIND(" ", 'FY2025'!M244) - 1) &amp; ", " &amp; MID('FY2025'!M244, FIND(",", 'FY2025'!M244, FIND(",",'FY2025'!M244) + 1) + 2, LEN('FY2025'!M244))),"")</f>
        <v/>
      </c>
      <c r="N242" s="7" t="str">
        <f>IF('FY2025'!A244&lt;&gt;"",DATEVALUE(MID('FY2025'!N244, FIND(",", 'FY2025'!N244) + 2, FIND(" ", 'FY2025'!N244) - FIND(",", 'FY2025'!N244) - 1) &amp; " " &amp; MID('FY2025'!N244, FIND(" ", 'FY2025'!N244) + 1, FIND(",", 'FY2025'!N244, FIND(" ", 'FY2025'!N244)) - FIND(" ", 'FY2025'!N244) - 1) &amp; ", " &amp; MID('FY2025'!N244, FIND(",", 'FY2025'!N244, FIND(",",'FY2025'!N244) + 1) + 2, LEN('FY2025'!N244))),"")</f>
        <v/>
      </c>
      <c r="O242" s="5" t="str">
        <f t="shared" si="3"/>
        <v/>
      </c>
      <c r="P242" s="10" t="str">
        <f>IF('FY2025'!$A244&lt;&gt;"",IF(AND(MONTH($K242) &lt;= 1, MONTH($L242) &gt;= 1), IF($O242 &lt;&gt; "", $E242/$O242, ""), ""),"")</f>
        <v/>
      </c>
      <c r="Q242" s="10" t="str">
        <f>IF('FY2025'!$A244&lt;&gt;"",IF(AND(MONTH($K242) &lt;= 2, MONTH($L242) &gt;= 2), IF($O242 &lt;&gt; "", $E242/$O242, ""), ""),"")</f>
        <v/>
      </c>
      <c r="R242" s="10" t="str">
        <f>IF('FY2025'!$A244&lt;&gt;"",IF(AND(MONTH($K242) &lt;= 3, MONTH($L242) &gt;= 3), IF($O242 &lt;&gt; "", $E242/$O242, ""), ""),"")</f>
        <v/>
      </c>
      <c r="S242" s="10" t="str">
        <f>IF('FY2025'!$A244&lt;&gt;"",IF(AND(MONTH($K242) &lt;= 4, MONTH($L242) &gt;= 4), IF($O242 &lt;&gt; "", $E242/$O242, ""), ""),"")</f>
        <v/>
      </c>
      <c r="T242" s="10" t="str">
        <f>IF('FY2025'!$A244&lt;&gt;"",IF(AND(MONTH($K242) &lt;= 5, MONTH($L242) &gt;= 5), IF($O242 &lt;&gt; "", $E242/$O242, ""), ""),"")</f>
        <v/>
      </c>
      <c r="U242" s="10" t="str">
        <f>IF('FY2025'!$A244&lt;&gt;"",IF(AND(MONTH($K242) &lt;= 6, MONTH($L242) &gt;= 6), IF($O242 &lt;&gt; "", $E242/$O242, ""), ""),"")</f>
        <v/>
      </c>
      <c r="V242" s="10" t="str">
        <f>IF('FY2025'!$A244&lt;&gt;"",IF(AND(MONTH($K242) &lt;= 7, MONTH($L242) &gt;= 7 ), IF($O242 &lt;&gt; "", $E242/$O242, ""), ""),"")</f>
        <v/>
      </c>
      <c r="W242" s="10" t="str">
        <f>IF('FY2025'!$A244&lt;&gt;"",IF(AND(MONTH($K242) &lt;= 8, MONTH($L242) &gt;= 8), IF($O242 &lt;&gt; "", $E242/$O242, ""), ""),"")</f>
        <v/>
      </c>
      <c r="X242" s="10" t="str">
        <f>IF('FY2025'!$A244&lt;&gt;"",IF(AND(MONTH($K242) &lt;= 9, MONTH($L242) &gt;= 9), IF($O242 &lt;&gt; "", $E242/$O242, ""), ""),"")</f>
        <v/>
      </c>
      <c r="Y242" s="10" t="str">
        <f>IF('FY2025'!$A244&lt;&gt;"",IF(AND(MONTH($K242) &lt;= 10, MONTH($L242) &gt;= 10), IF($O242 &lt;&gt; "", $E242/$O242, ""), ""),"")</f>
        <v/>
      </c>
      <c r="Z242" s="10" t="str">
        <f>IF('FY2025'!$A244&lt;&gt;"",IF(AND(MONTH($K242) &lt;= 11, MONTH($L242) &gt;= 11), IF($O242 &lt;&gt; "", $E242/$O242, ""), ""),"")</f>
        <v/>
      </c>
      <c r="AA242" s="10" t="str">
        <f>IF('FY2025'!$A244&lt;&gt;"",IF(AND(MONTH($K242) &lt;= 12, MONTH($L242) &gt;= 12), IF($O242 &lt;&gt; "", $E242/$O242, ""), ""),"")</f>
        <v/>
      </c>
    </row>
    <row r="243" spans="1:27" x14ac:dyDescent="0.25">
      <c r="A243" s="8" t="str">
        <f>IF('FY2025'!A245&lt;&gt;"", VALUE('FY2025'!A245), "")</f>
        <v/>
      </c>
      <c r="B243" s="5" t="str">
        <f>IF('FY2025'!A245&lt;&gt;"",_xlfn.VALUETOTEXT('FY2025'!B245),"")</f>
        <v/>
      </c>
      <c r="C243" s="5" t="str">
        <f>_xlfn.VALUETOTEXT('FY2025'!C245)</f>
        <v/>
      </c>
      <c r="D243" s="5" t="str">
        <f>IF('FY2025'!A245&lt;&gt;"",_xlfn.VALUETOTEXT('FY2025'!D245),"")</f>
        <v/>
      </c>
      <c r="E243" s="6" t="str">
        <f>IF('FY2025'!A245&lt;&gt;"",VALUE('FY2025'!E245),"")</f>
        <v/>
      </c>
      <c r="F243" s="6" t="str">
        <f>IF('FY2025'!A245&lt;&gt;"",VALUE('FY2025'!F245),"")</f>
        <v/>
      </c>
      <c r="G243" s="6" t="str">
        <f>IF('FY2025'!A245&lt;&gt;"",VALUE('FY2025'!G245),"")</f>
        <v/>
      </c>
      <c r="H243" s="6" t="str">
        <f>IF('FY2025'!A245&lt;&gt;"",VALUE('FY2025'!H245),"")</f>
        <v/>
      </c>
      <c r="I243" s="6" t="str">
        <f>IF('FY2025'!A245&lt;&gt;"",VALUE('FY2025'!I245),"")</f>
        <v/>
      </c>
      <c r="J243" s="6" t="str">
        <f>IF('FY2025'!A245&lt;&gt;"",VALUE('FY2025'!J245),"")</f>
        <v/>
      </c>
      <c r="K243" s="7" t="str">
        <f>IF('FY2025'!A245&lt;&gt;"",DATEVALUE(MID('FY2025'!K245, FIND(",", 'FY2025'!K245) + 2, FIND(" ", 'FY2025'!K245) - FIND(",", 'FY2025'!K245) - 1) &amp; " " &amp; MID('FY2025'!K245, FIND(" ", 'FY2025'!K245) + 1, FIND(",", 'FY2025'!K245, FIND(" ", 'FY2025'!K245)) - FIND(" ", 'FY2025'!K245) - 1) &amp; ", " &amp; MID('FY2025'!K245, FIND(",", 'FY2025'!K245, FIND(",",'FY2025'!K245) + 1) + 2, LEN('FY2025'!K245))),"")</f>
        <v/>
      </c>
      <c r="L243" s="7" t="str">
        <f>IF('FY2025'!A245&lt;&gt;"",DATEVALUE(MID('FY2025'!L245, FIND(",", 'FY2025'!L245) + 2, FIND(" ", 'FY2025'!L245) - FIND(",", 'FY2025'!L245) - 1) &amp; " " &amp; MID('FY2025'!L245, FIND(" ", 'FY2025'!L245) + 1, FIND(",", 'FY2025'!L245, FIND(" ", 'FY2025'!L245)) - FIND(" ", 'FY2025'!L245) - 1) &amp; ", " &amp; MID('FY2025'!L245, FIND(",", 'FY2025'!L245, FIND(",",'FY2025'!L245) + 1) + 2, LEN('FY2025'!L245))),"")</f>
        <v/>
      </c>
      <c r="M243" s="7" t="str">
        <f>IF('FY2025'!A245&lt;&gt;"",DATEVALUE(MID('FY2025'!M245, FIND(",", 'FY2025'!M245) + 2, FIND(" ", 'FY2025'!M245) - FIND(",", 'FY2025'!M245) - 1) &amp; " " &amp; MID('FY2025'!M245, FIND(" ", 'FY2025'!M245) + 1, FIND(",", 'FY2025'!M245, FIND(" ", 'FY2025'!M245)) - FIND(" ", 'FY2025'!M245) - 1) &amp; ", " &amp; MID('FY2025'!M245, FIND(",", 'FY2025'!M245, FIND(",",'FY2025'!M245) + 1) + 2, LEN('FY2025'!M245))),"")</f>
        <v/>
      </c>
      <c r="N243" s="7" t="str">
        <f>IF('FY2025'!A245&lt;&gt;"",DATEVALUE(MID('FY2025'!N245, FIND(",", 'FY2025'!N245) + 2, FIND(" ", 'FY2025'!N245) - FIND(",", 'FY2025'!N245) - 1) &amp; " " &amp; MID('FY2025'!N245, FIND(" ", 'FY2025'!N245) + 1, FIND(",", 'FY2025'!N245, FIND(" ", 'FY2025'!N245)) - FIND(" ", 'FY2025'!N245) - 1) &amp; ", " &amp; MID('FY2025'!N245, FIND(",", 'FY2025'!N245, FIND(",",'FY2025'!N245) + 1) + 2, LEN('FY2025'!N245))),"")</f>
        <v/>
      </c>
      <c r="O243" s="5" t="str">
        <f t="shared" si="3"/>
        <v/>
      </c>
      <c r="P243" s="10" t="str">
        <f>IF('FY2025'!$A245&lt;&gt;"",IF(AND(MONTH($K243) &lt;= 1, MONTH($L243) &gt;= 1), IF($O243 &lt;&gt; "", $E243/$O243, ""), ""),"")</f>
        <v/>
      </c>
      <c r="Q243" s="10" t="str">
        <f>IF('FY2025'!$A245&lt;&gt;"",IF(AND(MONTH($K243) &lt;= 2, MONTH($L243) &gt;= 2), IF($O243 &lt;&gt; "", $E243/$O243, ""), ""),"")</f>
        <v/>
      </c>
      <c r="R243" s="10" t="str">
        <f>IF('FY2025'!$A245&lt;&gt;"",IF(AND(MONTH($K243) &lt;= 3, MONTH($L243) &gt;= 3), IF($O243 &lt;&gt; "", $E243/$O243, ""), ""),"")</f>
        <v/>
      </c>
      <c r="S243" s="10" t="str">
        <f>IF('FY2025'!$A245&lt;&gt;"",IF(AND(MONTH($K243) &lt;= 4, MONTH($L243) &gt;= 4), IF($O243 &lt;&gt; "", $E243/$O243, ""), ""),"")</f>
        <v/>
      </c>
      <c r="T243" s="10" t="str">
        <f>IF('FY2025'!$A245&lt;&gt;"",IF(AND(MONTH($K243) &lt;= 5, MONTH($L243) &gt;= 5), IF($O243 &lt;&gt; "", $E243/$O243, ""), ""),"")</f>
        <v/>
      </c>
      <c r="U243" s="10" t="str">
        <f>IF('FY2025'!$A245&lt;&gt;"",IF(AND(MONTH($K243) &lt;= 6, MONTH($L243) &gt;= 6), IF($O243 &lt;&gt; "", $E243/$O243, ""), ""),"")</f>
        <v/>
      </c>
      <c r="V243" s="10" t="str">
        <f>IF('FY2025'!$A245&lt;&gt;"",IF(AND(MONTH($K243) &lt;= 7, MONTH($L243) &gt;= 7 ), IF($O243 &lt;&gt; "", $E243/$O243, ""), ""),"")</f>
        <v/>
      </c>
      <c r="W243" s="10" t="str">
        <f>IF('FY2025'!$A245&lt;&gt;"",IF(AND(MONTH($K243) &lt;= 8, MONTH($L243) &gt;= 8), IF($O243 &lt;&gt; "", $E243/$O243, ""), ""),"")</f>
        <v/>
      </c>
      <c r="X243" s="10" t="str">
        <f>IF('FY2025'!$A245&lt;&gt;"",IF(AND(MONTH($K243) &lt;= 9, MONTH($L243) &gt;= 9), IF($O243 &lt;&gt; "", $E243/$O243, ""), ""),"")</f>
        <v/>
      </c>
      <c r="Y243" s="10" t="str">
        <f>IF('FY2025'!$A245&lt;&gt;"",IF(AND(MONTH($K243) &lt;= 10, MONTH($L243) &gt;= 10), IF($O243 &lt;&gt; "", $E243/$O243, ""), ""),"")</f>
        <v/>
      </c>
      <c r="Z243" s="10" t="str">
        <f>IF('FY2025'!$A245&lt;&gt;"",IF(AND(MONTH($K243) &lt;= 11, MONTH($L243) &gt;= 11), IF($O243 &lt;&gt; "", $E243/$O243, ""), ""),"")</f>
        <v/>
      </c>
      <c r="AA243" s="10" t="str">
        <f>IF('FY2025'!$A245&lt;&gt;"",IF(AND(MONTH($K243) &lt;= 12, MONTH($L243) &gt;= 12), IF($O243 &lt;&gt; "", $E243/$O243, ""), ""),"")</f>
        <v/>
      </c>
    </row>
    <row r="244" spans="1:27" x14ac:dyDescent="0.25">
      <c r="A244" s="8" t="str">
        <f>IF('FY2025'!A246&lt;&gt;"", VALUE('FY2025'!A246), "")</f>
        <v/>
      </c>
      <c r="B244" s="5" t="str">
        <f>IF('FY2025'!A246&lt;&gt;"",_xlfn.VALUETOTEXT('FY2025'!B246),"")</f>
        <v/>
      </c>
      <c r="C244" s="5" t="str">
        <f>_xlfn.VALUETOTEXT('FY2025'!C246)</f>
        <v/>
      </c>
      <c r="D244" s="5" t="str">
        <f>IF('FY2025'!A246&lt;&gt;"",_xlfn.VALUETOTEXT('FY2025'!D246),"")</f>
        <v/>
      </c>
      <c r="E244" s="6" t="str">
        <f>IF('FY2025'!A246&lt;&gt;"",VALUE('FY2025'!E246),"")</f>
        <v/>
      </c>
      <c r="F244" s="6" t="str">
        <f>IF('FY2025'!A246&lt;&gt;"",VALUE('FY2025'!F246),"")</f>
        <v/>
      </c>
      <c r="G244" s="6" t="str">
        <f>IF('FY2025'!A246&lt;&gt;"",VALUE('FY2025'!G246),"")</f>
        <v/>
      </c>
      <c r="H244" s="6" t="str">
        <f>IF('FY2025'!A246&lt;&gt;"",VALUE('FY2025'!H246),"")</f>
        <v/>
      </c>
      <c r="I244" s="6" t="str">
        <f>IF('FY2025'!A246&lt;&gt;"",VALUE('FY2025'!I246),"")</f>
        <v/>
      </c>
      <c r="J244" s="6" t="str">
        <f>IF('FY2025'!A246&lt;&gt;"",VALUE('FY2025'!J246),"")</f>
        <v/>
      </c>
      <c r="K244" s="7" t="str">
        <f>IF('FY2025'!A246&lt;&gt;"",DATEVALUE(MID('FY2025'!K246, FIND(",", 'FY2025'!K246) + 2, FIND(" ", 'FY2025'!K246) - FIND(",", 'FY2025'!K246) - 1) &amp; " " &amp; MID('FY2025'!K246, FIND(" ", 'FY2025'!K246) + 1, FIND(",", 'FY2025'!K246, FIND(" ", 'FY2025'!K246)) - FIND(" ", 'FY2025'!K246) - 1) &amp; ", " &amp; MID('FY2025'!K246, FIND(",", 'FY2025'!K246, FIND(",",'FY2025'!K246) + 1) + 2, LEN('FY2025'!K246))),"")</f>
        <v/>
      </c>
      <c r="L244" s="7" t="str">
        <f>IF('FY2025'!A246&lt;&gt;"",DATEVALUE(MID('FY2025'!L246, FIND(",", 'FY2025'!L246) + 2, FIND(" ", 'FY2025'!L246) - FIND(",", 'FY2025'!L246) - 1) &amp; " " &amp; MID('FY2025'!L246, FIND(" ", 'FY2025'!L246) + 1, FIND(",", 'FY2025'!L246, FIND(" ", 'FY2025'!L246)) - FIND(" ", 'FY2025'!L246) - 1) &amp; ", " &amp; MID('FY2025'!L246, FIND(",", 'FY2025'!L246, FIND(",",'FY2025'!L246) + 1) + 2, LEN('FY2025'!L246))),"")</f>
        <v/>
      </c>
      <c r="M244" s="7" t="str">
        <f>IF('FY2025'!A246&lt;&gt;"",DATEVALUE(MID('FY2025'!M246, FIND(",", 'FY2025'!M246) + 2, FIND(" ", 'FY2025'!M246) - FIND(",", 'FY2025'!M246) - 1) &amp; " " &amp; MID('FY2025'!M246, FIND(" ", 'FY2025'!M246) + 1, FIND(",", 'FY2025'!M246, FIND(" ", 'FY2025'!M246)) - FIND(" ", 'FY2025'!M246) - 1) &amp; ", " &amp; MID('FY2025'!M246, FIND(",", 'FY2025'!M246, FIND(",",'FY2025'!M246) + 1) + 2, LEN('FY2025'!M246))),"")</f>
        <v/>
      </c>
      <c r="N244" s="7" t="str">
        <f>IF('FY2025'!A246&lt;&gt;"",DATEVALUE(MID('FY2025'!N246, FIND(",", 'FY2025'!N246) + 2, FIND(" ", 'FY2025'!N246) - FIND(",", 'FY2025'!N246) - 1) &amp; " " &amp; MID('FY2025'!N246, FIND(" ", 'FY2025'!N246) + 1, FIND(",", 'FY2025'!N246, FIND(" ", 'FY2025'!N246)) - FIND(" ", 'FY2025'!N246) - 1) &amp; ", " &amp; MID('FY2025'!N246, FIND(",", 'FY2025'!N246, FIND(",",'FY2025'!N246) + 1) + 2, LEN('FY2025'!N246))),"")</f>
        <v/>
      </c>
      <c r="O244" s="5" t="str">
        <f t="shared" si="3"/>
        <v/>
      </c>
      <c r="P244" s="10" t="str">
        <f>IF('FY2025'!$A246&lt;&gt;"",IF(AND(MONTH($K244) &lt;= 1, MONTH($L244) &gt;= 1), IF($O244 &lt;&gt; "", $E244/$O244, ""), ""),"")</f>
        <v/>
      </c>
      <c r="Q244" s="10" t="str">
        <f>IF('FY2025'!$A246&lt;&gt;"",IF(AND(MONTH($K244) &lt;= 2, MONTH($L244) &gt;= 2), IF($O244 &lt;&gt; "", $E244/$O244, ""), ""),"")</f>
        <v/>
      </c>
      <c r="R244" s="10" t="str">
        <f>IF('FY2025'!$A246&lt;&gt;"",IF(AND(MONTH($K244) &lt;= 3, MONTH($L244) &gt;= 3), IF($O244 &lt;&gt; "", $E244/$O244, ""), ""),"")</f>
        <v/>
      </c>
      <c r="S244" s="10" t="str">
        <f>IF('FY2025'!$A246&lt;&gt;"",IF(AND(MONTH($K244) &lt;= 4, MONTH($L244) &gt;= 4), IF($O244 &lt;&gt; "", $E244/$O244, ""), ""),"")</f>
        <v/>
      </c>
      <c r="T244" s="10" t="str">
        <f>IF('FY2025'!$A246&lt;&gt;"",IF(AND(MONTH($K244) &lt;= 5, MONTH($L244) &gt;= 5), IF($O244 &lt;&gt; "", $E244/$O244, ""), ""),"")</f>
        <v/>
      </c>
      <c r="U244" s="10" t="str">
        <f>IF('FY2025'!$A246&lt;&gt;"",IF(AND(MONTH($K244) &lt;= 6, MONTH($L244) &gt;= 6), IF($O244 &lt;&gt; "", $E244/$O244, ""), ""),"")</f>
        <v/>
      </c>
      <c r="V244" s="10" t="str">
        <f>IF('FY2025'!$A246&lt;&gt;"",IF(AND(MONTH($K244) &lt;= 7, MONTH($L244) &gt;= 7 ), IF($O244 &lt;&gt; "", $E244/$O244, ""), ""),"")</f>
        <v/>
      </c>
      <c r="W244" s="10" t="str">
        <f>IF('FY2025'!$A246&lt;&gt;"",IF(AND(MONTH($K244) &lt;= 8, MONTH($L244) &gt;= 8), IF($O244 &lt;&gt; "", $E244/$O244, ""), ""),"")</f>
        <v/>
      </c>
      <c r="X244" s="10" t="str">
        <f>IF('FY2025'!$A246&lt;&gt;"",IF(AND(MONTH($K244) &lt;= 9, MONTH($L244) &gt;= 9), IF($O244 &lt;&gt; "", $E244/$O244, ""), ""),"")</f>
        <v/>
      </c>
      <c r="Y244" s="10" t="str">
        <f>IF('FY2025'!$A246&lt;&gt;"",IF(AND(MONTH($K244) &lt;= 10, MONTH($L244) &gt;= 10), IF($O244 &lt;&gt; "", $E244/$O244, ""), ""),"")</f>
        <v/>
      </c>
      <c r="Z244" s="10" t="str">
        <f>IF('FY2025'!$A246&lt;&gt;"",IF(AND(MONTH($K244) &lt;= 11, MONTH($L244) &gt;= 11), IF($O244 &lt;&gt; "", $E244/$O244, ""), ""),"")</f>
        <v/>
      </c>
      <c r="AA244" s="10" t="str">
        <f>IF('FY2025'!$A246&lt;&gt;"",IF(AND(MONTH($K244) &lt;= 12, MONTH($L244) &gt;= 12), IF($O244 &lt;&gt; "", $E244/$O244, ""), ""),"")</f>
        <v/>
      </c>
    </row>
    <row r="245" spans="1:27" x14ac:dyDescent="0.25">
      <c r="A245" s="8" t="str">
        <f>IF('FY2025'!A247&lt;&gt;"", VALUE('FY2025'!A247), "")</f>
        <v/>
      </c>
      <c r="B245" s="5" t="str">
        <f>IF('FY2025'!A247&lt;&gt;"",_xlfn.VALUETOTEXT('FY2025'!B247),"")</f>
        <v/>
      </c>
      <c r="C245" s="5" t="str">
        <f>_xlfn.VALUETOTEXT('FY2025'!C247)</f>
        <v/>
      </c>
      <c r="D245" s="5" t="str">
        <f>IF('FY2025'!A247&lt;&gt;"",_xlfn.VALUETOTEXT('FY2025'!D247),"")</f>
        <v/>
      </c>
      <c r="E245" s="6" t="str">
        <f>IF('FY2025'!A247&lt;&gt;"",VALUE('FY2025'!E247),"")</f>
        <v/>
      </c>
      <c r="F245" s="6" t="str">
        <f>IF('FY2025'!A247&lt;&gt;"",VALUE('FY2025'!F247),"")</f>
        <v/>
      </c>
      <c r="G245" s="6" t="str">
        <f>IF('FY2025'!A247&lt;&gt;"",VALUE('FY2025'!G247),"")</f>
        <v/>
      </c>
      <c r="H245" s="6" t="str">
        <f>IF('FY2025'!A247&lt;&gt;"",VALUE('FY2025'!H247),"")</f>
        <v/>
      </c>
      <c r="I245" s="6" t="str">
        <f>IF('FY2025'!A247&lt;&gt;"",VALUE('FY2025'!I247),"")</f>
        <v/>
      </c>
      <c r="J245" s="6" t="str">
        <f>IF('FY2025'!A247&lt;&gt;"",VALUE('FY2025'!J247),"")</f>
        <v/>
      </c>
      <c r="K245" s="7" t="str">
        <f>IF('FY2025'!A247&lt;&gt;"",DATEVALUE(MID('FY2025'!K247, FIND(",", 'FY2025'!K247) + 2, FIND(" ", 'FY2025'!K247) - FIND(",", 'FY2025'!K247) - 1) &amp; " " &amp; MID('FY2025'!K247, FIND(" ", 'FY2025'!K247) + 1, FIND(",", 'FY2025'!K247, FIND(" ", 'FY2025'!K247)) - FIND(" ", 'FY2025'!K247) - 1) &amp; ", " &amp; MID('FY2025'!K247, FIND(",", 'FY2025'!K247, FIND(",",'FY2025'!K247) + 1) + 2, LEN('FY2025'!K247))),"")</f>
        <v/>
      </c>
      <c r="L245" s="7" t="str">
        <f>IF('FY2025'!A247&lt;&gt;"",DATEVALUE(MID('FY2025'!L247, FIND(",", 'FY2025'!L247) + 2, FIND(" ", 'FY2025'!L247) - FIND(",", 'FY2025'!L247) - 1) &amp; " " &amp; MID('FY2025'!L247, FIND(" ", 'FY2025'!L247) + 1, FIND(",", 'FY2025'!L247, FIND(" ", 'FY2025'!L247)) - FIND(" ", 'FY2025'!L247) - 1) &amp; ", " &amp; MID('FY2025'!L247, FIND(",", 'FY2025'!L247, FIND(",",'FY2025'!L247) + 1) + 2, LEN('FY2025'!L247))),"")</f>
        <v/>
      </c>
      <c r="M245" s="7" t="str">
        <f>IF('FY2025'!A247&lt;&gt;"",DATEVALUE(MID('FY2025'!M247, FIND(",", 'FY2025'!M247) + 2, FIND(" ", 'FY2025'!M247) - FIND(",", 'FY2025'!M247) - 1) &amp; " " &amp; MID('FY2025'!M247, FIND(" ", 'FY2025'!M247) + 1, FIND(",", 'FY2025'!M247, FIND(" ", 'FY2025'!M247)) - FIND(" ", 'FY2025'!M247) - 1) &amp; ", " &amp; MID('FY2025'!M247, FIND(",", 'FY2025'!M247, FIND(",",'FY2025'!M247) + 1) + 2, LEN('FY2025'!M247))),"")</f>
        <v/>
      </c>
      <c r="N245" s="7" t="str">
        <f>IF('FY2025'!A247&lt;&gt;"",DATEVALUE(MID('FY2025'!N247, FIND(",", 'FY2025'!N247) + 2, FIND(" ", 'FY2025'!N247) - FIND(",", 'FY2025'!N247) - 1) &amp; " " &amp; MID('FY2025'!N247, FIND(" ", 'FY2025'!N247) + 1, FIND(",", 'FY2025'!N247, FIND(" ", 'FY2025'!N247)) - FIND(" ", 'FY2025'!N247) - 1) &amp; ", " &amp; MID('FY2025'!N247, FIND(",", 'FY2025'!N247, FIND(",",'FY2025'!N247) + 1) + 2, LEN('FY2025'!N247))),"")</f>
        <v/>
      </c>
      <c r="O245" s="5" t="str">
        <f t="shared" si="3"/>
        <v/>
      </c>
      <c r="P245" s="10" t="str">
        <f>IF('FY2025'!$A247&lt;&gt;"",IF(AND(MONTH($K245) &lt;= 1, MONTH($L245) &gt;= 1), IF($O245 &lt;&gt; "", $E245/$O245, ""), ""),"")</f>
        <v/>
      </c>
      <c r="Q245" s="10" t="str">
        <f>IF('FY2025'!$A247&lt;&gt;"",IF(AND(MONTH($K245) &lt;= 2, MONTH($L245) &gt;= 2), IF($O245 &lt;&gt; "", $E245/$O245, ""), ""),"")</f>
        <v/>
      </c>
      <c r="R245" s="10" t="str">
        <f>IF('FY2025'!$A247&lt;&gt;"",IF(AND(MONTH($K245) &lt;= 3, MONTH($L245) &gt;= 3), IF($O245 &lt;&gt; "", $E245/$O245, ""), ""),"")</f>
        <v/>
      </c>
      <c r="S245" s="10" t="str">
        <f>IF('FY2025'!$A247&lt;&gt;"",IF(AND(MONTH($K245) &lt;= 4, MONTH($L245) &gt;= 4), IF($O245 &lt;&gt; "", $E245/$O245, ""), ""),"")</f>
        <v/>
      </c>
      <c r="T245" s="10" t="str">
        <f>IF('FY2025'!$A247&lt;&gt;"",IF(AND(MONTH($K245) &lt;= 5, MONTH($L245) &gt;= 5), IF($O245 &lt;&gt; "", $E245/$O245, ""), ""),"")</f>
        <v/>
      </c>
      <c r="U245" s="10" t="str">
        <f>IF('FY2025'!$A247&lt;&gt;"",IF(AND(MONTH($K245) &lt;= 6, MONTH($L245) &gt;= 6), IF($O245 &lt;&gt; "", $E245/$O245, ""), ""),"")</f>
        <v/>
      </c>
      <c r="V245" s="10" t="str">
        <f>IF('FY2025'!$A247&lt;&gt;"",IF(AND(MONTH($K245) &lt;= 7, MONTH($L245) &gt;= 7 ), IF($O245 &lt;&gt; "", $E245/$O245, ""), ""),"")</f>
        <v/>
      </c>
      <c r="W245" s="10" t="str">
        <f>IF('FY2025'!$A247&lt;&gt;"",IF(AND(MONTH($K245) &lt;= 8, MONTH($L245) &gt;= 8), IF($O245 &lt;&gt; "", $E245/$O245, ""), ""),"")</f>
        <v/>
      </c>
      <c r="X245" s="10" t="str">
        <f>IF('FY2025'!$A247&lt;&gt;"",IF(AND(MONTH($K245) &lt;= 9, MONTH($L245) &gt;= 9), IF($O245 &lt;&gt; "", $E245/$O245, ""), ""),"")</f>
        <v/>
      </c>
      <c r="Y245" s="10" t="str">
        <f>IF('FY2025'!$A247&lt;&gt;"",IF(AND(MONTH($K245) &lt;= 10, MONTH($L245) &gt;= 10), IF($O245 &lt;&gt; "", $E245/$O245, ""), ""),"")</f>
        <v/>
      </c>
      <c r="Z245" s="10" t="str">
        <f>IF('FY2025'!$A247&lt;&gt;"",IF(AND(MONTH($K245) &lt;= 11, MONTH($L245) &gt;= 11), IF($O245 &lt;&gt; "", $E245/$O245, ""), ""),"")</f>
        <v/>
      </c>
      <c r="AA245" s="10" t="str">
        <f>IF('FY2025'!$A247&lt;&gt;"",IF(AND(MONTH($K245) &lt;= 12, MONTH($L245) &gt;= 12), IF($O245 &lt;&gt; "", $E245/$O245, ""), ""),"")</f>
        <v/>
      </c>
    </row>
    <row r="246" spans="1:27" x14ac:dyDescent="0.25">
      <c r="A246" s="8" t="str">
        <f>IF('FY2025'!A248&lt;&gt;"", VALUE('FY2025'!A248), "")</f>
        <v/>
      </c>
      <c r="B246" s="5" t="str">
        <f>IF('FY2025'!A248&lt;&gt;"",_xlfn.VALUETOTEXT('FY2025'!B248),"")</f>
        <v/>
      </c>
      <c r="C246" s="5" t="str">
        <f>_xlfn.VALUETOTEXT('FY2025'!C248)</f>
        <v/>
      </c>
      <c r="D246" s="5" t="str">
        <f>IF('FY2025'!A248&lt;&gt;"",_xlfn.VALUETOTEXT('FY2025'!D248),"")</f>
        <v/>
      </c>
      <c r="E246" s="6" t="str">
        <f>IF('FY2025'!A248&lt;&gt;"",VALUE('FY2025'!E248),"")</f>
        <v/>
      </c>
      <c r="F246" s="6" t="str">
        <f>IF('FY2025'!A248&lt;&gt;"",VALUE('FY2025'!F248),"")</f>
        <v/>
      </c>
      <c r="G246" s="6" t="str">
        <f>IF('FY2025'!A248&lt;&gt;"",VALUE('FY2025'!G248),"")</f>
        <v/>
      </c>
      <c r="H246" s="6" t="str">
        <f>IF('FY2025'!A248&lt;&gt;"",VALUE('FY2025'!H248),"")</f>
        <v/>
      </c>
      <c r="I246" s="6" t="str">
        <f>IF('FY2025'!A248&lt;&gt;"",VALUE('FY2025'!I248),"")</f>
        <v/>
      </c>
      <c r="J246" s="6" t="str">
        <f>IF('FY2025'!A248&lt;&gt;"",VALUE('FY2025'!J248),"")</f>
        <v/>
      </c>
      <c r="K246" s="7" t="str">
        <f>IF('FY2025'!A248&lt;&gt;"",DATEVALUE(MID('FY2025'!K248, FIND(",", 'FY2025'!K248) + 2, FIND(" ", 'FY2025'!K248) - FIND(",", 'FY2025'!K248) - 1) &amp; " " &amp; MID('FY2025'!K248, FIND(" ", 'FY2025'!K248) + 1, FIND(",", 'FY2025'!K248, FIND(" ", 'FY2025'!K248)) - FIND(" ", 'FY2025'!K248) - 1) &amp; ", " &amp; MID('FY2025'!K248, FIND(",", 'FY2025'!K248, FIND(",",'FY2025'!K248) + 1) + 2, LEN('FY2025'!K248))),"")</f>
        <v/>
      </c>
      <c r="L246" s="7" t="str">
        <f>IF('FY2025'!A248&lt;&gt;"",DATEVALUE(MID('FY2025'!L248, FIND(",", 'FY2025'!L248) + 2, FIND(" ", 'FY2025'!L248) - FIND(",", 'FY2025'!L248) - 1) &amp; " " &amp; MID('FY2025'!L248, FIND(" ", 'FY2025'!L248) + 1, FIND(",", 'FY2025'!L248, FIND(" ", 'FY2025'!L248)) - FIND(" ", 'FY2025'!L248) - 1) &amp; ", " &amp; MID('FY2025'!L248, FIND(",", 'FY2025'!L248, FIND(",",'FY2025'!L248) + 1) + 2, LEN('FY2025'!L248))),"")</f>
        <v/>
      </c>
      <c r="M246" s="7" t="str">
        <f>IF('FY2025'!A248&lt;&gt;"",DATEVALUE(MID('FY2025'!M248, FIND(",", 'FY2025'!M248) + 2, FIND(" ", 'FY2025'!M248) - FIND(",", 'FY2025'!M248) - 1) &amp; " " &amp; MID('FY2025'!M248, FIND(" ", 'FY2025'!M248) + 1, FIND(",", 'FY2025'!M248, FIND(" ", 'FY2025'!M248)) - FIND(" ", 'FY2025'!M248) - 1) &amp; ", " &amp; MID('FY2025'!M248, FIND(",", 'FY2025'!M248, FIND(",",'FY2025'!M248) + 1) + 2, LEN('FY2025'!M248))),"")</f>
        <v/>
      </c>
      <c r="N246" s="7" t="str">
        <f>IF('FY2025'!A248&lt;&gt;"",DATEVALUE(MID('FY2025'!N248, FIND(",", 'FY2025'!N248) + 2, FIND(" ", 'FY2025'!N248) - FIND(",", 'FY2025'!N248) - 1) &amp; " " &amp; MID('FY2025'!N248, FIND(" ", 'FY2025'!N248) + 1, FIND(",", 'FY2025'!N248, FIND(" ", 'FY2025'!N248)) - FIND(" ", 'FY2025'!N248) - 1) &amp; ", " &amp; MID('FY2025'!N248, FIND(",", 'FY2025'!N248, FIND(",",'FY2025'!N248) + 1) + 2, LEN('FY2025'!N248))),"")</f>
        <v/>
      </c>
      <c r="O246" s="5" t="str">
        <f t="shared" si="3"/>
        <v/>
      </c>
      <c r="P246" s="10" t="str">
        <f>IF('FY2025'!$A248&lt;&gt;"",IF(AND(MONTH($K246) &lt;= 1, MONTH($L246) &gt;= 1), IF($O246 &lt;&gt; "", $E246/$O246, ""), ""),"")</f>
        <v/>
      </c>
      <c r="Q246" s="10" t="str">
        <f>IF('FY2025'!$A248&lt;&gt;"",IF(AND(MONTH($K246) &lt;= 2, MONTH($L246) &gt;= 2), IF($O246 &lt;&gt; "", $E246/$O246, ""), ""),"")</f>
        <v/>
      </c>
      <c r="R246" s="10" t="str">
        <f>IF('FY2025'!$A248&lt;&gt;"",IF(AND(MONTH($K246) &lt;= 3, MONTH($L246) &gt;= 3), IF($O246 &lt;&gt; "", $E246/$O246, ""), ""),"")</f>
        <v/>
      </c>
      <c r="S246" s="10" t="str">
        <f>IF('FY2025'!$A248&lt;&gt;"",IF(AND(MONTH($K246) &lt;= 4, MONTH($L246) &gt;= 4), IF($O246 &lt;&gt; "", $E246/$O246, ""), ""),"")</f>
        <v/>
      </c>
      <c r="T246" s="10" t="str">
        <f>IF('FY2025'!$A248&lt;&gt;"",IF(AND(MONTH($K246) &lt;= 5, MONTH($L246) &gt;= 5), IF($O246 &lt;&gt; "", $E246/$O246, ""), ""),"")</f>
        <v/>
      </c>
      <c r="U246" s="10" t="str">
        <f>IF('FY2025'!$A248&lt;&gt;"",IF(AND(MONTH($K246) &lt;= 6, MONTH($L246) &gt;= 6), IF($O246 &lt;&gt; "", $E246/$O246, ""), ""),"")</f>
        <v/>
      </c>
      <c r="V246" s="10" t="str">
        <f>IF('FY2025'!$A248&lt;&gt;"",IF(AND(MONTH($K246) &lt;= 7, MONTH($L246) &gt;= 7 ), IF($O246 &lt;&gt; "", $E246/$O246, ""), ""),"")</f>
        <v/>
      </c>
      <c r="W246" s="10" t="str">
        <f>IF('FY2025'!$A248&lt;&gt;"",IF(AND(MONTH($K246) &lt;= 8, MONTH($L246) &gt;= 8), IF($O246 &lt;&gt; "", $E246/$O246, ""), ""),"")</f>
        <v/>
      </c>
      <c r="X246" s="10" t="str">
        <f>IF('FY2025'!$A248&lt;&gt;"",IF(AND(MONTH($K246) &lt;= 9, MONTH($L246) &gt;= 9), IF($O246 &lt;&gt; "", $E246/$O246, ""), ""),"")</f>
        <v/>
      </c>
      <c r="Y246" s="10" t="str">
        <f>IF('FY2025'!$A248&lt;&gt;"",IF(AND(MONTH($K246) &lt;= 10, MONTH($L246) &gt;= 10), IF($O246 &lt;&gt; "", $E246/$O246, ""), ""),"")</f>
        <v/>
      </c>
      <c r="Z246" s="10" t="str">
        <f>IF('FY2025'!$A248&lt;&gt;"",IF(AND(MONTH($K246) &lt;= 11, MONTH($L246) &gt;= 11), IF($O246 &lt;&gt; "", $E246/$O246, ""), ""),"")</f>
        <v/>
      </c>
      <c r="AA246" s="10" t="str">
        <f>IF('FY2025'!$A248&lt;&gt;"",IF(AND(MONTH($K246) &lt;= 12, MONTH($L246) &gt;= 12), IF($O246 &lt;&gt; "", $E246/$O246, ""), ""),"")</f>
        <v/>
      </c>
    </row>
    <row r="247" spans="1:27" x14ac:dyDescent="0.25">
      <c r="A247" s="8" t="str">
        <f>IF('FY2025'!A249&lt;&gt;"", VALUE('FY2025'!A249), "")</f>
        <v/>
      </c>
      <c r="B247" s="5" t="str">
        <f>IF('FY2025'!A249&lt;&gt;"",_xlfn.VALUETOTEXT('FY2025'!B249),"")</f>
        <v/>
      </c>
      <c r="C247" s="5" t="str">
        <f>_xlfn.VALUETOTEXT('FY2025'!C249)</f>
        <v/>
      </c>
      <c r="D247" s="5" t="str">
        <f>IF('FY2025'!A249&lt;&gt;"",_xlfn.VALUETOTEXT('FY2025'!D249),"")</f>
        <v/>
      </c>
      <c r="E247" s="6" t="str">
        <f>IF('FY2025'!A249&lt;&gt;"",VALUE('FY2025'!E249),"")</f>
        <v/>
      </c>
      <c r="F247" s="6" t="str">
        <f>IF('FY2025'!A249&lt;&gt;"",VALUE('FY2025'!F249),"")</f>
        <v/>
      </c>
      <c r="G247" s="6" t="str">
        <f>IF('FY2025'!A249&lt;&gt;"",VALUE('FY2025'!G249),"")</f>
        <v/>
      </c>
      <c r="H247" s="6" t="str">
        <f>IF('FY2025'!A249&lt;&gt;"",VALUE('FY2025'!H249),"")</f>
        <v/>
      </c>
      <c r="I247" s="6" t="str">
        <f>IF('FY2025'!A249&lt;&gt;"",VALUE('FY2025'!I249),"")</f>
        <v/>
      </c>
      <c r="J247" s="6" t="str">
        <f>IF('FY2025'!A249&lt;&gt;"",VALUE('FY2025'!J249),"")</f>
        <v/>
      </c>
      <c r="K247" s="7" t="str">
        <f>IF('FY2025'!A249&lt;&gt;"",DATEVALUE(MID('FY2025'!K249, FIND(",", 'FY2025'!K249) + 2, FIND(" ", 'FY2025'!K249) - FIND(",", 'FY2025'!K249) - 1) &amp; " " &amp; MID('FY2025'!K249, FIND(" ", 'FY2025'!K249) + 1, FIND(",", 'FY2025'!K249, FIND(" ", 'FY2025'!K249)) - FIND(" ", 'FY2025'!K249) - 1) &amp; ", " &amp; MID('FY2025'!K249, FIND(",", 'FY2025'!K249, FIND(",",'FY2025'!K249) + 1) + 2, LEN('FY2025'!K249))),"")</f>
        <v/>
      </c>
      <c r="L247" s="7" t="str">
        <f>IF('FY2025'!A249&lt;&gt;"",DATEVALUE(MID('FY2025'!L249, FIND(",", 'FY2025'!L249) + 2, FIND(" ", 'FY2025'!L249) - FIND(",", 'FY2025'!L249) - 1) &amp; " " &amp; MID('FY2025'!L249, FIND(" ", 'FY2025'!L249) + 1, FIND(",", 'FY2025'!L249, FIND(" ", 'FY2025'!L249)) - FIND(" ", 'FY2025'!L249) - 1) &amp; ", " &amp; MID('FY2025'!L249, FIND(",", 'FY2025'!L249, FIND(",",'FY2025'!L249) + 1) + 2, LEN('FY2025'!L249))),"")</f>
        <v/>
      </c>
      <c r="M247" s="7" t="str">
        <f>IF('FY2025'!A249&lt;&gt;"",DATEVALUE(MID('FY2025'!M249, FIND(",", 'FY2025'!M249) + 2, FIND(" ", 'FY2025'!M249) - FIND(",", 'FY2025'!M249) - 1) &amp; " " &amp; MID('FY2025'!M249, FIND(" ", 'FY2025'!M249) + 1, FIND(",", 'FY2025'!M249, FIND(" ", 'FY2025'!M249)) - FIND(" ", 'FY2025'!M249) - 1) &amp; ", " &amp; MID('FY2025'!M249, FIND(",", 'FY2025'!M249, FIND(",",'FY2025'!M249) + 1) + 2, LEN('FY2025'!M249))),"")</f>
        <v/>
      </c>
      <c r="N247" s="7" t="str">
        <f>IF('FY2025'!A249&lt;&gt;"",DATEVALUE(MID('FY2025'!N249, FIND(",", 'FY2025'!N249) + 2, FIND(" ", 'FY2025'!N249) - FIND(",", 'FY2025'!N249) - 1) &amp; " " &amp; MID('FY2025'!N249, FIND(" ", 'FY2025'!N249) + 1, FIND(",", 'FY2025'!N249, FIND(" ", 'FY2025'!N249)) - FIND(" ", 'FY2025'!N249) - 1) &amp; ", " &amp; MID('FY2025'!N249, FIND(",", 'FY2025'!N249, FIND(",",'FY2025'!N249) + 1) + 2, LEN('FY2025'!N249))),"")</f>
        <v/>
      </c>
      <c r="O247" s="5" t="str">
        <f t="shared" si="3"/>
        <v/>
      </c>
      <c r="P247" s="10" t="str">
        <f>IF('FY2025'!$A249&lt;&gt;"",IF(AND(MONTH($K247) &lt;= 1, MONTH($L247) &gt;= 1), IF($O247 &lt;&gt; "", $E247/$O247, ""), ""),"")</f>
        <v/>
      </c>
      <c r="Q247" s="10" t="str">
        <f>IF('FY2025'!$A249&lt;&gt;"",IF(AND(MONTH($K247) &lt;= 2, MONTH($L247) &gt;= 2), IF($O247 &lt;&gt; "", $E247/$O247, ""), ""),"")</f>
        <v/>
      </c>
      <c r="R247" s="10" t="str">
        <f>IF('FY2025'!$A249&lt;&gt;"",IF(AND(MONTH($K247) &lt;= 3, MONTH($L247) &gt;= 3), IF($O247 &lt;&gt; "", $E247/$O247, ""), ""),"")</f>
        <v/>
      </c>
      <c r="S247" s="10" t="str">
        <f>IF('FY2025'!$A249&lt;&gt;"",IF(AND(MONTH($K247) &lt;= 4, MONTH($L247) &gt;= 4), IF($O247 &lt;&gt; "", $E247/$O247, ""), ""),"")</f>
        <v/>
      </c>
      <c r="T247" s="10" t="str">
        <f>IF('FY2025'!$A249&lt;&gt;"",IF(AND(MONTH($K247) &lt;= 5, MONTH($L247) &gt;= 5), IF($O247 &lt;&gt; "", $E247/$O247, ""), ""),"")</f>
        <v/>
      </c>
      <c r="U247" s="10" t="str">
        <f>IF('FY2025'!$A249&lt;&gt;"",IF(AND(MONTH($K247) &lt;= 6, MONTH($L247) &gt;= 6), IF($O247 &lt;&gt; "", $E247/$O247, ""), ""),"")</f>
        <v/>
      </c>
      <c r="V247" s="10" t="str">
        <f>IF('FY2025'!$A249&lt;&gt;"",IF(AND(MONTH($K247) &lt;= 7, MONTH($L247) &gt;= 7 ), IF($O247 &lt;&gt; "", $E247/$O247, ""), ""),"")</f>
        <v/>
      </c>
      <c r="W247" s="10" t="str">
        <f>IF('FY2025'!$A249&lt;&gt;"",IF(AND(MONTH($K247) &lt;= 8, MONTH($L247) &gt;= 8), IF($O247 &lt;&gt; "", $E247/$O247, ""), ""),"")</f>
        <v/>
      </c>
      <c r="X247" s="10" t="str">
        <f>IF('FY2025'!$A249&lt;&gt;"",IF(AND(MONTH($K247) &lt;= 9, MONTH($L247) &gt;= 9), IF($O247 &lt;&gt; "", $E247/$O247, ""), ""),"")</f>
        <v/>
      </c>
      <c r="Y247" s="10" t="str">
        <f>IF('FY2025'!$A249&lt;&gt;"",IF(AND(MONTH($K247) &lt;= 10, MONTH($L247) &gt;= 10), IF($O247 &lt;&gt; "", $E247/$O247, ""), ""),"")</f>
        <v/>
      </c>
      <c r="Z247" s="10" t="str">
        <f>IF('FY2025'!$A249&lt;&gt;"",IF(AND(MONTH($K247) &lt;= 11, MONTH($L247) &gt;= 11), IF($O247 &lt;&gt; "", $E247/$O247, ""), ""),"")</f>
        <v/>
      </c>
      <c r="AA247" s="10" t="str">
        <f>IF('FY2025'!$A249&lt;&gt;"",IF(AND(MONTH($K247) &lt;= 12, MONTH($L247) &gt;= 12), IF($O247 &lt;&gt; "", $E247/$O247, ""), ""),"")</f>
        <v/>
      </c>
    </row>
    <row r="248" spans="1:27" x14ac:dyDescent="0.25">
      <c r="A248" s="8" t="str">
        <f>IF('FY2025'!A250&lt;&gt;"", VALUE('FY2025'!A250), "")</f>
        <v/>
      </c>
      <c r="B248" s="5" t="str">
        <f>IF('FY2025'!A250&lt;&gt;"",_xlfn.VALUETOTEXT('FY2025'!B250),"")</f>
        <v/>
      </c>
      <c r="C248" s="5" t="str">
        <f>_xlfn.VALUETOTEXT('FY2025'!C250)</f>
        <v/>
      </c>
      <c r="D248" s="5" t="str">
        <f>IF('FY2025'!A250&lt;&gt;"",_xlfn.VALUETOTEXT('FY2025'!D250),"")</f>
        <v/>
      </c>
      <c r="E248" s="6" t="str">
        <f>IF('FY2025'!A250&lt;&gt;"",VALUE('FY2025'!E250),"")</f>
        <v/>
      </c>
      <c r="F248" s="6" t="str">
        <f>IF('FY2025'!A250&lt;&gt;"",VALUE('FY2025'!F250),"")</f>
        <v/>
      </c>
      <c r="G248" s="6" t="str">
        <f>IF('FY2025'!A250&lt;&gt;"",VALUE('FY2025'!G250),"")</f>
        <v/>
      </c>
      <c r="H248" s="6" t="str">
        <f>IF('FY2025'!A250&lt;&gt;"",VALUE('FY2025'!H250),"")</f>
        <v/>
      </c>
      <c r="I248" s="6" t="str">
        <f>IF('FY2025'!A250&lt;&gt;"",VALUE('FY2025'!I250),"")</f>
        <v/>
      </c>
      <c r="J248" s="6" t="str">
        <f>IF('FY2025'!A250&lt;&gt;"",VALUE('FY2025'!J250),"")</f>
        <v/>
      </c>
      <c r="K248" s="7" t="str">
        <f>IF('FY2025'!A250&lt;&gt;"",DATEVALUE(MID('FY2025'!K250, FIND(",", 'FY2025'!K250) + 2, FIND(" ", 'FY2025'!K250) - FIND(",", 'FY2025'!K250) - 1) &amp; " " &amp; MID('FY2025'!K250, FIND(" ", 'FY2025'!K250) + 1, FIND(",", 'FY2025'!K250, FIND(" ", 'FY2025'!K250)) - FIND(" ", 'FY2025'!K250) - 1) &amp; ", " &amp; MID('FY2025'!K250, FIND(",", 'FY2025'!K250, FIND(",",'FY2025'!K250) + 1) + 2, LEN('FY2025'!K250))),"")</f>
        <v/>
      </c>
      <c r="L248" s="7" t="str">
        <f>IF('FY2025'!A250&lt;&gt;"",DATEVALUE(MID('FY2025'!L250, FIND(",", 'FY2025'!L250) + 2, FIND(" ", 'FY2025'!L250) - FIND(",", 'FY2025'!L250) - 1) &amp; " " &amp; MID('FY2025'!L250, FIND(" ", 'FY2025'!L250) + 1, FIND(",", 'FY2025'!L250, FIND(" ", 'FY2025'!L250)) - FIND(" ", 'FY2025'!L250) - 1) &amp; ", " &amp; MID('FY2025'!L250, FIND(",", 'FY2025'!L250, FIND(",",'FY2025'!L250) + 1) + 2, LEN('FY2025'!L250))),"")</f>
        <v/>
      </c>
      <c r="M248" s="7" t="str">
        <f>IF('FY2025'!A250&lt;&gt;"",DATEVALUE(MID('FY2025'!M250, FIND(",", 'FY2025'!M250) + 2, FIND(" ", 'FY2025'!M250) - FIND(",", 'FY2025'!M250) - 1) &amp; " " &amp; MID('FY2025'!M250, FIND(" ", 'FY2025'!M250) + 1, FIND(",", 'FY2025'!M250, FIND(" ", 'FY2025'!M250)) - FIND(" ", 'FY2025'!M250) - 1) &amp; ", " &amp; MID('FY2025'!M250, FIND(",", 'FY2025'!M250, FIND(",",'FY2025'!M250) + 1) + 2, LEN('FY2025'!M250))),"")</f>
        <v/>
      </c>
      <c r="N248" s="7" t="str">
        <f>IF('FY2025'!A250&lt;&gt;"",DATEVALUE(MID('FY2025'!N250, FIND(",", 'FY2025'!N250) + 2, FIND(" ", 'FY2025'!N250) - FIND(",", 'FY2025'!N250) - 1) &amp; " " &amp; MID('FY2025'!N250, FIND(" ", 'FY2025'!N250) + 1, FIND(",", 'FY2025'!N250, FIND(" ", 'FY2025'!N250)) - FIND(" ", 'FY2025'!N250) - 1) &amp; ", " &amp; MID('FY2025'!N250, FIND(",", 'FY2025'!N250, FIND(",",'FY2025'!N250) + 1) + 2, LEN('FY2025'!N250))),"")</f>
        <v/>
      </c>
      <c r="O248" s="5" t="str">
        <f t="shared" si="3"/>
        <v/>
      </c>
      <c r="P248" s="10" t="str">
        <f>IF('FY2025'!$A250&lt;&gt;"",IF(AND(MONTH($K248) &lt;= 1, MONTH($L248) &gt;= 1), IF($O248 &lt;&gt; "", $E248/$O248, ""), ""),"")</f>
        <v/>
      </c>
      <c r="Q248" s="10" t="str">
        <f>IF('FY2025'!$A250&lt;&gt;"",IF(AND(MONTH($K248) &lt;= 2, MONTH($L248) &gt;= 2), IF($O248 &lt;&gt; "", $E248/$O248, ""), ""),"")</f>
        <v/>
      </c>
      <c r="R248" s="10" t="str">
        <f>IF('FY2025'!$A250&lt;&gt;"",IF(AND(MONTH($K248) &lt;= 3, MONTH($L248) &gt;= 3), IF($O248 &lt;&gt; "", $E248/$O248, ""), ""),"")</f>
        <v/>
      </c>
      <c r="S248" s="10" t="str">
        <f>IF('FY2025'!$A250&lt;&gt;"",IF(AND(MONTH($K248) &lt;= 4, MONTH($L248) &gt;= 4), IF($O248 &lt;&gt; "", $E248/$O248, ""), ""),"")</f>
        <v/>
      </c>
      <c r="T248" s="10" t="str">
        <f>IF('FY2025'!$A250&lt;&gt;"",IF(AND(MONTH($K248) &lt;= 5, MONTH($L248) &gt;= 5), IF($O248 &lt;&gt; "", $E248/$O248, ""), ""),"")</f>
        <v/>
      </c>
      <c r="U248" s="10" t="str">
        <f>IF('FY2025'!$A250&lt;&gt;"",IF(AND(MONTH($K248) &lt;= 6, MONTH($L248) &gt;= 6), IF($O248 &lt;&gt; "", $E248/$O248, ""), ""),"")</f>
        <v/>
      </c>
      <c r="V248" s="10" t="str">
        <f>IF('FY2025'!$A250&lt;&gt;"",IF(AND(MONTH($K248) &lt;= 7, MONTH($L248) &gt;= 7 ), IF($O248 &lt;&gt; "", $E248/$O248, ""), ""),"")</f>
        <v/>
      </c>
      <c r="W248" s="10" t="str">
        <f>IF('FY2025'!$A250&lt;&gt;"",IF(AND(MONTH($K248) &lt;= 8, MONTH($L248) &gt;= 8), IF($O248 &lt;&gt; "", $E248/$O248, ""), ""),"")</f>
        <v/>
      </c>
      <c r="X248" s="10" t="str">
        <f>IF('FY2025'!$A250&lt;&gt;"",IF(AND(MONTH($K248) &lt;= 9, MONTH($L248) &gt;= 9), IF($O248 &lt;&gt; "", $E248/$O248, ""), ""),"")</f>
        <v/>
      </c>
      <c r="Y248" s="10" t="str">
        <f>IF('FY2025'!$A250&lt;&gt;"",IF(AND(MONTH($K248) &lt;= 10, MONTH($L248) &gt;= 10), IF($O248 &lt;&gt; "", $E248/$O248, ""), ""),"")</f>
        <v/>
      </c>
      <c r="Z248" s="10" t="str">
        <f>IF('FY2025'!$A250&lt;&gt;"",IF(AND(MONTH($K248) &lt;= 11, MONTH($L248) &gt;= 11), IF($O248 &lt;&gt; "", $E248/$O248, ""), ""),"")</f>
        <v/>
      </c>
      <c r="AA248" s="10" t="str">
        <f>IF('FY2025'!$A250&lt;&gt;"",IF(AND(MONTH($K248) &lt;= 12, MONTH($L248) &gt;= 12), IF($O248 &lt;&gt; "", $E248/$O248, ""), ""),"")</f>
        <v/>
      </c>
    </row>
    <row r="249" spans="1:27" x14ac:dyDescent="0.25">
      <c r="A249" s="8" t="str">
        <f>IF('FY2025'!A251&lt;&gt;"", VALUE('FY2025'!A251), "")</f>
        <v/>
      </c>
      <c r="B249" s="5" t="str">
        <f>IF('FY2025'!A251&lt;&gt;"",_xlfn.VALUETOTEXT('FY2025'!B251),"")</f>
        <v/>
      </c>
      <c r="C249" s="5" t="str">
        <f>_xlfn.VALUETOTEXT('FY2025'!C251)</f>
        <v/>
      </c>
      <c r="D249" s="5" t="str">
        <f>IF('FY2025'!A251&lt;&gt;"",_xlfn.VALUETOTEXT('FY2025'!D251),"")</f>
        <v/>
      </c>
      <c r="E249" s="6" t="str">
        <f>IF('FY2025'!A251&lt;&gt;"",VALUE('FY2025'!E251),"")</f>
        <v/>
      </c>
      <c r="F249" s="6" t="str">
        <f>IF('FY2025'!A251&lt;&gt;"",VALUE('FY2025'!F251),"")</f>
        <v/>
      </c>
      <c r="G249" s="6" t="str">
        <f>IF('FY2025'!A251&lt;&gt;"",VALUE('FY2025'!G251),"")</f>
        <v/>
      </c>
      <c r="H249" s="6" t="str">
        <f>IF('FY2025'!A251&lt;&gt;"",VALUE('FY2025'!H251),"")</f>
        <v/>
      </c>
      <c r="I249" s="6" t="str">
        <f>IF('FY2025'!A251&lt;&gt;"",VALUE('FY2025'!I251),"")</f>
        <v/>
      </c>
      <c r="J249" s="6" t="str">
        <f>IF('FY2025'!A251&lt;&gt;"",VALUE('FY2025'!J251),"")</f>
        <v/>
      </c>
      <c r="K249" s="7" t="str">
        <f>IF('FY2025'!A251&lt;&gt;"",DATEVALUE(MID('FY2025'!K251, FIND(",", 'FY2025'!K251) + 2, FIND(" ", 'FY2025'!K251) - FIND(",", 'FY2025'!K251) - 1) &amp; " " &amp; MID('FY2025'!K251, FIND(" ", 'FY2025'!K251) + 1, FIND(",", 'FY2025'!K251, FIND(" ", 'FY2025'!K251)) - FIND(" ", 'FY2025'!K251) - 1) &amp; ", " &amp; MID('FY2025'!K251, FIND(",", 'FY2025'!K251, FIND(",",'FY2025'!K251) + 1) + 2, LEN('FY2025'!K251))),"")</f>
        <v/>
      </c>
      <c r="L249" s="7" t="str">
        <f>IF('FY2025'!A251&lt;&gt;"",DATEVALUE(MID('FY2025'!L251, FIND(",", 'FY2025'!L251) + 2, FIND(" ", 'FY2025'!L251) - FIND(",", 'FY2025'!L251) - 1) &amp; " " &amp; MID('FY2025'!L251, FIND(" ", 'FY2025'!L251) + 1, FIND(",", 'FY2025'!L251, FIND(" ", 'FY2025'!L251)) - FIND(" ", 'FY2025'!L251) - 1) &amp; ", " &amp; MID('FY2025'!L251, FIND(",", 'FY2025'!L251, FIND(",",'FY2025'!L251) + 1) + 2, LEN('FY2025'!L251))),"")</f>
        <v/>
      </c>
      <c r="M249" s="7" t="str">
        <f>IF('FY2025'!A251&lt;&gt;"",DATEVALUE(MID('FY2025'!M251, FIND(",", 'FY2025'!M251) + 2, FIND(" ", 'FY2025'!M251) - FIND(",", 'FY2025'!M251) - 1) &amp; " " &amp; MID('FY2025'!M251, FIND(" ", 'FY2025'!M251) + 1, FIND(",", 'FY2025'!M251, FIND(" ", 'FY2025'!M251)) - FIND(" ", 'FY2025'!M251) - 1) &amp; ", " &amp; MID('FY2025'!M251, FIND(",", 'FY2025'!M251, FIND(",",'FY2025'!M251) + 1) + 2, LEN('FY2025'!M251))),"")</f>
        <v/>
      </c>
      <c r="N249" s="7" t="str">
        <f>IF('FY2025'!A251&lt;&gt;"",DATEVALUE(MID('FY2025'!N251, FIND(",", 'FY2025'!N251) + 2, FIND(" ", 'FY2025'!N251) - FIND(",", 'FY2025'!N251) - 1) &amp; " " &amp; MID('FY2025'!N251, FIND(" ", 'FY2025'!N251) + 1, FIND(",", 'FY2025'!N251, FIND(" ", 'FY2025'!N251)) - FIND(" ", 'FY2025'!N251) - 1) &amp; ", " &amp; MID('FY2025'!N251, FIND(",", 'FY2025'!N251, FIND(",",'FY2025'!N251) + 1) + 2, LEN('FY2025'!N251))),"")</f>
        <v/>
      </c>
      <c r="O249" s="5" t="str">
        <f t="shared" si="3"/>
        <v/>
      </c>
      <c r="P249" s="10" t="str">
        <f>IF('FY2025'!$A251&lt;&gt;"",IF(AND(MONTH($K249) &lt;= 1, MONTH($L249) &gt;= 1), IF($O249 &lt;&gt; "", $E249/$O249, ""), ""),"")</f>
        <v/>
      </c>
      <c r="Q249" s="10" t="str">
        <f>IF('FY2025'!$A251&lt;&gt;"",IF(AND(MONTH($K249) &lt;= 2, MONTH($L249) &gt;= 2), IF($O249 &lt;&gt; "", $E249/$O249, ""), ""),"")</f>
        <v/>
      </c>
      <c r="R249" s="10" t="str">
        <f>IF('FY2025'!$A251&lt;&gt;"",IF(AND(MONTH($K249) &lt;= 3, MONTH($L249) &gt;= 3), IF($O249 &lt;&gt; "", $E249/$O249, ""), ""),"")</f>
        <v/>
      </c>
      <c r="S249" s="10" t="str">
        <f>IF('FY2025'!$A251&lt;&gt;"",IF(AND(MONTH($K249) &lt;= 4, MONTH($L249) &gt;= 4), IF($O249 &lt;&gt; "", $E249/$O249, ""), ""),"")</f>
        <v/>
      </c>
      <c r="T249" s="10" t="str">
        <f>IF('FY2025'!$A251&lt;&gt;"",IF(AND(MONTH($K249) &lt;= 5, MONTH($L249) &gt;= 5), IF($O249 &lt;&gt; "", $E249/$O249, ""), ""),"")</f>
        <v/>
      </c>
      <c r="U249" s="10" t="str">
        <f>IF('FY2025'!$A251&lt;&gt;"",IF(AND(MONTH($K249) &lt;= 6, MONTH($L249) &gt;= 6), IF($O249 &lt;&gt; "", $E249/$O249, ""), ""),"")</f>
        <v/>
      </c>
      <c r="V249" s="10" t="str">
        <f>IF('FY2025'!$A251&lt;&gt;"",IF(AND(MONTH($K249) &lt;= 7, MONTH($L249) &gt;= 7 ), IF($O249 &lt;&gt; "", $E249/$O249, ""), ""),"")</f>
        <v/>
      </c>
      <c r="W249" s="10" t="str">
        <f>IF('FY2025'!$A251&lt;&gt;"",IF(AND(MONTH($K249) &lt;= 8, MONTH($L249) &gt;= 8), IF($O249 &lt;&gt; "", $E249/$O249, ""), ""),"")</f>
        <v/>
      </c>
      <c r="X249" s="10" t="str">
        <f>IF('FY2025'!$A251&lt;&gt;"",IF(AND(MONTH($K249) &lt;= 9, MONTH($L249) &gt;= 9), IF($O249 &lt;&gt; "", $E249/$O249, ""), ""),"")</f>
        <v/>
      </c>
      <c r="Y249" s="10" t="str">
        <f>IF('FY2025'!$A251&lt;&gt;"",IF(AND(MONTH($K249) &lt;= 10, MONTH($L249) &gt;= 10), IF($O249 &lt;&gt; "", $E249/$O249, ""), ""),"")</f>
        <v/>
      </c>
      <c r="Z249" s="10" t="str">
        <f>IF('FY2025'!$A251&lt;&gt;"",IF(AND(MONTH($K249) &lt;= 11, MONTH($L249) &gt;= 11), IF($O249 &lt;&gt; "", $E249/$O249, ""), ""),"")</f>
        <v/>
      </c>
      <c r="AA249" s="10" t="str">
        <f>IF('FY2025'!$A251&lt;&gt;"",IF(AND(MONTH($K249) &lt;= 12, MONTH($L249) &gt;= 12), IF($O249 &lt;&gt; "", $E249/$O249, ""), ""),"")</f>
        <v/>
      </c>
    </row>
    <row r="250" spans="1:27" x14ac:dyDescent="0.25">
      <c r="A250" s="8" t="str">
        <f>IF('FY2025'!A252&lt;&gt;"", VALUE('FY2025'!A252), "")</f>
        <v/>
      </c>
      <c r="B250" s="5" t="str">
        <f>IF('FY2025'!A252&lt;&gt;"",_xlfn.VALUETOTEXT('FY2025'!B252),"")</f>
        <v/>
      </c>
      <c r="C250" s="5" t="str">
        <f>_xlfn.VALUETOTEXT('FY2025'!C252)</f>
        <v/>
      </c>
      <c r="D250" s="5" t="str">
        <f>IF('FY2025'!A252&lt;&gt;"",_xlfn.VALUETOTEXT('FY2025'!D252),"")</f>
        <v/>
      </c>
      <c r="E250" s="6" t="str">
        <f>IF('FY2025'!A252&lt;&gt;"",VALUE('FY2025'!E252),"")</f>
        <v/>
      </c>
      <c r="F250" s="6" t="str">
        <f>IF('FY2025'!A252&lt;&gt;"",VALUE('FY2025'!F252),"")</f>
        <v/>
      </c>
      <c r="G250" s="6" t="str">
        <f>IF('FY2025'!A252&lt;&gt;"",VALUE('FY2025'!G252),"")</f>
        <v/>
      </c>
      <c r="H250" s="6" t="str">
        <f>IF('FY2025'!A252&lt;&gt;"",VALUE('FY2025'!H252),"")</f>
        <v/>
      </c>
      <c r="I250" s="6" t="str">
        <f>IF('FY2025'!A252&lt;&gt;"",VALUE('FY2025'!I252),"")</f>
        <v/>
      </c>
      <c r="J250" s="6" t="str">
        <f>IF('FY2025'!A252&lt;&gt;"",VALUE('FY2025'!J252),"")</f>
        <v/>
      </c>
      <c r="K250" s="7" t="str">
        <f>IF('FY2025'!A252&lt;&gt;"",DATEVALUE(MID('FY2025'!K252, FIND(",", 'FY2025'!K252) + 2, FIND(" ", 'FY2025'!K252) - FIND(",", 'FY2025'!K252) - 1) &amp; " " &amp; MID('FY2025'!K252, FIND(" ", 'FY2025'!K252) + 1, FIND(",", 'FY2025'!K252, FIND(" ", 'FY2025'!K252)) - FIND(" ", 'FY2025'!K252) - 1) &amp; ", " &amp; MID('FY2025'!K252, FIND(",", 'FY2025'!K252, FIND(",",'FY2025'!K252) + 1) + 2, LEN('FY2025'!K252))),"")</f>
        <v/>
      </c>
      <c r="L250" s="7" t="str">
        <f>IF('FY2025'!A252&lt;&gt;"",DATEVALUE(MID('FY2025'!L252, FIND(",", 'FY2025'!L252) + 2, FIND(" ", 'FY2025'!L252) - FIND(",", 'FY2025'!L252) - 1) &amp; " " &amp; MID('FY2025'!L252, FIND(" ", 'FY2025'!L252) + 1, FIND(",", 'FY2025'!L252, FIND(" ", 'FY2025'!L252)) - FIND(" ", 'FY2025'!L252) - 1) &amp; ", " &amp; MID('FY2025'!L252, FIND(",", 'FY2025'!L252, FIND(",",'FY2025'!L252) + 1) + 2, LEN('FY2025'!L252))),"")</f>
        <v/>
      </c>
      <c r="M250" s="7" t="str">
        <f>IF('FY2025'!A252&lt;&gt;"",DATEVALUE(MID('FY2025'!M252, FIND(",", 'FY2025'!M252) + 2, FIND(" ", 'FY2025'!M252) - FIND(",", 'FY2025'!M252) - 1) &amp; " " &amp; MID('FY2025'!M252, FIND(" ", 'FY2025'!M252) + 1, FIND(",", 'FY2025'!M252, FIND(" ", 'FY2025'!M252)) - FIND(" ", 'FY2025'!M252) - 1) &amp; ", " &amp; MID('FY2025'!M252, FIND(",", 'FY2025'!M252, FIND(",",'FY2025'!M252) + 1) + 2, LEN('FY2025'!M252))),"")</f>
        <v/>
      </c>
      <c r="N250" s="7" t="str">
        <f>IF('FY2025'!A252&lt;&gt;"",DATEVALUE(MID('FY2025'!N252, FIND(",", 'FY2025'!N252) + 2, FIND(" ", 'FY2025'!N252) - FIND(",", 'FY2025'!N252) - 1) &amp; " " &amp; MID('FY2025'!N252, FIND(" ", 'FY2025'!N252) + 1, FIND(",", 'FY2025'!N252, FIND(" ", 'FY2025'!N252)) - FIND(" ", 'FY2025'!N252) - 1) &amp; ", " &amp; MID('FY2025'!N252, FIND(",", 'FY2025'!N252, FIND(",",'FY2025'!N252) + 1) + 2, LEN('FY2025'!N252))),"")</f>
        <v/>
      </c>
      <c r="O250" s="5" t="str">
        <f t="shared" si="3"/>
        <v/>
      </c>
      <c r="P250" s="10" t="str">
        <f>IF('FY2025'!$A252&lt;&gt;"",IF(AND(MONTH($K250) &lt;= 1, MONTH($L250) &gt;= 1), IF($O250 &lt;&gt; "", $E250/$O250, ""), ""),"")</f>
        <v/>
      </c>
      <c r="Q250" s="10" t="str">
        <f>IF('FY2025'!$A252&lt;&gt;"",IF(AND(MONTH($K250) &lt;= 2, MONTH($L250) &gt;= 2), IF($O250 &lt;&gt; "", $E250/$O250, ""), ""),"")</f>
        <v/>
      </c>
      <c r="R250" s="10" t="str">
        <f>IF('FY2025'!$A252&lt;&gt;"",IF(AND(MONTH($K250) &lt;= 3, MONTH($L250) &gt;= 3), IF($O250 &lt;&gt; "", $E250/$O250, ""), ""),"")</f>
        <v/>
      </c>
      <c r="S250" s="10" t="str">
        <f>IF('FY2025'!$A252&lt;&gt;"",IF(AND(MONTH($K250) &lt;= 4, MONTH($L250) &gt;= 4), IF($O250 &lt;&gt; "", $E250/$O250, ""), ""),"")</f>
        <v/>
      </c>
      <c r="T250" s="10" t="str">
        <f>IF('FY2025'!$A252&lt;&gt;"",IF(AND(MONTH($K250) &lt;= 5, MONTH($L250) &gt;= 5), IF($O250 &lt;&gt; "", $E250/$O250, ""), ""),"")</f>
        <v/>
      </c>
      <c r="U250" s="10" t="str">
        <f>IF('FY2025'!$A252&lt;&gt;"",IF(AND(MONTH($K250) &lt;= 6, MONTH($L250) &gt;= 6), IF($O250 &lt;&gt; "", $E250/$O250, ""), ""),"")</f>
        <v/>
      </c>
      <c r="V250" s="10" t="str">
        <f>IF('FY2025'!$A252&lt;&gt;"",IF(AND(MONTH($K250) &lt;= 7, MONTH($L250) &gt;= 7 ), IF($O250 &lt;&gt; "", $E250/$O250, ""), ""),"")</f>
        <v/>
      </c>
      <c r="W250" s="10" t="str">
        <f>IF('FY2025'!$A252&lt;&gt;"",IF(AND(MONTH($K250) &lt;= 8, MONTH($L250) &gt;= 8), IF($O250 &lt;&gt; "", $E250/$O250, ""), ""),"")</f>
        <v/>
      </c>
      <c r="X250" s="10" t="str">
        <f>IF('FY2025'!$A252&lt;&gt;"",IF(AND(MONTH($K250) &lt;= 9, MONTH($L250) &gt;= 9), IF($O250 &lt;&gt; "", $E250/$O250, ""), ""),"")</f>
        <v/>
      </c>
      <c r="Y250" s="10" t="str">
        <f>IF('FY2025'!$A252&lt;&gt;"",IF(AND(MONTH($K250) &lt;= 10, MONTH($L250) &gt;= 10), IF($O250 &lt;&gt; "", $E250/$O250, ""), ""),"")</f>
        <v/>
      </c>
      <c r="Z250" s="10" t="str">
        <f>IF('FY2025'!$A252&lt;&gt;"",IF(AND(MONTH($K250) &lt;= 11, MONTH($L250) &gt;= 11), IF($O250 &lt;&gt; "", $E250/$O250, ""), ""),"")</f>
        <v/>
      </c>
      <c r="AA250" s="10" t="str">
        <f>IF('FY2025'!$A252&lt;&gt;"",IF(AND(MONTH($K250) &lt;= 12, MONTH($L250) &gt;= 12), IF($O250 &lt;&gt; "", $E250/$O250, ""), ""),"")</f>
        <v/>
      </c>
    </row>
    <row r="251" spans="1:27" x14ac:dyDescent="0.25">
      <c r="A251" s="8" t="str">
        <f>IF('FY2025'!A253&lt;&gt;"", VALUE('FY2025'!A253), "")</f>
        <v/>
      </c>
      <c r="B251" s="5" t="str">
        <f>IF('FY2025'!A253&lt;&gt;"",_xlfn.VALUETOTEXT('FY2025'!B253),"")</f>
        <v/>
      </c>
      <c r="C251" s="5" t="str">
        <f>_xlfn.VALUETOTEXT('FY2025'!C253)</f>
        <v/>
      </c>
      <c r="D251" s="5" t="str">
        <f>IF('FY2025'!A253&lt;&gt;"",_xlfn.VALUETOTEXT('FY2025'!D253),"")</f>
        <v/>
      </c>
      <c r="E251" s="6" t="str">
        <f>IF('FY2025'!A253&lt;&gt;"",VALUE('FY2025'!E253),"")</f>
        <v/>
      </c>
      <c r="F251" s="6" t="str">
        <f>IF('FY2025'!A253&lt;&gt;"",VALUE('FY2025'!F253),"")</f>
        <v/>
      </c>
      <c r="G251" s="6" t="str">
        <f>IF('FY2025'!A253&lt;&gt;"",VALUE('FY2025'!G253),"")</f>
        <v/>
      </c>
      <c r="H251" s="6" t="str">
        <f>IF('FY2025'!A253&lt;&gt;"",VALUE('FY2025'!H253),"")</f>
        <v/>
      </c>
      <c r="I251" s="6" t="str">
        <f>IF('FY2025'!A253&lt;&gt;"",VALUE('FY2025'!I253),"")</f>
        <v/>
      </c>
      <c r="J251" s="6" t="str">
        <f>IF('FY2025'!A253&lt;&gt;"",VALUE('FY2025'!J253),"")</f>
        <v/>
      </c>
      <c r="K251" s="7" t="str">
        <f>IF('FY2025'!A253&lt;&gt;"",DATEVALUE(MID('FY2025'!K253, FIND(",", 'FY2025'!K253) + 2, FIND(" ", 'FY2025'!K253) - FIND(",", 'FY2025'!K253) - 1) &amp; " " &amp; MID('FY2025'!K253, FIND(" ", 'FY2025'!K253) + 1, FIND(",", 'FY2025'!K253, FIND(" ", 'FY2025'!K253)) - FIND(" ", 'FY2025'!K253) - 1) &amp; ", " &amp; MID('FY2025'!K253, FIND(",", 'FY2025'!K253, FIND(",",'FY2025'!K253) + 1) + 2, LEN('FY2025'!K253))),"")</f>
        <v/>
      </c>
      <c r="L251" s="7" t="str">
        <f>IF('FY2025'!A253&lt;&gt;"",DATEVALUE(MID('FY2025'!L253, FIND(",", 'FY2025'!L253) + 2, FIND(" ", 'FY2025'!L253) - FIND(",", 'FY2025'!L253) - 1) &amp; " " &amp; MID('FY2025'!L253, FIND(" ", 'FY2025'!L253) + 1, FIND(",", 'FY2025'!L253, FIND(" ", 'FY2025'!L253)) - FIND(" ", 'FY2025'!L253) - 1) &amp; ", " &amp; MID('FY2025'!L253, FIND(",", 'FY2025'!L253, FIND(",",'FY2025'!L253) + 1) + 2, LEN('FY2025'!L253))),"")</f>
        <v/>
      </c>
      <c r="M251" s="7" t="str">
        <f>IF('FY2025'!A253&lt;&gt;"",DATEVALUE(MID('FY2025'!M253, FIND(",", 'FY2025'!M253) + 2, FIND(" ", 'FY2025'!M253) - FIND(",", 'FY2025'!M253) - 1) &amp; " " &amp; MID('FY2025'!M253, FIND(" ", 'FY2025'!M253) + 1, FIND(",", 'FY2025'!M253, FIND(" ", 'FY2025'!M253)) - FIND(" ", 'FY2025'!M253) - 1) &amp; ", " &amp; MID('FY2025'!M253, FIND(",", 'FY2025'!M253, FIND(",",'FY2025'!M253) + 1) + 2, LEN('FY2025'!M253))),"")</f>
        <v/>
      </c>
      <c r="N251" s="7" t="str">
        <f>IF('FY2025'!A253&lt;&gt;"",DATEVALUE(MID('FY2025'!N253, FIND(",", 'FY2025'!N253) + 2, FIND(" ", 'FY2025'!N253) - FIND(",", 'FY2025'!N253) - 1) &amp; " " &amp; MID('FY2025'!N253, FIND(" ", 'FY2025'!N253) + 1, FIND(",", 'FY2025'!N253, FIND(" ", 'FY2025'!N253)) - FIND(" ", 'FY2025'!N253) - 1) &amp; ", " &amp; MID('FY2025'!N253, FIND(",", 'FY2025'!N253, FIND(",",'FY2025'!N253) + 1) + 2, LEN('FY2025'!N253))),"")</f>
        <v/>
      </c>
      <c r="O251" s="5" t="str">
        <f t="shared" si="3"/>
        <v/>
      </c>
      <c r="P251" s="10" t="str">
        <f>IF('FY2025'!$A253&lt;&gt;"",IF(AND(MONTH($K251) &lt;= 1, MONTH($L251) &gt;= 1), IF($O251 &lt;&gt; "", $E251/$O251, ""), ""),"")</f>
        <v/>
      </c>
      <c r="Q251" s="10" t="str">
        <f>IF('FY2025'!$A253&lt;&gt;"",IF(AND(MONTH($K251) &lt;= 2, MONTH($L251) &gt;= 2), IF($O251 &lt;&gt; "", $E251/$O251, ""), ""),"")</f>
        <v/>
      </c>
      <c r="R251" s="10" t="str">
        <f>IF('FY2025'!$A253&lt;&gt;"",IF(AND(MONTH($K251) &lt;= 3, MONTH($L251) &gt;= 3), IF($O251 &lt;&gt; "", $E251/$O251, ""), ""),"")</f>
        <v/>
      </c>
      <c r="S251" s="10" t="str">
        <f>IF('FY2025'!$A253&lt;&gt;"",IF(AND(MONTH($K251) &lt;= 4, MONTH($L251) &gt;= 4), IF($O251 &lt;&gt; "", $E251/$O251, ""), ""),"")</f>
        <v/>
      </c>
      <c r="T251" s="10" t="str">
        <f>IF('FY2025'!$A253&lt;&gt;"",IF(AND(MONTH($K251) &lt;= 5, MONTH($L251) &gt;= 5), IF($O251 &lt;&gt; "", $E251/$O251, ""), ""),"")</f>
        <v/>
      </c>
      <c r="U251" s="10" t="str">
        <f>IF('FY2025'!$A253&lt;&gt;"",IF(AND(MONTH($K251) &lt;= 6, MONTH($L251) &gt;= 6), IF($O251 &lt;&gt; "", $E251/$O251, ""), ""),"")</f>
        <v/>
      </c>
      <c r="V251" s="10" t="str">
        <f>IF('FY2025'!$A253&lt;&gt;"",IF(AND(MONTH($K251) &lt;= 7, MONTH($L251) &gt;= 7 ), IF($O251 &lt;&gt; "", $E251/$O251, ""), ""),"")</f>
        <v/>
      </c>
      <c r="W251" s="10" t="str">
        <f>IF('FY2025'!$A253&lt;&gt;"",IF(AND(MONTH($K251) &lt;= 8, MONTH($L251) &gt;= 8), IF($O251 &lt;&gt; "", $E251/$O251, ""), ""),"")</f>
        <v/>
      </c>
      <c r="X251" s="10" t="str">
        <f>IF('FY2025'!$A253&lt;&gt;"",IF(AND(MONTH($K251) &lt;= 9, MONTH($L251) &gt;= 9), IF($O251 &lt;&gt; "", $E251/$O251, ""), ""),"")</f>
        <v/>
      </c>
      <c r="Y251" s="10" t="str">
        <f>IF('FY2025'!$A253&lt;&gt;"",IF(AND(MONTH($K251) &lt;= 10, MONTH($L251) &gt;= 10), IF($O251 &lt;&gt; "", $E251/$O251, ""), ""),"")</f>
        <v/>
      </c>
      <c r="Z251" s="10" t="str">
        <f>IF('FY2025'!$A253&lt;&gt;"",IF(AND(MONTH($K251) &lt;= 11, MONTH($L251) &gt;= 11), IF($O251 &lt;&gt; "", $E251/$O251, ""), ""),"")</f>
        <v/>
      </c>
      <c r="AA251" s="10" t="str">
        <f>IF('FY2025'!$A253&lt;&gt;"",IF(AND(MONTH($K251) &lt;= 12, MONTH($L251) &gt;= 12), IF($O251 &lt;&gt; "", $E251/$O251, ""), ""),"")</f>
        <v/>
      </c>
    </row>
    <row r="252" spans="1:27" x14ac:dyDescent="0.25">
      <c r="A252" s="8" t="str">
        <f>IF('FY2025'!A254&lt;&gt;"", VALUE('FY2025'!A254), "")</f>
        <v/>
      </c>
      <c r="B252" s="5" t="str">
        <f>IF('FY2025'!A254&lt;&gt;"",_xlfn.VALUETOTEXT('FY2025'!B254),"")</f>
        <v/>
      </c>
      <c r="C252" s="5" t="str">
        <f>_xlfn.VALUETOTEXT('FY2025'!C254)</f>
        <v/>
      </c>
      <c r="D252" s="5" t="str">
        <f>IF('FY2025'!A254&lt;&gt;"",_xlfn.VALUETOTEXT('FY2025'!D254),"")</f>
        <v/>
      </c>
      <c r="E252" s="6" t="str">
        <f>IF('FY2025'!A254&lt;&gt;"",VALUE('FY2025'!E254),"")</f>
        <v/>
      </c>
      <c r="F252" s="6" t="str">
        <f>IF('FY2025'!A254&lt;&gt;"",VALUE('FY2025'!F254),"")</f>
        <v/>
      </c>
      <c r="G252" s="6" t="str">
        <f>IF('FY2025'!A254&lt;&gt;"",VALUE('FY2025'!G254),"")</f>
        <v/>
      </c>
      <c r="H252" s="6" t="str">
        <f>IF('FY2025'!A254&lt;&gt;"",VALUE('FY2025'!H254),"")</f>
        <v/>
      </c>
      <c r="I252" s="6" t="str">
        <f>IF('FY2025'!A254&lt;&gt;"",VALUE('FY2025'!I254),"")</f>
        <v/>
      </c>
      <c r="J252" s="6" t="str">
        <f>IF('FY2025'!A254&lt;&gt;"",VALUE('FY2025'!J254),"")</f>
        <v/>
      </c>
      <c r="K252" s="7" t="str">
        <f>IF('FY2025'!A254&lt;&gt;"",DATEVALUE(MID('FY2025'!K254, FIND(",", 'FY2025'!K254) + 2, FIND(" ", 'FY2025'!K254) - FIND(",", 'FY2025'!K254) - 1) &amp; " " &amp; MID('FY2025'!K254, FIND(" ", 'FY2025'!K254) + 1, FIND(",", 'FY2025'!K254, FIND(" ", 'FY2025'!K254)) - FIND(" ", 'FY2025'!K254) - 1) &amp; ", " &amp; MID('FY2025'!K254, FIND(",", 'FY2025'!K254, FIND(",",'FY2025'!K254) + 1) + 2, LEN('FY2025'!K254))),"")</f>
        <v/>
      </c>
      <c r="L252" s="7" t="str">
        <f>IF('FY2025'!A254&lt;&gt;"",DATEVALUE(MID('FY2025'!L254, FIND(",", 'FY2025'!L254) + 2, FIND(" ", 'FY2025'!L254) - FIND(",", 'FY2025'!L254) - 1) &amp; " " &amp; MID('FY2025'!L254, FIND(" ", 'FY2025'!L254) + 1, FIND(",", 'FY2025'!L254, FIND(" ", 'FY2025'!L254)) - FIND(" ", 'FY2025'!L254) - 1) &amp; ", " &amp; MID('FY2025'!L254, FIND(",", 'FY2025'!L254, FIND(",",'FY2025'!L254) + 1) + 2, LEN('FY2025'!L254))),"")</f>
        <v/>
      </c>
      <c r="M252" s="7" t="str">
        <f>IF('FY2025'!A254&lt;&gt;"",DATEVALUE(MID('FY2025'!M254, FIND(",", 'FY2025'!M254) + 2, FIND(" ", 'FY2025'!M254) - FIND(",", 'FY2025'!M254) - 1) &amp; " " &amp; MID('FY2025'!M254, FIND(" ", 'FY2025'!M254) + 1, FIND(",", 'FY2025'!M254, FIND(" ", 'FY2025'!M254)) - FIND(" ", 'FY2025'!M254) - 1) &amp; ", " &amp; MID('FY2025'!M254, FIND(",", 'FY2025'!M254, FIND(",",'FY2025'!M254) + 1) + 2, LEN('FY2025'!M254))),"")</f>
        <v/>
      </c>
      <c r="N252" s="7" t="str">
        <f>IF('FY2025'!A254&lt;&gt;"",DATEVALUE(MID('FY2025'!N254, FIND(",", 'FY2025'!N254) + 2, FIND(" ", 'FY2025'!N254) - FIND(",", 'FY2025'!N254) - 1) &amp; " " &amp; MID('FY2025'!N254, FIND(" ", 'FY2025'!N254) + 1, FIND(",", 'FY2025'!N254, FIND(" ", 'FY2025'!N254)) - FIND(" ", 'FY2025'!N254) - 1) &amp; ", " &amp; MID('FY2025'!N254, FIND(",", 'FY2025'!N254, FIND(",",'FY2025'!N254) + 1) + 2, LEN('FY2025'!N254))),"")</f>
        <v/>
      </c>
      <c r="O252" s="5" t="str">
        <f t="shared" si="3"/>
        <v/>
      </c>
      <c r="P252" s="10" t="str">
        <f>IF('FY2025'!$A254&lt;&gt;"",IF(AND(MONTH($K252) &lt;= 1, MONTH($L252) &gt;= 1), IF($O252 &lt;&gt; "", $E252/$O252, ""), ""),"")</f>
        <v/>
      </c>
      <c r="Q252" s="10" t="str">
        <f>IF('FY2025'!$A254&lt;&gt;"",IF(AND(MONTH($K252) &lt;= 2, MONTH($L252) &gt;= 2), IF($O252 &lt;&gt; "", $E252/$O252, ""), ""),"")</f>
        <v/>
      </c>
      <c r="R252" s="10" t="str">
        <f>IF('FY2025'!$A254&lt;&gt;"",IF(AND(MONTH($K252) &lt;= 3, MONTH($L252) &gt;= 3), IF($O252 &lt;&gt; "", $E252/$O252, ""), ""),"")</f>
        <v/>
      </c>
      <c r="S252" s="10" t="str">
        <f>IF('FY2025'!$A254&lt;&gt;"",IF(AND(MONTH($K252) &lt;= 4, MONTH($L252) &gt;= 4), IF($O252 &lt;&gt; "", $E252/$O252, ""), ""),"")</f>
        <v/>
      </c>
      <c r="T252" s="10" t="str">
        <f>IF('FY2025'!$A254&lt;&gt;"",IF(AND(MONTH($K252) &lt;= 5, MONTH($L252) &gt;= 5), IF($O252 &lt;&gt; "", $E252/$O252, ""), ""),"")</f>
        <v/>
      </c>
      <c r="U252" s="10" t="str">
        <f>IF('FY2025'!$A254&lt;&gt;"",IF(AND(MONTH($K252) &lt;= 6, MONTH($L252) &gt;= 6), IF($O252 &lt;&gt; "", $E252/$O252, ""), ""),"")</f>
        <v/>
      </c>
      <c r="V252" s="10" t="str">
        <f>IF('FY2025'!$A254&lt;&gt;"",IF(AND(MONTH($K252) &lt;= 7, MONTH($L252) &gt;= 7 ), IF($O252 &lt;&gt; "", $E252/$O252, ""), ""),"")</f>
        <v/>
      </c>
      <c r="W252" s="10" t="str">
        <f>IF('FY2025'!$A254&lt;&gt;"",IF(AND(MONTH($K252) &lt;= 8, MONTH($L252) &gt;= 8), IF($O252 &lt;&gt; "", $E252/$O252, ""), ""),"")</f>
        <v/>
      </c>
      <c r="X252" s="10" t="str">
        <f>IF('FY2025'!$A254&lt;&gt;"",IF(AND(MONTH($K252) &lt;= 9, MONTH($L252) &gt;= 9), IF($O252 &lt;&gt; "", $E252/$O252, ""), ""),"")</f>
        <v/>
      </c>
      <c r="Y252" s="10" t="str">
        <f>IF('FY2025'!$A254&lt;&gt;"",IF(AND(MONTH($K252) &lt;= 10, MONTH($L252) &gt;= 10), IF($O252 &lt;&gt; "", $E252/$O252, ""), ""),"")</f>
        <v/>
      </c>
      <c r="Z252" s="10" t="str">
        <f>IF('FY2025'!$A254&lt;&gt;"",IF(AND(MONTH($K252) &lt;= 11, MONTH($L252) &gt;= 11), IF($O252 &lt;&gt; "", $E252/$O252, ""), ""),"")</f>
        <v/>
      </c>
      <c r="AA252" s="10" t="str">
        <f>IF('FY2025'!$A254&lt;&gt;"",IF(AND(MONTH($K252) &lt;= 12, MONTH($L252) &gt;= 12), IF($O252 &lt;&gt; "", $E252/$O252, ""), ""),"")</f>
        <v/>
      </c>
    </row>
    <row r="253" spans="1:27" x14ac:dyDescent="0.25">
      <c r="A253" s="8" t="str">
        <f>IF('FY2025'!A255&lt;&gt;"", VALUE('FY2025'!A255), "")</f>
        <v/>
      </c>
      <c r="B253" s="5" t="str">
        <f>IF('FY2025'!A255&lt;&gt;"",_xlfn.VALUETOTEXT('FY2025'!B255),"")</f>
        <v/>
      </c>
      <c r="C253" s="5" t="str">
        <f>_xlfn.VALUETOTEXT('FY2025'!C255)</f>
        <v/>
      </c>
      <c r="D253" s="5" t="str">
        <f>IF('FY2025'!A255&lt;&gt;"",_xlfn.VALUETOTEXT('FY2025'!D255),"")</f>
        <v/>
      </c>
      <c r="E253" s="6" t="str">
        <f>IF('FY2025'!A255&lt;&gt;"",VALUE('FY2025'!E255),"")</f>
        <v/>
      </c>
      <c r="F253" s="6" t="str">
        <f>IF('FY2025'!A255&lt;&gt;"",VALUE('FY2025'!F255),"")</f>
        <v/>
      </c>
      <c r="G253" s="6" t="str">
        <f>IF('FY2025'!A255&lt;&gt;"",VALUE('FY2025'!G255),"")</f>
        <v/>
      </c>
      <c r="H253" s="6" t="str">
        <f>IF('FY2025'!A255&lt;&gt;"",VALUE('FY2025'!H255),"")</f>
        <v/>
      </c>
      <c r="I253" s="6" t="str">
        <f>IF('FY2025'!A255&lt;&gt;"",VALUE('FY2025'!I255),"")</f>
        <v/>
      </c>
      <c r="J253" s="6" t="str">
        <f>IF('FY2025'!A255&lt;&gt;"",VALUE('FY2025'!J255),"")</f>
        <v/>
      </c>
      <c r="K253" s="7" t="str">
        <f>IF('FY2025'!A255&lt;&gt;"",DATEVALUE(MID('FY2025'!K255, FIND(",", 'FY2025'!K255) + 2, FIND(" ", 'FY2025'!K255) - FIND(",", 'FY2025'!K255) - 1) &amp; " " &amp; MID('FY2025'!K255, FIND(" ", 'FY2025'!K255) + 1, FIND(",", 'FY2025'!K255, FIND(" ", 'FY2025'!K255)) - FIND(" ", 'FY2025'!K255) - 1) &amp; ", " &amp; MID('FY2025'!K255, FIND(",", 'FY2025'!K255, FIND(",",'FY2025'!K255) + 1) + 2, LEN('FY2025'!K255))),"")</f>
        <v/>
      </c>
      <c r="L253" s="7" t="str">
        <f>IF('FY2025'!A255&lt;&gt;"",DATEVALUE(MID('FY2025'!L255, FIND(",", 'FY2025'!L255) + 2, FIND(" ", 'FY2025'!L255) - FIND(",", 'FY2025'!L255) - 1) &amp; " " &amp; MID('FY2025'!L255, FIND(" ", 'FY2025'!L255) + 1, FIND(",", 'FY2025'!L255, FIND(" ", 'FY2025'!L255)) - FIND(" ", 'FY2025'!L255) - 1) &amp; ", " &amp; MID('FY2025'!L255, FIND(",", 'FY2025'!L255, FIND(",",'FY2025'!L255) + 1) + 2, LEN('FY2025'!L255))),"")</f>
        <v/>
      </c>
      <c r="M253" s="7" t="str">
        <f>IF('FY2025'!A255&lt;&gt;"",DATEVALUE(MID('FY2025'!M255, FIND(",", 'FY2025'!M255) + 2, FIND(" ", 'FY2025'!M255) - FIND(",", 'FY2025'!M255) - 1) &amp; " " &amp; MID('FY2025'!M255, FIND(" ", 'FY2025'!M255) + 1, FIND(",", 'FY2025'!M255, FIND(" ", 'FY2025'!M255)) - FIND(" ", 'FY2025'!M255) - 1) &amp; ", " &amp; MID('FY2025'!M255, FIND(",", 'FY2025'!M255, FIND(",",'FY2025'!M255) + 1) + 2, LEN('FY2025'!M255))),"")</f>
        <v/>
      </c>
      <c r="N253" s="7" t="str">
        <f>IF('FY2025'!A255&lt;&gt;"",DATEVALUE(MID('FY2025'!N255, FIND(",", 'FY2025'!N255) + 2, FIND(" ", 'FY2025'!N255) - FIND(",", 'FY2025'!N255) - 1) &amp; " " &amp; MID('FY2025'!N255, FIND(" ", 'FY2025'!N255) + 1, FIND(",", 'FY2025'!N255, FIND(" ", 'FY2025'!N255)) - FIND(" ", 'FY2025'!N255) - 1) &amp; ", " &amp; MID('FY2025'!N255, FIND(",", 'FY2025'!N255, FIND(",",'FY2025'!N255) + 1) + 2, LEN('FY2025'!N255))),"")</f>
        <v/>
      </c>
      <c r="O253" s="5" t="str">
        <f t="shared" si="3"/>
        <v/>
      </c>
      <c r="P253" s="10" t="str">
        <f>IF('FY2025'!$A255&lt;&gt;"",IF(AND(MONTH($K253) &lt;= 1, MONTH($L253) &gt;= 1), IF($O253 &lt;&gt; "", $E253/$O253, ""), ""),"")</f>
        <v/>
      </c>
      <c r="Q253" s="10" t="str">
        <f>IF('FY2025'!$A255&lt;&gt;"",IF(AND(MONTH($K253) &lt;= 2, MONTH($L253) &gt;= 2), IF($O253 &lt;&gt; "", $E253/$O253, ""), ""),"")</f>
        <v/>
      </c>
      <c r="R253" s="10" t="str">
        <f>IF('FY2025'!$A255&lt;&gt;"",IF(AND(MONTH($K253) &lt;= 3, MONTH($L253) &gt;= 3), IF($O253 &lt;&gt; "", $E253/$O253, ""), ""),"")</f>
        <v/>
      </c>
      <c r="S253" s="10" t="str">
        <f>IF('FY2025'!$A255&lt;&gt;"",IF(AND(MONTH($K253) &lt;= 4, MONTH($L253) &gt;= 4), IF($O253 &lt;&gt; "", $E253/$O253, ""), ""),"")</f>
        <v/>
      </c>
      <c r="T253" s="10" t="str">
        <f>IF('FY2025'!$A255&lt;&gt;"",IF(AND(MONTH($K253) &lt;= 5, MONTH($L253) &gt;= 5), IF($O253 &lt;&gt; "", $E253/$O253, ""), ""),"")</f>
        <v/>
      </c>
      <c r="U253" s="10" t="str">
        <f>IF('FY2025'!$A255&lt;&gt;"",IF(AND(MONTH($K253) &lt;= 6, MONTH($L253) &gt;= 6), IF($O253 &lt;&gt; "", $E253/$O253, ""), ""),"")</f>
        <v/>
      </c>
      <c r="V253" s="10" t="str">
        <f>IF('FY2025'!$A255&lt;&gt;"",IF(AND(MONTH($K253) &lt;= 7, MONTH($L253) &gt;= 7 ), IF($O253 &lt;&gt; "", $E253/$O253, ""), ""),"")</f>
        <v/>
      </c>
      <c r="W253" s="10" t="str">
        <f>IF('FY2025'!$A255&lt;&gt;"",IF(AND(MONTH($K253) &lt;= 8, MONTH($L253) &gt;= 8), IF($O253 &lt;&gt; "", $E253/$O253, ""), ""),"")</f>
        <v/>
      </c>
      <c r="X253" s="10" t="str">
        <f>IF('FY2025'!$A255&lt;&gt;"",IF(AND(MONTH($K253) &lt;= 9, MONTH($L253) &gt;= 9), IF($O253 &lt;&gt; "", $E253/$O253, ""), ""),"")</f>
        <v/>
      </c>
      <c r="Y253" s="10" t="str">
        <f>IF('FY2025'!$A255&lt;&gt;"",IF(AND(MONTH($K253) &lt;= 10, MONTH($L253) &gt;= 10), IF($O253 &lt;&gt; "", $E253/$O253, ""), ""),"")</f>
        <v/>
      </c>
      <c r="Z253" s="10" t="str">
        <f>IF('FY2025'!$A255&lt;&gt;"",IF(AND(MONTH($K253) &lt;= 11, MONTH($L253) &gt;= 11), IF($O253 &lt;&gt; "", $E253/$O253, ""), ""),"")</f>
        <v/>
      </c>
      <c r="AA253" s="10" t="str">
        <f>IF('FY2025'!$A255&lt;&gt;"",IF(AND(MONTH($K253) &lt;= 12, MONTH($L253) &gt;= 12), IF($O253 &lt;&gt; "", $E253/$O253, ""), ""),"")</f>
        <v/>
      </c>
    </row>
    <row r="254" spans="1:27" x14ac:dyDescent="0.25">
      <c r="A254" s="8" t="str">
        <f>IF('FY2025'!A256&lt;&gt;"", VALUE('FY2025'!A256), "")</f>
        <v/>
      </c>
      <c r="B254" s="5" t="str">
        <f>IF('FY2025'!A256&lt;&gt;"",_xlfn.VALUETOTEXT('FY2025'!B256),"")</f>
        <v/>
      </c>
      <c r="C254" s="5" t="str">
        <f>_xlfn.VALUETOTEXT('FY2025'!C256)</f>
        <v/>
      </c>
      <c r="D254" s="5" t="str">
        <f>IF('FY2025'!A256&lt;&gt;"",_xlfn.VALUETOTEXT('FY2025'!D256),"")</f>
        <v/>
      </c>
      <c r="E254" s="6" t="str">
        <f>IF('FY2025'!A256&lt;&gt;"",VALUE('FY2025'!E256),"")</f>
        <v/>
      </c>
      <c r="F254" s="6" t="str">
        <f>IF('FY2025'!A256&lt;&gt;"",VALUE('FY2025'!F256),"")</f>
        <v/>
      </c>
      <c r="G254" s="6" t="str">
        <f>IF('FY2025'!A256&lt;&gt;"",VALUE('FY2025'!G256),"")</f>
        <v/>
      </c>
      <c r="H254" s="6" t="str">
        <f>IF('FY2025'!A256&lt;&gt;"",VALUE('FY2025'!H256),"")</f>
        <v/>
      </c>
      <c r="I254" s="6" t="str">
        <f>IF('FY2025'!A256&lt;&gt;"",VALUE('FY2025'!I256),"")</f>
        <v/>
      </c>
      <c r="J254" s="6" t="str">
        <f>IF('FY2025'!A256&lt;&gt;"",VALUE('FY2025'!J256),"")</f>
        <v/>
      </c>
      <c r="K254" s="7" t="str">
        <f>IF('FY2025'!A256&lt;&gt;"",DATEVALUE(MID('FY2025'!K256, FIND(",", 'FY2025'!K256) + 2, FIND(" ", 'FY2025'!K256) - FIND(",", 'FY2025'!K256) - 1) &amp; " " &amp; MID('FY2025'!K256, FIND(" ", 'FY2025'!K256) + 1, FIND(",", 'FY2025'!K256, FIND(" ", 'FY2025'!K256)) - FIND(" ", 'FY2025'!K256) - 1) &amp; ", " &amp; MID('FY2025'!K256, FIND(",", 'FY2025'!K256, FIND(",",'FY2025'!K256) + 1) + 2, LEN('FY2025'!K256))),"")</f>
        <v/>
      </c>
      <c r="L254" s="7" t="str">
        <f>IF('FY2025'!A256&lt;&gt;"",DATEVALUE(MID('FY2025'!L256, FIND(",", 'FY2025'!L256) + 2, FIND(" ", 'FY2025'!L256) - FIND(",", 'FY2025'!L256) - 1) &amp; " " &amp; MID('FY2025'!L256, FIND(" ", 'FY2025'!L256) + 1, FIND(",", 'FY2025'!L256, FIND(" ", 'FY2025'!L256)) - FIND(" ", 'FY2025'!L256) - 1) &amp; ", " &amp; MID('FY2025'!L256, FIND(",", 'FY2025'!L256, FIND(",",'FY2025'!L256) + 1) + 2, LEN('FY2025'!L256))),"")</f>
        <v/>
      </c>
      <c r="M254" s="7" t="str">
        <f>IF('FY2025'!A256&lt;&gt;"",DATEVALUE(MID('FY2025'!M256, FIND(",", 'FY2025'!M256) + 2, FIND(" ", 'FY2025'!M256) - FIND(",", 'FY2025'!M256) - 1) &amp; " " &amp; MID('FY2025'!M256, FIND(" ", 'FY2025'!M256) + 1, FIND(",", 'FY2025'!M256, FIND(" ", 'FY2025'!M256)) - FIND(" ", 'FY2025'!M256) - 1) &amp; ", " &amp; MID('FY2025'!M256, FIND(",", 'FY2025'!M256, FIND(",",'FY2025'!M256) + 1) + 2, LEN('FY2025'!M256))),"")</f>
        <v/>
      </c>
      <c r="N254" s="7" t="str">
        <f>IF('FY2025'!A256&lt;&gt;"",DATEVALUE(MID('FY2025'!N256, FIND(",", 'FY2025'!N256) + 2, FIND(" ", 'FY2025'!N256) - FIND(",", 'FY2025'!N256) - 1) &amp; " " &amp; MID('FY2025'!N256, FIND(" ", 'FY2025'!N256) + 1, FIND(",", 'FY2025'!N256, FIND(" ", 'FY2025'!N256)) - FIND(" ", 'FY2025'!N256) - 1) &amp; ", " &amp; MID('FY2025'!N256, FIND(",", 'FY2025'!N256, FIND(",",'FY2025'!N256) + 1) + 2, LEN('FY2025'!N256))),"")</f>
        <v/>
      </c>
      <c r="O254" s="5" t="str">
        <f t="shared" si="3"/>
        <v/>
      </c>
      <c r="P254" s="10" t="str">
        <f>IF('FY2025'!$A256&lt;&gt;"",IF(AND(MONTH($K254) &lt;= 1, MONTH($L254) &gt;= 1), IF($O254 &lt;&gt; "", $E254/$O254, ""), ""),"")</f>
        <v/>
      </c>
      <c r="Q254" s="10" t="str">
        <f>IF('FY2025'!$A256&lt;&gt;"",IF(AND(MONTH($K254) &lt;= 2, MONTH($L254) &gt;= 2), IF($O254 &lt;&gt; "", $E254/$O254, ""), ""),"")</f>
        <v/>
      </c>
      <c r="R254" s="10" t="str">
        <f>IF('FY2025'!$A256&lt;&gt;"",IF(AND(MONTH($K254) &lt;= 3, MONTH($L254) &gt;= 3), IF($O254 &lt;&gt; "", $E254/$O254, ""), ""),"")</f>
        <v/>
      </c>
      <c r="S254" s="10" t="str">
        <f>IF('FY2025'!$A256&lt;&gt;"",IF(AND(MONTH($K254) &lt;= 4, MONTH($L254) &gt;= 4), IF($O254 &lt;&gt; "", $E254/$O254, ""), ""),"")</f>
        <v/>
      </c>
      <c r="T254" s="10" t="str">
        <f>IF('FY2025'!$A256&lt;&gt;"",IF(AND(MONTH($K254) &lt;= 5, MONTH($L254) &gt;= 5), IF($O254 &lt;&gt; "", $E254/$O254, ""), ""),"")</f>
        <v/>
      </c>
      <c r="U254" s="10" t="str">
        <f>IF('FY2025'!$A256&lt;&gt;"",IF(AND(MONTH($K254) &lt;= 6, MONTH($L254) &gt;= 6), IF($O254 &lt;&gt; "", $E254/$O254, ""), ""),"")</f>
        <v/>
      </c>
      <c r="V254" s="10" t="str">
        <f>IF('FY2025'!$A256&lt;&gt;"",IF(AND(MONTH($K254) &lt;= 7, MONTH($L254) &gt;= 7 ), IF($O254 &lt;&gt; "", $E254/$O254, ""), ""),"")</f>
        <v/>
      </c>
      <c r="W254" s="10" t="str">
        <f>IF('FY2025'!$A256&lt;&gt;"",IF(AND(MONTH($K254) &lt;= 8, MONTH($L254) &gt;= 8), IF($O254 &lt;&gt; "", $E254/$O254, ""), ""),"")</f>
        <v/>
      </c>
      <c r="X254" s="10" t="str">
        <f>IF('FY2025'!$A256&lt;&gt;"",IF(AND(MONTH($K254) &lt;= 9, MONTH($L254) &gt;= 9), IF($O254 &lt;&gt; "", $E254/$O254, ""), ""),"")</f>
        <v/>
      </c>
      <c r="Y254" s="10" t="str">
        <f>IF('FY2025'!$A256&lt;&gt;"",IF(AND(MONTH($K254) &lt;= 10, MONTH($L254) &gt;= 10), IF($O254 &lt;&gt; "", $E254/$O254, ""), ""),"")</f>
        <v/>
      </c>
      <c r="Z254" s="10" t="str">
        <f>IF('FY2025'!$A256&lt;&gt;"",IF(AND(MONTH($K254) &lt;= 11, MONTH($L254) &gt;= 11), IF($O254 &lt;&gt; "", $E254/$O254, ""), ""),"")</f>
        <v/>
      </c>
      <c r="AA254" s="10" t="str">
        <f>IF('FY2025'!$A256&lt;&gt;"",IF(AND(MONTH($K254) &lt;= 12, MONTH($L254) &gt;= 12), IF($O254 &lt;&gt; "", $E254/$O254, ""), ""),"")</f>
        <v/>
      </c>
    </row>
    <row r="255" spans="1:27" x14ac:dyDescent="0.25">
      <c r="A255" s="8" t="str">
        <f>IF('FY2025'!A257&lt;&gt;"", VALUE('FY2025'!A257), "")</f>
        <v/>
      </c>
      <c r="B255" s="5" t="str">
        <f>IF('FY2025'!A257&lt;&gt;"",_xlfn.VALUETOTEXT('FY2025'!B257),"")</f>
        <v/>
      </c>
      <c r="C255" s="5" t="str">
        <f>_xlfn.VALUETOTEXT('FY2025'!C257)</f>
        <v/>
      </c>
      <c r="D255" s="5" t="str">
        <f>IF('FY2025'!A257&lt;&gt;"",_xlfn.VALUETOTEXT('FY2025'!D257),"")</f>
        <v/>
      </c>
      <c r="E255" s="6" t="str">
        <f>IF('FY2025'!A257&lt;&gt;"",VALUE('FY2025'!E257),"")</f>
        <v/>
      </c>
      <c r="F255" s="6" t="str">
        <f>IF('FY2025'!A257&lt;&gt;"",VALUE('FY2025'!F257),"")</f>
        <v/>
      </c>
      <c r="G255" s="6" t="str">
        <f>IF('FY2025'!A257&lt;&gt;"",VALUE('FY2025'!G257),"")</f>
        <v/>
      </c>
      <c r="H255" s="6" t="str">
        <f>IF('FY2025'!A257&lt;&gt;"",VALUE('FY2025'!H257),"")</f>
        <v/>
      </c>
      <c r="I255" s="6" t="str">
        <f>IF('FY2025'!A257&lt;&gt;"",VALUE('FY2025'!I257),"")</f>
        <v/>
      </c>
      <c r="J255" s="6" t="str">
        <f>IF('FY2025'!A257&lt;&gt;"",VALUE('FY2025'!J257),"")</f>
        <v/>
      </c>
      <c r="K255" s="7" t="str">
        <f>IF('FY2025'!A257&lt;&gt;"",DATEVALUE(MID('FY2025'!K257, FIND(",", 'FY2025'!K257) + 2, FIND(" ", 'FY2025'!K257) - FIND(",", 'FY2025'!K257) - 1) &amp; " " &amp; MID('FY2025'!K257, FIND(" ", 'FY2025'!K257) + 1, FIND(",", 'FY2025'!K257, FIND(" ", 'FY2025'!K257)) - FIND(" ", 'FY2025'!K257) - 1) &amp; ", " &amp; MID('FY2025'!K257, FIND(",", 'FY2025'!K257, FIND(",",'FY2025'!K257) + 1) + 2, LEN('FY2025'!K257))),"")</f>
        <v/>
      </c>
      <c r="L255" s="7" t="str">
        <f>IF('FY2025'!A257&lt;&gt;"",DATEVALUE(MID('FY2025'!L257, FIND(",", 'FY2025'!L257) + 2, FIND(" ", 'FY2025'!L257) - FIND(",", 'FY2025'!L257) - 1) &amp; " " &amp; MID('FY2025'!L257, FIND(" ", 'FY2025'!L257) + 1, FIND(",", 'FY2025'!L257, FIND(" ", 'FY2025'!L257)) - FIND(" ", 'FY2025'!L257) - 1) &amp; ", " &amp; MID('FY2025'!L257, FIND(",", 'FY2025'!L257, FIND(",",'FY2025'!L257) + 1) + 2, LEN('FY2025'!L257))),"")</f>
        <v/>
      </c>
      <c r="M255" s="7" t="str">
        <f>IF('FY2025'!A257&lt;&gt;"",DATEVALUE(MID('FY2025'!M257, FIND(",", 'FY2025'!M257) + 2, FIND(" ", 'FY2025'!M257) - FIND(",", 'FY2025'!M257) - 1) &amp; " " &amp; MID('FY2025'!M257, FIND(" ", 'FY2025'!M257) + 1, FIND(",", 'FY2025'!M257, FIND(" ", 'FY2025'!M257)) - FIND(" ", 'FY2025'!M257) - 1) &amp; ", " &amp; MID('FY2025'!M257, FIND(",", 'FY2025'!M257, FIND(",",'FY2025'!M257) + 1) + 2, LEN('FY2025'!M257))),"")</f>
        <v/>
      </c>
      <c r="N255" s="7" t="str">
        <f>IF('FY2025'!A257&lt;&gt;"",DATEVALUE(MID('FY2025'!N257, FIND(",", 'FY2025'!N257) + 2, FIND(" ", 'FY2025'!N257) - FIND(",", 'FY2025'!N257) - 1) &amp; " " &amp; MID('FY2025'!N257, FIND(" ", 'FY2025'!N257) + 1, FIND(",", 'FY2025'!N257, FIND(" ", 'FY2025'!N257)) - FIND(" ", 'FY2025'!N257) - 1) &amp; ", " &amp; MID('FY2025'!N257, FIND(",", 'FY2025'!N257, FIND(",",'FY2025'!N257) + 1) + 2, LEN('FY2025'!N257))),"")</f>
        <v/>
      </c>
      <c r="O255" s="5" t="str">
        <f t="shared" si="3"/>
        <v/>
      </c>
      <c r="P255" s="10" t="str">
        <f>IF('FY2025'!$A257&lt;&gt;"",IF(AND(MONTH($K255) &lt;= 1, MONTH($L255) &gt;= 1), IF($O255 &lt;&gt; "", $E255/$O255, ""), ""),"")</f>
        <v/>
      </c>
      <c r="Q255" s="10" t="str">
        <f>IF('FY2025'!$A257&lt;&gt;"",IF(AND(MONTH($K255) &lt;= 2, MONTH($L255) &gt;= 2), IF($O255 &lt;&gt; "", $E255/$O255, ""), ""),"")</f>
        <v/>
      </c>
      <c r="R255" s="10" t="str">
        <f>IF('FY2025'!$A257&lt;&gt;"",IF(AND(MONTH($K255) &lt;= 3, MONTH($L255) &gt;= 3), IF($O255 &lt;&gt; "", $E255/$O255, ""), ""),"")</f>
        <v/>
      </c>
      <c r="S255" s="10" t="str">
        <f>IF('FY2025'!$A257&lt;&gt;"",IF(AND(MONTH($K255) &lt;= 4, MONTH($L255) &gt;= 4), IF($O255 &lt;&gt; "", $E255/$O255, ""), ""),"")</f>
        <v/>
      </c>
      <c r="T255" s="10" t="str">
        <f>IF('FY2025'!$A257&lt;&gt;"",IF(AND(MONTH($K255) &lt;= 5, MONTH($L255) &gt;= 5), IF($O255 &lt;&gt; "", $E255/$O255, ""), ""),"")</f>
        <v/>
      </c>
      <c r="U255" s="10" t="str">
        <f>IF('FY2025'!$A257&lt;&gt;"",IF(AND(MONTH($K255) &lt;= 6, MONTH($L255) &gt;= 6), IF($O255 &lt;&gt; "", $E255/$O255, ""), ""),"")</f>
        <v/>
      </c>
      <c r="V255" s="10" t="str">
        <f>IF('FY2025'!$A257&lt;&gt;"",IF(AND(MONTH($K255) &lt;= 7, MONTH($L255) &gt;= 7 ), IF($O255 &lt;&gt; "", $E255/$O255, ""), ""),"")</f>
        <v/>
      </c>
      <c r="W255" s="10" t="str">
        <f>IF('FY2025'!$A257&lt;&gt;"",IF(AND(MONTH($K255) &lt;= 8, MONTH($L255) &gt;= 8), IF($O255 &lt;&gt; "", $E255/$O255, ""), ""),"")</f>
        <v/>
      </c>
      <c r="X255" s="10" t="str">
        <f>IF('FY2025'!$A257&lt;&gt;"",IF(AND(MONTH($K255) &lt;= 9, MONTH($L255) &gt;= 9), IF($O255 &lt;&gt; "", $E255/$O255, ""), ""),"")</f>
        <v/>
      </c>
      <c r="Y255" s="10" t="str">
        <f>IF('FY2025'!$A257&lt;&gt;"",IF(AND(MONTH($K255) &lt;= 10, MONTH($L255) &gt;= 10), IF($O255 &lt;&gt; "", $E255/$O255, ""), ""),"")</f>
        <v/>
      </c>
      <c r="Z255" s="10" t="str">
        <f>IF('FY2025'!$A257&lt;&gt;"",IF(AND(MONTH($K255) &lt;= 11, MONTH($L255) &gt;= 11), IF($O255 &lt;&gt; "", $E255/$O255, ""), ""),"")</f>
        <v/>
      </c>
      <c r="AA255" s="10" t="str">
        <f>IF('FY2025'!$A257&lt;&gt;"",IF(AND(MONTH($K255) &lt;= 12, MONTH($L255) &gt;= 12), IF($O255 &lt;&gt; "", $E255/$O255, ""), ""),"")</f>
        <v/>
      </c>
    </row>
    <row r="256" spans="1:27" x14ac:dyDescent="0.25">
      <c r="A256" s="8" t="str">
        <f>IF('FY2025'!A258&lt;&gt;"", VALUE('FY2025'!A258), "")</f>
        <v/>
      </c>
      <c r="B256" s="5" t="str">
        <f>IF('FY2025'!A258&lt;&gt;"",_xlfn.VALUETOTEXT('FY2025'!B258),"")</f>
        <v/>
      </c>
      <c r="C256" s="5" t="str">
        <f>_xlfn.VALUETOTEXT('FY2025'!C258)</f>
        <v/>
      </c>
      <c r="D256" s="5" t="str">
        <f>IF('FY2025'!A258&lt;&gt;"",_xlfn.VALUETOTEXT('FY2025'!D258),"")</f>
        <v/>
      </c>
      <c r="E256" s="6" t="str">
        <f>IF('FY2025'!A258&lt;&gt;"",VALUE('FY2025'!E258),"")</f>
        <v/>
      </c>
      <c r="F256" s="6" t="str">
        <f>IF('FY2025'!A258&lt;&gt;"",VALUE('FY2025'!F258),"")</f>
        <v/>
      </c>
      <c r="G256" s="6" t="str">
        <f>IF('FY2025'!A258&lt;&gt;"",VALUE('FY2025'!G258),"")</f>
        <v/>
      </c>
      <c r="H256" s="6" t="str">
        <f>IF('FY2025'!A258&lt;&gt;"",VALUE('FY2025'!H258),"")</f>
        <v/>
      </c>
      <c r="I256" s="6" t="str">
        <f>IF('FY2025'!A258&lt;&gt;"",VALUE('FY2025'!I258),"")</f>
        <v/>
      </c>
      <c r="J256" s="6" t="str">
        <f>IF('FY2025'!A258&lt;&gt;"",VALUE('FY2025'!J258),"")</f>
        <v/>
      </c>
      <c r="K256" s="7" t="str">
        <f>IF('FY2025'!A258&lt;&gt;"",DATEVALUE(MID('FY2025'!K258, FIND(",", 'FY2025'!K258) + 2, FIND(" ", 'FY2025'!K258) - FIND(",", 'FY2025'!K258) - 1) &amp; " " &amp; MID('FY2025'!K258, FIND(" ", 'FY2025'!K258) + 1, FIND(",", 'FY2025'!K258, FIND(" ", 'FY2025'!K258)) - FIND(" ", 'FY2025'!K258) - 1) &amp; ", " &amp; MID('FY2025'!K258, FIND(",", 'FY2025'!K258, FIND(",",'FY2025'!K258) + 1) + 2, LEN('FY2025'!K258))),"")</f>
        <v/>
      </c>
      <c r="L256" s="7" t="str">
        <f>IF('FY2025'!A258&lt;&gt;"",DATEVALUE(MID('FY2025'!L258, FIND(",", 'FY2025'!L258) + 2, FIND(" ", 'FY2025'!L258) - FIND(",", 'FY2025'!L258) - 1) &amp; " " &amp; MID('FY2025'!L258, FIND(" ", 'FY2025'!L258) + 1, FIND(",", 'FY2025'!L258, FIND(" ", 'FY2025'!L258)) - FIND(" ", 'FY2025'!L258) - 1) &amp; ", " &amp; MID('FY2025'!L258, FIND(",", 'FY2025'!L258, FIND(",",'FY2025'!L258) + 1) + 2, LEN('FY2025'!L258))),"")</f>
        <v/>
      </c>
      <c r="M256" s="7" t="str">
        <f>IF('FY2025'!A258&lt;&gt;"",DATEVALUE(MID('FY2025'!M258, FIND(",", 'FY2025'!M258) + 2, FIND(" ", 'FY2025'!M258) - FIND(",", 'FY2025'!M258) - 1) &amp; " " &amp; MID('FY2025'!M258, FIND(" ", 'FY2025'!M258) + 1, FIND(",", 'FY2025'!M258, FIND(" ", 'FY2025'!M258)) - FIND(" ", 'FY2025'!M258) - 1) &amp; ", " &amp; MID('FY2025'!M258, FIND(",", 'FY2025'!M258, FIND(",",'FY2025'!M258) + 1) + 2, LEN('FY2025'!M258))),"")</f>
        <v/>
      </c>
      <c r="N256" s="7" t="str">
        <f>IF('FY2025'!A258&lt;&gt;"",DATEVALUE(MID('FY2025'!N258, FIND(",", 'FY2025'!N258) + 2, FIND(" ", 'FY2025'!N258) - FIND(",", 'FY2025'!N258) - 1) &amp; " " &amp; MID('FY2025'!N258, FIND(" ", 'FY2025'!N258) + 1, FIND(",", 'FY2025'!N258, FIND(" ", 'FY2025'!N258)) - FIND(" ", 'FY2025'!N258) - 1) &amp; ", " &amp; MID('FY2025'!N258, FIND(",", 'FY2025'!N258, FIND(",",'FY2025'!N258) + 1) + 2, LEN('FY2025'!N258))),"")</f>
        <v/>
      </c>
      <c r="O256" s="5" t="str">
        <f t="shared" si="3"/>
        <v/>
      </c>
      <c r="P256" s="10" t="str">
        <f>IF('FY2025'!$A258&lt;&gt;"",IF(AND(MONTH($K256) &lt;= 1, MONTH($L256) &gt;= 1), IF($O256 &lt;&gt; "", $E256/$O256, ""), ""),"")</f>
        <v/>
      </c>
      <c r="Q256" s="10" t="str">
        <f>IF('FY2025'!$A258&lt;&gt;"",IF(AND(MONTH($K256) &lt;= 2, MONTH($L256) &gt;= 2), IF($O256 &lt;&gt; "", $E256/$O256, ""), ""),"")</f>
        <v/>
      </c>
      <c r="R256" s="10" t="str">
        <f>IF('FY2025'!$A258&lt;&gt;"",IF(AND(MONTH($K256) &lt;= 3, MONTH($L256) &gt;= 3), IF($O256 &lt;&gt; "", $E256/$O256, ""), ""),"")</f>
        <v/>
      </c>
      <c r="S256" s="10" t="str">
        <f>IF('FY2025'!$A258&lt;&gt;"",IF(AND(MONTH($K256) &lt;= 4, MONTH($L256) &gt;= 4), IF($O256 &lt;&gt; "", $E256/$O256, ""), ""),"")</f>
        <v/>
      </c>
      <c r="T256" s="10" t="str">
        <f>IF('FY2025'!$A258&lt;&gt;"",IF(AND(MONTH($K256) &lt;= 5, MONTH($L256) &gt;= 5), IF($O256 &lt;&gt; "", $E256/$O256, ""), ""),"")</f>
        <v/>
      </c>
      <c r="U256" s="10" t="str">
        <f>IF('FY2025'!$A258&lt;&gt;"",IF(AND(MONTH($K256) &lt;= 6, MONTH($L256) &gt;= 6), IF($O256 &lt;&gt; "", $E256/$O256, ""), ""),"")</f>
        <v/>
      </c>
      <c r="V256" s="10" t="str">
        <f>IF('FY2025'!$A258&lt;&gt;"",IF(AND(MONTH($K256) &lt;= 7, MONTH($L256) &gt;= 7 ), IF($O256 &lt;&gt; "", $E256/$O256, ""), ""),"")</f>
        <v/>
      </c>
      <c r="W256" s="10" t="str">
        <f>IF('FY2025'!$A258&lt;&gt;"",IF(AND(MONTH($K256) &lt;= 8, MONTH($L256) &gt;= 8), IF($O256 &lt;&gt; "", $E256/$O256, ""), ""),"")</f>
        <v/>
      </c>
      <c r="X256" s="10" t="str">
        <f>IF('FY2025'!$A258&lt;&gt;"",IF(AND(MONTH($K256) &lt;= 9, MONTH($L256) &gt;= 9), IF($O256 &lt;&gt; "", $E256/$O256, ""), ""),"")</f>
        <v/>
      </c>
      <c r="Y256" s="10" t="str">
        <f>IF('FY2025'!$A258&lt;&gt;"",IF(AND(MONTH($K256) &lt;= 10, MONTH($L256) &gt;= 10), IF($O256 &lt;&gt; "", $E256/$O256, ""), ""),"")</f>
        <v/>
      </c>
      <c r="Z256" s="10" t="str">
        <f>IF('FY2025'!$A258&lt;&gt;"",IF(AND(MONTH($K256) &lt;= 11, MONTH($L256) &gt;= 11), IF($O256 &lt;&gt; "", $E256/$O256, ""), ""),"")</f>
        <v/>
      </c>
      <c r="AA256" s="10" t="str">
        <f>IF('FY2025'!$A258&lt;&gt;"",IF(AND(MONTH($K256) &lt;= 12, MONTH($L256) &gt;= 12), IF($O256 &lt;&gt; "", $E256/$O256, ""), ""),"")</f>
        <v/>
      </c>
    </row>
    <row r="257" spans="1:27" x14ac:dyDescent="0.25">
      <c r="A257" s="8" t="str">
        <f>IF('FY2025'!A259&lt;&gt;"", VALUE('FY2025'!A259), "")</f>
        <v/>
      </c>
      <c r="B257" s="5" t="str">
        <f>IF('FY2025'!A259&lt;&gt;"",_xlfn.VALUETOTEXT('FY2025'!B259),"")</f>
        <v/>
      </c>
      <c r="C257" s="5" t="str">
        <f>_xlfn.VALUETOTEXT('FY2025'!C259)</f>
        <v/>
      </c>
      <c r="D257" s="5" t="str">
        <f>IF('FY2025'!A259&lt;&gt;"",_xlfn.VALUETOTEXT('FY2025'!D259),"")</f>
        <v/>
      </c>
      <c r="E257" s="6" t="str">
        <f>IF('FY2025'!A259&lt;&gt;"",VALUE('FY2025'!E259),"")</f>
        <v/>
      </c>
      <c r="F257" s="6" t="str">
        <f>IF('FY2025'!A259&lt;&gt;"",VALUE('FY2025'!F259),"")</f>
        <v/>
      </c>
      <c r="G257" s="6" t="str">
        <f>IF('FY2025'!A259&lt;&gt;"",VALUE('FY2025'!G259),"")</f>
        <v/>
      </c>
      <c r="H257" s="6" t="str">
        <f>IF('FY2025'!A259&lt;&gt;"",VALUE('FY2025'!H259),"")</f>
        <v/>
      </c>
      <c r="I257" s="6" t="str">
        <f>IF('FY2025'!A259&lt;&gt;"",VALUE('FY2025'!I259),"")</f>
        <v/>
      </c>
      <c r="J257" s="6" t="str">
        <f>IF('FY2025'!A259&lt;&gt;"",VALUE('FY2025'!J259),"")</f>
        <v/>
      </c>
      <c r="K257" s="7" t="str">
        <f>IF('FY2025'!A259&lt;&gt;"",DATEVALUE(MID('FY2025'!K259, FIND(",", 'FY2025'!K259) + 2, FIND(" ", 'FY2025'!K259) - FIND(",", 'FY2025'!K259) - 1) &amp; " " &amp; MID('FY2025'!K259, FIND(" ", 'FY2025'!K259) + 1, FIND(",", 'FY2025'!K259, FIND(" ", 'FY2025'!K259)) - FIND(" ", 'FY2025'!K259) - 1) &amp; ", " &amp; MID('FY2025'!K259, FIND(",", 'FY2025'!K259, FIND(",",'FY2025'!K259) + 1) + 2, LEN('FY2025'!K259))),"")</f>
        <v/>
      </c>
      <c r="L257" s="7" t="str">
        <f>IF('FY2025'!A259&lt;&gt;"",DATEVALUE(MID('FY2025'!L259, FIND(",", 'FY2025'!L259) + 2, FIND(" ", 'FY2025'!L259) - FIND(",", 'FY2025'!L259) - 1) &amp; " " &amp; MID('FY2025'!L259, FIND(" ", 'FY2025'!L259) + 1, FIND(",", 'FY2025'!L259, FIND(" ", 'FY2025'!L259)) - FIND(" ", 'FY2025'!L259) - 1) &amp; ", " &amp; MID('FY2025'!L259, FIND(",", 'FY2025'!L259, FIND(",",'FY2025'!L259) + 1) + 2, LEN('FY2025'!L259))),"")</f>
        <v/>
      </c>
      <c r="M257" s="7" t="str">
        <f>IF('FY2025'!A259&lt;&gt;"",DATEVALUE(MID('FY2025'!M259, FIND(",", 'FY2025'!M259) + 2, FIND(" ", 'FY2025'!M259) - FIND(",", 'FY2025'!M259) - 1) &amp; " " &amp; MID('FY2025'!M259, FIND(" ", 'FY2025'!M259) + 1, FIND(",", 'FY2025'!M259, FIND(" ", 'FY2025'!M259)) - FIND(" ", 'FY2025'!M259) - 1) &amp; ", " &amp; MID('FY2025'!M259, FIND(",", 'FY2025'!M259, FIND(",",'FY2025'!M259) + 1) + 2, LEN('FY2025'!M259))),"")</f>
        <v/>
      </c>
      <c r="N257" s="7" t="str">
        <f>IF('FY2025'!A259&lt;&gt;"",DATEVALUE(MID('FY2025'!N259, FIND(",", 'FY2025'!N259) + 2, FIND(" ", 'FY2025'!N259) - FIND(",", 'FY2025'!N259) - 1) &amp; " " &amp; MID('FY2025'!N259, FIND(" ", 'FY2025'!N259) + 1, FIND(",", 'FY2025'!N259, FIND(" ", 'FY2025'!N259)) - FIND(" ", 'FY2025'!N259) - 1) &amp; ", " &amp; MID('FY2025'!N259, FIND(",", 'FY2025'!N259, FIND(",",'FY2025'!N259) + 1) + 2, LEN('FY2025'!N259))),"")</f>
        <v/>
      </c>
      <c r="O257" s="5" t="str">
        <f t="shared" si="3"/>
        <v/>
      </c>
      <c r="P257" s="10" t="str">
        <f>IF('FY2025'!$A259&lt;&gt;"",IF(AND(MONTH($K257) &lt;= 1, MONTH($L257) &gt;= 1), IF($O257 &lt;&gt; "", $E257/$O257, ""), ""),"")</f>
        <v/>
      </c>
      <c r="Q257" s="10" t="str">
        <f>IF('FY2025'!$A259&lt;&gt;"",IF(AND(MONTH($K257) &lt;= 2, MONTH($L257) &gt;= 2), IF($O257 &lt;&gt; "", $E257/$O257, ""), ""),"")</f>
        <v/>
      </c>
      <c r="R257" s="10" t="str">
        <f>IF('FY2025'!$A259&lt;&gt;"",IF(AND(MONTH($K257) &lt;= 3, MONTH($L257) &gt;= 3), IF($O257 &lt;&gt; "", $E257/$O257, ""), ""),"")</f>
        <v/>
      </c>
      <c r="S257" s="10" t="str">
        <f>IF('FY2025'!$A259&lt;&gt;"",IF(AND(MONTH($K257) &lt;= 4, MONTH($L257) &gt;= 4), IF($O257 &lt;&gt; "", $E257/$O257, ""), ""),"")</f>
        <v/>
      </c>
      <c r="T257" s="10" t="str">
        <f>IF('FY2025'!$A259&lt;&gt;"",IF(AND(MONTH($K257) &lt;= 5, MONTH($L257) &gt;= 5), IF($O257 &lt;&gt; "", $E257/$O257, ""), ""),"")</f>
        <v/>
      </c>
      <c r="U257" s="10" t="str">
        <f>IF('FY2025'!$A259&lt;&gt;"",IF(AND(MONTH($K257) &lt;= 6, MONTH($L257) &gt;= 6), IF($O257 &lt;&gt; "", $E257/$O257, ""), ""),"")</f>
        <v/>
      </c>
      <c r="V257" s="10" t="str">
        <f>IF('FY2025'!$A259&lt;&gt;"",IF(AND(MONTH($K257) &lt;= 7, MONTH($L257) &gt;= 7 ), IF($O257 &lt;&gt; "", $E257/$O257, ""), ""),"")</f>
        <v/>
      </c>
      <c r="W257" s="10" t="str">
        <f>IF('FY2025'!$A259&lt;&gt;"",IF(AND(MONTH($K257) &lt;= 8, MONTH($L257) &gt;= 8), IF($O257 &lt;&gt; "", $E257/$O257, ""), ""),"")</f>
        <v/>
      </c>
      <c r="X257" s="10" t="str">
        <f>IF('FY2025'!$A259&lt;&gt;"",IF(AND(MONTH($K257) &lt;= 9, MONTH($L257) &gt;= 9), IF($O257 &lt;&gt; "", $E257/$O257, ""), ""),"")</f>
        <v/>
      </c>
      <c r="Y257" s="10" t="str">
        <f>IF('FY2025'!$A259&lt;&gt;"",IF(AND(MONTH($K257) &lt;= 10, MONTH($L257) &gt;= 10), IF($O257 &lt;&gt; "", $E257/$O257, ""), ""),"")</f>
        <v/>
      </c>
      <c r="Z257" s="10" t="str">
        <f>IF('FY2025'!$A259&lt;&gt;"",IF(AND(MONTH($K257) &lt;= 11, MONTH($L257) &gt;= 11), IF($O257 &lt;&gt; "", $E257/$O257, ""), ""),"")</f>
        <v/>
      </c>
      <c r="AA257" s="10" t="str">
        <f>IF('FY2025'!$A259&lt;&gt;"",IF(AND(MONTH($K257) &lt;= 12, MONTH($L257) &gt;= 12), IF($O257 &lt;&gt; "", $E257/$O257, ""), ""),"")</f>
        <v/>
      </c>
    </row>
    <row r="258" spans="1:27" x14ac:dyDescent="0.25">
      <c r="A258" s="8" t="str">
        <f>IF('FY2025'!A260&lt;&gt;"", VALUE('FY2025'!A260), "")</f>
        <v/>
      </c>
      <c r="B258" s="5" t="str">
        <f>IF('FY2025'!A260&lt;&gt;"",_xlfn.VALUETOTEXT('FY2025'!B260),"")</f>
        <v/>
      </c>
      <c r="C258" s="5" t="str">
        <f>_xlfn.VALUETOTEXT('FY2025'!C260)</f>
        <v/>
      </c>
      <c r="D258" s="5" t="str">
        <f>IF('FY2025'!A260&lt;&gt;"",_xlfn.VALUETOTEXT('FY2025'!D260),"")</f>
        <v/>
      </c>
      <c r="E258" s="6" t="str">
        <f>IF('FY2025'!A260&lt;&gt;"",VALUE('FY2025'!E260),"")</f>
        <v/>
      </c>
      <c r="F258" s="6" t="str">
        <f>IF('FY2025'!A260&lt;&gt;"",VALUE('FY2025'!F260),"")</f>
        <v/>
      </c>
      <c r="G258" s="6" t="str">
        <f>IF('FY2025'!A260&lt;&gt;"",VALUE('FY2025'!G260),"")</f>
        <v/>
      </c>
      <c r="H258" s="6" t="str">
        <f>IF('FY2025'!A260&lt;&gt;"",VALUE('FY2025'!H260),"")</f>
        <v/>
      </c>
      <c r="I258" s="6" t="str">
        <f>IF('FY2025'!A260&lt;&gt;"",VALUE('FY2025'!I260),"")</f>
        <v/>
      </c>
      <c r="J258" s="6" t="str">
        <f>IF('FY2025'!A260&lt;&gt;"",VALUE('FY2025'!J260),"")</f>
        <v/>
      </c>
      <c r="K258" s="7" t="str">
        <f>IF('FY2025'!A260&lt;&gt;"",DATEVALUE(MID('FY2025'!K260, FIND(",", 'FY2025'!K260) + 2, FIND(" ", 'FY2025'!K260) - FIND(",", 'FY2025'!K260) - 1) &amp; " " &amp; MID('FY2025'!K260, FIND(" ", 'FY2025'!K260) + 1, FIND(",", 'FY2025'!K260, FIND(" ", 'FY2025'!K260)) - FIND(" ", 'FY2025'!K260) - 1) &amp; ", " &amp; MID('FY2025'!K260, FIND(",", 'FY2025'!K260, FIND(",",'FY2025'!K260) + 1) + 2, LEN('FY2025'!K260))),"")</f>
        <v/>
      </c>
      <c r="L258" s="7" t="str">
        <f>IF('FY2025'!A260&lt;&gt;"",DATEVALUE(MID('FY2025'!L260, FIND(",", 'FY2025'!L260) + 2, FIND(" ", 'FY2025'!L260) - FIND(",", 'FY2025'!L260) - 1) &amp; " " &amp; MID('FY2025'!L260, FIND(" ", 'FY2025'!L260) + 1, FIND(",", 'FY2025'!L260, FIND(" ", 'FY2025'!L260)) - FIND(" ", 'FY2025'!L260) - 1) &amp; ", " &amp; MID('FY2025'!L260, FIND(",", 'FY2025'!L260, FIND(",",'FY2025'!L260) + 1) + 2, LEN('FY2025'!L260))),"")</f>
        <v/>
      </c>
      <c r="M258" s="7" t="str">
        <f>IF('FY2025'!A260&lt;&gt;"",DATEVALUE(MID('FY2025'!M260, FIND(",", 'FY2025'!M260) + 2, FIND(" ", 'FY2025'!M260) - FIND(",", 'FY2025'!M260) - 1) &amp; " " &amp; MID('FY2025'!M260, FIND(" ", 'FY2025'!M260) + 1, FIND(",", 'FY2025'!M260, FIND(" ", 'FY2025'!M260)) - FIND(" ", 'FY2025'!M260) - 1) &amp; ", " &amp; MID('FY2025'!M260, FIND(",", 'FY2025'!M260, FIND(",",'FY2025'!M260) + 1) + 2, LEN('FY2025'!M260))),"")</f>
        <v/>
      </c>
      <c r="N258" s="7" t="str">
        <f>IF('FY2025'!A260&lt;&gt;"",DATEVALUE(MID('FY2025'!N260, FIND(",", 'FY2025'!N260) + 2, FIND(" ", 'FY2025'!N260) - FIND(",", 'FY2025'!N260) - 1) &amp; " " &amp; MID('FY2025'!N260, FIND(" ", 'FY2025'!N260) + 1, FIND(",", 'FY2025'!N260, FIND(" ", 'FY2025'!N260)) - FIND(" ", 'FY2025'!N260) - 1) &amp; ", " &amp; MID('FY2025'!N260, FIND(",", 'FY2025'!N260, FIND(",",'FY2025'!N260) + 1) + 2, LEN('FY2025'!N260))),"")</f>
        <v/>
      </c>
      <c r="O258" s="5" t="str">
        <f t="shared" si="3"/>
        <v/>
      </c>
      <c r="P258" s="10" t="str">
        <f>IF('FY2025'!$A260&lt;&gt;"",IF(AND(MONTH($K258) &lt;= 1, MONTH($L258) &gt;= 1), IF($O258 &lt;&gt; "", $E258/$O258, ""), ""),"")</f>
        <v/>
      </c>
      <c r="Q258" s="10" t="str">
        <f>IF('FY2025'!$A260&lt;&gt;"",IF(AND(MONTH($K258) &lt;= 2, MONTH($L258) &gt;= 2), IF($O258 &lt;&gt; "", $E258/$O258, ""), ""),"")</f>
        <v/>
      </c>
      <c r="R258" s="10" t="str">
        <f>IF('FY2025'!$A260&lt;&gt;"",IF(AND(MONTH($K258) &lt;= 3, MONTH($L258) &gt;= 3), IF($O258 &lt;&gt; "", $E258/$O258, ""), ""),"")</f>
        <v/>
      </c>
      <c r="S258" s="10" t="str">
        <f>IF('FY2025'!$A260&lt;&gt;"",IF(AND(MONTH($K258) &lt;= 4, MONTH($L258) &gt;= 4), IF($O258 &lt;&gt; "", $E258/$O258, ""), ""),"")</f>
        <v/>
      </c>
      <c r="T258" s="10" t="str">
        <f>IF('FY2025'!$A260&lt;&gt;"",IF(AND(MONTH($K258) &lt;= 5, MONTH($L258) &gt;= 5), IF($O258 &lt;&gt; "", $E258/$O258, ""), ""),"")</f>
        <v/>
      </c>
      <c r="U258" s="10" t="str">
        <f>IF('FY2025'!$A260&lt;&gt;"",IF(AND(MONTH($K258) &lt;= 6, MONTH($L258) &gt;= 6), IF($O258 &lt;&gt; "", $E258/$O258, ""), ""),"")</f>
        <v/>
      </c>
      <c r="V258" s="10" t="str">
        <f>IF('FY2025'!$A260&lt;&gt;"",IF(AND(MONTH($K258) &lt;= 7, MONTH($L258) &gt;= 7 ), IF($O258 &lt;&gt; "", $E258/$O258, ""), ""),"")</f>
        <v/>
      </c>
      <c r="W258" s="10" t="str">
        <f>IF('FY2025'!$A260&lt;&gt;"",IF(AND(MONTH($K258) &lt;= 8, MONTH($L258) &gt;= 8), IF($O258 &lt;&gt; "", $E258/$O258, ""), ""),"")</f>
        <v/>
      </c>
      <c r="X258" s="10" t="str">
        <f>IF('FY2025'!$A260&lt;&gt;"",IF(AND(MONTH($K258) &lt;= 9, MONTH($L258) &gt;= 9), IF($O258 &lt;&gt; "", $E258/$O258, ""), ""),"")</f>
        <v/>
      </c>
      <c r="Y258" s="10" t="str">
        <f>IF('FY2025'!$A260&lt;&gt;"",IF(AND(MONTH($K258) &lt;= 10, MONTH($L258) &gt;= 10), IF($O258 &lt;&gt; "", $E258/$O258, ""), ""),"")</f>
        <v/>
      </c>
      <c r="Z258" s="10" t="str">
        <f>IF('FY2025'!$A260&lt;&gt;"",IF(AND(MONTH($K258) &lt;= 11, MONTH($L258) &gt;= 11), IF($O258 &lt;&gt; "", $E258/$O258, ""), ""),"")</f>
        <v/>
      </c>
      <c r="AA258" s="10" t="str">
        <f>IF('FY2025'!$A260&lt;&gt;"",IF(AND(MONTH($K258) &lt;= 12, MONTH($L258) &gt;= 12), IF($O258 &lt;&gt; "", $E258/$O258, ""), ""),"")</f>
        <v/>
      </c>
    </row>
    <row r="259" spans="1:27" x14ac:dyDescent="0.25">
      <c r="A259" s="8" t="str">
        <f>IF('FY2025'!A261&lt;&gt;"", VALUE('FY2025'!A261), "")</f>
        <v/>
      </c>
      <c r="B259" s="5" t="str">
        <f>IF('FY2025'!A261&lt;&gt;"",_xlfn.VALUETOTEXT('FY2025'!B261),"")</f>
        <v/>
      </c>
      <c r="C259" s="5" t="str">
        <f>_xlfn.VALUETOTEXT('FY2025'!C261)</f>
        <v/>
      </c>
      <c r="D259" s="5" t="str">
        <f>IF('FY2025'!A261&lt;&gt;"",_xlfn.VALUETOTEXT('FY2025'!D261),"")</f>
        <v/>
      </c>
      <c r="E259" s="6" t="str">
        <f>IF('FY2025'!A261&lt;&gt;"",VALUE('FY2025'!E261),"")</f>
        <v/>
      </c>
      <c r="F259" s="6" t="str">
        <f>IF('FY2025'!A261&lt;&gt;"",VALUE('FY2025'!F261),"")</f>
        <v/>
      </c>
      <c r="G259" s="6" t="str">
        <f>IF('FY2025'!A261&lt;&gt;"",VALUE('FY2025'!G261),"")</f>
        <v/>
      </c>
      <c r="H259" s="6" t="str">
        <f>IF('FY2025'!A261&lt;&gt;"",VALUE('FY2025'!H261),"")</f>
        <v/>
      </c>
      <c r="I259" s="6" t="str">
        <f>IF('FY2025'!A261&lt;&gt;"",VALUE('FY2025'!I261),"")</f>
        <v/>
      </c>
      <c r="J259" s="6" t="str">
        <f>IF('FY2025'!A261&lt;&gt;"",VALUE('FY2025'!J261),"")</f>
        <v/>
      </c>
      <c r="K259" s="7" t="str">
        <f>IF('FY2025'!A261&lt;&gt;"",DATEVALUE(MID('FY2025'!K261, FIND(",", 'FY2025'!K261) + 2, FIND(" ", 'FY2025'!K261) - FIND(",", 'FY2025'!K261) - 1) &amp; " " &amp; MID('FY2025'!K261, FIND(" ", 'FY2025'!K261) + 1, FIND(",", 'FY2025'!K261, FIND(" ", 'FY2025'!K261)) - FIND(" ", 'FY2025'!K261) - 1) &amp; ", " &amp; MID('FY2025'!K261, FIND(",", 'FY2025'!K261, FIND(",",'FY2025'!K261) + 1) + 2, LEN('FY2025'!K261))),"")</f>
        <v/>
      </c>
      <c r="L259" s="7" t="str">
        <f>IF('FY2025'!A261&lt;&gt;"",DATEVALUE(MID('FY2025'!L261, FIND(",", 'FY2025'!L261) + 2, FIND(" ", 'FY2025'!L261) - FIND(",", 'FY2025'!L261) - 1) &amp; " " &amp; MID('FY2025'!L261, FIND(" ", 'FY2025'!L261) + 1, FIND(",", 'FY2025'!L261, FIND(" ", 'FY2025'!L261)) - FIND(" ", 'FY2025'!L261) - 1) &amp; ", " &amp; MID('FY2025'!L261, FIND(",", 'FY2025'!L261, FIND(",",'FY2025'!L261) + 1) + 2, LEN('FY2025'!L261))),"")</f>
        <v/>
      </c>
      <c r="M259" s="7" t="str">
        <f>IF('FY2025'!A261&lt;&gt;"",DATEVALUE(MID('FY2025'!M261, FIND(",", 'FY2025'!M261) + 2, FIND(" ", 'FY2025'!M261) - FIND(",", 'FY2025'!M261) - 1) &amp; " " &amp; MID('FY2025'!M261, FIND(" ", 'FY2025'!M261) + 1, FIND(",", 'FY2025'!M261, FIND(" ", 'FY2025'!M261)) - FIND(" ", 'FY2025'!M261) - 1) &amp; ", " &amp; MID('FY2025'!M261, FIND(",", 'FY2025'!M261, FIND(",",'FY2025'!M261) + 1) + 2, LEN('FY2025'!M261))),"")</f>
        <v/>
      </c>
      <c r="N259" s="7" t="str">
        <f>IF('FY2025'!A261&lt;&gt;"",DATEVALUE(MID('FY2025'!N261, FIND(",", 'FY2025'!N261) + 2, FIND(" ", 'FY2025'!N261) - FIND(",", 'FY2025'!N261) - 1) &amp; " " &amp; MID('FY2025'!N261, FIND(" ", 'FY2025'!N261) + 1, FIND(",", 'FY2025'!N261, FIND(" ", 'FY2025'!N261)) - FIND(" ", 'FY2025'!N261) - 1) &amp; ", " &amp; MID('FY2025'!N261, FIND(",", 'FY2025'!N261, FIND(",",'FY2025'!N261) + 1) + 2, LEN('FY2025'!N261))),"")</f>
        <v/>
      </c>
      <c r="O259" s="5" t="str">
        <f t="shared" ref="O259:O322" si="4">IF(AND(K259&lt;&gt;"", L259&lt;&gt;""), DATEDIF(K259, L259, "M") + 1, "")</f>
        <v/>
      </c>
      <c r="P259" s="10" t="str">
        <f>IF('FY2025'!$A261&lt;&gt;"",IF(AND(MONTH($K259) &lt;= 1, MONTH($L259) &gt;= 1), IF($O259 &lt;&gt; "", $E259/$O259, ""), ""),"")</f>
        <v/>
      </c>
      <c r="Q259" s="10" t="str">
        <f>IF('FY2025'!$A261&lt;&gt;"",IF(AND(MONTH($K259) &lt;= 2, MONTH($L259) &gt;= 2), IF($O259 &lt;&gt; "", $E259/$O259, ""), ""),"")</f>
        <v/>
      </c>
      <c r="R259" s="10" t="str">
        <f>IF('FY2025'!$A261&lt;&gt;"",IF(AND(MONTH($K259) &lt;= 3, MONTH($L259) &gt;= 3), IF($O259 &lt;&gt; "", $E259/$O259, ""), ""),"")</f>
        <v/>
      </c>
      <c r="S259" s="10" t="str">
        <f>IF('FY2025'!$A261&lt;&gt;"",IF(AND(MONTH($K259) &lt;= 4, MONTH($L259) &gt;= 4), IF($O259 &lt;&gt; "", $E259/$O259, ""), ""),"")</f>
        <v/>
      </c>
      <c r="T259" s="10" t="str">
        <f>IF('FY2025'!$A261&lt;&gt;"",IF(AND(MONTH($K259) &lt;= 5, MONTH($L259) &gt;= 5), IF($O259 &lt;&gt; "", $E259/$O259, ""), ""),"")</f>
        <v/>
      </c>
      <c r="U259" s="10" t="str">
        <f>IF('FY2025'!$A261&lt;&gt;"",IF(AND(MONTH($K259) &lt;= 6, MONTH($L259) &gt;= 6), IF($O259 &lt;&gt; "", $E259/$O259, ""), ""),"")</f>
        <v/>
      </c>
      <c r="V259" s="10" t="str">
        <f>IF('FY2025'!$A261&lt;&gt;"",IF(AND(MONTH($K259) &lt;= 7, MONTH($L259) &gt;= 7 ), IF($O259 &lt;&gt; "", $E259/$O259, ""), ""),"")</f>
        <v/>
      </c>
      <c r="W259" s="10" t="str">
        <f>IF('FY2025'!$A261&lt;&gt;"",IF(AND(MONTH($K259) &lt;= 8, MONTH($L259) &gt;= 8), IF($O259 &lt;&gt; "", $E259/$O259, ""), ""),"")</f>
        <v/>
      </c>
      <c r="X259" s="10" t="str">
        <f>IF('FY2025'!$A261&lt;&gt;"",IF(AND(MONTH($K259) &lt;= 9, MONTH($L259) &gt;= 9), IF($O259 &lt;&gt; "", $E259/$O259, ""), ""),"")</f>
        <v/>
      </c>
      <c r="Y259" s="10" t="str">
        <f>IF('FY2025'!$A261&lt;&gt;"",IF(AND(MONTH($K259) &lt;= 10, MONTH($L259) &gt;= 10), IF($O259 &lt;&gt; "", $E259/$O259, ""), ""),"")</f>
        <v/>
      </c>
      <c r="Z259" s="10" t="str">
        <f>IF('FY2025'!$A261&lt;&gt;"",IF(AND(MONTH($K259) &lt;= 11, MONTH($L259) &gt;= 11), IF($O259 &lt;&gt; "", $E259/$O259, ""), ""),"")</f>
        <v/>
      </c>
      <c r="AA259" s="10" t="str">
        <f>IF('FY2025'!$A261&lt;&gt;"",IF(AND(MONTH($K259) &lt;= 12, MONTH($L259) &gt;= 12), IF($O259 &lt;&gt; "", $E259/$O259, ""), ""),"")</f>
        <v/>
      </c>
    </row>
    <row r="260" spans="1:27" x14ac:dyDescent="0.25">
      <c r="A260" s="8" t="str">
        <f>IF('FY2025'!A262&lt;&gt;"", VALUE('FY2025'!A262), "")</f>
        <v/>
      </c>
      <c r="B260" s="5" t="str">
        <f>IF('FY2025'!A262&lt;&gt;"",_xlfn.VALUETOTEXT('FY2025'!B262),"")</f>
        <v/>
      </c>
      <c r="C260" s="5" t="str">
        <f>_xlfn.VALUETOTEXT('FY2025'!C262)</f>
        <v/>
      </c>
      <c r="D260" s="5" t="str">
        <f>IF('FY2025'!A262&lt;&gt;"",_xlfn.VALUETOTEXT('FY2025'!D262),"")</f>
        <v/>
      </c>
      <c r="E260" s="6" t="str">
        <f>IF('FY2025'!A262&lt;&gt;"",VALUE('FY2025'!E262),"")</f>
        <v/>
      </c>
      <c r="F260" s="6" t="str">
        <f>IF('FY2025'!A262&lt;&gt;"",VALUE('FY2025'!F262),"")</f>
        <v/>
      </c>
      <c r="G260" s="6" t="str">
        <f>IF('FY2025'!A262&lt;&gt;"",VALUE('FY2025'!G262),"")</f>
        <v/>
      </c>
      <c r="H260" s="6" t="str">
        <f>IF('FY2025'!A262&lt;&gt;"",VALUE('FY2025'!H262),"")</f>
        <v/>
      </c>
      <c r="I260" s="6" t="str">
        <f>IF('FY2025'!A262&lt;&gt;"",VALUE('FY2025'!I262),"")</f>
        <v/>
      </c>
      <c r="J260" s="6" t="str">
        <f>IF('FY2025'!A262&lt;&gt;"",VALUE('FY2025'!J262),"")</f>
        <v/>
      </c>
      <c r="K260" s="7" t="str">
        <f>IF('FY2025'!A262&lt;&gt;"",DATEVALUE(MID('FY2025'!K262, FIND(",", 'FY2025'!K262) + 2, FIND(" ", 'FY2025'!K262) - FIND(",", 'FY2025'!K262) - 1) &amp; " " &amp; MID('FY2025'!K262, FIND(" ", 'FY2025'!K262) + 1, FIND(",", 'FY2025'!K262, FIND(" ", 'FY2025'!K262)) - FIND(" ", 'FY2025'!K262) - 1) &amp; ", " &amp; MID('FY2025'!K262, FIND(",", 'FY2025'!K262, FIND(",",'FY2025'!K262) + 1) + 2, LEN('FY2025'!K262))),"")</f>
        <v/>
      </c>
      <c r="L260" s="7" t="str">
        <f>IF('FY2025'!A262&lt;&gt;"",DATEVALUE(MID('FY2025'!L262, FIND(",", 'FY2025'!L262) + 2, FIND(" ", 'FY2025'!L262) - FIND(",", 'FY2025'!L262) - 1) &amp; " " &amp; MID('FY2025'!L262, FIND(" ", 'FY2025'!L262) + 1, FIND(",", 'FY2025'!L262, FIND(" ", 'FY2025'!L262)) - FIND(" ", 'FY2025'!L262) - 1) &amp; ", " &amp; MID('FY2025'!L262, FIND(",", 'FY2025'!L262, FIND(",",'FY2025'!L262) + 1) + 2, LEN('FY2025'!L262))),"")</f>
        <v/>
      </c>
      <c r="M260" s="7" t="str">
        <f>IF('FY2025'!A262&lt;&gt;"",DATEVALUE(MID('FY2025'!M262, FIND(",", 'FY2025'!M262) + 2, FIND(" ", 'FY2025'!M262) - FIND(",", 'FY2025'!M262) - 1) &amp; " " &amp; MID('FY2025'!M262, FIND(" ", 'FY2025'!M262) + 1, FIND(",", 'FY2025'!M262, FIND(" ", 'FY2025'!M262)) - FIND(" ", 'FY2025'!M262) - 1) &amp; ", " &amp; MID('FY2025'!M262, FIND(",", 'FY2025'!M262, FIND(",",'FY2025'!M262) + 1) + 2, LEN('FY2025'!M262))),"")</f>
        <v/>
      </c>
      <c r="N260" s="7" t="str">
        <f>IF('FY2025'!A262&lt;&gt;"",DATEVALUE(MID('FY2025'!N262, FIND(",", 'FY2025'!N262) + 2, FIND(" ", 'FY2025'!N262) - FIND(",", 'FY2025'!N262) - 1) &amp; " " &amp; MID('FY2025'!N262, FIND(" ", 'FY2025'!N262) + 1, FIND(",", 'FY2025'!N262, FIND(" ", 'FY2025'!N262)) - FIND(" ", 'FY2025'!N262) - 1) &amp; ", " &amp; MID('FY2025'!N262, FIND(",", 'FY2025'!N262, FIND(",",'FY2025'!N262) + 1) + 2, LEN('FY2025'!N262))),"")</f>
        <v/>
      </c>
      <c r="O260" s="5" t="str">
        <f t="shared" si="4"/>
        <v/>
      </c>
      <c r="P260" s="10" t="str">
        <f>IF('FY2025'!$A262&lt;&gt;"",IF(AND(MONTH($K260) &lt;= 1, MONTH($L260) &gt;= 1), IF($O260 &lt;&gt; "", $E260/$O260, ""), ""),"")</f>
        <v/>
      </c>
      <c r="Q260" s="10" t="str">
        <f>IF('FY2025'!$A262&lt;&gt;"",IF(AND(MONTH($K260) &lt;= 2, MONTH($L260) &gt;= 2), IF($O260 &lt;&gt; "", $E260/$O260, ""), ""),"")</f>
        <v/>
      </c>
      <c r="R260" s="10" t="str">
        <f>IF('FY2025'!$A262&lt;&gt;"",IF(AND(MONTH($K260) &lt;= 3, MONTH($L260) &gt;= 3), IF($O260 &lt;&gt; "", $E260/$O260, ""), ""),"")</f>
        <v/>
      </c>
      <c r="S260" s="10" t="str">
        <f>IF('FY2025'!$A262&lt;&gt;"",IF(AND(MONTH($K260) &lt;= 4, MONTH($L260) &gt;= 4), IF($O260 &lt;&gt; "", $E260/$O260, ""), ""),"")</f>
        <v/>
      </c>
      <c r="T260" s="10" t="str">
        <f>IF('FY2025'!$A262&lt;&gt;"",IF(AND(MONTH($K260) &lt;= 5, MONTH($L260) &gt;= 5), IF($O260 &lt;&gt; "", $E260/$O260, ""), ""),"")</f>
        <v/>
      </c>
      <c r="U260" s="10" t="str">
        <f>IF('FY2025'!$A262&lt;&gt;"",IF(AND(MONTH($K260) &lt;= 6, MONTH($L260) &gt;= 6), IF($O260 &lt;&gt; "", $E260/$O260, ""), ""),"")</f>
        <v/>
      </c>
      <c r="V260" s="10" t="str">
        <f>IF('FY2025'!$A262&lt;&gt;"",IF(AND(MONTH($K260) &lt;= 7, MONTH($L260) &gt;= 7 ), IF($O260 &lt;&gt; "", $E260/$O260, ""), ""),"")</f>
        <v/>
      </c>
      <c r="W260" s="10" t="str">
        <f>IF('FY2025'!$A262&lt;&gt;"",IF(AND(MONTH($K260) &lt;= 8, MONTH($L260) &gt;= 8), IF($O260 &lt;&gt; "", $E260/$O260, ""), ""),"")</f>
        <v/>
      </c>
      <c r="X260" s="10" t="str">
        <f>IF('FY2025'!$A262&lt;&gt;"",IF(AND(MONTH($K260) &lt;= 9, MONTH($L260) &gt;= 9), IF($O260 &lt;&gt; "", $E260/$O260, ""), ""),"")</f>
        <v/>
      </c>
      <c r="Y260" s="10" t="str">
        <f>IF('FY2025'!$A262&lt;&gt;"",IF(AND(MONTH($K260) &lt;= 10, MONTH($L260) &gt;= 10), IF($O260 &lt;&gt; "", $E260/$O260, ""), ""),"")</f>
        <v/>
      </c>
      <c r="Z260" s="10" t="str">
        <f>IF('FY2025'!$A262&lt;&gt;"",IF(AND(MONTH($K260) &lt;= 11, MONTH($L260) &gt;= 11), IF($O260 &lt;&gt; "", $E260/$O260, ""), ""),"")</f>
        <v/>
      </c>
      <c r="AA260" s="10" t="str">
        <f>IF('FY2025'!$A262&lt;&gt;"",IF(AND(MONTH($K260) &lt;= 12, MONTH($L260) &gt;= 12), IF($O260 &lt;&gt; "", $E260/$O260, ""), ""),"")</f>
        <v/>
      </c>
    </row>
    <row r="261" spans="1:27" x14ac:dyDescent="0.25">
      <c r="A261" s="8" t="str">
        <f>IF('FY2025'!A263&lt;&gt;"", VALUE('FY2025'!A263), "")</f>
        <v/>
      </c>
      <c r="B261" s="5" t="str">
        <f>IF('FY2025'!A263&lt;&gt;"",_xlfn.VALUETOTEXT('FY2025'!B263),"")</f>
        <v/>
      </c>
      <c r="C261" s="5" t="str">
        <f>_xlfn.VALUETOTEXT('FY2025'!C263)</f>
        <v/>
      </c>
      <c r="D261" s="5" t="str">
        <f>IF('FY2025'!A263&lt;&gt;"",_xlfn.VALUETOTEXT('FY2025'!D263),"")</f>
        <v/>
      </c>
      <c r="E261" s="6" t="str">
        <f>IF('FY2025'!A263&lt;&gt;"",VALUE('FY2025'!E263),"")</f>
        <v/>
      </c>
      <c r="F261" s="6" t="str">
        <f>IF('FY2025'!A263&lt;&gt;"",VALUE('FY2025'!F263),"")</f>
        <v/>
      </c>
      <c r="G261" s="6" t="str">
        <f>IF('FY2025'!A263&lt;&gt;"",VALUE('FY2025'!G263),"")</f>
        <v/>
      </c>
      <c r="H261" s="6" t="str">
        <f>IF('FY2025'!A263&lt;&gt;"",VALUE('FY2025'!H263),"")</f>
        <v/>
      </c>
      <c r="I261" s="6" t="str">
        <f>IF('FY2025'!A263&lt;&gt;"",VALUE('FY2025'!I263),"")</f>
        <v/>
      </c>
      <c r="J261" s="6" t="str">
        <f>IF('FY2025'!A263&lt;&gt;"",VALUE('FY2025'!J263),"")</f>
        <v/>
      </c>
      <c r="K261" s="7" t="str">
        <f>IF('FY2025'!A263&lt;&gt;"",DATEVALUE(MID('FY2025'!K263, FIND(",", 'FY2025'!K263) + 2, FIND(" ", 'FY2025'!K263) - FIND(",", 'FY2025'!K263) - 1) &amp; " " &amp; MID('FY2025'!K263, FIND(" ", 'FY2025'!K263) + 1, FIND(",", 'FY2025'!K263, FIND(" ", 'FY2025'!K263)) - FIND(" ", 'FY2025'!K263) - 1) &amp; ", " &amp; MID('FY2025'!K263, FIND(",", 'FY2025'!K263, FIND(",",'FY2025'!K263) + 1) + 2, LEN('FY2025'!K263))),"")</f>
        <v/>
      </c>
      <c r="L261" s="7" t="str">
        <f>IF('FY2025'!A263&lt;&gt;"",DATEVALUE(MID('FY2025'!L263, FIND(",", 'FY2025'!L263) + 2, FIND(" ", 'FY2025'!L263) - FIND(",", 'FY2025'!L263) - 1) &amp; " " &amp; MID('FY2025'!L263, FIND(" ", 'FY2025'!L263) + 1, FIND(",", 'FY2025'!L263, FIND(" ", 'FY2025'!L263)) - FIND(" ", 'FY2025'!L263) - 1) &amp; ", " &amp; MID('FY2025'!L263, FIND(",", 'FY2025'!L263, FIND(",",'FY2025'!L263) + 1) + 2, LEN('FY2025'!L263))),"")</f>
        <v/>
      </c>
      <c r="M261" s="7" t="str">
        <f>IF('FY2025'!A263&lt;&gt;"",DATEVALUE(MID('FY2025'!M263, FIND(",", 'FY2025'!M263) + 2, FIND(" ", 'FY2025'!M263) - FIND(",", 'FY2025'!M263) - 1) &amp; " " &amp; MID('FY2025'!M263, FIND(" ", 'FY2025'!M263) + 1, FIND(",", 'FY2025'!M263, FIND(" ", 'FY2025'!M263)) - FIND(" ", 'FY2025'!M263) - 1) &amp; ", " &amp; MID('FY2025'!M263, FIND(",", 'FY2025'!M263, FIND(",",'FY2025'!M263) + 1) + 2, LEN('FY2025'!M263))),"")</f>
        <v/>
      </c>
      <c r="N261" s="7" t="str">
        <f>IF('FY2025'!A263&lt;&gt;"",DATEVALUE(MID('FY2025'!N263, FIND(",", 'FY2025'!N263) + 2, FIND(" ", 'FY2025'!N263) - FIND(",", 'FY2025'!N263) - 1) &amp; " " &amp; MID('FY2025'!N263, FIND(" ", 'FY2025'!N263) + 1, FIND(",", 'FY2025'!N263, FIND(" ", 'FY2025'!N263)) - FIND(" ", 'FY2025'!N263) - 1) &amp; ", " &amp; MID('FY2025'!N263, FIND(",", 'FY2025'!N263, FIND(",",'FY2025'!N263) + 1) + 2, LEN('FY2025'!N263))),"")</f>
        <v/>
      </c>
      <c r="O261" s="5" t="str">
        <f t="shared" si="4"/>
        <v/>
      </c>
      <c r="P261" s="10" t="str">
        <f>IF('FY2025'!$A263&lt;&gt;"",IF(AND(MONTH($K261) &lt;= 1, MONTH($L261) &gt;= 1), IF($O261 &lt;&gt; "", $E261/$O261, ""), ""),"")</f>
        <v/>
      </c>
      <c r="Q261" s="10" t="str">
        <f>IF('FY2025'!$A263&lt;&gt;"",IF(AND(MONTH($K261) &lt;= 2, MONTH($L261) &gt;= 2), IF($O261 &lt;&gt; "", $E261/$O261, ""), ""),"")</f>
        <v/>
      </c>
      <c r="R261" s="10" t="str">
        <f>IF('FY2025'!$A263&lt;&gt;"",IF(AND(MONTH($K261) &lt;= 3, MONTH($L261) &gt;= 3), IF($O261 &lt;&gt; "", $E261/$O261, ""), ""),"")</f>
        <v/>
      </c>
      <c r="S261" s="10" t="str">
        <f>IF('FY2025'!$A263&lt;&gt;"",IF(AND(MONTH($K261) &lt;= 4, MONTH($L261) &gt;= 4), IF($O261 &lt;&gt; "", $E261/$O261, ""), ""),"")</f>
        <v/>
      </c>
      <c r="T261" s="10" t="str">
        <f>IF('FY2025'!$A263&lt;&gt;"",IF(AND(MONTH($K261) &lt;= 5, MONTH($L261) &gt;= 5), IF($O261 &lt;&gt; "", $E261/$O261, ""), ""),"")</f>
        <v/>
      </c>
      <c r="U261" s="10" t="str">
        <f>IF('FY2025'!$A263&lt;&gt;"",IF(AND(MONTH($K261) &lt;= 6, MONTH($L261) &gt;= 6), IF($O261 &lt;&gt; "", $E261/$O261, ""), ""),"")</f>
        <v/>
      </c>
      <c r="V261" s="10" t="str">
        <f>IF('FY2025'!$A263&lt;&gt;"",IF(AND(MONTH($K261) &lt;= 7, MONTH($L261) &gt;= 7 ), IF($O261 &lt;&gt; "", $E261/$O261, ""), ""),"")</f>
        <v/>
      </c>
      <c r="W261" s="10" t="str">
        <f>IF('FY2025'!$A263&lt;&gt;"",IF(AND(MONTH($K261) &lt;= 8, MONTH($L261) &gt;= 8), IF($O261 &lt;&gt; "", $E261/$O261, ""), ""),"")</f>
        <v/>
      </c>
      <c r="X261" s="10" t="str">
        <f>IF('FY2025'!$A263&lt;&gt;"",IF(AND(MONTH($K261) &lt;= 9, MONTH($L261) &gt;= 9), IF($O261 &lt;&gt; "", $E261/$O261, ""), ""),"")</f>
        <v/>
      </c>
      <c r="Y261" s="10" t="str">
        <f>IF('FY2025'!$A263&lt;&gt;"",IF(AND(MONTH($K261) &lt;= 10, MONTH($L261) &gt;= 10), IF($O261 &lt;&gt; "", $E261/$O261, ""), ""),"")</f>
        <v/>
      </c>
      <c r="Z261" s="10" t="str">
        <f>IF('FY2025'!$A263&lt;&gt;"",IF(AND(MONTH($K261) &lt;= 11, MONTH($L261) &gt;= 11), IF($O261 &lt;&gt; "", $E261/$O261, ""), ""),"")</f>
        <v/>
      </c>
      <c r="AA261" s="10" t="str">
        <f>IF('FY2025'!$A263&lt;&gt;"",IF(AND(MONTH($K261) &lt;= 12, MONTH($L261) &gt;= 12), IF($O261 &lt;&gt; "", $E261/$O261, ""), ""),"")</f>
        <v/>
      </c>
    </row>
    <row r="262" spans="1:27" x14ac:dyDescent="0.25">
      <c r="A262" s="8" t="str">
        <f>IF('FY2025'!A264&lt;&gt;"", VALUE('FY2025'!A264), "")</f>
        <v/>
      </c>
      <c r="B262" s="5" t="str">
        <f>IF('FY2025'!A264&lt;&gt;"",_xlfn.VALUETOTEXT('FY2025'!B264),"")</f>
        <v/>
      </c>
      <c r="C262" s="5" t="str">
        <f>_xlfn.VALUETOTEXT('FY2025'!C264)</f>
        <v/>
      </c>
      <c r="D262" s="5" t="str">
        <f>IF('FY2025'!A264&lt;&gt;"",_xlfn.VALUETOTEXT('FY2025'!D264),"")</f>
        <v/>
      </c>
      <c r="E262" s="6" t="str">
        <f>IF('FY2025'!A264&lt;&gt;"",VALUE('FY2025'!E264),"")</f>
        <v/>
      </c>
      <c r="F262" s="6" t="str">
        <f>IF('FY2025'!A264&lt;&gt;"",VALUE('FY2025'!F264),"")</f>
        <v/>
      </c>
      <c r="G262" s="6" t="str">
        <f>IF('FY2025'!A264&lt;&gt;"",VALUE('FY2025'!G264),"")</f>
        <v/>
      </c>
      <c r="H262" s="6" t="str">
        <f>IF('FY2025'!A264&lt;&gt;"",VALUE('FY2025'!H264),"")</f>
        <v/>
      </c>
      <c r="I262" s="6" t="str">
        <f>IF('FY2025'!A264&lt;&gt;"",VALUE('FY2025'!I264),"")</f>
        <v/>
      </c>
      <c r="J262" s="6" t="str">
        <f>IF('FY2025'!A264&lt;&gt;"",VALUE('FY2025'!J264),"")</f>
        <v/>
      </c>
      <c r="K262" s="7" t="str">
        <f>IF('FY2025'!A264&lt;&gt;"",DATEVALUE(MID('FY2025'!K264, FIND(",", 'FY2025'!K264) + 2, FIND(" ", 'FY2025'!K264) - FIND(",", 'FY2025'!K264) - 1) &amp; " " &amp; MID('FY2025'!K264, FIND(" ", 'FY2025'!K264) + 1, FIND(",", 'FY2025'!K264, FIND(" ", 'FY2025'!K264)) - FIND(" ", 'FY2025'!K264) - 1) &amp; ", " &amp; MID('FY2025'!K264, FIND(",", 'FY2025'!K264, FIND(",",'FY2025'!K264) + 1) + 2, LEN('FY2025'!K264))),"")</f>
        <v/>
      </c>
      <c r="L262" s="7" t="str">
        <f>IF('FY2025'!A264&lt;&gt;"",DATEVALUE(MID('FY2025'!L264, FIND(",", 'FY2025'!L264) + 2, FIND(" ", 'FY2025'!L264) - FIND(",", 'FY2025'!L264) - 1) &amp; " " &amp; MID('FY2025'!L264, FIND(" ", 'FY2025'!L264) + 1, FIND(",", 'FY2025'!L264, FIND(" ", 'FY2025'!L264)) - FIND(" ", 'FY2025'!L264) - 1) &amp; ", " &amp; MID('FY2025'!L264, FIND(",", 'FY2025'!L264, FIND(",",'FY2025'!L264) + 1) + 2, LEN('FY2025'!L264))),"")</f>
        <v/>
      </c>
      <c r="M262" s="7" t="str">
        <f>IF('FY2025'!A264&lt;&gt;"",DATEVALUE(MID('FY2025'!M264, FIND(",", 'FY2025'!M264) + 2, FIND(" ", 'FY2025'!M264) - FIND(",", 'FY2025'!M264) - 1) &amp; " " &amp; MID('FY2025'!M264, FIND(" ", 'FY2025'!M264) + 1, FIND(",", 'FY2025'!M264, FIND(" ", 'FY2025'!M264)) - FIND(" ", 'FY2025'!M264) - 1) &amp; ", " &amp; MID('FY2025'!M264, FIND(",", 'FY2025'!M264, FIND(",",'FY2025'!M264) + 1) + 2, LEN('FY2025'!M264))),"")</f>
        <v/>
      </c>
      <c r="N262" s="7" t="str">
        <f>IF('FY2025'!A264&lt;&gt;"",DATEVALUE(MID('FY2025'!N264, FIND(",", 'FY2025'!N264) + 2, FIND(" ", 'FY2025'!N264) - FIND(",", 'FY2025'!N264) - 1) &amp; " " &amp; MID('FY2025'!N264, FIND(" ", 'FY2025'!N264) + 1, FIND(",", 'FY2025'!N264, FIND(" ", 'FY2025'!N264)) - FIND(" ", 'FY2025'!N264) - 1) &amp; ", " &amp; MID('FY2025'!N264, FIND(",", 'FY2025'!N264, FIND(",",'FY2025'!N264) + 1) + 2, LEN('FY2025'!N264))),"")</f>
        <v/>
      </c>
      <c r="O262" s="5" t="str">
        <f t="shared" si="4"/>
        <v/>
      </c>
      <c r="P262" s="10" t="str">
        <f>IF('FY2025'!$A264&lt;&gt;"",IF(AND(MONTH($K262) &lt;= 1, MONTH($L262) &gt;= 1), IF($O262 &lt;&gt; "", $E262/$O262, ""), ""),"")</f>
        <v/>
      </c>
      <c r="Q262" s="10" t="str">
        <f>IF('FY2025'!$A264&lt;&gt;"",IF(AND(MONTH($K262) &lt;= 2, MONTH($L262) &gt;= 2), IF($O262 &lt;&gt; "", $E262/$O262, ""), ""),"")</f>
        <v/>
      </c>
      <c r="R262" s="10" t="str">
        <f>IF('FY2025'!$A264&lt;&gt;"",IF(AND(MONTH($K262) &lt;= 3, MONTH($L262) &gt;= 3), IF($O262 &lt;&gt; "", $E262/$O262, ""), ""),"")</f>
        <v/>
      </c>
      <c r="S262" s="10" t="str">
        <f>IF('FY2025'!$A264&lt;&gt;"",IF(AND(MONTH($K262) &lt;= 4, MONTH($L262) &gt;= 4), IF($O262 &lt;&gt; "", $E262/$O262, ""), ""),"")</f>
        <v/>
      </c>
      <c r="T262" s="10" t="str">
        <f>IF('FY2025'!$A264&lt;&gt;"",IF(AND(MONTH($K262) &lt;= 5, MONTH($L262) &gt;= 5), IF($O262 &lt;&gt; "", $E262/$O262, ""), ""),"")</f>
        <v/>
      </c>
      <c r="U262" s="10" t="str">
        <f>IF('FY2025'!$A264&lt;&gt;"",IF(AND(MONTH($K262) &lt;= 6, MONTH($L262) &gt;= 6), IF($O262 &lt;&gt; "", $E262/$O262, ""), ""),"")</f>
        <v/>
      </c>
      <c r="V262" s="10" t="str">
        <f>IF('FY2025'!$A264&lt;&gt;"",IF(AND(MONTH($K262) &lt;= 7, MONTH($L262) &gt;= 7 ), IF($O262 &lt;&gt; "", $E262/$O262, ""), ""),"")</f>
        <v/>
      </c>
      <c r="W262" s="10" t="str">
        <f>IF('FY2025'!$A264&lt;&gt;"",IF(AND(MONTH($K262) &lt;= 8, MONTH($L262) &gt;= 8), IF($O262 &lt;&gt; "", $E262/$O262, ""), ""),"")</f>
        <v/>
      </c>
      <c r="X262" s="10" t="str">
        <f>IF('FY2025'!$A264&lt;&gt;"",IF(AND(MONTH($K262) &lt;= 9, MONTH($L262) &gt;= 9), IF($O262 &lt;&gt; "", $E262/$O262, ""), ""),"")</f>
        <v/>
      </c>
      <c r="Y262" s="10" t="str">
        <f>IF('FY2025'!$A264&lt;&gt;"",IF(AND(MONTH($K262) &lt;= 10, MONTH($L262) &gt;= 10), IF($O262 &lt;&gt; "", $E262/$O262, ""), ""),"")</f>
        <v/>
      </c>
      <c r="Z262" s="10" t="str">
        <f>IF('FY2025'!$A264&lt;&gt;"",IF(AND(MONTH($K262) &lt;= 11, MONTH($L262) &gt;= 11), IF($O262 &lt;&gt; "", $E262/$O262, ""), ""),"")</f>
        <v/>
      </c>
      <c r="AA262" s="10" t="str">
        <f>IF('FY2025'!$A264&lt;&gt;"",IF(AND(MONTH($K262) &lt;= 12, MONTH($L262) &gt;= 12), IF($O262 &lt;&gt; "", $E262/$O262, ""), ""),"")</f>
        <v/>
      </c>
    </row>
    <row r="263" spans="1:27" x14ac:dyDescent="0.25">
      <c r="A263" s="8" t="str">
        <f>IF('FY2025'!A265&lt;&gt;"", VALUE('FY2025'!A265), "")</f>
        <v/>
      </c>
      <c r="B263" s="5" t="str">
        <f>IF('FY2025'!A265&lt;&gt;"",_xlfn.VALUETOTEXT('FY2025'!B265),"")</f>
        <v/>
      </c>
      <c r="C263" s="5" t="str">
        <f>_xlfn.VALUETOTEXT('FY2025'!C265)</f>
        <v/>
      </c>
      <c r="D263" s="5" t="str">
        <f>IF('FY2025'!A265&lt;&gt;"",_xlfn.VALUETOTEXT('FY2025'!D265),"")</f>
        <v/>
      </c>
      <c r="E263" s="6" t="str">
        <f>IF('FY2025'!A265&lt;&gt;"",VALUE('FY2025'!E265),"")</f>
        <v/>
      </c>
      <c r="F263" s="6" t="str">
        <f>IF('FY2025'!A265&lt;&gt;"",VALUE('FY2025'!F265),"")</f>
        <v/>
      </c>
      <c r="G263" s="6" t="str">
        <f>IF('FY2025'!A265&lt;&gt;"",VALUE('FY2025'!G265),"")</f>
        <v/>
      </c>
      <c r="H263" s="6" t="str">
        <f>IF('FY2025'!A265&lt;&gt;"",VALUE('FY2025'!H265),"")</f>
        <v/>
      </c>
      <c r="I263" s="6" t="str">
        <f>IF('FY2025'!A265&lt;&gt;"",VALUE('FY2025'!I265),"")</f>
        <v/>
      </c>
      <c r="J263" s="6" t="str">
        <f>IF('FY2025'!A265&lt;&gt;"",VALUE('FY2025'!J265),"")</f>
        <v/>
      </c>
      <c r="K263" s="7" t="str">
        <f>IF('FY2025'!A265&lt;&gt;"",DATEVALUE(MID('FY2025'!K265, FIND(",", 'FY2025'!K265) + 2, FIND(" ", 'FY2025'!K265) - FIND(",", 'FY2025'!K265) - 1) &amp; " " &amp; MID('FY2025'!K265, FIND(" ", 'FY2025'!K265) + 1, FIND(",", 'FY2025'!K265, FIND(" ", 'FY2025'!K265)) - FIND(" ", 'FY2025'!K265) - 1) &amp; ", " &amp; MID('FY2025'!K265, FIND(",", 'FY2025'!K265, FIND(",",'FY2025'!K265) + 1) + 2, LEN('FY2025'!K265))),"")</f>
        <v/>
      </c>
      <c r="L263" s="7" t="str">
        <f>IF('FY2025'!A265&lt;&gt;"",DATEVALUE(MID('FY2025'!L265, FIND(",", 'FY2025'!L265) + 2, FIND(" ", 'FY2025'!L265) - FIND(",", 'FY2025'!L265) - 1) &amp; " " &amp; MID('FY2025'!L265, FIND(" ", 'FY2025'!L265) + 1, FIND(",", 'FY2025'!L265, FIND(" ", 'FY2025'!L265)) - FIND(" ", 'FY2025'!L265) - 1) &amp; ", " &amp; MID('FY2025'!L265, FIND(",", 'FY2025'!L265, FIND(",",'FY2025'!L265) + 1) + 2, LEN('FY2025'!L265))),"")</f>
        <v/>
      </c>
      <c r="M263" s="7" t="str">
        <f>IF('FY2025'!A265&lt;&gt;"",DATEVALUE(MID('FY2025'!M265, FIND(",", 'FY2025'!M265) + 2, FIND(" ", 'FY2025'!M265) - FIND(",", 'FY2025'!M265) - 1) &amp; " " &amp; MID('FY2025'!M265, FIND(" ", 'FY2025'!M265) + 1, FIND(",", 'FY2025'!M265, FIND(" ", 'FY2025'!M265)) - FIND(" ", 'FY2025'!M265) - 1) &amp; ", " &amp; MID('FY2025'!M265, FIND(",", 'FY2025'!M265, FIND(",",'FY2025'!M265) + 1) + 2, LEN('FY2025'!M265))),"")</f>
        <v/>
      </c>
      <c r="N263" s="7" t="str">
        <f>IF('FY2025'!A265&lt;&gt;"",DATEVALUE(MID('FY2025'!N265, FIND(",", 'FY2025'!N265) + 2, FIND(" ", 'FY2025'!N265) - FIND(",", 'FY2025'!N265) - 1) &amp; " " &amp; MID('FY2025'!N265, FIND(" ", 'FY2025'!N265) + 1, FIND(",", 'FY2025'!N265, FIND(" ", 'FY2025'!N265)) - FIND(" ", 'FY2025'!N265) - 1) &amp; ", " &amp; MID('FY2025'!N265, FIND(",", 'FY2025'!N265, FIND(",",'FY2025'!N265) + 1) + 2, LEN('FY2025'!N265))),"")</f>
        <v/>
      </c>
      <c r="O263" s="5" t="str">
        <f t="shared" si="4"/>
        <v/>
      </c>
      <c r="P263" s="10" t="str">
        <f>IF('FY2025'!$A265&lt;&gt;"",IF(AND(MONTH($K263) &lt;= 1, MONTH($L263) &gt;= 1), IF($O263 &lt;&gt; "", $E263/$O263, ""), ""),"")</f>
        <v/>
      </c>
      <c r="Q263" s="10" t="str">
        <f>IF('FY2025'!$A265&lt;&gt;"",IF(AND(MONTH($K263) &lt;= 2, MONTH($L263) &gt;= 2), IF($O263 &lt;&gt; "", $E263/$O263, ""), ""),"")</f>
        <v/>
      </c>
      <c r="R263" s="10" t="str">
        <f>IF('FY2025'!$A265&lt;&gt;"",IF(AND(MONTH($K263) &lt;= 3, MONTH($L263) &gt;= 3), IF($O263 &lt;&gt; "", $E263/$O263, ""), ""),"")</f>
        <v/>
      </c>
      <c r="S263" s="10" t="str">
        <f>IF('FY2025'!$A265&lt;&gt;"",IF(AND(MONTH($K263) &lt;= 4, MONTH($L263) &gt;= 4), IF($O263 &lt;&gt; "", $E263/$O263, ""), ""),"")</f>
        <v/>
      </c>
      <c r="T263" s="10" t="str">
        <f>IF('FY2025'!$A265&lt;&gt;"",IF(AND(MONTH($K263) &lt;= 5, MONTH($L263) &gt;= 5), IF($O263 &lt;&gt; "", $E263/$O263, ""), ""),"")</f>
        <v/>
      </c>
      <c r="U263" s="10" t="str">
        <f>IF('FY2025'!$A265&lt;&gt;"",IF(AND(MONTH($K263) &lt;= 6, MONTH($L263) &gt;= 6), IF($O263 &lt;&gt; "", $E263/$O263, ""), ""),"")</f>
        <v/>
      </c>
      <c r="V263" s="10" t="str">
        <f>IF('FY2025'!$A265&lt;&gt;"",IF(AND(MONTH($K263) &lt;= 7, MONTH($L263) &gt;= 7 ), IF($O263 &lt;&gt; "", $E263/$O263, ""), ""),"")</f>
        <v/>
      </c>
      <c r="W263" s="10" t="str">
        <f>IF('FY2025'!$A265&lt;&gt;"",IF(AND(MONTH($K263) &lt;= 8, MONTH($L263) &gt;= 8), IF($O263 &lt;&gt; "", $E263/$O263, ""), ""),"")</f>
        <v/>
      </c>
      <c r="X263" s="10" t="str">
        <f>IF('FY2025'!$A265&lt;&gt;"",IF(AND(MONTH($K263) &lt;= 9, MONTH($L263) &gt;= 9), IF($O263 &lt;&gt; "", $E263/$O263, ""), ""),"")</f>
        <v/>
      </c>
      <c r="Y263" s="10" t="str">
        <f>IF('FY2025'!$A265&lt;&gt;"",IF(AND(MONTH($K263) &lt;= 10, MONTH($L263) &gt;= 10), IF($O263 &lt;&gt; "", $E263/$O263, ""), ""),"")</f>
        <v/>
      </c>
      <c r="Z263" s="10" t="str">
        <f>IF('FY2025'!$A265&lt;&gt;"",IF(AND(MONTH($K263) &lt;= 11, MONTH($L263) &gt;= 11), IF($O263 &lt;&gt; "", $E263/$O263, ""), ""),"")</f>
        <v/>
      </c>
      <c r="AA263" s="10" t="str">
        <f>IF('FY2025'!$A265&lt;&gt;"",IF(AND(MONTH($K263) &lt;= 12, MONTH($L263) &gt;= 12), IF($O263 &lt;&gt; "", $E263/$O263, ""), ""),"")</f>
        <v/>
      </c>
    </row>
    <row r="264" spans="1:27" x14ac:dyDescent="0.25">
      <c r="A264" s="8" t="str">
        <f>IF('FY2025'!A266&lt;&gt;"", VALUE('FY2025'!A266), "")</f>
        <v/>
      </c>
      <c r="B264" s="5" t="str">
        <f>IF('FY2025'!A266&lt;&gt;"",_xlfn.VALUETOTEXT('FY2025'!B266),"")</f>
        <v/>
      </c>
      <c r="C264" s="5" t="str">
        <f>_xlfn.VALUETOTEXT('FY2025'!C266)</f>
        <v/>
      </c>
      <c r="D264" s="5" t="str">
        <f>IF('FY2025'!A266&lt;&gt;"",_xlfn.VALUETOTEXT('FY2025'!D266),"")</f>
        <v/>
      </c>
      <c r="E264" s="6" t="str">
        <f>IF('FY2025'!A266&lt;&gt;"",VALUE('FY2025'!E266),"")</f>
        <v/>
      </c>
      <c r="F264" s="6" t="str">
        <f>IF('FY2025'!A266&lt;&gt;"",VALUE('FY2025'!F266),"")</f>
        <v/>
      </c>
      <c r="G264" s="6" t="str">
        <f>IF('FY2025'!A266&lt;&gt;"",VALUE('FY2025'!G266),"")</f>
        <v/>
      </c>
      <c r="H264" s="6" t="str">
        <f>IF('FY2025'!A266&lt;&gt;"",VALUE('FY2025'!H266),"")</f>
        <v/>
      </c>
      <c r="I264" s="6" t="str">
        <f>IF('FY2025'!A266&lt;&gt;"",VALUE('FY2025'!I266),"")</f>
        <v/>
      </c>
      <c r="J264" s="6" t="str">
        <f>IF('FY2025'!A266&lt;&gt;"",VALUE('FY2025'!J266),"")</f>
        <v/>
      </c>
      <c r="K264" s="7" t="str">
        <f>IF('FY2025'!A266&lt;&gt;"",DATEVALUE(MID('FY2025'!K266, FIND(",", 'FY2025'!K266) + 2, FIND(" ", 'FY2025'!K266) - FIND(",", 'FY2025'!K266) - 1) &amp; " " &amp; MID('FY2025'!K266, FIND(" ", 'FY2025'!K266) + 1, FIND(",", 'FY2025'!K266, FIND(" ", 'FY2025'!K266)) - FIND(" ", 'FY2025'!K266) - 1) &amp; ", " &amp; MID('FY2025'!K266, FIND(",", 'FY2025'!K266, FIND(",",'FY2025'!K266) + 1) + 2, LEN('FY2025'!K266))),"")</f>
        <v/>
      </c>
      <c r="L264" s="7" t="str">
        <f>IF('FY2025'!A266&lt;&gt;"",DATEVALUE(MID('FY2025'!L266, FIND(",", 'FY2025'!L266) + 2, FIND(" ", 'FY2025'!L266) - FIND(",", 'FY2025'!L266) - 1) &amp; " " &amp; MID('FY2025'!L266, FIND(" ", 'FY2025'!L266) + 1, FIND(",", 'FY2025'!L266, FIND(" ", 'FY2025'!L266)) - FIND(" ", 'FY2025'!L266) - 1) &amp; ", " &amp; MID('FY2025'!L266, FIND(",", 'FY2025'!L266, FIND(",",'FY2025'!L266) + 1) + 2, LEN('FY2025'!L266))),"")</f>
        <v/>
      </c>
      <c r="M264" s="7" t="str">
        <f>IF('FY2025'!A266&lt;&gt;"",DATEVALUE(MID('FY2025'!M266, FIND(",", 'FY2025'!M266) + 2, FIND(" ", 'FY2025'!M266) - FIND(",", 'FY2025'!M266) - 1) &amp; " " &amp; MID('FY2025'!M266, FIND(" ", 'FY2025'!M266) + 1, FIND(",", 'FY2025'!M266, FIND(" ", 'FY2025'!M266)) - FIND(" ", 'FY2025'!M266) - 1) &amp; ", " &amp; MID('FY2025'!M266, FIND(",", 'FY2025'!M266, FIND(",",'FY2025'!M266) + 1) + 2, LEN('FY2025'!M266))),"")</f>
        <v/>
      </c>
      <c r="N264" s="7" t="str">
        <f>IF('FY2025'!A266&lt;&gt;"",DATEVALUE(MID('FY2025'!N266, FIND(",", 'FY2025'!N266) + 2, FIND(" ", 'FY2025'!N266) - FIND(",", 'FY2025'!N266) - 1) &amp; " " &amp; MID('FY2025'!N266, FIND(" ", 'FY2025'!N266) + 1, FIND(",", 'FY2025'!N266, FIND(" ", 'FY2025'!N266)) - FIND(" ", 'FY2025'!N266) - 1) &amp; ", " &amp; MID('FY2025'!N266, FIND(",", 'FY2025'!N266, FIND(",",'FY2025'!N266) + 1) + 2, LEN('FY2025'!N266))),"")</f>
        <v/>
      </c>
      <c r="O264" s="5" t="str">
        <f t="shared" si="4"/>
        <v/>
      </c>
      <c r="P264" s="10" t="str">
        <f>IF('FY2025'!$A266&lt;&gt;"",IF(AND(MONTH($K264) &lt;= 1, MONTH($L264) &gt;= 1), IF($O264 &lt;&gt; "", $E264/$O264, ""), ""),"")</f>
        <v/>
      </c>
      <c r="Q264" s="10" t="str">
        <f>IF('FY2025'!$A266&lt;&gt;"",IF(AND(MONTH($K264) &lt;= 2, MONTH($L264) &gt;= 2), IF($O264 &lt;&gt; "", $E264/$O264, ""), ""),"")</f>
        <v/>
      </c>
      <c r="R264" s="10" t="str">
        <f>IF('FY2025'!$A266&lt;&gt;"",IF(AND(MONTH($K264) &lt;= 3, MONTH($L264) &gt;= 3), IF($O264 &lt;&gt; "", $E264/$O264, ""), ""),"")</f>
        <v/>
      </c>
      <c r="S264" s="10" t="str">
        <f>IF('FY2025'!$A266&lt;&gt;"",IF(AND(MONTH($K264) &lt;= 4, MONTH($L264) &gt;= 4), IF($O264 &lt;&gt; "", $E264/$O264, ""), ""),"")</f>
        <v/>
      </c>
      <c r="T264" s="10" t="str">
        <f>IF('FY2025'!$A266&lt;&gt;"",IF(AND(MONTH($K264) &lt;= 5, MONTH($L264) &gt;= 5), IF($O264 &lt;&gt; "", $E264/$O264, ""), ""),"")</f>
        <v/>
      </c>
      <c r="U264" s="10" t="str">
        <f>IF('FY2025'!$A266&lt;&gt;"",IF(AND(MONTH($K264) &lt;= 6, MONTH($L264) &gt;= 6), IF($O264 &lt;&gt; "", $E264/$O264, ""), ""),"")</f>
        <v/>
      </c>
      <c r="V264" s="10" t="str">
        <f>IF('FY2025'!$A266&lt;&gt;"",IF(AND(MONTH($K264) &lt;= 7, MONTH($L264) &gt;= 7 ), IF($O264 &lt;&gt; "", $E264/$O264, ""), ""),"")</f>
        <v/>
      </c>
      <c r="W264" s="10" t="str">
        <f>IF('FY2025'!$A266&lt;&gt;"",IF(AND(MONTH($K264) &lt;= 8, MONTH($L264) &gt;= 8), IF($O264 &lt;&gt; "", $E264/$O264, ""), ""),"")</f>
        <v/>
      </c>
      <c r="X264" s="10" t="str">
        <f>IF('FY2025'!$A266&lt;&gt;"",IF(AND(MONTH($K264) &lt;= 9, MONTH($L264) &gt;= 9), IF($O264 &lt;&gt; "", $E264/$O264, ""), ""),"")</f>
        <v/>
      </c>
      <c r="Y264" s="10" t="str">
        <f>IF('FY2025'!$A266&lt;&gt;"",IF(AND(MONTH($K264) &lt;= 10, MONTH($L264) &gt;= 10), IF($O264 &lt;&gt; "", $E264/$O264, ""), ""),"")</f>
        <v/>
      </c>
      <c r="Z264" s="10" t="str">
        <f>IF('FY2025'!$A266&lt;&gt;"",IF(AND(MONTH($K264) &lt;= 11, MONTH($L264) &gt;= 11), IF($O264 &lt;&gt; "", $E264/$O264, ""), ""),"")</f>
        <v/>
      </c>
      <c r="AA264" s="10" t="str">
        <f>IF('FY2025'!$A266&lt;&gt;"",IF(AND(MONTH($K264) &lt;= 12, MONTH($L264) &gt;= 12), IF($O264 &lt;&gt; "", $E264/$O264, ""), ""),"")</f>
        <v/>
      </c>
    </row>
    <row r="265" spans="1:27" x14ac:dyDescent="0.25">
      <c r="A265" s="8" t="str">
        <f>IF('FY2025'!A267&lt;&gt;"", VALUE('FY2025'!A267), "")</f>
        <v/>
      </c>
      <c r="B265" s="5" t="str">
        <f>IF('FY2025'!A267&lt;&gt;"",_xlfn.VALUETOTEXT('FY2025'!B267),"")</f>
        <v/>
      </c>
      <c r="C265" s="5" t="str">
        <f>_xlfn.VALUETOTEXT('FY2025'!C267)</f>
        <v/>
      </c>
      <c r="D265" s="5" t="str">
        <f>IF('FY2025'!A267&lt;&gt;"",_xlfn.VALUETOTEXT('FY2025'!D267),"")</f>
        <v/>
      </c>
      <c r="E265" s="6" t="str">
        <f>IF('FY2025'!A267&lt;&gt;"",VALUE('FY2025'!E267),"")</f>
        <v/>
      </c>
      <c r="F265" s="6" t="str">
        <f>IF('FY2025'!A267&lt;&gt;"",VALUE('FY2025'!F267),"")</f>
        <v/>
      </c>
      <c r="G265" s="6" t="str">
        <f>IF('FY2025'!A267&lt;&gt;"",VALUE('FY2025'!G267),"")</f>
        <v/>
      </c>
      <c r="H265" s="6" t="str">
        <f>IF('FY2025'!A267&lt;&gt;"",VALUE('FY2025'!H267),"")</f>
        <v/>
      </c>
      <c r="I265" s="6" t="str">
        <f>IF('FY2025'!A267&lt;&gt;"",VALUE('FY2025'!I267),"")</f>
        <v/>
      </c>
      <c r="J265" s="6" t="str">
        <f>IF('FY2025'!A267&lt;&gt;"",VALUE('FY2025'!J267),"")</f>
        <v/>
      </c>
      <c r="K265" s="7" t="str">
        <f>IF('FY2025'!A267&lt;&gt;"",DATEVALUE(MID('FY2025'!K267, FIND(",", 'FY2025'!K267) + 2, FIND(" ", 'FY2025'!K267) - FIND(",", 'FY2025'!K267) - 1) &amp; " " &amp; MID('FY2025'!K267, FIND(" ", 'FY2025'!K267) + 1, FIND(",", 'FY2025'!K267, FIND(" ", 'FY2025'!K267)) - FIND(" ", 'FY2025'!K267) - 1) &amp; ", " &amp; MID('FY2025'!K267, FIND(",", 'FY2025'!K267, FIND(",",'FY2025'!K267) + 1) + 2, LEN('FY2025'!K267))),"")</f>
        <v/>
      </c>
      <c r="L265" s="7" t="str">
        <f>IF('FY2025'!A267&lt;&gt;"",DATEVALUE(MID('FY2025'!L267, FIND(",", 'FY2025'!L267) + 2, FIND(" ", 'FY2025'!L267) - FIND(",", 'FY2025'!L267) - 1) &amp; " " &amp; MID('FY2025'!L267, FIND(" ", 'FY2025'!L267) + 1, FIND(",", 'FY2025'!L267, FIND(" ", 'FY2025'!L267)) - FIND(" ", 'FY2025'!L267) - 1) &amp; ", " &amp; MID('FY2025'!L267, FIND(",", 'FY2025'!L267, FIND(",",'FY2025'!L267) + 1) + 2, LEN('FY2025'!L267))),"")</f>
        <v/>
      </c>
      <c r="M265" s="7" t="str">
        <f>IF('FY2025'!A267&lt;&gt;"",DATEVALUE(MID('FY2025'!M267, FIND(",", 'FY2025'!M267) + 2, FIND(" ", 'FY2025'!M267) - FIND(",", 'FY2025'!M267) - 1) &amp; " " &amp; MID('FY2025'!M267, FIND(" ", 'FY2025'!M267) + 1, FIND(",", 'FY2025'!M267, FIND(" ", 'FY2025'!M267)) - FIND(" ", 'FY2025'!M267) - 1) &amp; ", " &amp; MID('FY2025'!M267, FIND(",", 'FY2025'!M267, FIND(",",'FY2025'!M267) + 1) + 2, LEN('FY2025'!M267))),"")</f>
        <v/>
      </c>
      <c r="N265" s="7" t="str">
        <f>IF('FY2025'!A267&lt;&gt;"",DATEVALUE(MID('FY2025'!N267, FIND(",", 'FY2025'!N267) + 2, FIND(" ", 'FY2025'!N267) - FIND(",", 'FY2025'!N267) - 1) &amp; " " &amp; MID('FY2025'!N267, FIND(" ", 'FY2025'!N267) + 1, FIND(",", 'FY2025'!N267, FIND(" ", 'FY2025'!N267)) - FIND(" ", 'FY2025'!N267) - 1) &amp; ", " &amp; MID('FY2025'!N267, FIND(",", 'FY2025'!N267, FIND(",",'FY2025'!N267) + 1) + 2, LEN('FY2025'!N267))),"")</f>
        <v/>
      </c>
      <c r="O265" s="5" t="str">
        <f t="shared" si="4"/>
        <v/>
      </c>
      <c r="P265" s="10" t="str">
        <f>IF('FY2025'!$A267&lt;&gt;"",IF(AND(MONTH($K265) &lt;= 1, MONTH($L265) &gt;= 1), IF($O265 &lt;&gt; "", $E265/$O265, ""), ""),"")</f>
        <v/>
      </c>
      <c r="Q265" s="10" t="str">
        <f>IF('FY2025'!$A267&lt;&gt;"",IF(AND(MONTH($K265) &lt;= 2, MONTH($L265) &gt;= 2), IF($O265 &lt;&gt; "", $E265/$O265, ""), ""),"")</f>
        <v/>
      </c>
      <c r="R265" s="10" t="str">
        <f>IF('FY2025'!$A267&lt;&gt;"",IF(AND(MONTH($K265) &lt;= 3, MONTH($L265) &gt;= 3), IF($O265 &lt;&gt; "", $E265/$O265, ""), ""),"")</f>
        <v/>
      </c>
      <c r="S265" s="10" t="str">
        <f>IF('FY2025'!$A267&lt;&gt;"",IF(AND(MONTH($K265) &lt;= 4, MONTH($L265) &gt;= 4), IF($O265 &lt;&gt; "", $E265/$O265, ""), ""),"")</f>
        <v/>
      </c>
      <c r="T265" s="10" t="str">
        <f>IF('FY2025'!$A267&lt;&gt;"",IF(AND(MONTH($K265) &lt;= 5, MONTH($L265) &gt;= 5), IF($O265 &lt;&gt; "", $E265/$O265, ""), ""),"")</f>
        <v/>
      </c>
      <c r="U265" s="10" t="str">
        <f>IF('FY2025'!$A267&lt;&gt;"",IF(AND(MONTH($K265) &lt;= 6, MONTH($L265) &gt;= 6), IF($O265 &lt;&gt; "", $E265/$O265, ""), ""),"")</f>
        <v/>
      </c>
      <c r="V265" s="10" t="str">
        <f>IF('FY2025'!$A267&lt;&gt;"",IF(AND(MONTH($K265) &lt;= 7, MONTH($L265) &gt;= 7 ), IF($O265 &lt;&gt; "", $E265/$O265, ""), ""),"")</f>
        <v/>
      </c>
      <c r="W265" s="10" t="str">
        <f>IF('FY2025'!$A267&lt;&gt;"",IF(AND(MONTH($K265) &lt;= 8, MONTH($L265) &gt;= 8), IF($O265 &lt;&gt; "", $E265/$O265, ""), ""),"")</f>
        <v/>
      </c>
      <c r="X265" s="10" t="str">
        <f>IF('FY2025'!$A267&lt;&gt;"",IF(AND(MONTH($K265) &lt;= 9, MONTH($L265) &gt;= 9), IF($O265 &lt;&gt; "", $E265/$O265, ""), ""),"")</f>
        <v/>
      </c>
      <c r="Y265" s="10" t="str">
        <f>IF('FY2025'!$A267&lt;&gt;"",IF(AND(MONTH($K265) &lt;= 10, MONTH($L265) &gt;= 10), IF($O265 &lt;&gt; "", $E265/$O265, ""), ""),"")</f>
        <v/>
      </c>
      <c r="Z265" s="10" t="str">
        <f>IF('FY2025'!$A267&lt;&gt;"",IF(AND(MONTH($K265) &lt;= 11, MONTH($L265) &gt;= 11), IF($O265 &lt;&gt; "", $E265/$O265, ""), ""),"")</f>
        <v/>
      </c>
      <c r="AA265" s="10" t="str">
        <f>IF('FY2025'!$A267&lt;&gt;"",IF(AND(MONTH($K265) &lt;= 12, MONTH($L265) &gt;= 12), IF($O265 &lt;&gt; "", $E265/$O265, ""), ""),"")</f>
        <v/>
      </c>
    </row>
    <row r="266" spans="1:27" x14ac:dyDescent="0.25">
      <c r="A266" s="8" t="str">
        <f>IF('FY2025'!A268&lt;&gt;"", VALUE('FY2025'!A268), "")</f>
        <v/>
      </c>
      <c r="B266" s="5" t="str">
        <f>IF('FY2025'!A268&lt;&gt;"",_xlfn.VALUETOTEXT('FY2025'!B268),"")</f>
        <v/>
      </c>
      <c r="C266" s="5" t="str">
        <f>_xlfn.VALUETOTEXT('FY2025'!C268)</f>
        <v/>
      </c>
      <c r="D266" s="5" t="str">
        <f>IF('FY2025'!A268&lt;&gt;"",_xlfn.VALUETOTEXT('FY2025'!D268),"")</f>
        <v/>
      </c>
      <c r="E266" s="6" t="str">
        <f>IF('FY2025'!A268&lt;&gt;"",VALUE('FY2025'!E268),"")</f>
        <v/>
      </c>
      <c r="F266" s="6" t="str">
        <f>IF('FY2025'!A268&lt;&gt;"",VALUE('FY2025'!F268),"")</f>
        <v/>
      </c>
      <c r="G266" s="6" t="str">
        <f>IF('FY2025'!A268&lt;&gt;"",VALUE('FY2025'!G268),"")</f>
        <v/>
      </c>
      <c r="H266" s="6" t="str">
        <f>IF('FY2025'!A268&lt;&gt;"",VALUE('FY2025'!H268),"")</f>
        <v/>
      </c>
      <c r="I266" s="6" t="str">
        <f>IF('FY2025'!A268&lt;&gt;"",VALUE('FY2025'!I268),"")</f>
        <v/>
      </c>
      <c r="J266" s="6" t="str">
        <f>IF('FY2025'!A268&lt;&gt;"",VALUE('FY2025'!J268),"")</f>
        <v/>
      </c>
      <c r="K266" s="7" t="str">
        <f>IF('FY2025'!A268&lt;&gt;"",DATEVALUE(MID('FY2025'!K268, FIND(",", 'FY2025'!K268) + 2, FIND(" ", 'FY2025'!K268) - FIND(",", 'FY2025'!K268) - 1) &amp; " " &amp; MID('FY2025'!K268, FIND(" ", 'FY2025'!K268) + 1, FIND(",", 'FY2025'!K268, FIND(" ", 'FY2025'!K268)) - FIND(" ", 'FY2025'!K268) - 1) &amp; ", " &amp; MID('FY2025'!K268, FIND(",", 'FY2025'!K268, FIND(",",'FY2025'!K268) + 1) + 2, LEN('FY2025'!K268))),"")</f>
        <v/>
      </c>
      <c r="L266" s="7" t="str">
        <f>IF('FY2025'!A268&lt;&gt;"",DATEVALUE(MID('FY2025'!L268, FIND(",", 'FY2025'!L268) + 2, FIND(" ", 'FY2025'!L268) - FIND(",", 'FY2025'!L268) - 1) &amp; " " &amp; MID('FY2025'!L268, FIND(" ", 'FY2025'!L268) + 1, FIND(",", 'FY2025'!L268, FIND(" ", 'FY2025'!L268)) - FIND(" ", 'FY2025'!L268) - 1) &amp; ", " &amp; MID('FY2025'!L268, FIND(",", 'FY2025'!L268, FIND(",",'FY2025'!L268) + 1) + 2, LEN('FY2025'!L268))),"")</f>
        <v/>
      </c>
      <c r="M266" s="7" t="str">
        <f>IF('FY2025'!A268&lt;&gt;"",DATEVALUE(MID('FY2025'!M268, FIND(",", 'FY2025'!M268) + 2, FIND(" ", 'FY2025'!M268) - FIND(",", 'FY2025'!M268) - 1) &amp; " " &amp; MID('FY2025'!M268, FIND(" ", 'FY2025'!M268) + 1, FIND(",", 'FY2025'!M268, FIND(" ", 'FY2025'!M268)) - FIND(" ", 'FY2025'!M268) - 1) &amp; ", " &amp; MID('FY2025'!M268, FIND(",", 'FY2025'!M268, FIND(",",'FY2025'!M268) + 1) + 2, LEN('FY2025'!M268))),"")</f>
        <v/>
      </c>
      <c r="N266" s="7" t="str">
        <f>IF('FY2025'!A268&lt;&gt;"",DATEVALUE(MID('FY2025'!N268, FIND(",", 'FY2025'!N268) + 2, FIND(" ", 'FY2025'!N268) - FIND(",", 'FY2025'!N268) - 1) &amp; " " &amp; MID('FY2025'!N268, FIND(" ", 'FY2025'!N268) + 1, FIND(",", 'FY2025'!N268, FIND(" ", 'FY2025'!N268)) - FIND(" ", 'FY2025'!N268) - 1) &amp; ", " &amp; MID('FY2025'!N268, FIND(",", 'FY2025'!N268, FIND(",",'FY2025'!N268) + 1) + 2, LEN('FY2025'!N268))),"")</f>
        <v/>
      </c>
      <c r="O266" s="5" t="str">
        <f t="shared" si="4"/>
        <v/>
      </c>
      <c r="P266" s="10" t="str">
        <f>IF('FY2025'!$A268&lt;&gt;"",IF(AND(MONTH($K266) &lt;= 1, MONTH($L266) &gt;= 1), IF($O266 &lt;&gt; "", $E266/$O266, ""), ""),"")</f>
        <v/>
      </c>
      <c r="Q266" s="10" t="str">
        <f>IF('FY2025'!$A268&lt;&gt;"",IF(AND(MONTH($K266) &lt;= 2, MONTH($L266) &gt;= 2), IF($O266 &lt;&gt; "", $E266/$O266, ""), ""),"")</f>
        <v/>
      </c>
      <c r="R266" s="10" t="str">
        <f>IF('FY2025'!$A268&lt;&gt;"",IF(AND(MONTH($K266) &lt;= 3, MONTH($L266) &gt;= 3), IF($O266 &lt;&gt; "", $E266/$O266, ""), ""),"")</f>
        <v/>
      </c>
      <c r="S266" s="10" t="str">
        <f>IF('FY2025'!$A268&lt;&gt;"",IF(AND(MONTH($K266) &lt;= 4, MONTH($L266) &gt;= 4), IF($O266 &lt;&gt; "", $E266/$O266, ""), ""),"")</f>
        <v/>
      </c>
      <c r="T266" s="10" t="str">
        <f>IF('FY2025'!$A268&lt;&gt;"",IF(AND(MONTH($K266) &lt;= 5, MONTH($L266) &gt;= 5), IF($O266 &lt;&gt; "", $E266/$O266, ""), ""),"")</f>
        <v/>
      </c>
      <c r="U266" s="10" t="str">
        <f>IF('FY2025'!$A268&lt;&gt;"",IF(AND(MONTH($K266) &lt;= 6, MONTH($L266) &gt;= 6), IF($O266 &lt;&gt; "", $E266/$O266, ""), ""),"")</f>
        <v/>
      </c>
      <c r="V266" s="10" t="str">
        <f>IF('FY2025'!$A268&lt;&gt;"",IF(AND(MONTH($K266) &lt;= 7, MONTH($L266) &gt;= 7 ), IF($O266 &lt;&gt; "", $E266/$O266, ""), ""),"")</f>
        <v/>
      </c>
      <c r="W266" s="10" t="str">
        <f>IF('FY2025'!$A268&lt;&gt;"",IF(AND(MONTH($K266) &lt;= 8, MONTH($L266) &gt;= 8), IF($O266 &lt;&gt; "", $E266/$O266, ""), ""),"")</f>
        <v/>
      </c>
      <c r="X266" s="10" t="str">
        <f>IF('FY2025'!$A268&lt;&gt;"",IF(AND(MONTH($K266) &lt;= 9, MONTH($L266) &gt;= 9), IF($O266 &lt;&gt; "", $E266/$O266, ""), ""),"")</f>
        <v/>
      </c>
      <c r="Y266" s="10" t="str">
        <f>IF('FY2025'!$A268&lt;&gt;"",IF(AND(MONTH($K266) &lt;= 10, MONTH($L266) &gt;= 10), IF($O266 &lt;&gt; "", $E266/$O266, ""), ""),"")</f>
        <v/>
      </c>
      <c r="Z266" s="10" t="str">
        <f>IF('FY2025'!$A268&lt;&gt;"",IF(AND(MONTH($K266) &lt;= 11, MONTH($L266) &gt;= 11), IF($O266 &lt;&gt; "", $E266/$O266, ""), ""),"")</f>
        <v/>
      </c>
      <c r="AA266" s="10" t="str">
        <f>IF('FY2025'!$A268&lt;&gt;"",IF(AND(MONTH($K266) &lt;= 12, MONTH($L266) &gt;= 12), IF($O266 &lt;&gt; "", $E266/$O266, ""), ""),"")</f>
        <v/>
      </c>
    </row>
    <row r="267" spans="1:27" x14ac:dyDescent="0.25">
      <c r="A267" s="8" t="str">
        <f>IF('FY2025'!A269&lt;&gt;"", VALUE('FY2025'!A269), "")</f>
        <v/>
      </c>
      <c r="B267" s="5" t="str">
        <f>IF('FY2025'!A269&lt;&gt;"",_xlfn.VALUETOTEXT('FY2025'!B269),"")</f>
        <v/>
      </c>
      <c r="C267" s="5" t="str">
        <f>_xlfn.VALUETOTEXT('FY2025'!C269)</f>
        <v/>
      </c>
      <c r="D267" s="5" t="str">
        <f>IF('FY2025'!A269&lt;&gt;"",_xlfn.VALUETOTEXT('FY2025'!D269),"")</f>
        <v/>
      </c>
      <c r="E267" s="6" t="str">
        <f>IF('FY2025'!A269&lt;&gt;"",VALUE('FY2025'!E269),"")</f>
        <v/>
      </c>
      <c r="F267" s="6" t="str">
        <f>IF('FY2025'!A269&lt;&gt;"",VALUE('FY2025'!F269),"")</f>
        <v/>
      </c>
      <c r="G267" s="6" t="str">
        <f>IF('FY2025'!A269&lt;&gt;"",VALUE('FY2025'!G269),"")</f>
        <v/>
      </c>
      <c r="H267" s="6" t="str">
        <f>IF('FY2025'!A269&lt;&gt;"",VALUE('FY2025'!H269),"")</f>
        <v/>
      </c>
      <c r="I267" s="6" t="str">
        <f>IF('FY2025'!A269&lt;&gt;"",VALUE('FY2025'!I269),"")</f>
        <v/>
      </c>
      <c r="J267" s="6" t="str">
        <f>IF('FY2025'!A269&lt;&gt;"",VALUE('FY2025'!J269),"")</f>
        <v/>
      </c>
      <c r="K267" s="7" t="str">
        <f>IF('FY2025'!A269&lt;&gt;"",DATEVALUE(MID('FY2025'!K269, FIND(",", 'FY2025'!K269) + 2, FIND(" ", 'FY2025'!K269) - FIND(",", 'FY2025'!K269) - 1) &amp; " " &amp; MID('FY2025'!K269, FIND(" ", 'FY2025'!K269) + 1, FIND(",", 'FY2025'!K269, FIND(" ", 'FY2025'!K269)) - FIND(" ", 'FY2025'!K269) - 1) &amp; ", " &amp; MID('FY2025'!K269, FIND(",", 'FY2025'!K269, FIND(",",'FY2025'!K269) + 1) + 2, LEN('FY2025'!K269))),"")</f>
        <v/>
      </c>
      <c r="L267" s="7" t="str">
        <f>IF('FY2025'!A269&lt;&gt;"",DATEVALUE(MID('FY2025'!L269, FIND(",", 'FY2025'!L269) + 2, FIND(" ", 'FY2025'!L269) - FIND(",", 'FY2025'!L269) - 1) &amp; " " &amp; MID('FY2025'!L269, FIND(" ", 'FY2025'!L269) + 1, FIND(",", 'FY2025'!L269, FIND(" ", 'FY2025'!L269)) - FIND(" ", 'FY2025'!L269) - 1) &amp; ", " &amp; MID('FY2025'!L269, FIND(",", 'FY2025'!L269, FIND(",",'FY2025'!L269) + 1) + 2, LEN('FY2025'!L269))),"")</f>
        <v/>
      </c>
      <c r="M267" s="7" t="str">
        <f>IF('FY2025'!A269&lt;&gt;"",DATEVALUE(MID('FY2025'!M269, FIND(",", 'FY2025'!M269) + 2, FIND(" ", 'FY2025'!M269) - FIND(",", 'FY2025'!M269) - 1) &amp; " " &amp; MID('FY2025'!M269, FIND(" ", 'FY2025'!M269) + 1, FIND(",", 'FY2025'!M269, FIND(" ", 'FY2025'!M269)) - FIND(" ", 'FY2025'!M269) - 1) &amp; ", " &amp; MID('FY2025'!M269, FIND(",", 'FY2025'!M269, FIND(",",'FY2025'!M269) + 1) + 2, LEN('FY2025'!M269))),"")</f>
        <v/>
      </c>
      <c r="N267" s="7" t="str">
        <f>IF('FY2025'!A269&lt;&gt;"",DATEVALUE(MID('FY2025'!N269, FIND(",", 'FY2025'!N269) + 2, FIND(" ", 'FY2025'!N269) - FIND(",", 'FY2025'!N269) - 1) &amp; " " &amp; MID('FY2025'!N269, FIND(" ", 'FY2025'!N269) + 1, FIND(",", 'FY2025'!N269, FIND(" ", 'FY2025'!N269)) - FIND(" ", 'FY2025'!N269) - 1) &amp; ", " &amp; MID('FY2025'!N269, FIND(",", 'FY2025'!N269, FIND(",",'FY2025'!N269) + 1) + 2, LEN('FY2025'!N269))),"")</f>
        <v/>
      </c>
      <c r="O267" s="5" t="str">
        <f t="shared" si="4"/>
        <v/>
      </c>
      <c r="P267" s="10" t="str">
        <f>IF('FY2025'!$A269&lt;&gt;"",IF(AND(MONTH($K267) &lt;= 1, MONTH($L267) &gt;= 1), IF($O267 &lt;&gt; "", $E267/$O267, ""), ""),"")</f>
        <v/>
      </c>
      <c r="Q267" s="10" t="str">
        <f>IF('FY2025'!$A269&lt;&gt;"",IF(AND(MONTH($K267) &lt;= 2, MONTH($L267) &gt;= 2), IF($O267 &lt;&gt; "", $E267/$O267, ""), ""),"")</f>
        <v/>
      </c>
      <c r="R267" s="10" t="str">
        <f>IF('FY2025'!$A269&lt;&gt;"",IF(AND(MONTH($K267) &lt;= 3, MONTH($L267) &gt;= 3), IF($O267 &lt;&gt; "", $E267/$O267, ""), ""),"")</f>
        <v/>
      </c>
      <c r="S267" s="10" t="str">
        <f>IF('FY2025'!$A269&lt;&gt;"",IF(AND(MONTH($K267) &lt;= 4, MONTH($L267) &gt;= 4), IF($O267 &lt;&gt; "", $E267/$O267, ""), ""),"")</f>
        <v/>
      </c>
      <c r="T267" s="10" t="str">
        <f>IF('FY2025'!$A269&lt;&gt;"",IF(AND(MONTH($K267) &lt;= 5, MONTH($L267) &gt;= 5), IF($O267 &lt;&gt; "", $E267/$O267, ""), ""),"")</f>
        <v/>
      </c>
      <c r="U267" s="10" t="str">
        <f>IF('FY2025'!$A269&lt;&gt;"",IF(AND(MONTH($K267) &lt;= 6, MONTH($L267) &gt;= 6), IF($O267 &lt;&gt; "", $E267/$O267, ""), ""),"")</f>
        <v/>
      </c>
      <c r="V267" s="10" t="str">
        <f>IF('FY2025'!$A269&lt;&gt;"",IF(AND(MONTH($K267) &lt;= 7, MONTH($L267) &gt;= 7 ), IF($O267 &lt;&gt; "", $E267/$O267, ""), ""),"")</f>
        <v/>
      </c>
      <c r="W267" s="10" t="str">
        <f>IF('FY2025'!$A269&lt;&gt;"",IF(AND(MONTH($K267) &lt;= 8, MONTH($L267) &gt;= 8), IF($O267 &lt;&gt; "", $E267/$O267, ""), ""),"")</f>
        <v/>
      </c>
      <c r="X267" s="10" t="str">
        <f>IF('FY2025'!$A269&lt;&gt;"",IF(AND(MONTH($K267) &lt;= 9, MONTH($L267) &gt;= 9), IF($O267 &lt;&gt; "", $E267/$O267, ""), ""),"")</f>
        <v/>
      </c>
      <c r="Y267" s="10" t="str">
        <f>IF('FY2025'!$A269&lt;&gt;"",IF(AND(MONTH($K267) &lt;= 10, MONTH($L267) &gt;= 10), IF($O267 &lt;&gt; "", $E267/$O267, ""), ""),"")</f>
        <v/>
      </c>
      <c r="Z267" s="10" t="str">
        <f>IF('FY2025'!$A269&lt;&gt;"",IF(AND(MONTH($K267) &lt;= 11, MONTH($L267) &gt;= 11), IF($O267 &lt;&gt; "", $E267/$O267, ""), ""),"")</f>
        <v/>
      </c>
      <c r="AA267" s="10" t="str">
        <f>IF('FY2025'!$A269&lt;&gt;"",IF(AND(MONTH($K267) &lt;= 12, MONTH($L267) &gt;= 12), IF($O267 &lt;&gt; "", $E267/$O267, ""), ""),"")</f>
        <v/>
      </c>
    </row>
    <row r="268" spans="1:27" x14ac:dyDescent="0.25">
      <c r="A268" s="8" t="str">
        <f>IF('FY2025'!A270&lt;&gt;"", VALUE('FY2025'!A270), "")</f>
        <v/>
      </c>
      <c r="B268" s="5" t="str">
        <f>IF('FY2025'!A270&lt;&gt;"",_xlfn.VALUETOTEXT('FY2025'!B270),"")</f>
        <v/>
      </c>
      <c r="C268" s="5" t="str">
        <f>_xlfn.VALUETOTEXT('FY2025'!C270)</f>
        <v/>
      </c>
      <c r="D268" s="5" t="str">
        <f>IF('FY2025'!A270&lt;&gt;"",_xlfn.VALUETOTEXT('FY2025'!D270),"")</f>
        <v/>
      </c>
      <c r="E268" s="6" t="str">
        <f>IF('FY2025'!A270&lt;&gt;"",VALUE('FY2025'!E270),"")</f>
        <v/>
      </c>
      <c r="F268" s="6" t="str">
        <f>IF('FY2025'!A270&lt;&gt;"",VALUE('FY2025'!F270),"")</f>
        <v/>
      </c>
      <c r="G268" s="6" t="str">
        <f>IF('FY2025'!A270&lt;&gt;"",VALUE('FY2025'!G270),"")</f>
        <v/>
      </c>
      <c r="H268" s="6" t="str">
        <f>IF('FY2025'!A270&lt;&gt;"",VALUE('FY2025'!H270),"")</f>
        <v/>
      </c>
      <c r="I268" s="6" t="str">
        <f>IF('FY2025'!A270&lt;&gt;"",VALUE('FY2025'!I270),"")</f>
        <v/>
      </c>
      <c r="J268" s="6" t="str">
        <f>IF('FY2025'!A270&lt;&gt;"",VALUE('FY2025'!J270),"")</f>
        <v/>
      </c>
      <c r="K268" s="7" t="str">
        <f>IF('FY2025'!A270&lt;&gt;"",DATEVALUE(MID('FY2025'!K270, FIND(",", 'FY2025'!K270) + 2, FIND(" ", 'FY2025'!K270) - FIND(",", 'FY2025'!K270) - 1) &amp; " " &amp; MID('FY2025'!K270, FIND(" ", 'FY2025'!K270) + 1, FIND(",", 'FY2025'!K270, FIND(" ", 'FY2025'!K270)) - FIND(" ", 'FY2025'!K270) - 1) &amp; ", " &amp; MID('FY2025'!K270, FIND(",", 'FY2025'!K270, FIND(",",'FY2025'!K270) + 1) + 2, LEN('FY2025'!K270))),"")</f>
        <v/>
      </c>
      <c r="L268" s="7" t="str">
        <f>IF('FY2025'!A270&lt;&gt;"",DATEVALUE(MID('FY2025'!L270, FIND(",", 'FY2025'!L270) + 2, FIND(" ", 'FY2025'!L270) - FIND(",", 'FY2025'!L270) - 1) &amp; " " &amp; MID('FY2025'!L270, FIND(" ", 'FY2025'!L270) + 1, FIND(",", 'FY2025'!L270, FIND(" ", 'FY2025'!L270)) - FIND(" ", 'FY2025'!L270) - 1) &amp; ", " &amp; MID('FY2025'!L270, FIND(",", 'FY2025'!L270, FIND(",",'FY2025'!L270) + 1) + 2, LEN('FY2025'!L270))),"")</f>
        <v/>
      </c>
      <c r="M268" s="7" t="str">
        <f>IF('FY2025'!A270&lt;&gt;"",DATEVALUE(MID('FY2025'!M270, FIND(",", 'FY2025'!M270) + 2, FIND(" ", 'FY2025'!M270) - FIND(",", 'FY2025'!M270) - 1) &amp; " " &amp; MID('FY2025'!M270, FIND(" ", 'FY2025'!M270) + 1, FIND(",", 'FY2025'!M270, FIND(" ", 'FY2025'!M270)) - FIND(" ", 'FY2025'!M270) - 1) &amp; ", " &amp; MID('FY2025'!M270, FIND(",", 'FY2025'!M270, FIND(",",'FY2025'!M270) + 1) + 2, LEN('FY2025'!M270))),"")</f>
        <v/>
      </c>
      <c r="N268" s="7" t="str">
        <f>IF('FY2025'!A270&lt;&gt;"",DATEVALUE(MID('FY2025'!N270, FIND(",", 'FY2025'!N270) + 2, FIND(" ", 'FY2025'!N270) - FIND(",", 'FY2025'!N270) - 1) &amp; " " &amp; MID('FY2025'!N270, FIND(" ", 'FY2025'!N270) + 1, FIND(",", 'FY2025'!N270, FIND(" ", 'FY2025'!N270)) - FIND(" ", 'FY2025'!N270) - 1) &amp; ", " &amp; MID('FY2025'!N270, FIND(",", 'FY2025'!N270, FIND(",",'FY2025'!N270) + 1) + 2, LEN('FY2025'!N270))),"")</f>
        <v/>
      </c>
      <c r="O268" s="5" t="str">
        <f t="shared" si="4"/>
        <v/>
      </c>
      <c r="P268" s="10" t="str">
        <f>IF('FY2025'!$A270&lt;&gt;"",IF(AND(MONTH($K268) &lt;= 1, MONTH($L268) &gt;= 1), IF($O268 &lt;&gt; "", $E268/$O268, ""), ""),"")</f>
        <v/>
      </c>
      <c r="Q268" s="10" t="str">
        <f>IF('FY2025'!$A270&lt;&gt;"",IF(AND(MONTH($K268) &lt;= 2, MONTH($L268) &gt;= 2), IF($O268 &lt;&gt; "", $E268/$O268, ""), ""),"")</f>
        <v/>
      </c>
      <c r="R268" s="10" t="str">
        <f>IF('FY2025'!$A270&lt;&gt;"",IF(AND(MONTH($K268) &lt;= 3, MONTH($L268) &gt;= 3), IF($O268 &lt;&gt; "", $E268/$O268, ""), ""),"")</f>
        <v/>
      </c>
      <c r="S268" s="10" t="str">
        <f>IF('FY2025'!$A270&lt;&gt;"",IF(AND(MONTH($K268) &lt;= 4, MONTH($L268) &gt;= 4), IF($O268 &lt;&gt; "", $E268/$O268, ""), ""),"")</f>
        <v/>
      </c>
      <c r="T268" s="10" t="str">
        <f>IF('FY2025'!$A270&lt;&gt;"",IF(AND(MONTH($K268) &lt;= 5, MONTH($L268) &gt;= 5), IF($O268 &lt;&gt; "", $E268/$O268, ""), ""),"")</f>
        <v/>
      </c>
      <c r="U268" s="10" t="str">
        <f>IF('FY2025'!$A270&lt;&gt;"",IF(AND(MONTH($K268) &lt;= 6, MONTH($L268) &gt;= 6), IF($O268 &lt;&gt; "", $E268/$O268, ""), ""),"")</f>
        <v/>
      </c>
      <c r="V268" s="10" t="str">
        <f>IF('FY2025'!$A270&lt;&gt;"",IF(AND(MONTH($K268) &lt;= 7, MONTH($L268) &gt;= 7 ), IF($O268 &lt;&gt; "", $E268/$O268, ""), ""),"")</f>
        <v/>
      </c>
      <c r="W268" s="10" t="str">
        <f>IF('FY2025'!$A270&lt;&gt;"",IF(AND(MONTH($K268) &lt;= 8, MONTH($L268) &gt;= 8), IF($O268 &lt;&gt; "", $E268/$O268, ""), ""),"")</f>
        <v/>
      </c>
      <c r="X268" s="10" t="str">
        <f>IF('FY2025'!$A270&lt;&gt;"",IF(AND(MONTH($K268) &lt;= 9, MONTH($L268) &gt;= 9), IF($O268 &lt;&gt; "", $E268/$O268, ""), ""),"")</f>
        <v/>
      </c>
      <c r="Y268" s="10" t="str">
        <f>IF('FY2025'!$A270&lt;&gt;"",IF(AND(MONTH($K268) &lt;= 10, MONTH($L268) &gt;= 10), IF($O268 &lt;&gt; "", $E268/$O268, ""), ""),"")</f>
        <v/>
      </c>
      <c r="Z268" s="10" t="str">
        <f>IF('FY2025'!$A270&lt;&gt;"",IF(AND(MONTH($K268) &lt;= 11, MONTH($L268) &gt;= 11), IF($O268 &lt;&gt; "", $E268/$O268, ""), ""),"")</f>
        <v/>
      </c>
      <c r="AA268" s="10" t="str">
        <f>IF('FY2025'!$A270&lt;&gt;"",IF(AND(MONTH($K268) &lt;= 12, MONTH($L268) &gt;= 12), IF($O268 &lt;&gt; "", $E268/$O268, ""), ""),"")</f>
        <v/>
      </c>
    </row>
    <row r="269" spans="1:27" x14ac:dyDescent="0.25">
      <c r="A269" s="8" t="str">
        <f>IF('FY2025'!A271&lt;&gt;"", VALUE('FY2025'!A271), "")</f>
        <v/>
      </c>
      <c r="B269" s="5" t="str">
        <f>IF('FY2025'!A271&lt;&gt;"",_xlfn.VALUETOTEXT('FY2025'!B271),"")</f>
        <v/>
      </c>
      <c r="C269" s="5" t="str">
        <f>_xlfn.VALUETOTEXT('FY2025'!C271)</f>
        <v/>
      </c>
      <c r="D269" s="5" t="str">
        <f>IF('FY2025'!A271&lt;&gt;"",_xlfn.VALUETOTEXT('FY2025'!D271),"")</f>
        <v/>
      </c>
      <c r="E269" s="6" t="str">
        <f>IF('FY2025'!A271&lt;&gt;"",VALUE('FY2025'!E271),"")</f>
        <v/>
      </c>
      <c r="F269" s="6" t="str">
        <f>IF('FY2025'!A271&lt;&gt;"",VALUE('FY2025'!F271),"")</f>
        <v/>
      </c>
      <c r="G269" s="6" t="str">
        <f>IF('FY2025'!A271&lt;&gt;"",VALUE('FY2025'!G271),"")</f>
        <v/>
      </c>
      <c r="H269" s="6" t="str">
        <f>IF('FY2025'!A271&lt;&gt;"",VALUE('FY2025'!H271),"")</f>
        <v/>
      </c>
      <c r="I269" s="6" t="str">
        <f>IF('FY2025'!A271&lt;&gt;"",VALUE('FY2025'!I271),"")</f>
        <v/>
      </c>
      <c r="J269" s="6" t="str">
        <f>IF('FY2025'!A271&lt;&gt;"",VALUE('FY2025'!J271),"")</f>
        <v/>
      </c>
      <c r="K269" s="7" t="str">
        <f>IF('FY2025'!A271&lt;&gt;"",DATEVALUE(MID('FY2025'!K271, FIND(",", 'FY2025'!K271) + 2, FIND(" ", 'FY2025'!K271) - FIND(",", 'FY2025'!K271) - 1) &amp; " " &amp; MID('FY2025'!K271, FIND(" ", 'FY2025'!K271) + 1, FIND(",", 'FY2025'!K271, FIND(" ", 'FY2025'!K271)) - FIND(" ", 'FY2025'!K271) - 1) &amp; ", " &amp; MID('FY2025'!K271, FIND(",", 'FY2025'!K271, FIND(",",'FY2025'!K271) + 1) + 2, LEN('FY2025'!K271))),"")</f>
        <v/>
      </c>
      <c r="L269" s="7" t="str">
        <f>IF('FY2025'!A271&lt;&gt;"",DATEVALUE(MID('FY2025'!L271, FIND(",", 'FY2025'!L271) + 2, FIND(" ", 'FY2025'!L271) - FIND(",", 'FY2025'!L271) - 1) &amp; " " &amp; MID('FY2025'!L271, FIND(" ", 'FY2025'!L271) + 1, FIND(",", 'FY2025'!L271, FIND(" ", 'FY2025'!L271)) - FIND(" ", 'FY2025'!L271) - 1) &amp; ", " &amp; MID('FY2025'!L271, FIND(",", 'FY2025'!L271, FIND(",",'FY2025'!L271) + 1) + 2, LEN('FY2025'!L271))),"")</f>
        <v/>
      </c>
      <c r="M269" s="7" t="str">
        <f>IF('FY2025'!A271&lt;&gt;"",DATEVALUE(MID('FY2025'!M271, FIND(",", 'FY2025'!M271) + 2, FIND(" ", 'FY2025'!M271) - FIND(",", 'FY2025'!M271) - 1) &amp; " " &amp; MID('FY2025'!M271, FIND(" ", 'FY2025'!M271) + 1, FIND(",", 'FY2025'!M271, FIND(" ", 'FY2025'!M271)) - FIND(" ", 'FY2025'!M271) - 1) &amp; ", " &amp; MID('FY2025'!M271, FIND(",", 'FY2025'!M271, FIND(",",'FY2025'!M271) + 1) + 2, LEN('FY2025'!M271))),"")</f>
        <v/>
      </c>
      <c r="N269" s="7" t="str">
        <f>IF('FY2025'!A271&lt;&gt;"",DATEVALUE(MID('FY2025'!N271, FIND(",", 'FY2025'!N271) + 2, FIND(" ", 'FY2025'!N271) - FIND(",", 'FY2025'!N271) - 1) &amp; " " &amp; MID('FY2025'!N271, FIND(" ", 'FY2025'!N271) + 1, FIND(",", 'FY2025'!N271, FIND(" ", 'FY2025'!N271)) - FIND(" ", 'FY2025'!N271) - 1) &amp; ", " &amp; MID('FY2025'!N271, FIND(",", 'FY2025'!N271, FIND(",",'FY2025'!N271) + 1) + 2, LEN('FY2025'!N271))),"")</f>
        <v/>
      </c>
      <c r="O269" s="5" t="str">
        <f t="shared" si="4"/>
        <v/>
      </c>
      <c r="P269" s="10" t="str">
        <f>IF('FY2025'!$A271&lt;&gt;"",IF(AND(MONTH($K269) &lt;= 1, MONTH($L269) &gt;= 1), IF($O269 &lt;&gt; "", $E269/$O269, ""), ""),"")</f>
        <v/>
      </c>
      <c r="Q269" s="10" t="str">
        <f>IF('FY2025'!$A271&lt;&gt;"",IF(AND(MONTH($K269) &lt;= 2, MONTH($L269) &gt;= 2), IF($O269 &lt;&gt; "", $E269/$O269, ""), ""),"")</f>
        <v/>
      </c>
      <c r="R269" s="10" t="str">
        <f>IF('FY2025'!$A271&lt;&gt;"",IF(AND(MONTH($K269) &lt;= 3, MONTH($L269) &gt;= 3), IF($O269 &lt;&gt; "", $E269/$O269, ""), ""),"")</f>
        <v/>
      </c>
      <c r="S269" s="10" t="str">
        <f>IF('FY2025'!$A271&lt;&gt;"",IF(AND(MONTH($K269) &lt;= 4, MONTH($L269) &gt;= 4), IF($O269 &lt;&gt; "", $E269/$O269, ""), ""),"")</f>
        <v/>
      </c>
      <c r="T269" s="10" t="str">
        <f>IF('FY2025'!$A271&lt;&gt;"",IF(AND(MONTH($K269) &lt;= 5, MONTH($L269) &gt;= 5), IF($O269 &lt;&gt; "", $E269/$O269, ""), ""),"")</f>
        <v/>
      </c>
      <c r="U269" s="10" t="str">
        <f>IF('FY2025'!$A271&lt;&gt;"",IF(AND(MONTH($K269) &lt;= 6, MONTH($L269) &gt;= 6), IF($O269 &lt;&gt; "", $E269/$O269, ""), ""),"")</f>
        <v/>
      </c>
      <c r="V269" s="10" t="str">
        <f>IF('FY2025'!$A271&lt;&gt;"",IF(AND(MONTH($K269) &lt;= 7, MONTH($L269) &gt;= 7 ), IF($O269 &lt;&gt; "", $E269/$O269, ""), ""),"")</f>
        <v/>
      </c>
      <c r="W269" s="10" t="str">
        <f>IF('FY2025'!$A271&lt;&gt;"",IF(AND(MONTH($K269) &lt;= 8, MONTH($L269) &gt;= 8), IF($O269 &lt;&gt; "", $E269/$O269, ""), ""),"")</f>
        <v/>
      </c>
      <c r="X269" s="10" t="str">
        <f>IF('FY2025'!$A271&lt;&gt;"",IF(AND(MONTH($K269) &lt;= 9, MONTH($L269) &gt;= 9), IF($O269 &lt;&gt; "", $E269/$O269, ""), ""),"")</f>
        <v/>
      </c>
      <c r="Y269" s="10" t="str">
        <f>IF('FY2025'!$A271&lt;&gt;"",IF(AND(MONTH($K269) &lt;= 10, MONTH($L269) &gt;= 10), IF($O269 &lt;&gt; "", $E269/$O269, ""), ""),"")</f>
        <v/>
      </c>
      <c r="Z269" s="10" t="str">
        <f>IF('FY2025'!$A271&lt;&gt;"",IF(AND(MONTH($K269) &lt;= 11, MONTH($L269) &gt;= 11), IF($O269 &lt;&gt; "", $E269/$O269, ""), ""),"")</f>
        <v/>
      </c>
      <c r="AA269" s="10" t="str">
        <f>IF('FY2025'!$A271&lt;&gt;"",IF(AND(MONTH($K269) &lt;= 12, MONTH($L269) &gt;= 12), IF($O269 &lt;&gt; "", $E269/$O269, ""), ""),"")</f>
        <v/>
      </c>
    </row>
    <row r="270" spans="1:27" x14ac:dyDescent="0.25">
      <c r="A270" s="8" t="str">
        <f>IF('FY2025'!A272&lt;&gt;"", VALUE('FY2025'!A272), "")</f>
        <v/>
      </c>
      <c r="B270" s="5" t="str">
        <f>IF('FY2025'!A272&lt;&gt;"",_xlfn.VALUETOTEXT('FY2025'!B272),"")</f>
        <v/>
      </c>
      <c r="C270" s="5" t="str">
        <f>_xlfn.VALUETOTEXT('FY2025'!C272)</f>
        <v/>
      </c>
      <c r="D270" s="5" t="str">
        <f>IF('FY2025'!A272&lt;&gt;"",_xlfn.VALUETOTEXT('FY2025'!D272),"")</f>
        <v/>
      </c>
      <c r="E270" s="6" t="str">
        <f>IF('FY2025'!A272&lt;&gt;"",VALUE('FY2025'!E272),"")</f>
        <v/>
      </c>
      <c r="F270" s="6" t="str">
        <f>IF('FY2025'!A272&lt;&gt;"",VALUE('FY2025'!F272),"")</f>
        <v/>
      </c>
      <c r="G270" s="6" t="str">
        <f>IF('FY2025'!A272&lt;&gt;"",VALUE('FY2025'!G272),"")</f>
        <v/>
      </c>
      <c r="H270" s="6" t="str">
        <f>IF('FY2025'!A272&lt;&gt;"",VALUE('FY2025'!H272),"")</f>
        <v/>
      </c>
      <c r="I270" s="6" t="str">
        <f>IF('FY2025'!A272&lt;&gt;"",VALUE('FY2025'!I272),"")</f>
        <v/>
      </c>
      <c r="J270" s="6" t="str">
        <f>IF('FY2025'!A272&lt;&gt;"",VALUE('FY2025'!J272),"")</f>
        <v/>
      </c>
      <c r="K270" s="7" t="str">
        <f>IF('FY2025'!A272&lt;&gt;"",DATEVALUE(MID('FY2025'!K272, FIND(",", 'FY2025'!K272) + 2, FIND(" ", 'FY2025'!K272) - FIND(",", 'FY2025'!K272) - 1) &amp; " " &amp; MID('FY2025'!K272, FIND(" ", 'FY2025'!K272) + 1, FIND(",", 'FY2025'!K272, FIND(" ", 'FY2025'!K272)) - FIND(" ", 'FY2025'!K272) - 1) &amp; ", " &amp; MID('FY2025'!K272, FIND(",", 'FY2025'!K272, FIND(",",'FY2025'!K272) + 1) + 2, LEN('FY2025'!K272))),"")</f>
        <v/>
      </c>
      <c r="L270" s="7" t="str">
        <f>IF('FY2025'!A272&lt;&gt;"",DATEVALUE(MID('FY2025'!L272, FIND(",", 'FY2025'!L272) + 2, FIND(" ", 'FY2025'!L272) - FIND(",", 'FY2025'!L272) - 1) &amp; " " &amp; MID('FY2025'!L272, FIND(" ", 'FY2025'!L272) + 1, FIND(",", 'FY2025'!L272, FIND(" ", 'FY2025'!L272)) - FIND(" ", 'FY2025'!L272) - 1) &amp; ", " &amp; MID('FY2025'!L272, FIND(",", 'FY2025'!L272, FIND(",",'FY2025'!L272) + 1) + 2, LEN('FY2025'!L272))),"")</f>
        <v/>
      </c>
      <c r="M270" s="7" t="str">
        <f>IF('FY2025'!A272&lt;&gt;"",DATEVALUE(MID('FY2025'!M272, FIND(",", 'FY2025'!M272) + 2, FIND(" ", 'FY2025'!M272) - FIND(",", 'FY2025'!M272) - 1) &amp; " " &amp; MID('FY2025'!M272, FIND(" ", 'FY2025'!M272) + 1, FIND(",", 'FY2025'!M272, FIND(" ", 'FY2025'!M272)) - FIND(" ", 'FY2025'!M272) - 1) &amp; ", " &amp; MID('FY2025'!M272, FIND(",", 'FY2025'!M272, FIND(",",'FY2025'!M272) + 1) + 2, LEN('FY2025'!M272))),"")</f>
        <v/>
      </c>
      <c r="N270" s="7" t="str">
        <f>IF('FY2025'!A272&lt;&gt;"",DATEVALUE(MID('FY2025'!N272, FIND(",", 'FY2025'!N272) + 2, FIND(" ", 'FY2025'!N272) - FIND(",", 'FY2025'!N272) - 1) &amp; " " &amp; MID('FY2025'!N272, FIND(" ", 'FY2025'!N272) + 1, FIND(",", 'FY2025'!N272, FIND(" ", 'FY2025'!N272)) - FIND(" ", 'FY2025'!N272) - 1) &amp; ", " &amp; MID('FY2025'!N272, FIND(",", 'FY2025'!N272, FIND(",",'FY2025'!N272) + 1) + 2, LEN('FY2025'!N272))),"")</f>
        <v/>
      </c>
      <c r="O270" s="5" t="str">
        <f t="shared" si="4"/>
        <v/>
      </c>
      <c r="P270" s="10" t="str">
        <f>IF('FY2025'!$A272&lt;&gt;"",IF(AND(MONTH($K270) &lt;= 1, MONTH($L270) &gt;= 1), IF($O270 &lt;&gt; "", $E270/$O270, ""), ""),"")</f>
        <v/>
      </c>
      <c r="Q270" s="10" t="str">
        <f>IF('FY2025'!$A272&lt;&gt;"",IF(AND(MONTH($K270) &lt;= 2, MONTH($L270) &gt;= 2), IF($O270 &lt;&gt; "", $E270/$O270, ""), ""),"")</f>
        <v/>
      </c>
      <c r="R270" s="10" t="str">
        <f>IF('FY2025'!$A272&lt;&gt;"",IF(AND(MONTH($K270) &lt;= 3, MONTH($L270) &gt;= 3), IF($O270 &lt;&gt; "", $E270/$O270, ""), ""),"")</f>
        <v/>
      </c>
      <c r="S270" s="10" t="str">
        <f>IF('FY2025'!$A272&lt;&gt;"",IF(AND(MONTH($K270) &lt;= 4, MONTH($L270) &gt;= 4), IF($O270 &lt;&gt; "", $E270/$O270, ""), ""),"")</f>
        <v/>
      </c>
      <c r="T270" s="10" t="str">
        <f>IF('FY2025'!$A272&lt;&gt;"",IF(AND(MONTH($K270) &lt;= 5, MONTH($L270) &gt;= 5), IF($O270 &lt;&gt; "", $E270/$O270, ""), ""),"")</f>
        <v/>
      </c>
      <c r="U270" s="10" t="str">
        <f>IF('FY2025'!$A272&lt;&gt;"",IF(AND(MONTH($K270) &lt;= 6, MONTH($L270) &gt;= 6), IF($O270 &lt;&gt; "", $E270/$O270, ""), ""),"")</f>
        <v/>
      </c>
      <c r="V270" s="10" t="str">
        <f>IF('FY2025'!$A272&lt;&gt;"",IF(AND(MONTH($K270) &lt;= 7, MONTH($L270) &gt;= 7 ), IF($O270 &lt;&gt; "", $E270/$O270, ""), ""),"")</f>
        <v/>
      </c>
      <c r="W270" s="10" t="str">
        <f>IF('FY2025'!$A272&lt;&gt;"",IF(AND(MONTH($K270) &lt;= 8, MONTH($L270) &gt;= 8), IF($O270 &lt;&gt; "", $E270/$O270, ""), ""),"")</f>
        <v/>
      </c>
      <c r="X270" s="10" t="str">
        <f>IF('FY2025'!$A272&lt;&gt;"",IF(AND(MONTH($K270) &lt;= 9, MONTH($L270) &gt;= 9), IF($O270 &lt;&gt; "", $E270/$O270, ""), ""),"")</f>
        <v/>
      </c>
      <c r="Y270" s="10" t="str">
        <f>IF('FY2025'!$A272&lt;&gt;"",IF(AND(MONTH($K270) &lt;= 10, MONTH($L270) &gt;= 10), IF($O270 &lt;&gt; "", $E270/$O270, ""), ""),"")</f>
        <v/>
      </c>
      <c r="Z270" s="10" t="str">
        <f>IF('FY2025'!$A272&lt;&gt;"",IF(AND(MONTH($K270) &lt;= 11, MONTH($L270) &gt;= 11), IF($O270 &lt;&gt; "", $E270/$O270, ""), ""),"")</f>
        <v/>
      </c>
      <c r="AA270" s="10" t="str">
        <f>IF('FY2025'!$A272&lt;&gt;"",IF(AND(MONTH($K270) &lt;= 12, MONTH($L270) &gt;= 12), IF($O270 &lt;&gt; "", $E270/$O270, ""), ""),"")</f>
        <v/>
      </c>
    </row>
    <row r="271" spans="1:27" x14ac:dyDescent="0.25">
      <c r="A271" s="8" t="str">
        <f>IF('FY2025'!A273&lt;&gt;"", VALUE('FY2025'!A273), "")</f>
        <v/>
      </c>
      <c r="B271" s="5" t="str">
        <f>IF('FY2025'!A273&lt;&gt;"",_xlfn.VALUETOTEXT('FY2025'!B273),"")</f>
        <v/>
      </c>
      <c r="C271" s="5" t="str">
        <f>_xlfn.VALUETOTEXT('FY2025'!C273)</f>
        <v/>
      </c>
      <c r="D271" s="5" t="str">
        <f>IF('FY2025'!A273&lt;&gt;"",_xlfn.VALUETOTEXT('FY2025'!D273),"")</f>
        <v/>
      </c>
      <c r="E271" s="6" t="str">
        <f>IF('FY2025'!A273&lt;&gt;"",VALUE('FY2025'!E273),"")</f>
        <v/>
      </c>
      <c r="F271" s="6" t="str">
        <f>IF('FY2025'!A273&lt;&gt;"",VALUE('FY2025'!F273),"")</f>
        <v/>
      </c>
      <c r="G271" s="6" t="str">
        <f>IF('FY2025'!A273&lt;&gt;"",VALUE('FY2025'!G273),"")</f>
        <v/>
      </c>
      <c r="H271" s="6" t="str">
        <f>IF('FY2025'!A273&lt;&gt;"",VALUE('FY2025'!H273),"")</f>
        <v/>
      </c>
      <c r="I271" s="6" t="str">
        <f>IF('FY2025'!A273&lt;&gt;"",VALUE('FY2025'!I273),"")</f>
        <v/>
      </c>
      <c r="J271" s="6" t="str">
        <f>IF('FY2025'!A273&lt;&gt;"",VALUE('FY2025'!J273),"")</f>
        <v/>
      </c>
      <c r="K271" s="7" t="str">
        <f>IF('FY2025'!A273&lt;&gt;"",DATEVALUE(MID('FY2025'!K273, FIND(",", 'FY2025'!K273) + 2, FIND(" ", 'FY2025'!K273) - FIND(",", 'FY2025'!K273) - 1) &amp; " " &amp; MID('FY2025'!K273, FIND(" ", 'FY2025'!K273) + 1, FIND(",", 'FY2025'!K273, FIND(" ", 'FY2025'!K273)) - FIND(" ", 'FY2025'!K273) - 1) &amp; ", " &amp; MID('FY2025'!K273, FIND(",", 'FY2025'!K273, FIND(",",'FY2025'!K273) + 1) + 2, LEN('FY2025'!K273))),"")</f>
        <v/>
      </c>
      <c r="L271" s="7" t="str">
        <f>IF('FY2025'!A273&lt;&gt;"",DATEVALUE(MID('FY2025'!L273, FIND(",", 'FY2025'!L273) + 2, FIND(" ", 'FY2025'!L273) - FIND(",", 'FY2025'!L273) - 1) &amp; " " &amp; MID('FY2025'!L273, FIND(" ", 'FY2025'!L273) + 1, FIND(",", 'FY2025'!L273, FIND(" ", 'FY2025'!L273)) - FIND(" ", 'FY2025'!L273) - 1) &amp; ", " &amp; MID('FY2025'!L273, FIND(",", 'FY2025'!L273, FIND(",",'FY2025'!L273) + 1) + 2, LEN('FY2025'!L273))),"")</f>
        <v/>
      </c>
      <c r="M271" s="7" t="str">
        <f>IF('FY2025'!A273&lt;&gt;"",DATEVALUE(MID('FY2025'!M273, FIND(",", 'FY2025'!M273) + 2, FIND(" ", 'FY2025'!M273) - FIND(",", 'FY2025'!M273) - 1) &amp; " " &amp; MID('FY2025'!M273, FIND(" ", 'FY2025'!M273) + 1, FIND(",", 'FY2025'!M273, FIND(" ", 'FY2025'!M273)) - FIND(" ", 'FY2025'!M273) - 1) &amp; ", " &amp; MID('FY2025'!M273, FIND(",", 'FY2025'!M273, FIND(",",'FY2025'!M273) + 1) + 2, LEN('FY2025'!M273))),"")</f>
        <v/>
      </c>
      <c r="N271" s="7" t="str">
        <f>IF('FY2025'!A273&lt;&gt;"",DATEVALUE(MID('FY2025'!N273, FIND(",", 'FY2025'!N273) + 2, FIND(" ", 'FY2025'!N273) - FIND(",", 'FY2025'!N273) - 1) &amp; " " &amp; MID('FY2025'!N273, FIND(" ", 'FY2025'!N273) + 1, FIND(",", 'FY2025'!N273, FIND(" ", 'FY2025'!N273)) - FIND(" ", 'FY2025'!N273) - 1) &amp; ", " &amp; MID('FY2025'!N273, FIND(",", 'FY2025'!N273, FIND(",",'FY2025'!N273) + 1) + 2, LEN('FY2025'!N273))),"")</f>
        <v/>
      </c>
      <c r="O271" s="5" t="str">
        <f t="shared" si="4"/>
        <v/>
      </c>
      <c r="P271" s="10" t="str">
        <f>IF('FY2025'!$A273&lt;&gt;"",IF(AND(MONTH($K271) &lt;= 1, MONTH($L271) &gt;= 1), IF($O271 &lt;&gt; "", $E271/$O271, ""), ""),"")</f>
        <v/>
      </c>
      <c r="Q271" s="10" t="str">
        <f>IF('FY2025'!$A273&lt;&gt;"",IF(AND(MONTH($K271) &lt;= 2, MONTH($L271) &gt;= 2), IF($O271 &lt;&gt; "", $E271/$O271, ""), ""),"")</f>
        <v/>
      </c>
      <c r="R271" s="10" t="str">
        <f>IF('FY2025'!$A273&lt;&gt;"",IF(AND(MONTH($K271) &lt;= 3, MONTH($L271) &gt;= 3), IF($O271 &lt;&gt; "", $E271/$O271, ""), ""),"")</f>
        <v/>
      </c>
      <c r="S271" s="10" t="str">
        <f>IF('FY2025'!$A273&lt;&gt;"",IF(AND(MONTH($K271) &lt;= 4, MONTH($L271) &gt;= 4), IF($O271 &lt;&gt; "", $E271/$O271, ""), ""),"")</f>
        <v/>
      </c>
      <c r="T271" s="10" t="str">
        <f>IF('FY2025'!$A273&lt;&gt;"",IF(AND(MONTH($K271) &lt;= 5, MONTH($L271) &gt;= 5), IF($O271 &lt;&gt; "", $E271/$O271, ""), ""),"")</f>
        <v/>
      </c>
      <c r="U271" s="10" t="str">
        <f>IF('FY2025'!$A273&lt;&gt;"",IF(AND(MONTH($K271) &lt;= 6, MONTH($L271) &gt;= 6), IF($O271 &lt;&gt; "", $E271/$O271, ""), ""),"")</f>
        <v/>
      </c>
      <c r="V271" s="10" t="str">
        <f>IF('FY2025'!$A273&lt;&gt;"",IF(AND(MONTH($K271) &lt;= 7, MONTH($L271) &gt;= 7 ), IF($O271 &lt;&gt; "", $E271/$O271, ""), ""),"")</f>
        <v/>
      </c>
      <c r="W271" s="10" t="str">
        <f>IF('FY2025'!$A273&lt;&gt;"",IF(AND(MONTH($K271) &lt;= 8, MONTH($L271) &gt;= 8), IF($O271 &lt;&gt; "", $E271/$O271, ""), ""),"")</f>
        <v/>
      </c>
      <c r="X271" s="10" t="str">
        <f>IF('FY2025'!$A273&lt;&gt;"",IF(AND(MONTH($K271) &lt;= 9, MONTH($L271) &gt;= 9), IF($O271 &lt;&gt; "", $E271/$O271, ""), ""),"")</f>
        <v/>
      </c>
      <c r="Y271" s="10" t="str">
        <f>IF('FY2025'!$A273&lt;&gt;"",IF(AND(MONTH($K271) &lt;= 10, MONTH($L271) &gt;= 10), IF($O271 &lt;&gt; "", $E271/$O271, ""), ""),"")</f>
        <v/>
      </c>
      <c r="Z271" s="10" t="str">
        <f>IF('FY2025'!$A273&lt;&gt;"",IF(AND(MONTH($K271) &lt;= 11, MONTH($L271) &gt;= 11), IF($O271 &lt;&gt; "", $E271/$O271, ""), ""),"")</f>
        <v/>
      </c>
      <c r="AA271" s="10" t="str">
        <f>IF('FY2025'!$A273&lt;&gt;"",IF(AND(MONTH($K271) &lt;= 12, MONTH($L271) &gt;= 12), IF($O271 &lt;&gt; "", $E271/$O271, ""), ""),"")</f>
        <v/>
      </c>
    </row>
    <row r="272" spans="1:27" x14ac:dyDescent="0.25">
      <c r="A272" s="8" t="str">
        <f>IF('FY2025'!A274&lt;&gt;"", VALUE('FY2025'!A274), "")</f>
        <v/>
      </c>
      <c r="B272" s="5" t="str">
        <f>IF('FY2025'!A274&lt;&gt;"",_xlfn.VALUETOTEXT('FY2025'!B274),"")</f>
        <v/>
      </c>
      <c r="C272" s="5" t="str">
        <f>_xlfn.VALUETOTEXT('FY2025'!C274)</f>
        <v/>
      </c>
      <c r="D272" s="5" t="str">
        <f>IF('FY2025'!A274&lt;&gt;"",_xlfn.VALUETOTEXT('FY2025'!D274),"")</f>
        <v/>
      </c>
      <c r="E272" s="6" t="str">
        <f>IF('FY2025'!A274&lt;&gt;"",VALUE('FY2025'!E274),"")</f>
        <v/>
      </c>
      <c r="F272" s="6" t="str">
        <f>IF('FY2025'!A274&lt;&gt;"",VALUE('FY2025'!F274),"")</f>
        <v/>
      </c>
      <c r="G272" s="6" t="str">
        <f>IF('FY2025'!A274&lt;&gt;"",VALUE('FY2025'!G274),"")</f>
        <v/>
      </c>
      <c r="H272" s="6" t="str">
        <f>IF('FY2025'!A274&lt;&gt;"",VALUE('FY2025'!H274),"")</f>
        <v/>
      </c>
      <c r="I272" s="6" t="str">
        <f>IF('FY2025'!A274&lt;&gt;"",VALUE('FY2025'!I274),"")</f>
        <v/>
      </c>
      <c r="J272" s="6" t="str">
        <f>IF('FY2025'!A274&lt;&gt;"",VALUE('FY2025'!J274),"")</f>
        <v/>
      </c>
      <c r="K272" s="7" t="str">
        <f>IF('FY2025'!A274&lt;&gt;"",DATEVALUE(MID('FY2025'!K274, FIND(",", 'FY2025'!K274) + 2, FIND(" ", 'FY2025'!K274) - FIND(",", 'FY2025'!K274) - 1) &amp; " " &amp; MID('FY2025'!K274, FIND(" ", 'FY2025'!K274) + 1, FIND(",", 'FY2025'!K274, FIND(" ", 'FY2025'!K274)) - FIND(" ", 'FY2025'!K274) - 1) &amp; ", " &amp; MID('FY2025'!K274, FIND(",", 'FY2025'!K274, FIND(",",'FY2025'!K274) + 1) + 2, LEN('FY2025'!K274))),"")</f>
        <v/>
      </c>
      <c r="L272" s="7" t="str">
        <f>IF('FY2025'!A274&lt;&gt;"",DATEVALUE(MID('FY2025'!L274, FIND(",", 'FY2025'!L274) + 2, FIND(" ", 'FY2025'!L274) - FIND(",", 'FY2025'!L274) - 1) &amp; " " &amp; MID('FY2025'!L274, FIND(" ", 'FY2025'!L274) + 1, FIND(",", 'FY2025'!L274, FIND(" ", 'FY2025'!L274)) - FIND(" ", 'FY2025'!L274) - 1) &amp; ", " &amp; MID('FY2025'!L274, FIND(",", 'FY2025'!L274, FIND(",",'FY2025'!L274) + 1) + 2, LEN('FY2025'!L274))),"")</f>
        <v/>
      </c>
      <c r="M272" s="7" t="str">
        <f>IF('FY2025'!A274&lt;&gt;"",DATEVALUE(MID('FY2025'!M274, FIND(",", 'FY2025'!M274) + 2, FIND(" ", 'FY2025'!M274) - FIND(",", 'FY2025'!M274) - 1) &amp; " " &amp; MID('FY2025'!M274, FIND(" ", 'FY2025'!M274) + 1, FIND(",", 'FY2025'!M274, FIND(" ", 'FY2025'!M274)) - FIND(" ", 'FY2025'!M274) - 1) &amp; ", " &amp; MID('FY2025'!M274, FIND(",", 'FY2025'!M274, FIND(",",'FY2025'!M274) + 1) + 2, LEN('FY2025'!M274))),"")</f>
        <v/>
      </c>
      <c r="N272" s="7" t="str">
        <f>IF('FY2025'!A274&lt;&gt;"",DATEVALUE(MID('FY2025'!N274, FIND(",", 'FY2025'!N274) + 2, FIND(" ", 'FY2025'!N274) - FIND(",", 'FY2025'!N274) - 1) &amp; " " &amp; MID('FY2025'!N274, FIND(" ", 'FY2025'!N274) + 1, FIND(",", 'FY2025'!N274, FIND(" ", 'FY2025'!N274)) - FIND(" ", 'FY2025'!N274) - 1) &amp; ", " &amp; MID('FY2025'!N274, FIND(",", 'FY2025'!N274, FIND(",",'FY2025'!N274) + 1) + 2, LEN('FY2025'!N274))),"")</f>
        <v/>
      </c>
      <c r="O272" s="5" t="str">
        <f t="shared" si="4"/>
        <v/>
      </c>
      <c r="P272" s="10" t="str">
        <f>IF('FY2025'!$A274&lt;&gt;"",IF(AND(MONTH($K272) &lt;= 1, MONTH($L272) &gt;= 1), IF($O272 &lt;&gt; "", $E272/$O272, ""), ""),"")</f>
        <v/>
      </c>
      <c r="Q272" s="10" t="str">
        <f>IF('FY2025'!$A274&lt;&gt;"",IF(AND(MONTH($K272) &lt;= 2, MONTH($L272) &gt;= 2), IF($O272 &lt;&gt; "", $E272/$O272, ""), ""),"")</f>
        <v/>
      </c>
      <c r="R272" s="10" t="str">
        <f>IF('FY2025'!$A274&lt;&gt;"",IF(AND(MONTH($K272) &lt;= 3, MONTH($L272) &gt;= 3), IF($O272 &lt;&gt; "", $E272/$O272, ""), ""),"")</f>
        <v/>
      </c>
      <c r="S272" s="10" t="str">
        <f>IF('FY2025'!$A274&lt;&gt;"",IF(AND(MONTH($K272) &lt;= 4, MONTH($L272) &gt;= 4), IF($O272 &lt;&gt; "", $E272/$O272, ""), ""),"")</f>
        <v/>
      </c>
      <c r="T272" s="10" t="str">
        <f>IF('FY2025'!$A274&lt;&gt;"",IF(AND(MONTH($K272) &lt;= 5, MONTH($L272) &gt;= 5), IF($O272 &lt;&gt; "", $E272/$O272, ""), ""),"")</f>
        <v/>
      </c>
      <c r="U272" s="10" t="str">
        <f>IF('FY2025'!$A274&lt;&gt;"",IF(AND(MONTH($K272) &lt;= 6, MONTH($L272) &gt;= 6), IF($O272 &lt;&gt; "", $E272/$O272, ""), ""),"")</f>
        <v/>
      </c>
      <c r="V272" s="10" t="str">
        <f>IF('FY2025'!$A274&lt;&gt;"",IF(AND(MONTH($K272) &lt;= 7, MONTH($L272) &gt;= 7 ), IF($O272 &lt;&gt; "", $E272/$O272, ""), ""),"")</f>
        <v/>
      </c>
      <c r="W272" s="10" t="str">
        <f>IF('FY2025'!$A274&lt;&gt;"",IF(AND(MONTH($K272) &lt;= 8, MONTH($L272) &gt;= 8), IF($O272 &lt;&gt; "", $E272/$O272, ""), ""),"")</f>
        <v/>
      </c>
      <c r="X272" s="10" t="str">
        <f>IF('FY2025'!$A274&lt;&gt;"",IF(AND(MONTH($K272) &lt;= 9, MONTH($L272) &gt;= 9), IF($O272 &lt;&gt; "", $E272/$O272, ""), ""),"")</f>
        <v/>
      </c>
      <c r="Y272" s="10" t="str">
        <f>IF('FY2025'!$A274&lt;&gt;"",IF(AND(MONTH($K272) &lt;= 10, MONTH($L272) &gt;= 10), IF($O272 &lt;&gt; "", $E272/$O272, ""), ""),"")</f>
        <v/>
      </c>
      <c r="Z272" s="10" t="str">
        <f>IF('FY2025'!$A274&lt;&gt;"",IF(AND(MONTH($K272) &lt;= 11, MONTH($L272) &gt;= 11), IF($O272 &lt;&gt; "", $E272/$O272, ""), ""),"")</f>
        <v/>
      </c>
      <c r="AA272" s="10" t="str">
        <f>IF('FY2025'!$A274&lt;&gt;"",IF(AND(MONTH($K272) &lt;= 12, MONTH($L272) &gt;= 12), IF($O272 &lt;&gt; "", $E272/$O272, ""), ""),"")</f>
        <v/>
      </c>
    </row>
    <row r="273" spans="1:27" x14ac:dyDescent="0.25">
      <c r="A273" s="8" t="str">
        <f>IF('FY2025'!A275&lt;&gt;"", VALUE('FY2025'!A275), "")</f>
        <v/>
      </c>
      <c r="B273" s="5" t="str">
        <f>IF('FY2025'!A275&lt;&gt;"",_xlfn.VALUETOTEXT('FY2025'!B275),"")</f>
        <v/>
      </c>
      <c r="C273" s="5" t="str">
        <f>_xlfn.VALUETOTEXT('FY2025'!C275)</f>
        <v/>
      </c>
      <c r="D273" s="5" t="str">
        <f>IF('FY2025'!A275&lt;&gt;"",_xlfn.VALUETOTEXT('FY2025'!D275),"")</f>
        <v/>
      </c>
      <c r="E273" s="6" t="str">
        <f>IF('FY2025'!A275&lt;&gt;"",VALUE('FY2025'!E275),"")</f>
        <v/>
      </c>
      <c r="F273" s="6" t="str">
        <f>IF('FY2025'!A275&lt;&gt;"",VALUE('FY2025'!F275),"")</f>
        <v/>
      </c>
      <c r="G273" s="6" t="str">
        <f>IF('FY2025'!A275&lt;&gt;"",VALUE('FY2025'!G275),"")</f>
        <v/>
      </c>
      <c r="H273" s="6" t="str">
        <f>IF('FY2025'!A275&lt;&gt;"",VALUE('FY2025'!H275),"")</f>
        <v/>
      </c>
      <c r="I273" s="6" t="str">
        <f>IF('FY2025'!A275&lt;&gt;"",VALUE('FY2025'!I275),"")</f>
        <v/>
      </c>
      <c r="J273" s="6" t="str">
        <f>IF('FY2025'!A275&lt;&gt;"",VALUE('FY2025'!J275),"")</f>
        <v/>
      </c>
      <c r="K273" s="7" t="str">
        <f>IF('FY2025'!A275&lt;&gt;"",DATEVALUE(MID('FY2025'!K275, FIND(",", 'FY2025'!K275) + 2, FIND(" ", 'FY2025'!K275) - FIND(",", 'FY2025'!K275) - 1) &amp; " " &amp; MID('FY2025'!K275, FIND(" ", 'FY2025'!K275) + 1, FIND(",", 'FY2025'!K275, FIND(" ", 'FY2025'!K275)) - FIND(" ", 'FY2025'!K275) - 1) &amp; ", " &amp; MID('FY2025'!K275, FIND(",", 'FY2025'!K275, FIND(",",'FY2025'!K275) + 1) + 2, LEN('FY2025'!K275))),"")</f>
        <v/>
      </c>
      <c r="L273" s="7" t="str">
        <f>IF('FY2025'!A275&lt;&gt;"",DATEVALUE(MID('FY2025'!L275, FIND(",", 'FY2025'!L275) + 2, FIND(" ", 'FY2025'!L275) - FIND(",", 'FY2025'!L275) - 1) &amp; " " &amp; MID('FY2025'!L275, FIND(" ", 'FY2025'!L275) + 1, FIND(",", 'FY2025'!L275, FIND(" ", 'FY2025'!L275)) - FIND(" ", 'FY2025'!L275) - 1) &amp; ", " &amp; MID('FY2025'!L275, FIND(",", 'FY2025'!L275, FIND(",",'FY2025'!L275) + 1) + 2, LEN('FY2025'!L275))),"")</f>
        <v/>
      </c>
      <c r="M273" s="7" t="str">
        <f>IF('FY2025'!A275&lt;&gt;"",DATEVALUE(MID('FY2025'!M275, FIND(",", 'FY2025'!M275) + 2, FIND(" ", 'FY2025'!M275) - FIND(",", 'FY2025'!M275) - 1) &amp; " " &amp; MID('FY2025'!M275, FIND(" ", 'FY2025'!M275) + 1, FIND(",", 'FY2025'!M275, FIND(" ", 'FY2025'!M275)) - FIND(" ", 'FY2025'!M275) - 1) &amp; ", " &amp; MID('FY2025'!M275, FIND(",", 'FY2025'!M275, FIND(",",'FY2025'!M275) + 1) + 2, LEN('FY2025'!M275))),"")</f>
        <v/>
      </c>
      <c r="N273" s="7" t="str">
        <f>IF('FY2025'!A275&lt;&gt;"",DATEVALUE(MID('FY2025'!N275, FIND(",", 'FY2025'!N275) + 2, FIND(" ", 'FY2025'!N275) - FIND(",", 'FY2025'!N275) - 1) &amp; " " &amp; MID('FY2025'!N275, FIND(" ", 'FY2025'!N275) + 1, FIND(",", 'FY2025'!N275, FIND(" ", 'FY2025'!N275)) - FIND(" ", 'FY2025'!N275) - 1) &amp; ", " &amp; MID('FY2025'!N275, FIND(",", 'FY2025'!N275, FIND(",",'FY2025'!N275) + 1) + 2, LEN('FY2025'!N275))),"")</f>
        <v/>
      </c>
      <c r="O273" s="5" t="str">
        <f t="shared" si="4"/>
        <v/>
      </c>
      <c r="P273" s="10" t="str">
        <f>IF('FY2025'!$A275&lt;&gt;"",IF(AND(MONTH($K273) &lt;= 1, MONTH($L273) &gt;= 1), IF($O273 &lt;&gt; "", $E273/$O273, ""), ""),"")</f>
        <v/>
      </c>
      <c r="Q273" s="10" t="str">
        <f>IF('FY2025'!$A275&lt;&gt;"",IF(AND(MONTH($K273) &lt;= 2, MONTH($L273) &gt;= 2), IF($O273 &lt;&gt; "", $E273/$O273, ""), ""),"")</f>
        <v/>
      </c>
      <c r="R273" s="10" t="str">
        <f>IF('FY2025'!$A275&lt;&gt;"",IF(AND(MONTH($K273) &lt;= 3, MONTH($L273) &gt;= 3), IF($O273 &lt;&gt; "", $E273/$O273, ""), ""),"")</f>
        <v/>
      </c>
      <c r="S273" s="10" t="str">
        <f>IF('FY2025'!$A275&lt;&gt;"",IF(AND(MONTH($K273) &lt;= 4, MONTH($L273) &gt;= 4), IF($O273 &lt;&gt; "", $E273/$O273, ""), ""),"")</f>
        <v/>
      </c>
      <c r="T273" s="10" t="str">
        <f>IF('FY2025'!$A275&lt;&gt;"",IF(AND(MONTH($K273) &lt;= 5, MONTH($L273) &gt;= 5), IF($O273 &lt;&gt; "", $E273/$O273, ""), ""),"")</f>
        <v/>
      </c>
      <c r="U273" s="10" t="str">
        <f>IF('FY2025'!$A275&lt;&gt;"",IF(AND(MONTH($K273) &lt;= 6, MONTH($L273) &gt;= 6), IF($O273 &lt;&gt; "", $E273/$O273, ""), ""),"")</f>
        <v/>
      </c>
      <c r="V273" s="10" t="str">
        <f>IF('FY2025'!$A275&lt;&gt;"",IF(AND(MONTH($K273) &lt;= 7, MONTH($L273) &gt;= 7 ), IF($O273 &lt;&gt; "", $E273/$O273, ""), ""),"")</f>
        <v/>
      </c>
      <c r="W273" s="10" t="str">
        <f>IF('FY2025'!$A275&lt;&gt;"",IF(AND(MONTH($K273) &lt;= 8, MONTH($L273) &gt;= 8), IF($O273 &lt;&gt; "", $E273/$O273, ""), ""),"")</f>
        <v/>
      </c>
      <c r="X273" s="10" t="str">
        <f>IF('FY2025'!$A275&lt;&gt;"",IF(AND(MONTH($K273) &lt;= 9, MONTH($L273) &gt;= 9), IF($O273 &lt;&gt; "", $E273/$O273, ""), ""),"")</f>
        <v/>
      </c>
      <c r="Y273" s="10" t="str">
        <f>IF('FY2025'!$A275&lt;&gt;"",IF(AND(MONTH($K273) &lt;= 10, MONTH($L273) &gt;= 10), IF($O273 &lt;&gt; "", $E273/$O273, ""), ""),"")</f>
        <v/>
      </c>
      <c r="Z273" s="10" t="str">
        <f>IF('FY2025'!$A275&lt;&gt;"",IF(AND(MONTH($K273) &lt;= 11, MONTH($L273) &gt;= 11), IF($O273 &lt;&gt; "", $E273/$O273, ""), ""),"")</f>
        <v/>
      </c>
      <c r="AA273" s="10" t="str">
        <f>IF('FY2025'!$A275&lt;&gt;"",IF(AND(MONTH($K273) &lt;= 12, MONTH($L273) &gt;= 12), IF($O273 &lt;&gt; "", $E273/$O273, ""), ""),"")</f>
        <v/>
      </c>
    </row>
    <row r="274" spans="1:27" x14ac:dyDescent="0.25">
      <c r="A274" s="8" t="str">
        <f>IF('FY2025'!A276&lt;&gt;"", VALUE('FY2025'!A276), "")</f>
        <v/>
      </c>
      <c r="B274" s="5" t="str">
        <f>IF('FY2025'!A276&lt;&gt;"",_xlfn.VALUETOTEXT('FY2025'!B276),"")</f>
        <v/>
      </c>
      <c r="C274" s="5" t="str">
        <f>_xlfn.VALUETOTEXT('FY2025'!C276)</f>
        <v/>
      </c>
      <c r="D274" s="5" t="str">
        <f>IF('FY2025'!A276&lt;&gt;"",_xlfn.VALUETOTEXT('FY2025'!D276),"")</f>
        <v/>
      </c>
      <c r="E274" s="6" t="str">
        <f>IF('FY2025'!A276&lt;&gt;"",VALUE('FY2025'!E276),"")</f>
        <v/>
      </c>
      <c r="F274" s="6" t="str">
        <f>IF('FY2025'!A276&lt;&gt;"",VALUE('FY2025'!F276),"")</f>
        <v/>
      </c>
      <c r="G274" s="6" t="str">
        <f>IF('FY2025'!A276&lt;&gt;"",VALUE('FY2025'!G276),"")</f>
        <v/>
      </c>
      <c r="H274" s="6" t="str">
        <f>IF('FY2025'!A276&lt;&gt;"",VALUE('FY2025'!H276),"")</f>
        <v/>
      </c>
      <c r="I274" s="6" t="str">
        <f>IF('FY2025'!A276&lt;&gt;"",VALUE('FY2025'!I276),"")</f>
        <v/>
      </c>
      <c r="J274" s="6" t="str">
        <f>IF('FY2025'!A276&lt;&gt;"",VALUE('FY2025'!J276),"")</f>
        <v/>
      </c>
      <c r="K274" s="7" t="str">
        <f>IF('FY2025'!A276&lt;&gt;"",DATEVALUE(MID('FY2025'!K276, FIND(",", 'FY2025'!K276) + 2, FIND(" ", 'FY2025'!K276) - FIND(",", 'FY2025'!K276) - 1) &amp; " " &amp; MID('FY2025'!K276, FIND(" ", 'FY2025'!K276) + 1, FIND(",", 'FY2025'!K276, FIND(" ", 'FY2025'!K276)) - FIND(" ", 'FY2025'!K276) - 1) &amp; ", " &amp; MID('FY2025'!K276, FIND(",", 'FY2025'!K276, FIND(",",'FY2025'!K276) + 1) + 2, LEN('FY2025'!K276))),"")</f>
        <v/>
      </c>
      <c r="L274" s="7" t="str">
        <f>IF('FY2025'!A276&lt;&gt;"",DATEVALUE(MID('FY2025'!L276, FIND(",", 'FY2025'!L276) + 2, FIND(" ", 'FY2025'!L276) - FIND(",", 'FY2025'!L276) - 1) &amp; " " &amp; MID('FY2025'!L276, FIND(" ", 'FY2025'!L276) + 1, FIND(",", 'FY2025'!L276, FIND(" ", 'FY2025'!L276)) - FIND(" ", 'FY2025'!L276) - 1) &amp; ", " &amp; MID('FY2025'!L276, FIND(",", 'FY2025'!L276, FIND(",",'FY2025'!L276) + 1) + 2, LEN('FY2025'!L276))),"")</f>
        <v/>
      </c>
      <c r="M274" s="7" t="str">
        <f>IF('FY2025'!A276&lt;&gt;"",DATEVALUE(MID('FY2025'!M276, FIND(",", 'FY2025'!M276) + 2, FIND(" ", 'FY2025'!M276) - FIND(",", 'FY2025'!M276) - 1) &amp; " " &amp; MID('FY2025'!M276, FIND(" ", 'FY2025'!M276) + 1, FIND(",", 'FY2025'!M276, FIND(" ", 'FY2025'!M276)) - FIND(" ", 'FY2025'!M276) - 1) &amp; ", " &amp; MID('FY2025'!M276, FIND(",", 'FY2025'!M276, FIND(",",'FY2025'!M276) + 1) + 2, LEN('FY2025'!M276))),"")</f>
        <v/>
      </c>
      <c r="N274" s="7" t="str">
        <f>IF('FY2025'!A276&lt;&gt;"",DATEVALUE(MID('FY2025'!N276, FIND(",", 'FY2025'!N276) + 2, FIND(" ", 'FY2025'!N276) - FIND(",", 'FY2025'!N276) - 1) &amp; " " &amp; MID('FY2025'!N276, FIND(" ", 'FY2025'!N276) + 1, FIND(",", 'FY2025'!N276, FIND(" ", 'FY2025'!N276)) - FIND(" ", 'FY2025'!N276) - 1) &amp; ", " &amp; MID('FY2025'!N276, FIND(",", 'FY2025'!N276, FIND(",",'FY2025'!N276) + 1) + 2, LEN('FY2025'!N276))),"")</f>
        <v/>
      </c>
      <c r="O274" s="5" t="str">
        <f t="shared" si="4"/>
        <v/>
      </c>
      <c r="P274" s="10" t="str">
        <f>IF('FY2025'!$A276&lt;&gt;"",IF(AND(MONTH($K274) &lt;= 1, MONTH($L274) &gt;= 1), IF($O274 &lt;&gt; "", $E274/$O274, ""), ""),"")</f>
        <v/>
      </c>
      <c r="Q274" s="10" t="str">
        <f>IF('FY2025'!$A276&lt;&gt;"",IF(AND(MONTH($K274) &lt;= 2, MONTH($L274) &gt;= 2), IF($O274 &lt;&gt; "", $E274/$O274, ""), ""),"")</f>
        <v/>
      </c>
      <c r="R274" s="10" t="str">
        <f>IF('FY2025'!$A276&lt;&gt;"",IF(AND(MONTH($K274) &lt;= 3, MONTH($L274) &gt;= 3), IF($O274 &lt;&gt; "", $E274/$O274, ""), ""),"")</f>
        <v/>
      </c>
      <c r="S274" s="10" t="str">
        <f>IF('FY2025'!$A276&lt;&gt;"",IF(AND(MONTH($K274) &lt;= 4, MONTH($L274) &gt;= 4), IF($O274 &lt;&gt; "", $E274/$O274, ""), ""),"")</f>
        <v/>
      </c>
      <c r="T274" s="10" t="str">
        <f>IF('FY2025'!$A276&lt;&gt;"",IF(AND(MONTH($K274) &lt;= 5, MONTH($L274) &gt;= 5), IF($O274 &lt;&gt; "", $E274/$O274, ""), ""),"")</f>
        <v/>
      </c>
      <c r="U274" s="10" t="str">
        <f>IF('FY2025'!$A276&lt;&gt;"",IF(AND(MONTH($K274) &lt;= 6, MONTH($L274) &gt;= 6), IF($O274 &lt;&gt; "", $E274/$O274, ""), ""),"")</f>
        <v/>
      </c>
      <c r="V274" s="10" t="str">
        <f>IF('FY2025'!$A276&lt;&gt;"",IF(AND(MONTH($K274) &lt;= 7, MONTH($L274) &gt;= 7 ), IF($O274 &lt;&gt; "", $E274/$O274, ""), ""),"")</f>
        <v/>
      </c>
      <c r="W274" s="10" t="str">
        <f>IF('FY2025'!$A276&lt;&gt;"",IF(AND(MONTH($K274) &lt;= 8, MONTH($L274) &gt;= 8), IF($O274 &lt;&gt; "", $E274/$O274, ""), ""),"")</f>
        <v/>
      </c>
      <c r="X274" s="10" t="str">
        <f>IF('FY2025'!$A276&lt;&gt;"",IF(AND(MONTH($K274) &lt;= 9, MONTH($L274) &gt;= 9), IF($O274 &lt;&gt; "", $E274/$O274, ""), ""),"")</f>
        <v/>
      </c>
      <c r="Y274" s="10" t="str">
        <f>IF('FY2025'!$A276&lt;&gt;"",IF(AND(MONTH($K274) &lt;= 10, MONTH($L274) &gt;= 10), IF($O274 &lt;&gt; "", $E274/$O274, ""), ""),"")</f>
        <v/>
      </c>
      <c r="Z274" s="10" t="str">
        <f>IF('FY2025'!$A276&lt;&gt;"",IF(AND(MONTH($K274) &lt;= 11, MONTH($L274) &gt;= 11), IF($O274 &lt;&gt; "", $E274/$O274, ""), ""),"")</f>
        <v/>
      </c>
      <c r="AA274" s="10" t="str">
        <f>IF('FY2025'!$A276&lt;&gt;"",IF(AND(MONTH($K274) &lt;= 12, MONTH($L274) &gt;= 12), IF($O274 &lt;&gt; "", $E274/$O274, ""), ""),"")</f>
        <v/>
      </c>
    </row>
    <row r="275" spans="1:27" x14ac:dyDescent="0.25">
      <c r="A275" s="8" t="str">
        <f>IF('FY2025'!A277&lt;&gt;"", VALUE('FY2025'!A277), "")</f>
        <v/>
      </c>
      <c r="B275" s="5" t="str">
        <f>IF('FY2025'!A277&lt;&gt;"",_xlfn.VALUETOTEXT('FY2025'!B277),"")</f>
        <v/>
      </c>
      <c r="C275" s="5" t="str">
        <f>_xlfn.VALUETOTEXT('FY2025'!C277)</f>
        <v/>
      </c>
      <c r="D275" s="5" t="str">
        <f>IF('FY2025'!A277&lt;&gt;"",_xlfn.VALUETOTEXT('FY2025'!D277),"")</f>
        <v/>
      </c>
      <c r="E275" s="6" t="str">
        <f>IF('FY2025'!A277&lt;&gt;"",VALUE('FY2025'!E277),"")</f>
        <v/>
      </c>
      <c r="F275" s="6" t="str">
        <f>IF('FY2025'!A277&lt;&gt;"",VALUE('FY2025'!F277),"")</f>
        <v/>
      </c>
      <c r="G275" s="6" t="str">
        <f>IF('FY2025'!A277&lt;&gt;"",VALUE('FY2025'!G277),"")</f>
        <v/>
      </c>
      <c r="H275" s="6" t="str">
        <f>IF('FY2025'!A277&lt;&gt;"",VALUE('FY2025'!H277),"")</f>
        <v/>
      </c>
      <c r="I275" s="6" t="str">
        <f>IF('FY2025'!A277&lt;&gt;"",VALUE('FY2025'!I277),"")</f>
        <v/>
      </c>
      <c r="J275" s="6" t="str">
        <f>IF('FY2025'!A277&lt;&gt;"",VALUE('FY2025'!J277),"")</f>
        <v/>
      </c>
      <c r="K275" s="7" t="str">
        <f>IF('FY2025'!A277&lt;&gt;"",DATEVALUE(MID('FY2025'!K277, FIND(",", 'FY2025'!K277) + 2, FIND(" ", 'FY2025'!K277) - FIND(",", 'FY2025'!K277) - 1) &amp; " " &amp; MID('FY2025'!K277, FIND(" ", 'FY2025'!K277) + 1, FIND(",", 'FY2025'!K277, FIND(" ", 'FY2025'!K277)) - FIND(" ", 'FY2025'!K277) - 1) &amp; ", " &amp; MID('FY2025'!K277, FIND(",", 'FY2025'!K277, FIND(",",'FY2025'!K277) + 1) + 2, LEN('FY2025'!K277))),"")</f>
        <v/>
      </c>
      <c r="L275" s="7" t="str">
        <f>IF('FY2025'!A277&lt;&gt;"",DATEVALUE(MID('FY2025'!L277, FIND(",", 'FY2025'!L277) + 2, FIND(" ", 'FY2025'!L277) - FIND(",", 'FY2025'!L277) - 1) &amp; " " &amp; MID('FY2025'!L277, FIND(" ", 'FY2025'!L277) + 1, FIND(",", 'FY2025'!L277, FIND(" ", 'FY2025'!L277)) - FIND(" ", 'FY2025'!L277) - 1) &amp; ", " &amp; MID('FY2025'!L277, FIND(",", 'FY2025'!L277, FIND(",",'FY2025'!L277) + 1) + 2, LEN('FY2025'!L277))),"")</f>
        <v/>
      </c>
      <c r="M275" s="7" t="str">
        <f>IF('FY2025'!A277&lt;&gt;"",DATEVALUE(MID('FY2025'!M277, FIND(",", 'FY2025'!M277) + 2, FIND(" ", 'FY2025'!M277) - FIND(",", 'FY2025'!M277) - 1) &amp; " " &amp; MID('FY2025'!M277, FIND(" ", 'FY2025'!M277) + 1, FIND(",", 'FY2025'!M277, FIND(" ", 'FY2025'!M277)) - FIND(" ", 'FY2025'!M277) - 1) &amp; ", " &amp; MID('FY2025'!M277, FIND(",", 'FY2025'!M277, FIND(",",'FY2025'!M277) + 1) + 2, LEN('FY2025'!M277))),"")</f>
        <v/>
      </c>
      <c r="N275" s="7" t="str">
        <f>IF('FY2025'!A277&lt;&gt;"",DATEVALUE(MID('FY2025'!N277, FIND(",", 'FY2025'!N277) + 2, FIND(" ", 'FY2025'!N277) - FIND(",", 'FY2025'!N277) - 1) &amp; " " &amp; MID('FY2025'!N277, FIND(" ", 'FY2025'!N277) + 1, FIND(",", 'FY2025'!N277, FIND(" ", 'FY2025'!N277)) - FIND(" ", 'FY2025'!N277) - 1) &amp; ", " &amp; MID('FY2025'!N277, FIND(",", 'FY2025'!N277, FIND(",",'FY2025'!N277) + 1) + 2, LEN('FY2025'!N277))),"")</f>
        <v/>
      </c>
      <c r="O275" s="5" t="str">
        <f t="shared" si="4"/>
        <v/>
      </c>
      <c r="P275" s="10" t="str">
        <f>IF('FY2025'!$A277&lt;&gt;"",IF(AND(MONTH($K275) &lt;= 1, MONTH($L275) &gt;= 1), IF($O275 &lt;&gt; "", $E275/$O275, ""), ""),"")</f>
        <v/>
      </c>
      <c r="Q275" s="10" t="str">
        <f>IF('FY2025'!$A277&lt;&gt;"",IF(AND(MONTH($K275) &lt;= 2, MONTH($L275) &gt;= 2), IF($O275 &lt;&gt; "", $E275/$O275, ""), ""),"")</f>
        <v/>
      </c>
      <c r="R275" s="10" t="str">
        <f>IF('FY2025'!$A277&lt;&gt;"",IF(AND(MONTH($K275) &lt;= 3, MONTH($L275) &gt;= 3), IF($O275 &lt;&gt; "", $E275/$O275, ""), ""),"")</f>
        <v/>
      </c>
      <c r="S275" s="10" t="str">
        <f>IF('FY2025'!$A277&lt;&gt;"",IF(AND(MONTH($K275) &lt;= 4, MONTH($L275) &gt;= 4), IF($O275 &lt;&gt; "", $E275/$O275, ""), ""),"")</f>
        <v/>
      </c>
      <c r="T275" s="10" t="str">
        <f>IF('FY2025'!$A277&lt;&gt;"",IF(AND(MONTH($K275) &lt;= 5, MONTH($L275) &gt;= 5), IF($O275 &lt;&gt; "", $E275/$O275, ""), ""),"")</f>
        <v/>
      </c>
      <c r="U275" s="10" t="str">
        <f>IF('FY2025'!$A277&lt;&gt;"",IF(AND(MONTH($K275) &lt;= 6, MONTH($L275) &gt;= 6), IF($O275 &lt;&gt; "", $E275/$O275, ""), ""),"")</f>
        <v/>
      </c>
      <c r="V275" s="10" t="str">
        <f>IF('FY2025'!$A277&lt;&gt;"",IF(AND(MONTH($K275) &lt;= 7, MONTH($L275) &gt;= 7 ), IF($O275 &lt;&gt; "", $E275/$O275, ""), ""),"")</f>
        <v/>
      </c>
      <c r="W275" s="10" t="str">
        <f>IF('FY2025'!$A277&lt;&gt;"",IF(AND(MONTH($K275) &lt;= 8, MONTH($L275) &gt;= 8), IF($O275 &lt;&gt; "", $E275/$O275, ""), ""),"")</f>
        <v/>
      </c>
      <c r="X275" s="10" t="str">
        <f>IF('FY2025'!$A277&lt;&gt;"",IF(AND(MONTH($K275) &lt;= 9, MONTH($L275) &gt;= 9), IF($O275 &lt;&gt; "", $E275/$O275, ""), ""),"")</f>
        <v/>
      </c>
      <c r="Y275" s="10" t="str">
        <f>IF('FY2025'!$A277&lt;&gt;"",IF(AND(MONTH($K275) &lt;= 10, MONTH($L275) &gt;= 10), IF($O275 &lt;&gt; "", $E275/$O275, ""), ""),"")</f>
        <v/>
      </c>
      <c r="Z275" s="10" t="str">
        <f>IF('FY2025'!$A277&lt;&gt;"",IF(AND(MONTH($K275) &lt;= 11, MONTH($L275) &gt;= 11), IF($O275 &lt;&gt; "", $E275/$O275, ""), ""),"")</f>
        <v/>
      </c>
      <c r="AA275" s="10" t="str">
        <f>IF('FY2025'!$A277&lt;&gt;"",IF(AND(MONTH($K275) &lt;= 12, MONTH($L275) &gt;= 12), IF($O275 &lt;&gt; "", $E275/$O275, ""), ""),"")</f>
        <v/>
      </c>
    </row>
    <row r="276" spans="1:27" x14ac:dyDescent="0.25">
      <c r="A276" s="8" t="str">
        <f>IF('FY2025'!A278&lt;&gt;"", VALUE('FY2025'!A278), "")</f>
        <v/>
      </c>
      <c r="B276" s="5" t="str">
        <f>IF('FY2025'!A278&lt;&gt;"",_xlfn.VALUETOTEXT('FY2025'!B278),"")</f>
        <v/>
      </c>
      <c r="C276" s="5" t="str">
        <f>_xlfn.VALUETOTEXT('FY2025'!C278)</f>
        <v/>
      </c>
      <c r="D276" s="5" t="str">
        <f>IF('FY2025'!A278&lt;&gt;"",_xlfn.VALUETOTEXT('FY2025'!D278),"")</f>
        <v/>
      </c>
      <c r="E276" s="6" t="str">
        <f>IF('FY2025'!A278&lt;&gt;"",VALUE('FY2025'!E278),"")</f>
        <v/>
      </c>
      <c r="F276" s="6" t="str">
        <f>IF('FY2025'!A278&lt;&gt;"",VALUE('FY2025'!F278),"")</f>
        <v/>
      </c>
      <c r="G276" s="6" t="str">
        <f>IF('FY2025'!A278&lt;&gt;"",VALUE('FY2025'!G278),"")</f>
        <v/>
      </c>
      <c r="H276" s="6" t="str">
        <f>IF('FY2025'!A278&lt;&gt;"",VALUE('FY2025'!H278),"")</f>
        <v/>
      </c>
      <c r="I276" s="6" t="str">
        <f>IF('FY2025'!A278&lt;&gt;"",VALUE('FY2025'!I278),"")</f>
        <v/>
      </c>
      <c r="J276" s="6" t="str">
        <f>IF('FY2025'!A278&lt;&gt;"",VALUE('FY2025'!J278),"")</f>
        <v/>
      </c>
      <c r="K276" s="7" t="str">
        <f>IF('FY2025'!A278&lt;&gt;"",DATEVALUE(MID('FY2025'!K278, FIND(",", 'FY2025'!K278) + 2, FIND(" ", 'FY2025'!K278) - FIND(",", 'FY2025'!K278) - 1) &amp; " " &amp; MID('FY2025'!K278, FIND(" ", 'FY2025'!K278) + 1, FIND(",", 'FY2025'!K278, FIND(" ", 'FY2025'!K278)) - FIND(" ", 'FY2025'!K278) - 1) &amp; ", " &amp; MID('FY2025'!K278, FIND(",", 'FY2025'!K278, FIND(",",'FY2025'!K278) + 1) + 2, LEN('FY2025'!K278))),"")</f>
        <v/>
      </c>
      <c r="L276" s="7" t="str">
        <f>IF('FY2025'!A278&lt;&gt;"",DATEVALUE(MID('FY2025'!L278, FIND(",", 'FY2025'!L278) + 2, FIND(" ", 'FY2025'!L278) - FIND(",", 'FY2025'!L278) - 1) &amp; " " &amp; MID('FY2025'!L278, FIND(" ", 'FY2025'!L278) + 1, FIND(",", 'FY2025'!L278, FIND(" ", 'FY2025'!L278)) - FIND(" ", 'FY2025'!L278) - 1) &amp; ", " &amp; MID('FY2025'!L278, FIND(",", 'FY2025'!L278, FIND(",",'FY2025'!L278) + 1) + 2, LEN('FY2025'!L278))),"")</f>
        <v/>
      </c>
      <c r="M276" s="7" t="str">
        <f>IF('FY2025'!A278&lt;&gt;"",DATEVALUE(MID('FY2025'!M278, FIND(",", 'FY2025'!M278) + 2, FIND(" ", 'FY2025'!M278) - FIND(",", 'FY2025'!M278) - 1) &amp; " " &amp; MID('FY2025'!M278, FIND(" ", 'FY2025'!M278) + 1, FIND(",", 'FY2025'!M278, FIND(" ", 'FY2025'!M278)) - FIND(" ", 'FY2025'!M278) - 1) &amp; ", " &amp; MID('FY2025'!M278, FIND(",", 'FY2025'!M278, FIND(",",'FY2025'!M278) + 1) + 2, LEN('FY2025'!M278))),"")</f>
        <v/>
      </c>
      <c r="N276" s="7" t="str">
        <f>IF('FY2025'!A278&lt;&gt;"",DATEVALUE(MID('FY2025'!N278, FIND(",", 'FY2025'!N278) + 2, FIND(" ", 'FY2025'!N278) - FIND(",", 'FY2025'!N278) - 1) &amp; " " &amp; MID('FY2025'!N278, FIND(" ", 'FY2025'!N278) + 1, FIND(",", 'FY2025'!N278, FIND(" ", 'FY2025'!N278)) - FIND(" ", 'FY2025'!N278) - 1) &amp; ", " &amp; MID('FY2025'!N278, FIND(",", 'FY2025'!N278, FIND(",",'FY2025'!N278) + 1) + 2, LEN('FY2025'!N278))),"")</f>
        <v/>
      </c>
      <c r="O276" s="5" t="str">
        <f t="shared" si="4"/>
        <v/>
      </c>
      <c r="P276" s="10" t="str">
        <f>IF('FY2025'!$A278&lt;&gt;"",IF(AND(MONTH($K276) &lt;= 1, MONTH($L276) &gt;= 1), IF($O276 &lt;&gt; "", $E276/$O276, ""), ""),"")</f>
        <v/>
      </c>
      <c r="Q276" s="10" t="str">
        <f>IF('FY2025'!$A278&lt;&gt;"",IF(AND(MONTH($K276) &lt;= 2, MONTH($L276) &gt;= 2), IF($O276 &lt;&gt; "", $E276/$O276, ""), ""),"")</f>
        <v/>
      </c>
      <c r="R276" s="10" t="str">
        <f>IF('FY2025'!$A278&lt;&gt;"",IF(AND(MONTH($K276) &lt;= 3, MONTH($L276) &gt;= 3), IF($O276 &lt;&gt; "", $E276/$O276, ""), ""),"")</f>
        <v/>
      </c>
      <c r="S276" s="10" t="str">
        <f>IF('FY2025'!$A278&lt;&gt;"",IF(AND(MONTH($K276) &lt;= 4, MONTH($L276) &gt;= 4), IF($O276 &lt;&gt; "", $E276/$O276, ""), ""),"")</f>
        <v/>
      </c>
      <c r="T276" s="10" t="str">
        <f>IF('FY2025'!$A278&lt;&gt;"",IF(AND(MONTH($K276) &lt;= 5, MONTH($L276) &gt;= 5), IF($O276 &lt;&gt; "", $E276/$O276, ""), ""),"")</f>
        <v/>
      </c>
      <c r="U276" s="10" t="str">
        <f>IF('FY2025'!$A278&lt;&gt;"",IF(AND(MONTH($K276) &lt;= 6, MONTH($L276) &gt;= 6), IF($O276 &lt;&gt; "", $E276/$O276, ""), ""),"")</f>
        <v/>
      </c>
      <c r="V276" s="10" t="str">
        <f>IF('FY2025'!$A278&lt;&gt;"",IF(AND(MONTH($K276) &lt;= 7, MONTH($L276) &gt;= 7 ), IF($O276 &lt;&gt; "", $E276/$O276, ""), ""),"")</f>
        <v/>
      </c>
      <c r="W276" s="10" t="str">
        <f>IF('FY2025'!$A278&lt;&gt;"",IF(AND(MONTH($K276) &lt;= 8, MONTH($L276) &gt;= 8), IF($O276 &lt;&gt; "", $E276/$O276, ""), ""),"")</f>
        <v/>
      </c>
      <c r="X276" s="10" t="str">
        <f>IF('FY2025'!$A278&lt;&gt;"",IF(AND(MONTH($K276) &lt;= 9, MONTH($L276) &gt;= 9), IF($O276 &lt;&gt; "", $E276/$O276, ""), ""),"")</f>
        <v/>
      </c>
      <c r="Y276" s="10" t="str">
        <f>IF('FY2025'!$A278&lt;&gt;"",IF(AND(MONTH($K276) &lt;= 10, MONTH($L276) &gt;= 10), IF($O276 &lt;&gt; "", $E276/$O276, ""), ""),"")</f>
        <v/>
      </c>
      <c r="Z276" s="10" t="str">
        <f>IF('FY2025'!$A278&lt;&gt;"",IF(AND(MONTH($K276) &lt;= 11, MONTH($L276) &gt;= 11), IF($O276 &lt;&gt; "", $E276/$O276, ""), ""),"")</f>
        <v/>
      </c>
      <c r="AA276" s="10" t="str">
        <f>IF('FY2025'!$A278&lt;&gt;"",IF(AND(MONTH($K276) &lt;= 12, MONTH($L276) &gt;= 12), IF($O276 &lt;&gt; "", $E276/$O276, ""), ""),"")</f>
        <v/>
      </c>
    </row>
    <row r="277" spans="1:27" x14ac:dyDescent="0.25">
      <c r="A277" s="8" t="str">
        <f>IF('FY2025'!A279&lt;&gt;"", VALUE('FY2025'!A279), "")</f>
        <v/>
      </c>
      <c r="B277" s="5" t="str">
        <f>IF('FY2025'!A279&lt;&gt;"",_xlfn.VALUETOTEXT('FY2025'!B279),"")</f>
        <v/>
      </c>
      <c r="C277" s="5" t="str">
        <f>_xlfn.VALUETOTEXT('FY2025'!C279)</f>
        <v/>
      </c>
      <c r="D277" s="5" t="str">
        <f>IF('FY2025'!A279&lt;&gt;"",_xlfn.VALUETOTEXT('FY2025'!D279),"")</f>
        <v/>
      </c>
      <c r="E277" s="6" t="str">
        <f>IF('FY2025'!A279&lt;&gt;"",VALUE('FY2025'!E279),"")</f>
        <v/>
      </c>
      <c r="F277" s="6" t="str">
        <f>IF('FY2025'!A279&lt;&gt;"",VALUE('FY2025'!F279),"")</f>
        <v/>
      </c>
      <c r="G277" s="6" t="str">
        <f>IF('FY2025'!A279&lt;&gt;"",VALUE('FY2025'!G279),"")</f>
        <v/>
      </c>
      <c r="H277" s="6" t="str">
        <f>IF('FY2025'!A279&lt;&gt;"",VALUE('FY2025'!H279),"")</f>
        <v/>
      </c>
      <c r="I277" s="6" t="str">
        <f>IF('FY2025'!A279&lt;&gt;"",VALUE('FY2025'!I279),"")</f>
        <v/>
      </c>
      <c r="J277" s="6" t="str">
        <f>IF('FY2025'!A279&lt;&gt;"",VALUE('FY2025'!J279),"")</f>
        <v/>
      </c>
      <c r="K277" s="7" t="str">
        <f>IF('FY2025'!A279&lt;&gt;"",DATEVALUE(MID('FY2025'!K279, FIND(",", 'FY2025'!K279) + 2, FIND(" ", 'FY2025'!K279) - FIND(",", 'FY2025'!K279) - 1) &amp; " " &amp; MID('FY2025'!K279, FIND(" ", 'FY2025'!K279) + 1, FIND(",", 'FY2025'!K279, FIND(" ", 'FY2025'!K279)) - FIND(" ", 'FY2025'!K279) - 1) &amp; ", " &amp; MID('FY2025'!K279, FIND(",", 'FY2025'!K279, FIND(",",'FY2025'!K279) + 1) + 2, LEN('FY2025'!K279))),"")</f>
        <v/>
      </c>
      <c r="L277" s="7" t="str">
        <f>IF('FY2025'!A279&lt;&gt;"",DATEVALUE(MID('FY2025'!L279, FIND(",", 'FY2025'!L279) + 2, FIND(" ", 'FY2025'!L279) - FIND(",", 'FY2025'!L279) - 1) &amp; " " &amp; MID('FY2025'!L279, FIND(" ", 'FY2025'!L279) + 1, FIND(",", 'FY2025'!L279, FIND(" ", 'FY2025'!L279)) - FIND(" ", 'FY2025'!L279) - 1) &amp; ", " &amp; MID('FY2025'!L279, FIND(",", 'FY2025'!L279, FIND(",",'FY2025'!L279) + 1) + 2, LEN('FY2025'!L279))),"")</f>
        <v/>
      </c>
      <c r="M277" s="7" t="str">
        <f>IF('FY2025'!A279&lt;&gt;"",DATEVALUE(MID('FY2025'!M279, FIND(",", 'FY2025'!M279) + 2, FIND(" ", 'FY2025'!M279) - FIND(",", 'FY2025'!M279) - 1) &amp; " " &amp; MID('FY2025'!M279, FIND(" ", 'FY2025'!M279) + 1, FIND(",", 'FY2025'!M279, FIND(" ", 'FY2025'!M279)) - FIND(" ", 'FY2025'!M279) - 1) &amp; ", " &amp; MID('FY2025'!M279, FIND(",", 'FY2025'!M279, FIND(",",'FY2025'!M279) + 1) + 2, LEN('FY2025'!M279))),"")</f>
        <v/>
      </c>
      <c r="N277" s="7" t="str">
        <f>IF('FY2025'!A279&lt;&gt;"",DATEVALUE(MID('FY2025'!N279, FIND(",", 'FY2025'!N279) + 2, FIND(" ", 'FY2025'!N279) - FIND(",", 'FY2025'!N279) - 1) &amp; " " &amp; MID('FY2025'!N279, FIND(" ", 'FY2025'!N279) + 1, FIND(",", 'FY2025'!N279, FIND(" ", 'FY2025'!N279)) - FIND(" ", 'FY2025'!N279) - 1) &amp; ", " &amp; MID('FY2025'!N279, FIND(",", 'FY2025'!N279, FIND(",",'FY2025'!N279) + 1) + 2, LEN('FY2025'!N279))),"")</f>
        <v/>
      </c>
      <c r="O277" s="5" t="str">
        <f t="shared" si="4"/>
        <v/>
      </c>
      <c r="P277" s="10" t="str">
        <f>IF('FY2025'!$A279&lt;&gt;"",IF(AND(MONTH($K277) &lt;= 1, MONTH($L277) &gt;= 1), IF($O277 &lt;&gt; "", $E277/$O277, ""), ""),"")</f>
        <v/>
      </c>
      <c r="Q277" s="10" t="str">
        <f>IF('FY2025'!$A279&lt;&gt;"",IF(AND(MONTH($K277) &lt;= 2, MONTH($L277) &gt;= 2), IF($O277 &lt;&gt; "", $E277/$O277, ""), ""),"")</f>
        <v/>
      </c>
      <c r="R277" s="10" t="str">
        <f>IF('FY2025'!$A279&lt;&gt;"",IF(AND(MONTH($K277) &lt;= 3, MONTH($L277) &gt;= 3), IF($O277 &lt;&gt; "", $E277/$O277, ""), ""),"")</f>
        <v/>
      </c>
      <c r="S277" s="10" t="str">
        <f>IF('FY2025'!$A279&lt;&gt;"",IF(AND(MONTH($K277) &lt;= 4, MONTH($L277) &gt;= 4), IF($O277 &lt;&gt; "", $E277/$O277, ""), ""),"")</f>
        <v/>
      </c>
      <c r="T277" s="10" t="str">
        <f>IF('FY2025'!$A279&lt;&gt;"",IF(AND(MONTH($K277) &lt;= 5, MONTH($L277) &gt;= 5), IF($O277 &lt;&gt; "", $E277/$O277, ""), ""),"")</f>
        <v/>
      </c>
      <c r="U277" s="10" t="str">
        <f>IF('FY2025'!$A279&lt;&gt;"",IF(AND(MONTH($K277) &lt;= 6, MONTH($L277) &gt;= 6), IF($O277 &lt;&gt; "", $E277/$O277, ""), ""),"")</f>
        <v/>
      </c>
      <c r="V277" s="10" t="str">
        <f>IF('FY2025'!$A279&lt;&gt;"",IF(AND(MONTH($K277) &lt;= 7, MONTH($L277) &gt;= 7 ), IF($O277 &lt;&gt; "", $E277/$O277, ""), ""),"")</f>
        <v/>
      </c>
      <c r="W277" s="10" t="str">
        <f>IF('FY2025'!$A279&lt;&gt;"",IF(AND(MONTH($K277) &lt;= 8, MONTH($L277) &gt;= 8), IF($O277 &lt;&gt; "", $E277/$O277, ""), ""),"")</f>
        <v/>
      </c>
      <c r="X277" s="10" t="str">
        <f>IF('FY2025'!$A279&lt;&gt;"",IF(AND(MONTH($K277) &lt;= 9, MONTH($L277) &gt;= 9), IF($O277 &lt;&gt; "", $E277/$O277, ""), ""),"")</f>
        <v/>
      </c>
      <c r="Y277" s="10" t="str">
        <f>IF('FY2025'!$A279&lt;&gt;"",IF(AND(MONTH($K277) &lt;= 10, MONTH($L277) &gt;= 10), IF($O277 &lt;&gt; "", $E277/$O277, ""), ""),"")</f>
        <v/>
      </c>
      <c r="Z277" s="10" t="str">
        <f>IF('FY2025'!$A279&lt;&gt;"",IF(AND(MONTH($K277) &lt;= 11, MONTH($L277) &gt;= 11), IF($O277 &lt;&gt; "", $E277/$O277, ""), ""),"")</f>
        <v/>
      </c>
      <c r="AA277" s="10" t="str">
        <f>IF('FY2025'!$A279&lt;&gt;"",IF(AND(MONTH($K277) &lt;= 12, MONTH($L277) &gt;= 12), IF($O277 &lt;&gt; "", $E277/$O277, ""), ""),"")</f>
        <v/>
      </c>
    </row>
    <row r="278" spans="1:27" x14ac:dyDescent="0.25">
      <c r="A278" s="8" t="str">
        <f>IF('FY2025'!A280&lt;&gt;"", VALUE('FY2025'!A280), "")</f>
        <v/>
      </c>
      <c r="B278" s="5" t="str">
        <f>IF('FY2025'!A280&lt;&gt;"",_xlfn.VALUETOTEXT('FY2025'!B280),"")</f>
        <v/>
      </c>
      <c r="C278" s="5" t="str">
        <f>_xlfn.VALUETOTEXT('FY2025'!C280)</f>
        <v/>
      </c>
      <c r="D278" s="5" t="str">
        <f>IF('FY2025'!A280&lt;&gt;"",_xlfn.VALUETOTEXT('FY2025'!D280),"")</f>
        <v/>
      </c>
      <c r="E278" s="6" t="str">
        <f>IF('FY2025'!A280&lt;&gt;"",VALUE('FY2025'!E280),"")</f>
        <v/>
      </c>
      <c r="F278" s="6" t="str">
        <f>IF('FY2025'!A280&lt;&gt;"",VALUE('FY2025'!F280),"")</f>
        <v/>
      </c>
      <c r="G278" s="6" t="str">
        <f>IF('FY2025'!A280&lt;&gt;"",VALUE('FY2025'!G280),"")</f>
        <v/>
      </c>
      <c r="H278" s="6" t="str">
        <f>IF('FY2025'!A280&lt;&gt;"",VALUE('FY2025'!H280),"")</f>
        <v/>
      </c>
      <c r="I278" s="6" t="str">
        <f>IF('FY2025'!A280&lt;&gt;"",VALUE('FY2025'!I280),"")</f>
        <v/>
      </c>
      <c r="J278" s="6" t="str">
        <f>IF('FY2025'!A280&lt;&gt;"",VALUE('FY2025'!J280),"")</f>
        <v/>
      </c>
      <c r="K278" s="7" t="str">
        <f>IF('FY2025'!A280&lt;&gt;"",DATEVALUE(MID('FY2025'!K280, FIND(",", 'FY2025'!K280) + 2, FIND(" ", 'FY2025'!K280) - FIND(",", 'FY2025'!K280) - 1) &amp; " " &amp; MID('FY2025'!K280, FIND(" ", 'FY2025'!K280) + 1, FIND(",", 'FY2025'!K280, FIND(" ", 'FY2025'!K280)) - FIND(" ", 'FY2025'!K280) - 1) &amp; ", " &amp; MID('FY2025'!K280, FIND(",", 'FY2025'!K280, FIND(",",'FY2025'!K280) + 1) + 2, LEN('FY2025'!K280))),"")</f>
        <v/>
      </c>
      <c r="L278" s="7" t="str">
        <f>IF('FY2025'!A280&lt;&gt;"",DATEVALUE(MID('FY2025'!L280, FIND(",", 'FY2025'!L280) + 2, FIND(" ", 'FY2025'!L280) - FIND(",", 'FY2025'!L280) - 1) &amp; " " &amp; MID('FY2025'!L280, FIND(" ", 'FY2025'!L280) + 1, FIND(",", 'FY2025'!L280, FIND(" ", 'FY2025'!L280)) - FIND(" ", 'FY2025'!L280) - 1) &amp; ", " &amp; MID('FY2025'!L280, FIND(",", 'FY2025'!L280, FIND(",",'FY2025'!L280) + 1) + 2, LEN('FY2025'!L280))),"")</f>
        <v/>
      </c>
      <c r="M278" s="7" t="str">
        <f>IF('FY2025'!A280&lt;&gt;"",DATEVALUE(MID('FY2025'!M280, FIND(",", 'FY2025'!M280) + 2, FIND(" ", 'FY2025'!M280) - FIND(",", 'FY2025'!M280) - 1) &amp; " " &amp; MID('FY2025'!M280, FIND(" ", 'FY2025'!M280) + 1, FIND(",", 'FY2025'!M280, FIND(" ", 'FY2025'!M280)) - FIND(" ", 'FY2025'!M280) - 1) &amp; ", " &amp; MID('FY2025'!M280, FIND(",", 'FY2025'!M280, FIND(",",'FY2025'!M280) + 1) + 2, LEN('FY2025'!M280))),"")</f>
        <v/>
      </c>
      <c r="N278" s="7" t="str">
        <f>IF('FY2025'!A280&lt;&gt;"",DATEVALUE(MID('FY2025'!N280, FIND(",", 'FY2025'!N280) + 2, FIND(" ", 'FY2025'!N280) - FIND(",", 'FY2025'!N280) - 1) &amp; " " &amp; MID('FY2025'!N280, FIND(" ", 'FY2025'!N280) + 1, FIND(",", 'FY2025'!N280, FIND(" ", 'FY2025'!N280)) - FIND(" ", 'FY2025'!N280) - 1) &amp; ", " &amp; MID('FY2025'!N280, FIND(",", 'FY2025'!N280, FIND(",",'FY2025'!N280) + 1) + 2, LEN('FY2025'!N280))),"")</f>
        <v/>
      </c>
      <c r="O278" s="5" t="str">
        <f t="shared" si="4"/>
        <v/>
      </c>
      <c r="P278" s="10" t="str">
        <f>IF('FY2025'!$A280&lt;&gt;"",IF(AND(MONTH($K278) &lt;= 1, MONTH($L278) &gt;= 1), IF($O278 &lt;&gt; "", $E278/$O278, ""), ""),"")</f>
        <v/>
      </c>
      <c r="Q278" s="10" t="str">
        <f>IF('FY2025'!$A280&lt;&gt;"",IF(AND(MONTH($K278) &lt;= 2, MONTH($L278) &gt;= 2), IF($O278 &lt;&gt; "", $E278/$O278, ""), ""),"")</f>
        <v/>
      </c>
      <c r="R278" s="10" t="str">
        <f>IF('FY2025'!$A280&lt;&gt;"",IF(AND(MONTH($K278) &lt;= 3, MONTH($L278) &gt;= 3), IF($O278 &lt;&gt; "", $E278/$O278, ""), ""),"")</f>
        <v/>
      </c>
      <c r="S278" s="10" t="str">
        <f>IF('FY2025'!$A280&lt;&gt;"",IF(AND(MONTH($K278) &lt;= 4, MONTH($L278) &gt;= 4), IF($O278 &lt;&gt; "", $E278/$O278, ""), ""),"")</f>
        <v/>
      </c>
      <c r="T278" s="10" t="str">
        <f>IF('FY2025'!$A280&lt;&gt;"",IF(AND(MONTH($K278) &lt;= 5, MONTH($L278) &gt;= 5), IF($O278 &lt;&gt; "", $E278/$O278, ""), ""),"")</f>
        <v/>
      </c>
      <c r="U278" s="10" t="str">
        <f>IF('FY2025'!$A280&lt;&gt;"",IF(AND(MONTH($K278) &lt;= 6, MONTH($L278) &gt;= 6), IF($O278 &lt;&gt; "", $E278/$O278, ""), ""),"")</f>
        <v/>
      </c>
      <c r="V278" s="10" t="str">
        <f>IF('FY2025'!$A280&lt;&gt;"",IF(AND(MONTH($K278) &lt;= 7, MONTH($L278) &gt;= 7 ), IF($O278 &lt;&gt; "", $E278/$O278, ""), ""),"")</f>
        <v/>
      </c>
      <c r="W278" s="10" t="str">
        <f>IF('FY2025'!$A280&lt;&gt;"",IF(AND(MONTH($K278) &lt;= 8, MONTH($L278) &gt;= 8), IF($O278 &lt;&gt; "", $E278/$O278, ""), ""),"")</f>
        <v/>
      </c>
      <c r="X278" s="10" t="str">
        <f>IF('FY2025'!$A280&lt;&gt;"",IF(AND(MONTH($K278) &lt;= 9, MONTH($L278) &gt;= 9), IF($O278 &lt;&gt; "", $E278/$O278, ""), ""),"")</f>
        <v/>
      </c>
      <c r="Y278" s="10" t="str">
        <f>IF('FY2025'!$A280&lt;&gt;"",IF(AND(MONTH($K278) &lt;= 10, MONTH($L278) &gt;= 10), IF($O278 &lt;&gt; "", $E278/$O278, ""), ""),"")</f>
        <v/>
      </c>
      <c r="Z278" s="10" t="str">
        <f>IF('FY2025'!$A280&lt;&gt;"",IF(AND(MONTH($K278) &lt;= 11, MONTH($L278) &gt;= 11), IF($O278 &lt;&gt; "", $E278/$O278, ""), ""),"")</f>
        <v/>
      </c>
      <c r="AA278" s="10" t="str">
        <f>IF('FY2025'!$A280&lt;&gt;"",IF(AND(MONTH($K278) &lt;= 12, MONTH($L278) &gt;= 12), IF($O278 &lt;&gt; "", $E278/$O278, ""), ""),"")</f>
        <v/>
      </c>
    </row>
    <row r="279" spans="1:27" x14ac:dyDescent="0.25">
      <c r="A279" s="8" t="str">
        <f>IF('FY2025'!A281&lt;&gt;"", VALUE('FY2025'!A281), "")</f>
        <v/>
      </c>
      <c r="B279" s="5" t="str">
        <f>IF('FY2025'!A281&lt;&gt;"",_xlfn.VALUETOTEXT('FY2025'!B281),"")</f>
        <v/>
      </c>
      <c r="C279" s="5" t="str">
        <f>_xlfn.VALUETOTEXT('FY2025'!C281)</f>
        <v/>
      </c>
      <c r="D279" s="5" t="str">
        <f>IF('FY2025'!A281&lt;&gt;"",_xlfn.VALUETOTEXT('FY2025'!D281),"")</f>
        <v/>
      </c>
      <c r="E279" s="6" t="str">
        <f>IF('FY2025'!A281&lt;&gt;"",VALUE('FY2025'!E281),"")</f>
        <v/>
      </c>
      <c r="F279" s="6" t="str">
        <f>IF('FY2025'!A281&lt;&gt;"",VALUE('FY2025'!F281),"")</f>
        <v/>
      </c>
      <c r="G279" s="6" t="str">
        <f>IF('FY2025'!A281&lt;&gt;"",VALUE('FY2025'!G281),"")</f>
        <v/>
      </c>
      <c r="H279" s="6" t="str">
        <f>IF('FY2025'!A281&lt;&gt;"",VALUE('FY2025'!H281),"")</f>
        <v/>
      </c>
      <c r="I279" s="6" t="str">
        <f>IF('FY2025'!A281&lt;&gt;"",VALUE('FY2025'!I281),"")</f>
        <v/>
      </c>
      <c r="J279" s="6" t="str">
        <f>IF('FY2025'!A281&lt;&gt;"",VALUE('FY2025'!J281),"")</f>
        <v/>
      </c>
      <c r="K279" s="7" t="str">
        <f>IF('FY2025'!A281&lt;&gt;"",DATEVALUE(MID('FY2025'!K281, FIND(",", 'FY2025'!K281) + 2, FIND(" ", 'FY2025'!K281) - FIND(",", 'FY2025'!K281) - 1) &amp; " " &amp; MID('FY2025'!K281, FIND(" ", 'FY2025'!K281) + 1, FIND(",", 'FY2025'!K281, FIND(" ", 'FY2025'!K281)) - FIND(" ", 'FY2025'!K281) - 1) &amp; ", " &amp; MID('FY2025'!K281, FIND(",", 'FY2025'!K281, FIND(",",'FY2025'!K281) + 1) + 2, LEN('FY2025'!K281))),"")</f>
        <v/>
      </c>
      <c r="L279" s="7" t="str">
        <f>IF('FY2025'!A281&lt;&gt;"",DATEVALUE(MID('FY2025'!L281, FIND(",", 'FY2025'!L281) + 2, FIND(" ", 'FY2025'!L281) - FIND(",", 'FY2025'!L281) - 1) &amp; " " &amp; MID('FY2025'!L281, FIND(" ", 'FY2025'!L281) + 1, FIND(",", 'FY2025'!L281, FIND(" ", 'FY2025'!L281)) - FIND(" ", 'FY2025'!L281) - 1) &amp; ", " &amp; MID('FY2025'!L281, FIND(",", 'FY2025'!L281, FIND(",",'FY2025'!L281) + 1) + 2, LEN('FY2025'!L281))),"")</f>
        <v/>
      </c>
      <c r="M279" s="7" t="str">
        <f>IF('FY2025'!A281&lt;&gt;"",DATEVALUE(MID('FY2025'!M281, FIND(",", 'FY2025'!M281) + 2, FIND(" ", 'FY2025'!M281) - FIND(",", 'FY2025'!M281) - 1) &amp; " " &amp; MID('FY2025'!M281, FIND(" ", 'FY2025'!M281) + 1, FIND(",", 'FY2025'!M281, FIND(" ", 'FY2025'!M281)) - FIND(" ", 'FY2025'!M281) - 1) &amp; ", " &amp; MID('FY2025'!M281, FIND(",", 'FY2025'!M281, FIND(",",'FY2025'!M281) + 1) + 2, LEN('FY2025'!M281))),"")</f>
        <v/>
      </c>
      <c r="N279" s="7" t="str">
        <f>IF('FY2025'!A281&lt;&gt;"",DATEVALUE(MID('FY2025'!N281, FIND(",", 'FY2025'!N281) + 2, FIND(" ", 'FY2025'!N281) - FIND(",", 'FY2025'!N281) - 1) &amp; " " &amp; MID('FY2025'!N281, FIND(" ", 'FY2025'!N281) + 1, FIND(",", 'FY2025'!N281, FIND(" ", 'FY2025'!N281)) - FIND(" ", 'FY2025'!N281) - 1) &amp; ", " &amp; MID('FY2025'!N281, FIND(",", 'FY2025'!N281, FIND(",",'FY2025'!N281) + 1) + 2, LEN('FY2025'!N281))),"")</f>
        <v/>
      </c>
      <c r="O279" s="5" t="str">
        <f t="shared" si="4"/>
        <v/>
      </c>
      <c r="P279" s="10" t="str">
        <f>IF('FY2025'!$A281&lt;&gt;"",IF(AND(MONTH($K279) &lt;= 1, MONTH($L279) &gt;= 1), IF($O279 &lt;&gt; "", $E279/$O279, ""), ""),"")</f>
        <v/>
      </c>
      <c r="Q279" s="10" t="str">
        <f>IF('FY2025'!$A281&lt;&gt;"",IF(AND(MONTH($K279) &lt;= 2, MONTH($L279) &gt;= 2), IF($O279 &lt;&gt; "", $E279/$O279, ""), ""),"")</f>
        <v/>
      </c>
      <c r="R279" s="10" t="str">
        <f>IF('FY2025'!$A281&lt;&gt;"",IF(AND(MONTH($K279) &lt;= 3, MONTH($L279) &gt;= 3), IF($O279 &lt;&gt; "", $E279/$O279, ""), ""),"")</f>
        <v/>
      </c>
      <c r="S279" s="10" t="str">
        <f>IF('FY2025'!$A281&lt;&gt;"",IF(AND(MONTH($K279) &lt;= 4, MONTH($L279) &gt;= 4), IF($O279 &lt;&gt; "", $E279/$O279, ""), ""),"")</f>
        <v/>
      </c>
      <c r="T279" s="10" t="str">
        <f>IF('FY2025'!$A281&lt;&gt;"",IF(AND(MONTH($K279) &lt;= 5, MONTH($L279) &gt;= 5), IF($O279 &lt;&gt; "", $E279/$O279, ""), ""),"")</f>
        <v/>
      </c>
      <c r="U279" s="10" t="str">
        <f>IF('FY2025'!$A281&lt;&gt;"",IF(AND(MONTH($K279) &lt;= 6, MONTH($L279) &gt;= 6), IF($O279 &lt;&gt; "", $E279/$O279, ""), ""),"")</f>
        <v/>
      </c>
      <c r="V279" s="10" t="str">
        <f>IF('FY2025'!$A281&lt;&gt;"",IF(AND(MONTH($K279) &lt;= 7, MONTH($L279) &gt;= 7 ), IF($O279 &lt;&gt; "", $E279/$O279, ""), ""),"")</f>
        <v/>
      </c>
      <c r="W279" s="10" t="str">
        <f>IF('FY2025'!$A281&lt;&gt;"",IF(AND(MONTH($K279) &lt;= 8, MONTH($L279) &gt;= 8), IF($O279 &lt;&gt; "", $E279/$O279, ""), ""),"")</f>
        <v/>
      </c>
      <c r="X279" s="10" t="str">
        <f>IF('FY2025'!$A281&lt;&gt;"",IF(AND(MONTH($K279) &lt;= 9, MONTH($L279) &gt;= 9), IF($O279 &lt;&gt; "", $E279/$O279, ""), ""),"")</f>
        <v/>
      </c>
      <c r="Y279" s="10" t="str">
        <f>IF('FY2025'!$A281&lt;&gt;"",IF(AND(MONTH($K279) &lt;= 10, MONTH($L279) &gt;= 10), IF($O279 &lt;&gt; "", $E279/$O279, ""), ""),"")</f>
        <v/>
      </c>
      <c r="Z279" s="10" t="str">
        <f>IF('FY2025'!$A281&lt;&gt;"",IF(AND(MONTH($K279) &lt;= 11, MONTH($L279) &gt;= 11), IF($O279 &lt;&gt; "", $E279/$O279, ""), ""),"")</f>
        <v/>
      </c>
      <c r="AA279" s="10" t="str">
        <f>IF('FY2025'!$A281&lt;&gt;"",IF(AND(MONTH($K279) &lt;= 12, MONTH($L279) &gt;= 12), IF($O279 &lt;&gt; "", $E279/$O279, ""), ""),"")</f>
        <v/>
      </c>
    </row>
    <row r="280" spans="1:27" x14ac:dyDescent="0.25">
      <c r="A280" s="8" t="str">
        <f>IF('FY2025'!A282&lt;&gt;"", VALUE('FY2025'!A282), "")</f>
        <v/>
      </c>
      <c r="B280" s="5" t="str">
        <f>IF('FY2025'!A282&lt;&gt;"",_xlfn.VALUETOTEXT('FY2025'!B282),"")</f>
        <v/>
      </c>
      <c r="C280" s="5" t="str">
        <f>_xlfn.VALUETOTEXT('FY2025'!C282)</f>
        <v/>
      </c>
      <c r="D280" s="5" t="str">
        <f>IF('FY2025'!A282&lt;&gt;"",_xlfn.VALUETOTEXT('FY2025'!D282),"")</f>
        <v/>
      </c>
      <c r="E280" s="6" t="str">
        <f>IF('FY2025'!A282&lt;&gt;"",VALUE('FY2025'!E282),"")</f>
        <v/>
      </c>
      <c r="F280" s="6" t="str">
        <f>IF('FY2025'!A282&lt;&gt;"",VALUE('FY2025'!F282),"")</f>
        <v/>
      </c>
      <c r="G280" s="6" t="str">
        <f>IF('FY2025'!A282&lt;&gt;"",VALUE('FY2025'!G282),"")</f>
        <v/>
      </c>
      <c r="H280" s="6" t="str">
        <f>IF('FY2025'!A282&lt;&gt;"",VALUE('FY2025'!H282),"")</f>
        <v/>
      </c>
      <c r="I280" s="6" t="str">
        <f>IF('FY2025'!A282&lt;&gt;"",VALUE('FY2025'!I282),"")</f>
        <v/>
      </c>
      <c r="J280" s="6" t="str">
        <f>IF('FY2025'!A282&lt;&gt;"",VALUE('FY2025'!J282),"")</f>
        <v/>
      </c>
      <c r="K280" s="7" t="str">
        <f>IF('FY2025'!A282&lt;&gt;"",DATEVALUE(MID('FY2025'!K282, FIND(",", 'FY2025'!K282) + 2, FIND(" ", 'FY2025'!K282) - FIND(",", 'FY2025'!K282) - 1) &amp; " " &amp; MID('FY2025'!K282, FIND(" ", 'FY2025'!K282) + 1, FIND(",", 'FY2025'!K282, FIND(" ", 'FY2025'!K282)) - FIND(" ", 'FY2025'!K282) - 1) &amp; ", " &amp; MID('FY2025'!K282, FIND(",", 'FY2025'!K282, FIND(",",'FY2025'!K282) + 1) + 2, LEN('FY2025'!K282))),"")</f>
        <v/>
      </c>
      <c r="L280" s="7" t="str">
        <f>IF('FY2025'!A282&lt;&gt;"",DATEVALUE(MID('FY2025'!L282, FIND(",", 'FY2025'!L282) + 2, FIND(" ", 'FY2025'!L282) - FIND(",", 'FY2025'!L282) - 1) &amp; " " &amp; MID('FY2025'!L282, FIND(" ", 'FY2025'!L282) + 1, FIND(",", 'FY2025'!L282, FIND(" ", 'FY2025'!L282)) - FIND(" ", 'FY2025'!L282) - 1) &amp; ", " &amp; MID('FY2025'!L282, FIND(",", 'FY2025'!L282, FIND(",",'FY2025'!L282) + 1) + 2, LEN('FY2025'!L282))),"")</f>
        <v/>
      </c>
      <c r="M280" s="7" t="str">
        <f>IF('FY2025'!A282&lt;&gt;"",DATEVALUE(MID('FY2025'!M282, FIND(",", 'FY2025'!M282) + 2, FIND(" ", 'FY2025'!M282) - FIND(",", 'FY2025'!M282) - 1) &amp; " " &amp; MID('FY2025'!M282, FIND(" ", 'FY2025'!M282) + 1, FIND(",", 'FY2025'!M282, FIND(" ", 'FY2025'!M282)) - FIND(" ", 'FY2025'!M282) - 1) &amp; ", " &amp; MID('FY2025'!M282, FIND(",", 'FY2025'!M282, FIND(",",'FY2025'!M282) + 1) + 2, LEN('FY2025'!M282))),"")</f>
        <v/>
      </c>
      <c r="N280" s="7" t="str">
        <f>IF('FY2025'!A282&lt;&gt;"",DATEVALUE(MID('FY2025'!N282, FIND(",", 'FY2025'!N282) + 2, FIND(" ", 'FY2025'!N282) - FIND(",", 'FY2025'!N282) - 1) &amp; " " &amp; MID('FY2025'!N282, FIND(" ", 'FY2025'!N282) + 1, FIND(",", 'FY2025'!N282, FIND(" ", 'FY2025'!N282)) - FIND(" ", 'FY2025'!N282) - 1) &amp; ", " &amp; MID('FY2025'!N282, FIND(",", 'FY2025'!N282, FIND(",",'FY2025'!N282) + 1) + 2, LEN('FY2025'!N282))),"")</f>
        <v/>
      </c>
      <c r="O280" s="5" t="str">
        <f t="shared" si="4"/>
        <v/>
      </c>
      <c r="P280" s="10" t="str">
        <f>IF('FY2025'!$A282&lt;&gt;"",IF(AND(MONTH($K280) &lt;= 1, MONTH($L280) &gt;= 1), IF($O280 &lt;&gt; "", $E280/$O280, ""), ""),"")</f>
        <v/>
      </c>
      <c r="Q280" s="10" t="str">
        <f>IF('FY2025'!$A282&lt;&gt;"",IF(AND(MONTH($K280) &lt;= 2, MONTH($L280) &gt;= 2), IF($O280 &lt;&gt; "", $E280/$O280, ""), ""),"")</f>
        <v/>
      </c>
      <c r="R280" s="10" t="str">
        <f>IF('FY2025'!$A282&lt;&gt;"",IF(AND(MONTH($K280) &lt;= 3, MONTH($L280) &gt;= 3), IF($O280 &lt;&gt; "", $E280/$O280, ""), ""),"")</f>
        <v/>
      </c>
      <c r="S280" s="10" t="str">
        <f>IF('FY2025'!$A282&lt;&gt;"",IF(AND(MONTH($K280) &lt;= 4, MONTH($L280) &gt;= 4), IF($O280 &lt;&gt; "", $E280/$O280, ""), ""),"")</f>
        <v/>
      </c>
      <c r="T280" s="10" t="str">
        <f>IF('FY2025'!$A282&lt;&gt;"",IF(AND(MONTH($K280) &lt;= 5, MONTH($L280) &gt;= 5), IF($O280 &lt;&gt; "", $E280/$O280, ""), ""),"")</f>
        <v/>
      </c>
      <c r="U280" s="10" t="str">
        <f>IF('FY2025'!$A282&lt;&gt;"",IF(AND(MONTH($K280) &lt;= 6, MONTH($L280) &gt;= 6), IF($O280 &lt;&gt; "", $E280/$O280, ""), ""),"")</f>
        <v/>
      </c>
      <c r="V280" s="10" t="str">
        <f>IF('FY2025'!$A282&lt;&gt;"",IF(AND(MONTH($K280) &lt;= 7, MONTH($L280) &gt;= 7 ), IF($O280 &lt;&gt; "", $E280/$O280, ""), ""),"")</f>
        <v/>
      </c>
      <c r="W280" s="10" t="str">
        <f>IF('FY2025'!$A282&lt;&gt;"",IF(AND(MONTH($K280) &lt;= 8, MONTH($L280) &gt;= 8), IF($O280 &lt;&gt; "", $E280/$O280, ""), ""),"")</f>
        <v/>
      </c>
      <c r="X280" s="10" t="str">
        <f>IF('FY2025'!$A282&lt;&gt;"",IF(AND(MONTH($K280) &lt;= 9, MONTH($L280) &gt;= 9), IF($O280 &lt;&gt; "", $E280/$O280, ""), ""),"")</f>
        <v/>
      </c>
      <c r="Y280" s="10" t="str">
        <f>IF('FY2025'!$A282&lt;&gt;"",IF(AND(MONTH($K280) &lt;= 10, MONTH($L280) &gt;= 10), IF($O280 &lt;&gt; "", $E280/$O280, ""), ""),"")</f>
        <v/>
      </c>
      <c r="Z280" s="10" t="str">
        <f>IF('FY2025'!$A282&lt;&gt;"",IF(AND(MONTH($K280) &lt;= 11, MONTH($L280) &gt;= 11), IF($O280 &lt;&gt; "", $E280/$O280, ""), ""),"")</f>
        <v/>
      </c>
      <c r="AA280" s="10" t="str">
        <f>IF('FY2025'!$A282&lt;&gt;"",IF(AND(MONTH($K280) &lt;= 12, MONTH($L280) &gt;= 12), IF($O280 &lt;&gt; "", $E280/$O280, ""), ""),"")</f>
        <v/>
      </c>
    </row>
    <row r="281" spans="1:27" x14ac:dyDescent="0.25">
      <c r="A281" s="8" t="str">
        <f>IF('FY2025'!A283&lt;&gt;"", VALUE('FY2025'!A283), "")</f>
        <v/>
      </c>
      <c r="B281" s="5" t="str">
        <f>IF('FY2025'!A283&lt;&gt;"",_xlfn.VALUETOTEXT('FY2025'!B283),"")</f>
        <v/>
      </c>
      <c r="C281" s="5" t="str">
        <f>_xlfn.VALUETOTEXT('FY2025'!C283)</f>
        <v/>
      </c>
      <c r="D281" s="5" t="str">
        <f>IF('FY2025'!A283&lt;&gt;"",_xlfn.VALUETOTEXT('FY2025'!D283),"")</f>
        <v/>
      </c>
      <c r="E281" s="6" t="str">
        <f>IF('FY2025'!A283&lt;&gt;"",VALUE('FY2025'!E283),"")</f>
        <v/>
      </c>
      <c r="F281" s="6" t="str">
        <f>IF('FY2025'!A283&lt;&gt;"",VALUE('FY2025'!F283),"")</f>
        <v/>
      </c>
      <c r="G281" s="6" t="str">
        <f>IF('FY2025'!A283&lt;&gt;"",VALUE('FY2025'!G283),"")</f>
        <v/>
      </c>
      <c r="H281" s="6" t="str">
        <f>IF('FY2025'!A283&lt;&gt;"",VALUE('FY2025'!H283),"")</f>
        <v/>
      </c>
      <c r="I281" s="6" t="str">
        <f>IF('FY2025'!A283&lt;&gt;"",VALUE('FY2025'!I283),"")</f>
        <v/>
      </c>
      <c r="J281" s="6" t="str">
        <f>IF('FY2025'!A283&lt;&gt;"",VALUE('FY2025'!J283),"")</f>
        <v/>
      </c>
      <c r="K281" s="7" t="str">
        <f>IF('FY2025'!A283&lt;&gt;"",DATEVALUE(MID('FY2025'!K283, FIND(",", 'FY2025'!K283) + 2, FIND(" ", 'FY2025'!K283) - FIND(",", 'FY2025'!K283) - 1) &amp; " " &amp; MID('FY2025'!K283, FIND(" ", 'FY2025'!K283) + 1, FIND(",", 'FY2025'!K283, FIND(" ", 'FY2025'!K283)) - FIND(" ", 'FY2025'!K283) - 1) &amp; ", " &amp; MID('FY2025'!K283, FIND(",", 'FY2025'!K283, FIND(",",'FY2025'!K283) + 1) + 2, LEN('FY2025'!K283))),"")</f>
        <v/>
      </c>
      <c r="L281" s="7" t="str">
        <f>IF('FY2025'!A283&lt;&gt;"",DATEVALUE(MID('FY2025'!L283, FIND(",", 'FY2025'!L283) + 2, FIND(" ", 'FY2025'!L283) - FIND(",", 'FY2025'!L283) - 1) &amp; " " &amp; MID('FY2025'!L283, FIND(" ", 'FY2025'!L283) + 1, FIND(",", 'FY2025'!L283, FIND(" ", 'FY2025'!L283)) - FIND(" ", 'FY2025'!L283) - 1) &amp; ", " &amp; MID('FY2025'!L283, FIND(",", 'FY2025'!L283, FIND(",",'FY2025'!L283) + 1) + 2, LEN('FY2025'!L283))),"")</f>
        <v/>
      </c>
      <c r="M281" s="7" t="str">
        <f>IF('FY2025'!A283&lt;&gt;"",DATEVALUE(MID('FY2025'!M283, FIND(",", 'FY2025'!M283) + 2, FIND(" ", 'FY2025'!M283) - FIND(",", 'FY2025'!M283) - 1) &amp; " " &amp; MID('FY2025'!M283, FIND(" ", 'FY2025'!M283) + 1, FIND(",", 'FY2025'!M283, FIND(" ", 'FY2025'!M283)) - FIND(" ", 'FY2025'!M283) - 1) &amp; ", " &amp; MID('FY2025'!M283, FIND(",", 'FY2025'!M283, FIND(",",'FY2025'!M283) + 1) + 2, LEN('FY2025'!M283))),"")</f>
        <v/>
      </c>
      <c r="N281" s="7" t="str">
        <f>IF('FY2025'!A283&lt;&gt;"",DATEVALUE(MID('FY2025'!N283, FIND(",", 'FY2025'!N283) + 2, FIND(" ", 'FY2025'!N283) - FIND(",", 'FY2025'!N283) - 1) &amp; " " &amp; MID('FY2025'!N283, FIND(" ", 'FY2025'!N283) + 1, FIND(",", 'FY2025'!N283, FIND(" ", 'FY2025'!N283)) - FIND(" ", 'FY2025'!N283) - 1) &amp; ", " &amp; MID('FY2025'!N283, FIND(",", 'FY2025'!N283, FIND(",",'FY2025'!N283) + 1) + 2, LEN('FY2025'!N283))),"")</f>
        <v/>
      </c>
      <c r="O281" s="5" t="str">
        <f t="shared" si="4"/>
        <v/>
      </c>
      <c r="P281" s="10" t="str">
        <f>IF('FY2025'!$A283&lt;&gt;"",IF(AND(MONTH($K281) &lt;= 1, MONTH($L281) &gt;= 1), IF($O281 &lt;&gt; "", $E281/$O281, ""), ""),"")</f>
        <v/>
      </c>
      <c r="Q281" s="10" t="str">
        <f>IF('FY2025'!$A283&lt;&gt;"",IF(AND(MONTH($K281) &lt;= 2, MONTH($L281) &gt;= 2), IF($O281 &lt;&gt; "", $E281/$O281, ""), ""),"")</f>
        <v/>
      </c>
      <c r="R281" s="10" t="str">
        <f>IF('FY2025'!$A283&lt;&gt;"",IF(AND(MONTH($K281) &lt;= 3, MONTH($L281) &gt;= 3), IF($O281 &lt;&gt; "", $E281/$O281, ""), ""),"")</f>
        <v/>
      </c>
      <c r="S281" s="10" t="str">
        <f>IF('FY2025'!$A283&lt;&gt;"",IF(AND(MONTH($K281) &lt;= 4, MONTH($L281) &gt;= 4), IF($O281 &lt;&gt; "", $E281/$O281, ""), ""),"")</f>
        <v/>
      </c>
      <c r="T281" s="10" t="str">
        <f>IF('FY2025'!$A283&lt;&gt;"",IF(AND(MONTH($K281) &lt;= 5, MONTH($L281) &gt;= 5), IF($O281 &lt;&gt; "", $E281/$O281, ""), ""),"")</f>
        <v/>
      </c>
      <c r="U281" s="10" t="str">
        <f>IF('FY2025'!$A283&lt;&gt;"",IF(AND(MONTH($K281) &lt;= 6, MONTH($L281) &gt;= 6), IF($O281 &lt;&gt; "", $E281/$O281, ""), ""),"")</f>
        <v/>
      </c>
      <c r="V281" s="10" t="str">
        <f>IF('FY2025'!$A283&lt;&gt;"",IF(AND(MONTH($K281) &lt;= 7, MONTH($L281) &gt;= 7 ), IF($O281 &lt;&gt; "", $E281/$O281, ""), ""),"")</f>
        <v/>
      </c>
      <c r="W281" s="10" t="str">
        <f>IF('FY2025'!$A283&lt;&gt;"",IF(AND(MONTH($K281) &lt;= 8, MONTH($L281) &gt;= 8), IF($O281 &lt;&gt; "", $E281/$O281, ""), ""),"")</f>
        <v/>
      </c>
      <c r="X281" s="10" t="str">
        <f>IF('FY2025'!$A283&lt;&gt;"",IF(AND(MONTH($K281) &lt;= 9, MONTH($L281) &gt;= 9), IF($O281 &lt;&gt; "", $E281/$O281, ""), ""),"")</f>
        <v/>
      </c>
      <c r="Y281" s="10" t="str">
        <f>IF('FY2025'!$A283&lt;&gt;"",IF(AND(MONTH($K281) &lt;= 10, MONTH($L281) &gt;= 10), IF($O281 &lt;&gt; "", $E281/$O281, ""), ""),"")</f>
        <v/>
      </c>
      <c r="Z281" s="10" t="str">
        <f>IF('FY2025'!$A283&lt;&gt;"",IF(AND(MONTH($K281) &lt;= 11, MONTH($L281) &gt;= 11), IF($O281 &lt;&gt; "", $E281/$O281, ""), ""),"")</f>
        <v/>
      </c>
      <c r="AA281" s="10" t="str">
        <f>IF('FY2025'!$A283&lt;&gt;"",IF(AND(MONTH($K281) &lt;= 12, MONTH($L281) &gt;= 12), IF($O281 &lt;&gt; "", $E281/$O281, ""), ""),"")</f>
        <v/>
      </c>
    </row>
    <row r="282" spans="1:27" x14ac:dyDescent="0.25">
      <c r="A282" s="8" t="str">
        <f>IF('FY2025'!A284&lt;&gt;"", VALUE('FY2025'!A284), "")</f>
        <v/>
      </c>
      <c r="B282" s="5" t="str">
        <f>IF('FY2025'!A284&lt;&gt;"",_xlfn.VALUETOTEXT('FY2025'!B284),"")</f>
        <v/>
      </c>
      <c r="C282" s="5" t="str">
        <f>_xlfn.VALUETOTEXT('FY2025'!C284)</f>
        <v/>
      </c>
      <c r="D282" s="5" t="str">
        <f>IF('FY2025'!A284&lt;&gt;"",_xlfn.VALUETOTEXT('FY2025'!D284),"")</f>
        <v/>
      </c>
      <c r="E282" s="6" t="str">
        <f>IF('FY2025'!A284&lt;&gt;"",VALUE('FY2025'!E284),"")</f>
        <v/>
      </c>
      <c r="F282" s="6" t="str">
        <f>IF('FY2025'!A284&lt;&gt;"",VALUE('FY2025'!F284),"")</f>
        <v/>
      </c>
      <c r="G282" s="6" t="str">
        <f>IF('FY2025'!A284&lt;&gt;"",VALUE('FY2025'!G284),"")</f>
        <v/>
      </c>
      <c r="H282" s="6" t="str">
        <f>IF('FY2025'!A284&lt;&gt;"",VALUE('FY2025'!H284),"")</f>
        <v/>
      </c>
      <c r="I282" s="6" t="str">
        <f>IF('FY2025'!A284&lt;&gt;"",VALUE('FY2025'!I284),"")</f>
        <v/>
      </c>
      <c r="J282" s="6" t="str">
        <f>IF('FY2025'!A284&lt;&gt;"",VALUE('FY2025'!J284),"")</f>
        <v/>
      </c>
      <c r="K282" s="7" t="str">
        <f>IF('FY2025'!A284&lt;&gt;"",DATEVALUE(MID('FY2025'!K284, FIND(",", 'FY2025'!K284) + 2, FIND(" ", 'FY2025'!K284) - FIND(",", 'FY2025'!K284) - 1) &amp; " " &amp; MID('FY2025'!K284, FIND(" ", 'FY2025'!K284) + 1, FIND(",", 'FY2025'!K284, FIND(" ", 'FY2025'!K284)) - FIND(" ", 'FY2025'!K284) - 1) &amp; ", " &amp; MID('FY2025'!K284, FIND(",", 'FY2025'!K284, FIND(",",'FY2025'!K284) + 1) + 2, LEN('FY2025'!K284))),"")</f>
        <v/>
      </c>
      <c r="L282" s="7" t="str">
        <f>IF('FY2025'!A284&lt;&gt;"",DATEVALUE(MID('FY2025'!L284, FIND(",", 'FY2025'!L284) + 2, FIND(" ", 'FY2025'!L284) - FIND(",", 'FY2025'!L284) - 1) &amp; " " &amp; MID('FY2025'!L284, FIND(" ", 'FY2025'!L284) + 1, FIND(",", 'FY2025'!L284, FIND(" ", 'FY2025'!L284)) - FIND(" ", 'FY2025'!L284) - 1) &amp; ", " &amp; MID('FY2025'!L284, FIND(",", 'FY2025'!L284, FIND(",",'FY2025'!L284) + 1) + 2, LEN('FY2025'!L284))),"")</f>
        <v/>
      </c>
      <c r="M282" s="7" t="str">
        <f>IF('FY2025'!A284&lt;&gt;"",DATEVALUE(MID('FY2025'!M284, FIND(",", 'FY2025'!M284) + 2, FIND(" ", 'FY2025'!M284) - FIND(",", 'FY2025'!M284) - 1) &amp; " " &amp; MID('FY2025'!M284, FIND(" ", 'FY2025'!M284) + 1, FIND(",", 'FY2025'!M284, FIND(" ", 'FY2025'!M284)) - FIND(" ", 'FY2025'!M284) - 1) &amp; ", " &amp; MID('FY2025'!M284, FIND(",", 'FY2025'!M284, FIND(",",'FY2025'!M284) + 1) + 2, LEN('FY2025'!M284))),"")</f>
        <v/>
      </c>
      <c r="N282" s="7" t="str">
        <f>IF('FY2025'!A284&lt;&gt;"",DATEVALUE(MID('FY2025'!N284, FIND(",", 'FY2025'!N284) + 2, FIND(" ", 'FY2025'!N284) - FIND(",", 'FY2025'!N284) - 1) &amp; " " &amp; MID('FY2025'!N284, FIND(" ", 'FY2025'!N284) + 1, FIND(",", 'FY2025'!N284, FIND(" ", 'FY2025'!N284)) - FIND(" ", 'FY2025'!N284) - 1) &amp; ", " &amp; MID('FY2025'!N284, FIND(",", 'FY2025'!N284, FIND(",",'FY2025'!N284) + 1) + 2, LEN('FY2025'!N284))),"")</f>
        <v/>
      </c>
      <c r="O282" s="5" t="str">
        <f t="shared" si="4"/>
        <v/>
      </c>
      <c r="P282" s="10" t="str">
        <f>IF('FY2025'!$A284&lt;&gt;"",IF(AND(MONTH($K282) &lt;= 1, MONTH($L282) &gt;= 1), IF($O282 &lt;&gt; "", $E282/$O282, ""), ""),"")</f>
        <v/>
      </c>
      <c r="Q282" s="10" t="str">
        <f>IF('FY2025'!$A284&lt;&gt;"",IF(AND(MONTH($K282) &lt;= 2, MONTH($L282) &gt;= 2), IF($O282 &lt;&gt; "", $E282/$O282, ""), ""),"")</f>
        <v/>
      </c>
      <c r="R282" s="10" t="str">
        <f>IF('FY2025'!$A284&lt;&gt;"",IF(AND(MONTH($K282) &lt;= 3, MONTH($L282) &gt;= 3), IF($O282 &lt;&gt; "", $E282/$O282, ""), ""),"")</f>
        <v/>
      </c>
      <c r="S282" s="10" t="str">
        <f>IF('FY2025'!$A284&lt;&gt;"",IF(AND(MONTH($K282) &lt;= 4, MONTH($L282) &gt;= 4), IF($O282 &lt;&gt; "", $E282/$O282, ""), ""),"")</f>
        <v/>
      </c>
      <c r="T282" s="10" t="str">
        <f>IF('FY2025'!$A284&lt;&gt;"",IF(AND(MONTH($K282) &lt;= 5, MONTH($L282) &gt;= 5), IF($O282 &lt;&gt; "", $E282/$O282, ""), ""),"")</f>
        <v/>
      </c>
      <c r="U282" s="10" t="str">
        <f>IF('FY2025'!$A284&lt;&gt;"",IF(AND(MONTH($K282) &lt;= 6, MONTH($L282) &gt;= 6), IF($O282 &lt;&gt; "", $E282/$O282, ""), ""),"")</f>
        <v/>
      </c>
      <c r="V282" s="10" t="str">
        <f>IF('FY2025'!$A284&lt;&gt;"",IF(AND(MONTH($K282) &lt;= 7, MONTH($L282) &gt;= 7 ), IF($O282 &lt;&gt; "", $E282/$O282, ""), ""),"")</f>
        <v/>
      </c>
      <c r="W282" s="10" t="str">
        <f>IF('FY2025'!$A284&lt;&gt;"",IF(AND(MONTH($K282) &lt;= 8, MONTH($L282) &gt;= 8), IF($O282 &lt;&gt; "", $E282/$O282, ""), ""),"")</f>
        <v/>
      </c>
      <c r="X282" s="10" t="str">
        <f>IF('FY2025'!$A284&lt;&gt;"",IF(AND(MONTH($K282) &lt;= 9, MONTH($L282) &gt;= 9), IF($O282 &lt;&gt; "", $E282/$O282, ""), ""),"")</f>
        <v/>
      </c>
      <c r="Y282" s="10" t="str">
        <f>IF('FY2025'!$A284&lt;&gt;"",IF(AND(MONTH($K282) &lt;= 10, MONTH($L282) &gt;= 10), IF($O282 &lt;&gt; "", $E282/$O282, ""), ""),"")</f>
        <v/>
      </c>
      <c r="Z282" s="10" t="str">
        <f>IF('FY2025'!$A284&lt;&gt;"",IF(AND(MONTH($K282) &lt;= 11, MONTH($L282) &gt;= 11), IF($O282 &lt;&gt; "", $E282/$O282, ""), ""),"")</f>
        <v/>
      </c>
      <c r="AA282" s="10" t="str">
        <f>IF('FY2025'!$A284&lt;&gt;"",IF(AND(MONTH($K282) &lt;= 12, MONTH($L282) &gt;= 12), IF($O282 &lt;&gt; "", $E282/$O282, ""), ""),"")</f>
        <v/>
      </c>
    </row>
    <row r="283" spans="1:27" x14ac:dyDescent="0.25">
      <c r="A283" s="8" t="str">
        <f>IF('FY2025'!A285&lt;&gt;"", VALUE('FY2025'!A285), "")</f>
        <v/>
      </c>
      <c r="B283" s="5" t="str">
        <f>IF('FY2025'!A285&lt;&gt;"",_xlfn.VALUETOTEXT('FY2025'!B285),"")</f>
        <v/>
      </c>
      <c r="C283" s="5" t="str">
        <f>_xlfn.VALUETOTEXT('FY2025'!C285)</f>
        <v/>
      </c>
      <c r="D283" s="5" t="str">
        <f>IF('FY2025'!A285&lt;&gt;"",_xlfn.VALUETOTEXT('FY2025'!D285),"")</f>
        <v/>
      </c>
      <c r="E283" s="6" t="str">
        <f>IF('FY2025'!A285&lt;&gt;"",VALUE('FY2025'!E285),"")</f>
        <v/>
      </c>
      <c r="F283" s="6" t="str">
        <f>IF('FY2025'!A285&lt;&gt;"",VALUE('FY2025'!F285),"")</f>
        <v/>
      </c>
      <c r="G283" s="6" t="str">
        <f>IF('FY2025'!A285&lt;&gt;"",VALUE('FY2025'!G285),"")</f>
        <v/>
      </c>
      <c r="H283" s="6" t="str">
        <f>IF('FY2025'!A285&lt;&gt;"",VALUE('FY2025'!H285),"")</f>
        <v/>
      </c>
      <c r="I283" s="6" t="str">
        <f>IF('FY2025'!A285&lt;&gt;"",VALUE('FY2025'!I285),"")</f>
        <v/>
      </c>
      <c r="J283" s="6" t="str">
        <f>IF('FY2025'!A285&lt;&gt;"",VALUE('FY2025'!J285),"")</f>
        <v/>
      </c>
      <c r="K283" s="7" t="str">
        <f>IF('FY2025'!A285&lt;&gt;"",DATEVALUE(MID('FY2025'!K285, FIND(",", 'FY2025'!K285) + 2, FIND(" ", 'FY2025'!K285) - FIND(",", 'FY2025'!K285) - 1) &amp; " " &amp; MID('FY2025'!K285, FIND(" ", 'FY2025'!K285) + 1, FIND(",", 'FY2025'!K285, FIND(" ", 'FY2025'!K285)) - FIND(" ", 'FY2025'!K285) - 1) &amp; ", " &amp; MID('FY2025'!K285, FIND(",", 'FY2025'!K285, FIND(",",'FY2025'!K285) + 1) + 2, LEN('FY2025'!K285))),"")</f>
        <v/>
      </c>
      <c r="L283" s="7" t="str">
        <f>IF('FY2025'!A285&lt;&gt;"",DATEVALUE(MID('FY2025'!L285, FIND(",", 'FY2025'!L285) + 2, FIND(" ", 'FY2025'!L285) - FIND(",", 'FY2025'!L285) - 1) &amp; " " &amp; MID('FY2025'!L285, FIND(" ", 'FY2025'!L285) + 1, FIND(",", 'FY2025'!L285, FIND(" ", 'FY2025'!L285)) - FIND(" ", 'FY2025'!L285) - 1) &amp; ", " &amp; MID('FY2025'!L285, FIND(",", 'FY2025'!L285, FIND(",",'FY2025'!L285) + 1) + 2, LEN('FY2025'!L285))),"")</f>
        <v/>
      </c>
      <c r="M283" s="7" t="str">
        <f>IF('FY2025'!A285&lt;&gt;"",DATEVALUE(MID('FY2025'!M285, FIND(",", 'FY2025'!M285) + 2, FIND(" ", 'FY2025'!M285) - FIND(",", 'FY2025'!M285) - 1) &amp; " " &amp; MID('FY2025'!M285, FIND(" ", 'FY2025'!M285) + 1, FIND(",", 'FY2025'!M285, FIND(" ", 'FY2025'!M285)) - FIND(" ", 'FY2025'!M285) - 1) &amp; ", " &amp; MID('FY2025'!M285, FIND(",", 'FY2025'!M285, FIND(",",'FY2025'!M285) + 1) + 2, LEN('FY2025'!M285))),"")</f>
        <v/>
      </c>
      <c r="N283" s="7" t="str">
        <f>IF('FY2025'!A285&lt;&gt;"",DATEVALUE(MID('FY2025'!N285, FIND(",", 'FY2025'!N285) + 2, FIND(" ", 'FY2025'!N285) - FIND(",", 'FY2025'!N285) - 1) &amp; " " &amp; MID('FY2025'!N285, FIND(" ", 'FY2025'!N285) + 1, FIND(",", 'FY2025'!N285, FIND(" ", 'FY2025'!N285)) - FIND(" ", 'FY2025'!N285) - 1) &amp; ", " &amp; MID('FY2025'!N285, FIND(",", 'FY2025'!N285, FIND(",",'FY2025'!N285) + 1) + 2, LEN('FY2025'!N285))),"")</f>
        <v/>
      </c>
      <c r="O283" s="5" t="str">
        <f t="shared" si="4"/>
        <v/>
      </c>
      <c r="P283" s="10" t="str">
        <f>IF('FY2025'!$A285&lt;&gt;"",IF(AND(MONTH($K283) &lt;= 1, MONTH($L283) &gt;= 1), IF($O283 &lt;&gt; "", $E283/$O283, ""), ""),"")</f>
        <v/>
      </c>
      <c r="Q283" s="10" t="str">
        <f>IF('FY2025'!$A285&lt;&gt;"",IF(AND(MONTH($K283) &lt;= 2, MONTH($L283) &gt;= 2), IF($O283 &lt;&gt; "", $E283/$O283, ""), ""),"")</f>
        <v/>
      </c>
      <c r="R283" s="10" t="str">
        <f>IF('FY2025'!$A285&lt;&gt;"",IF(AND(MONTH($K283) &lt;= 3, MONTH($L283) &gt;= 3), IF($O283 &lt;&gt; "", $E283/$O283, ""), ""),"")</f>
        <v/>
      </c>
      <c r="S283" s="10" t="str">
        <f>IF('FY2025'!$A285&lt;&gt;"",IF(AND(MONTH($K283) &lt;= 4, MONTH($L283) &gt;= 4), IF($O283 &lt;&gt; "", $E283/$O283, ""), ""),"")</f>
        <v/>
      </c>
      <c r="T283" s="10" t="str">
        <f>IF('FY2025'!$A285&lt;&gt;"",IF(AND(MONTH($K283) &lt;= 5, MONTH($L283) &gt;= 5), IF($O283 &lt;&gt; "", $E283/$O283, ""), ""),"")</f>
        <v/>
      </c>
      <c r="U283" s="10" t="str">
        <f>IF('FY2025'!$A285&lt;&gt;"",IF(AND(MONTH($K283) &lt;= 6, MONTH($L283) &gt;= 6), IF($O283 &lt;&gt; "", $E283/$O283, ""), ""),"")</f>
        <v/>
      </c>
      <c r="V283" s="10" t="str">
        <f>IF('FY2025'!$A285&lt;&gt;"",IF(AND(MONTH($K283) &lt;= 7, MONTH($L283) &gt;= 7 ), IF($O283 &lt;&gt; "", $E283/$O283, ""), ""),"")</f>
        <v/>
      </c>
      <c r="W283" s="10" t="str">
        <f>IF('FY2025'!$A285&lt;&gt;"",IF(AND(MONTH($K283) &lt;= 8, MONTH($L283) &gt;= 8), IF($O283 &lt;&gt; "", $E283/$O283, ""), ""),"")</f>
        <v/>
      </c>
      <c r="X283" s="10" t="str">
        <f>IF('FY2025'!$A285&lt;&gt;"",IF(AND(MONTH($K283) &lt;= 9, MONTH($L283) &gt;= 9), IF($O283 &lt;&gt; "", $E283/$O283, ""), ""),"")</f>
        <v/>
      </c>
      <c r="Y283" s="10" t="str">
        <f>IF('FY2025'!$A285&lt;&gt;"",IF(AND(MONTH($K283) &lt;= 10, MONTH($L283) &gt;= 10), IF($O283 &lt;&gt; "", $E283/$O283, ""), ""),"")</f>
        <v/>
      </c>
      <c r="Z283" s="10" t="str">
        <f>IF('FY2025'!$A285&lt;&gt;"",IF(AND(MONTH($K283) &lt;= 11, MONTH($L283) &gt;= 11), IF($O283 &lt;&gt; "", $E283/$O283, ""), ""),"")</f>
        <v/>
      </c>
      <c r="AA283" s="10" t="str">
        <f>IF('FY2025'!$A285&lt;&gt;"",IF(AND(MONTH($K283) &lt;= 12, MONTH($L283) &gt;= 12), IF($O283 &lt;&gt; "", $E283/$O283, ""), ""),"")</f>
        <v/>
      </c>
    </row>
    <row r="284" spans="1:27" x14ac:dyDescent="0.25">
      <c r="A284" s="8" t="str">
        <f>IF('FY2025'!A286&lt;&gt;"", VALUE('FY2025'!A286), "")</f>
        <v/>
      </c>
      <c r="B284" s="5" t="str">
        <f>IF('FY2025'!A286&lt;&gt;"",_xlfn.VALUETOTEXT('FY2025'!B286),"")</f>
        <v/>
      </c>
      <c r="C284" s="5" t="str">
        <f>_xlfn.VALUETOTEXT('FY2025'!C286)</f>
        <v/>
      </c>
      <c r="D284" s="5" t="str">
        <f>IF('FY2025'!A286&lt;&gt;"",_xlfn.VALUETOTEXT('FY2025'!D286),"")</f>
        <v/>
      </c>
      <c r="E284" s="6" t="str">
        <f>IF('FY2025'!A286&lt;&gt;"",VALUE('FY2025'!E286),"")</f>
        <v/>
      </c>
      <c r="F284" s="6" t="str">
        <f>IF('FY2025'!A286&lt;&gt;"",VALUE('FY2025'!F286),"")</f>
        <v/>
      </c>
      <c r="G284" s="6" t="str">
        <f>IF('FY2025'!A286&lt;&gt;"",VALUE('FY2025'!G286),"")</f>
        <v/>
      </c>
      <c r="H284" s="6" t="str">
        <f>IF('FY2025'!A286&lt;&gt;"",VALUE('FY2025'!H286),"")</f>
        <v/>
      </c>
      <c r="I284" s="6" t="str">
        <f>IF('FY2025'!A286&lt;&gt;"",VALUE('FY2025'!I286),"")</f>
        <v/>
      </c>
      <c r="J284" s="6" t="str">
        <f>IF('FY2025'!A286&lt;&gt;"",VALUE('FY2025'!J286),"")</f>
        <v/>
      </c>
      <c r="K284" s="7" t="str">
        <f>IF('FY2025'!A286&lt;&gt;"",DATEVALUE(MID('FY2025'!K286, FIND(",", 'FY2025'!K286) + 2, FIND(" ", 'FY2025'!K286) - FIND(",", 'FY2025'!K286) - 1) &amp; " " &amp; MID('FY2025'!K286, FIND(" ", 'FY2025'!K286) + 1, FIND(",", 'FY2025'!K286, FIND(" ", 'FY2025'!K286)) - FIND(" ", 'FY2025'!K286) - 1) &amp; ", " &amp; MID('FY2025'!K286, FIND(",", 'FY2025'!K286, FIND(",",'FY2025'!K286) + 1) + 2, LEN('FY2025'!K286))),"")</f>
        <v/>
      </c>
      <c r="L284" s="7" t="str">
        <f>IF('FY2025'!A286&lt;&gt;"",DATEVALUE(MID('FY2025'!L286, FIND(",", 'FY2025'!L286) + 2, FIND(" ", 'FY2025'!L286) - FIND(",", 'FY2025'!L286) - 1) &amp; " " &amp; MID('FY2025'!L286, FIND(" ", 'FY2025'!L286) + 1, FIND(",", 'FY2025'!L286, FIND(" ", 'FY2025'!L286)) - FIND(" ", 'FY2025'!L286) - 1) &amp; ", " &amp; MID('FY2025'!L286, FIND(",", 'FY2025'!L286, FIND(",",'FY2025'!L286) + 1) + 2, LEN('FY2025'!L286))),"")</f>
        <v/>
      </c>
      <c r="M284" s="7" t="str">
        <f>IF('FY2025'!A286&lt;&gt;"",DATEVALUE(MID('FY2025'!M286, FIND(",", 'FY2025'!M286) + 2, FIND(" ", 'FY2025'!M286) - FIND(",", 'FY2025'!M286) - 1) &amp; " " &amp; MID('FY2025'!M286, FIND(" ", 'FY2025'!M286) + 1, FIND(",", 'FY2025'!M286, FIND(" ", 'FY2025'!M286)) - FIND(" ", 'FY2025'!M286) - 1) &amp; ", " &amp; MID('FY2025'!M286, FIND(",", 'FY2025'!M286, FIND(",",'FY2025'!M286) + 1) + 2, LEN('FY2025'!M286))),"")</f>
        <v/>
      </c>
      <c r="N284" s="7" t="str">
        <f>IF('FY2025'!A286&lt;&gt;"",DATEVALUE(MID('FY2025'!N286, FIND(",", 'FY2025'!N286) + 2, FIND(" ", 'FY2025'!N286) - FIND(",", 'FY2025'!N286) - 1) &amp; " " &amp; MID('FY2025'!N286, FIND(" ", 'FY2025'!N286) + 1, FIND(",", 'FY2025'!N286, FIND(" ", 'FY2025'!N286)) - FIND(" ", 'FY2025'!N286) - 1) &amp; ", " &amp; MID('FY2025'!N286, FIND(",", 'FY2025'!N286, FIND(",",'FY2025'!N286) + 1) + 2, LEN('FY2025'!N286))),"")</f>
        <v/>
      </c>
      <c r="O284" s="5" t="str">
        <f t="shared" si="4"/>
        <v/>
      </c>
      <c r="P284" s="10" t="str">
        <f>IF('FY2025'!$A286&lt;&gt;"",IF(AND(MONTH($K284) &lt;= 1, MONTH($L284) &gt;= 1), IF($O284 &lt;&gt; "", $E284/$O284, ""), ""),"")</f>
        <v/>
      </c>
      <c r="Q284" s="10" t="str">
        <f>IF('FY2025'!$A286&lt;&gt;"",IF(AND(MONTH($K284) &lt;= 2, MONTH($L284) &gt;= 2), IF($O284 &lt;&gt; "", $E284/$O284, ""), ""),"")</f>
        <v/>
      </c>
      <c r="R284" s="10" t="str">
        <f>IF('FY2025'!$A286&lt;&gt;"",IF(AND(MONTH($K284) &lt;= 3, MONTH($L284) &gt;= 3), IF($O284 &lt;&gt; "", $E284/$O284, ""), ""),"")</f>
        <v/>
      </c>
      <c r="S284" s="10" t="str">
        <f>IF('FY2025'!$A286&lt;&gt;"",IF(AND(MONTH($K284) &lt;= 4, MONTH($L284) &gt;= 4), IF($O284 &lt;&gt; "", $E284/$O284, ""), ""),"")</f>
        <v/>
      </c>
      <c r="T284" s="10" t="str">
        <f>IF('FY2025'!$A286&lt;&gt;"",IF(AND(MONTH($K284) &lt;= 5, MONTH($L284) &gt;= 5), IF($O284 &lt;&gt; "", $E284/$O284, ""), ""),"")</f>
        <v/>
      </c>
      <c r="U284" s="10" t="str">
        <f>IF('FY2025'!$A286&lt;&gt;"",IF(AND(MONTH($K284) &lt;= 6, MONTH($L284) &gt;= 6), IF($O284 &lt;&gt; "", $E284/$O284, ""), ""),"")</f>
        <v/>
      </c>
      <c r="V284" s="10" t="str">
        <f>IF('FY2025'!$A286&lt;&gt;"",IF(AND(MONTH($K284) &lt;= 7, MONTH($L284) &gt;= 7 ), IF($O284 &lt;&gt; "", $E284/$O284, ""), ""),"")</f>
        <v/>
      </c>
      <c r="W284" s="10" t="str">
        <f>IF('FY2025'!$A286&lt;&gt;"",IF(AND(MONTH($K284) &lt;= 8, MONTH($L284) &gt;= 8), IF($O284 &lt;&gt; "", $E284/$O284, ""), ""),"")</f>
        <v/>
      </c>
      <c r="X284" s="10" t="str">
        <f>IF('FY2025'!$A286&lt;&gt;"",IF(AND(MONTH($K284) &lt;= 9, MONTH($L284) &gt;= 9), IF($O284 &lt;&gt; "", $E284/$O284, ""), ""),"")</f>
        <v/>
      </c>
      <c r="Y284" s="10" t="str">
        <f>IF('FY2025'!$A286&lt;&gt;"",IF(AND(MONTH($K284) &lt;= 10, MONTH($L284) &gt;= 10), IF($O284 &lt;&gt; "", $E284/$O284, ""), ""),"")</f>
        <v/>
      </c>
      <c r="Z284" s="10" t="str">
        <f>IF('FY2025'!$A286&lt;&gt;"",IF(AND(MONTH($K284) &lt;= 11, MONTH($L284) &gt;= 11), IF($O284 &lt;&gt; "", $E284/$O284, ""), ""),"")</f>
        <v/>
      </c>
      <c r="AA284" s="10" t="str">
        <f>IF('FY2025'!$A286&lt;&gt;"",IF(AND(MONTH($K284) &lt;= 12, MONTH($L284) &gt;= 12), IF($O284 &lt;&gt; "", $E284/$O284, ""), ""),"")</f>
        <v/>
      </c>
    </row>
    <row r="285" spans="1:27" x14ac:dyDescent="0.25">
      <c r="A285" s="8" t="str">
        <f>IF('FY2025'!A287&lt;&gt;"", VALUE('FY2025'!A287), "")</f>
        <v/>
      </c>
      <c r="B285" s="5" t="str">
        <f>IF('FY2025'!A287&lt;&gt;"",_xlfn.VALUETOTEXT('FY2025'!B287),"")</f>
        <v/>
      </c>
      <c r="C285" s="5" t="str">
        <f>_xlfn.VALUETOTEXT('FY2025'!C287)</f>
        <v/>
      </c>
      <c r="D285" s="5" t="str">
        <f>IF('FY2025'!A287&lt;&gt;"",_xlfn.VALUETOTEXT('FY2025'!D287),"")</f>
        <v/>
      </c>
      <c r="E285" s="6" t="str">
        <f>IF('FY2025'!A287&lt;&gt;"",VALUE('FY2025'!E287),"")</f>
        <v/>
      </c>
      <c r="F285" s="6" t="str">
        <f>IF('FY2025'!A287&lt;&gt;"",VALUE('FY2025'!F287),"")</f>
        <v/>
      </c>
      <c r="G285" s="6" t="str">
        <f>IF('FY2025'!A287&lt;&gt;"",VALUE('FY2025'!G287),"")</f>
        <v/>
      </c>
      <c r="H285" s="6" t="str">
        <f>IF('FY2025'!A287&lt;&gt;"",VALUE('FY2025'!H287),"")</f>
        <v/>
      </c>
      <c r="I285" s="6" t="str">
        <f>IF('FY2025'!A287&lt;&gt;"",VALUE('FY2025'!I287),"")</f>
        <v/>
      </c>
      <c r="J285" s="6" t="str">
        <f>IF('FY2025'!A287&lt;&gt;"",VALUE('FY2025'!J287),"")</f>
        <v/>
      </c>
      <c r="K285" s="7" t="str">
        <f>IF('FY2025'!A287&lt;&gt;"",DATEVALUE(MID('FY2025'!K287, FIND(",", 'FY2025'!K287) + 2, FIND(" ", 'FY2025'!K287) - FIND(",", 'FY2025'!K287) - 1) &amp; " " &amp; MID('FY2025'!K287, FIND(" ", 'FY2025'!K287) + 1, FIND(",", 'FY2025'!K287, FIND(" ", 'FY2025'!K287)) - FIND(" ", 'FY2025'!K287) - 1) &amp; ", " &amp; MID('FY2025'!K287, FIND(",", 'FY2025'!K287, FIND(",",'FY2025'!K287) + 1) + 2, LEN('FY2025'!K287))),"")</f>
        <v/>
      </c>
      <c r="L285" s="7" t="str">
        <f>IF('FY2025'!A287&lt;&gt;"",DATEVALUE(MID('FY2025'!L287, FIND(",", 'FY2025'!L287) + 2, FIND(" ", 'FY2025'!L287) - FIND(",", 'FY2025'!L287) - 1) &amp; " " &amp; MID('FY2025'!L287, FIND(" ", 'FY2025'!L287) + 1, FIND(",", 'FY2025'!L287, FIND(" ", 'FY2025'!L287)) - FIND(" ", 'FY2025'!L287) - 1) &amp; ", " &amp; MID('FY2025'!L287, FIND(",", 'FY2025'!L287, FIND(",",'FY2025'!L287) + 1) + 2, LEN('FY2025'!L287))),"")</f>
        <v/>
      </c>
      <c r="M285" s="7" t="str">
        <f>IF('FY2025'!A287&lt;&gt;"",DATEVALUE(MID('FY2025'!M287, FIND(",", 'FY2025'!M287) + 2, FIND(" ", 'FY2025'!M287) - FIND(",", 'FY2025'!M287) - 1) &amp; " " &amp; MID('FY2025'!M287, FIND(" ", 'FY2025'!M287) + 1, FIND(",", 'FY2025'!M287, FIND(" ", 'FY2025'!M287)) - FIND(" ", 'FY2025'!M287) - 1) &amp; ", " &amp; MID('FY2025'!M287, FIND(",", 'FY2025'!M287, FIND(",",'FY2025'!M287) + 1) + 2, LEN('FY2025'!M287))),"")</f>
        <v/>
      </c>
      <c r="N285" s="7" t="str">
        <f>IF('FY2025'!A287&lt;&gt;"",DATEVALUE(MID('FY2025'!N287, FIND(",", 'FY2025'!N287) + 2, FIND(" ", 'FY2025'!N287) - FIND(",", 'FY2025'!N287) - 1) &amp; " " &amp; MID('FY2025'!N287, FIND(" ", 'FY2025'!N287) + 1, FIND(",", 'FY2025'!N287, FIND(" ", 'FY2025'!N287)) - FIND(" ", 'FY2025'!N287) - 1) &amp; ", " &amp; MID('FY2025'!N287, FIND(",", 'FY2025'!N287, FIND(",",'FY2025'!N287) + 1) + 2, LEN('FY2025'!N287))),"")</f>
        <v/>
      </c>
      <c r="O285" s="5" t="str">
        <f t="shared" si="4"/>
        <v/>
      </c>
      <c r="P285" s="10" t="str">
        <f>IF('FY2025'!$A287&lt;&gt;"",IF(AND(MONTH($K285) &lt;= 1, MONTH($L285) &gt;= 1), IF($O285 &lt;&gt; "", $E285/$O285, ""), ""),"")</f>
        <v/>
      </c>
      <c r="Q285" s="10" t="str">
        <f>IF('FY2025'!$A287&lt;&gt;"",IF(AND(MONTH($K285) &lt;= 2, MONTH($L285) &gt;= 2), IF($O285 &lt;&gt; "", $E285/$O285, ""), ""),"")</f>
        <v/>
      </c>
      <c r="R285" s="10" t="str">
        <f>IF('FY2025'!$A287&lt;&gt;"",IF(AND(MONTH($K285) &lt;= 3, MONTH($L285) &gt;= 3), IF($O285 &lt;&gt; "", $E285/$O285, ""), ""),"")</f>
        <v/>
      </c>
      <c r="S285" s="10" t="str">
        <f>IF('FY2025'!$A287&lt;&gt;"",IF(AND(MONTH($K285) &lt;= 4, MONTH($L285) &gt;= 4), IF($O285 &lt;&gt; "", $E285/$O285, ""), ""),"")</f>
        <v/>
      </c>
      <c r="T285" s="10" t="str">
        <f>IF('FY2025'!$A287&lt;&gt;"",IF(AND(MONTH($K285) &lt;= 5, MONTH($L285) &gt;= 5), IF($O285 &lt;&gt; "", $E285/$O285, ""), ""),"")</f>
        <v/>
      </c>
      <c r="U285" s="10" t="str">
        <f>IF('FY2025'!$A287&lt;&gt;"",IF(AND(MONTH($K285) &lt;= 6, MONTH($L285) &gt;= 6), IF($O285 &lt;&gt; "", $E285/$O285, ""), ""),"")</f>
        <v/>
      </c>
      <c r="V285" s="10" t="str">
        <f>IF('FY2025'!$A287&lt;&gt;"",IF(AND(MONTH($K285) &lt;= 7, MONTH($L285) &gt;= 7 ), IF($O285 &lt;&gt; "", $E285/$O285, ""), ""),"")</f>
        <v/>
      </c>
      <c r="W285" s="10" t="str">
        <f>IF('FY2025'!$A287&lt;&gt;"",IF(AND(MONTH($K285) &lt;= 8, MONTH($L285) &gt;= 8), IF($O285 &lt;&gt; "", $E285/$O285, ""), ""),"")</f>
        <v/>
      </c>
      <c r="X285" s="10" t="str">
        <f>IF('FY2025'!$A287&lt;&gt;"",IF(AND(MONTH($K285) &lt;= 9, MONTH($L285) &gt;= 9), IF($O285 &lt;&gt; "", $E285/$O285, ""), ""),"")</f>
        <v/>
      </c>
      <c r="Y285" s="10" t="str">
        <f>IF('FY2025'!$A287&lt;&gt;"",IF(AND(MONTH($K285) &lt;= 10, MONTH($L285) &gt;= 10), IF($O285 &lt;&gt; "", $E285/$O285, ""), ""),"")</f>
        <v/>
      </c>
      <c r="Z285" s="10" t="str">
        <f>IF('FY2025'!$A287&lt;&gt;"",IF(AND(MONTH($K285) &lt;= 11, MONTH($L285) &gt;= 11), IF($O285 &lt;&gt; "", $E285/$O285, ""), ""),"")</f>
        <v/>
      </c>
      <c r="AA285" s="10" t="str">
        <f>IF('FY2025'!$A287&lt;&gt;"",IF(AND(MONTH($K285) &lt;= 12, MONTH($L285) &gt;= 12), IF($O285 &lt;&gt; "", $E285/$O285, ""), ""),"")</f>
        <v/>
      </c>
    </row>
    <row r="286" spans="1:27" x14ac:dyDescent="0.25">
      <c r="A286" s="8" t="str">
        <f>IF('FY2025'!A288&lt;&gt;"", VALUE('FY2025'!A288), "")</f>
        <v/>
      </c>
      <c r="B286" s="5" t="str">
        <f>IF('FY2025'!A288&lt;&gt;"",_xlfn.VALUETOTEXT('FY2025'!B288),"")</f>
        <v/>
      </c>
      <c r="C286" s="5" t="str">
        <f>_xlfn.VALUETOTEXT('FY2025'!C288)</f>
        <v/>
      </c>
      <c r="D286" s="5" t="str">
        <f>IF('FY2025'!A288&lt;&gt;"",_xlfn.VALUETOTEXT('FY2025'!D288),"")</f>
        <v/>
      </c>
      <c r="E286" s="6" t="str">
        <f>IF('FY2025'!A288&lt;&gt;"",VALUE('FY2025'!E288),"")</f>
        <v/>
      </c>
      <c r="F286" s="6" t="str">
        <f>IF('FY2025'!A288&lt;&gt;"",VALUE('FY2025'!F288),"")</f>
        <v/>
      </c>
      <c r="G286" s="6" t="str">
        <f>IF('FY2025'!A288&lt;&gt;"",VALUE('FY2025'!G288),"")</f>
        <v/>
      </c>
      <c r="H286" s="6" t="str">
        <f>IF('FY2025'!A288&lt;&gt;"",VALUE('FY2025'!H288),"")</f>
        <v/>
      </c>
      <c r="I286" s="6" t="str">
        <f>IF('FY2025'!A288&lt;&gt;"",VALUE('FY2025'!I288),"")</f>
        <v/>
      </c>
      <c r="J286" s="6" t="str">
        <f>IF('FY2025'!A288&lt;&gt;"",VALUE('FY2025'!J288),"")</f>
        <v/>
      </c>
      <c r="K286" s="7" t="str">
        <f>IF('FY2025'!A288&lt;&gt;"",DATEVALUE(MID('FY2025'!K288, FIND(",", 'FY2025'!K288) + 2, FIND(" ", 'FY2025'!K288) - FIND(",", 'FY2025'!K288) - 1) &amp; " " &amp; MID('FY2025'!K288, FIND(" ", 'FY2025'!K288) + 1, FIND(",", 'FY2025'!K288, FIND(" ", 'FY2025'!K288)) - FIND(" ", 'FY2025'!K288) - 1) &amp; ", " &amp; MID('FY2025'!K288, FIND(",", 'FY2025'!K288, FIND(",",'FY2025'!K288) + 1) + 2, LEN('FY2025'!K288))),"")</f>
        <v/>
      </c>
      <c r="L286" s="7" t="str">
        <f>IF('FY2025'!A288&lt;&gt;"",DATEVALUE(MID('FY2025'!L288, FIND(",", 'FY2025'!L288) + 2, FIND(" ", 'FY2025'!L288) - FIND(",", 'FY2025'!L288) - 1) &amp; " " &amp; MID('FY2025'!L288, FIND(" ", 'FY2025'!L288) + 1, FIND(",", 'FY2025'!L288, FIND(" ", 'FY2025'!L288)) - FIND(" ", 'FY2025'!L288) - 1) &amp; ", " &amp; MID('FY2025'!L288, FIND(",", 'FY2025'!L288, FIND(",",'FY2025'!L288) + 1) + 2, LEN('FY2025'!L288))),"")</f>
        <v/>
      </c>
      <c r="M286" s="7" t="str">
        <f>IF('FY2025'!A288&lt;&gt;"",DATEVALUE(MID('FY2025'!M288, FIND(",", 'FY2025'!M288) + 2, FIND(" ", 'FY2025'!M288) - FIND(",", 'FY2025'!M288) - 1) &amp; " " &amp; MID('FY2025'!M288, FIND(" ", 'FY2025'!M288) + 1, FIND(",", 'FY2025'!M288, FIND(" ", 'FY2025'!M288)) - FIND(" ", 'FY2025'!M288) - 1) &amp; ", " &amp; MID('FY2025'!M288, FIND(",", 'FY2025'!M288, FIND(",",'FY2025'!M288) + 1) + 2, LEN('FY2025'!M288))),"")</f>
        <v/>
      </c>
      <c r="N286" s="7" t="str">
        <f>IF('FY2025'!A288&lt;&gt;"",DATEVALUE(MID('FY2025'!N288, FIND(",", 'FY2025'!N288) + 2, FIND(" ", 'FY2025'!N288) - FIND(",", 'FY2025'!N288) - 1) &amp; " " &amp; MID('FY2025'!N288, FIND(" ", 'FY2025'!N288) + 1, FIND(",", 'FY2025'!N288, FIND(" ", 'FY2025'!N288)) - FIND(" ", 'FY2025'!N288) - 1) &amp; ", " &amp; MID('FY2025'!N288, FIND(",", 'FY2025'!N288, FIND(",",'FY2025'!N288) + 1) + 2, LEN('FY2025'!N288))),"")</f>
        <v/>
      </c>
      <c r="O286" s="5" t="str">
        <f t="shared" si="4"/>
        <v/>
      </c>
      <c r="P286" s="10" t="str">
        <f>IF('FY2025'!$A288&lt;&gt;"",IF(AND(MONTH($K286) &lt;= 1, MONTH($L286) &gt;= 1), IF($O286 &lt;&gt; "", $E286/$O286, ""), ""),"")</f>
        <v/>
      </c>
      <c r="Q286" s="10" t="str">
        <f>IF('FY2025'!$A288&lt;&gt;"",IF(AND(MONTH($K286) &lt;= 2, MONTH($L286) &gt;= 2), IF($O286 &lt;&gt; "", $E286/$O286, ""), ""),"")</f>
        <v/>
      </c>
      <c r="R286" s="10" t="str">
        <f>IF('FY2025'!$A288&lt;&gt;"",IF(AND(MONTH($K286) &lt;= 3, MONTH($L286) &gt;= 3), IF($O286 &lt;&gt; "", $E286/$O286, ""), ""),"")</f>
        <v/>
      </c>
      <c r="S286" s="10" t="str">
        <f>IF('FY2025'!$A288&lt;&gt;"",IF(AND(MONTH($K286) &lt;= 4, MONTH($L286) &gt;= 4), IF($O286 &lt;&gt; "", $E286/$O286, ""), ""),"")</f>
        <v/>
      </c>
      <c r="T286" s="10" t="str">
        <f>IF('FY2025'!$A288&lt;&gt;"",IF(AND(MONTH($K286) &lt;= 5, MONTH($L286) &gt;= 5), IF($O286 &lt;&gt; "", $E286/$O286, ""), ""),"")</f>
        <v/>
      </c>
      <c r="U286" s="10" t="str">
        <f>IF('FY2025'!$A288&lt;&gt;"",IF(AND(MONTH($K286) &lt;= 6, MONTH($L286) &gt;= 6), IF($O286 &lt;&gt; "", $E286/$O286, ""), ""),"")</f>
        <v/>
      </c>
      <c r="V286" s="10" t="str">
        <f>IF('FY2025'!$A288&lt;&gt;"",IF(AND(MONTH($K286) &lt;= 7, MONTH($L286) &gt;= 7 ), IF($O286 &lt;&gt; "", $E286/$O286, ""), ""),"")</f>
        <v/>
      </c>
      <c r="W286" s="10" t="str">
        <f>IF('FY2025'!$A288&lt;&gt;"",IF(AND(MONTH($K286) &lt;= 8, MONTH($L286) &gt;= 8), IF($O286 &lt;&gt; "", $E286/$O286, ""), ""),"")</f>
        <v/>
      </c>
      <c r="X286" s="10" t="str">
        <f>IF('FY2025'!$A288&lt;&gt;"",IF(AND(MONTH($K286) &lt;= 9, MONTH($L286) &gt;= 9), IF($O286 &lt;&gt; "", $E286/$O286, ""), ""),"")</f>
        <v/>
      </c>
      <c r="Y286" s="10" t="str">
        <f>IF('FY2025'!$A288&lt;&gt;"",IF(AND(MONTH($K286) &lt;= 10, MONTH($L286) &gt;= 10), IF($O286 &lt;&gt; "", $E286/$O286, ""), ""),"")</f>
        <v/>
      </c>
      <c r="Z286" s="10" t="str">
        <f>IF('FY2025'!$A288&lt;&gt;"",IF(AND(MONTH($K286) &lt;= 11, MONTH($L286) &gt;= 11), IF($O286 &lt;&gt; "", $E286/$O286, ""), ""),"")</f>
        <v/>
      </c>
      <c r="AA286" s="10" t="str">
        <f>IF('FY2025'!$A288&lt;&gt;"",IF(AND(MONTH($K286) &lt;= 12, MONTH($L286) &gt;= 12), IF($O286 &lt;&gt; "", $E286/$O286, ""), ""),"")</f>
        <v/>
      </c>
    </row>
    <row r="287" spans="1:27" x14ac:dyDescent="0.25">
      <c r="A287" s="8" t="str">
        <f>IF('FY2025'!A289&lt;&gt;"", VALUE('FY2025'!A289), "")</f>
        <v/>
      </c>
      <c r="B287" s="5" t="str">
        <f>IF('FY2025'!A289&lt;&gt;"",_xlfn.VALUETOTEXT('FY2025'!B289),"")</f>
        <v/>
      </c>
      <c r="C287" s="5" t="str">
        <f>_xlfn.VALUETOTEXT('FY2025'!C289)</f>
        <v/>
      </c>
      <c r="D287" s="5" t="str">
        <f>IF('FY2025'!A289&lt;&gt;"",_xlfn.VALUETOTEXT('FY2025'!D289),"")</f>
        <v/>
      </c>
      <c r="E287" s="6" t="str">
        <f>IF('FY2025'!A289&lt;&gt;"",VALUE('FY2025'!E289),"")</f>
        <v/>
      </c>
      <c r="F287" s="6" t="str">
        <f>IF('FY2025'!A289&lt;&gt;"",VALUE('FY2025'!F289),"")</f>
        <v/>
      </c>
      <c r="G287" s="6" t="str">
        <f>IF('FY2025'!A289&lt;&gt;"",VALUE('FY2025'!G289),"")</f>
        <v/>
      </c>
      <c r="H287" s="6" t="str">
        <f>IF('FY2025'!A289&lt;&gt;"",VALUE('FY2025'!H289),"")</f>
        <v/>
      </c>
      <c r="I287" s="6" t="str">
        <f>IF('FY2025'!A289&lt;&gt;"",VALUE('FY2025'!I289),"")</f>
        <v/>
      </c>
      <c r="J287" s="6" t="str">
        <f>IF('FY2025'!A289&lt;&gt;"",VALUE('FY2025'!J289),"")</f>
        <v/>
      </c>
      <c r="K287" s="7" t="str">
        <f>IF('FY2025'!A289&lt;&gt;"",DATEVALUE(MID('FY2025'!K289, FIND(",", 'FY2025'!K289) + 2, FIND(" ", 'FY2025'!K289) - FIND(",", 'FY2025'!K289) - 1) &amp; " " &amp; MID('FY2025'!K289, FIND(" ", 'FY2025'!K289) + 1, FIND(",", 'FY2025'!K289, FIND(" ", 'FY2025'!K289)) - FIND(" ", 'FY2025'!K289) - 1) &amp; ", " &amp; MID('FY2025'!K289, FIND(",", 'FY2025'!K289, FIND(",",'FY2025'!K289) + 1) + 2, LEN('FY2025'!K289))),"")</f>
        <v/>
      </c>
      <c r="L287" s="7" t="str">
        <f>IF('FY2025'!A289&lt;&gt;"",DATEVALUE(MID('FY2025'!L289, FIND(",", 'FY2025'!L289) + 2, FIND(" ", 'FY2025'!L289) - FIND(",", 'FY2025'!L289) - 1) &amp; " " &amp; MID('FY2025'!L289, FIND(" ", 'FY2025'!L289) + 1, FIND(",", 'FY2025'!L289, FIND(" ", 'FY2025'!L289)) - FIND(" ", 'FY2025'!L289) - 1) &amp; ", " &amp; MID('FY2025'!L289, FIND(",", 'FY2025'!L289, FIND(",",'FY2025'!L289) + 1) + 2, LEN('FY2025'!L289))),"")</f>
        <v/>
      </c>
      <c r="M287" s="7" t="str">
        <f>IF('FY2025'!A289&lt;&gt;"",DATEVALUE(MID('FY2025'!M289, FIND(",", 'FY2025'!M289) + 2, FIND(" ", 'FY2025'!M289) - FIND(",", 'FY2025'!M289) - 1) &amp; " " &amp; MID('FY2025'!M289, FIND(" ", 'FY2025'!M289) + 1, FIND(",", 'FY2025'!M289, FIND(" ", 'FY2025'!M289)) - FIND(" ", 'FY2025'!M289) - 1) &amp; ", " &amp; MID('FY2025'!M289, FIND(",", 'FY2025'!M289, FIND(",",'FY2025'!M289) + 1) + 2, LEN('FY2025'!M289))),"")</f>
        <v/>
      </c>
      <c r="N287" s="7" t="str">
        <f>IF('FY2025'!A289&lt;&gt;"",DATEVALUE(MID('FY2025'!N289, FIND(",", 'FY2025'!N289) + 2, FIND(" ", 'FY2025'!N289) - FIND(",", 'FY2025'!N289) - 1) &amp; " " &amp; MID('FY2025'!N289, FIND(" ", 'FY2025'!N289) + 1, FIND(",", 'FY2025'!N289, FIND(" ", 'FY2025'!N289)) - FIND(" ", 'FY2025'!N289) - 1) &amp; ", " &amp; MID('FY2025'!N289, FIND(",", 'FY2025'!N289, FIND(",",'FY2025'!N289) + 1) + 2, LEN('FY2025'!N289))),"")</f>
        <v/>
      </c>
      <c r="O287" s="5" t="str">
        <f t="shared" si="4"/>
        <v/>
      </c>
      <c r="P287" s="10" t="str">
        <f>IF('FY2025'!$A289&lt;&gt;"",IF(AND(MONTH($K287) &lt;= 1, MONTH($L287) &gt;= 1), IF($O287 &lt;&gt; "", $E287/$O287, ""), ""),"")</f>
        <v/>
      </c>
      <c r="Q287" s="10" t="str">
        <f>IF('FY2025'!$A289&lt;&gt;"",IF(AND(MONTH($K287) &lt;= 2, MONTH($L287) &gt;= 2), IF($O287 &lt;&gt; "", $E287/$O287, ""), ""),"")</f>
        <v/>
      </c>
      <c r="R287" s="10" t="str">
        <f>IF('FY2025'!$A289&lt;&gt;"",IF(AND(MONTH($K287) &lt;= 3, MONTH($L287) &gt;= 3), IF($O287 &lt;&gt; "", $E287/$O287, ""), ""),"")</f>
        <v/>
      </c>
      <c r="S287" s="10" t="str">
        <f>IF('FY2025'!$A289&lt;&gt;"",IF(AND(MONTH($K287) &lt;= 4, MONTH($L287) &gt;= 4), IF($O287 &lt;&gt; "", $E287/$O287, ""), ""),"")</f>
        <v/>
      </c>
      <c r="T287" s="10" t="str">
        <f>IF('FY2025'!$A289&lt;&gt;"",IF(AND(MONTH($K287) &lt;= 5, MONTH($L287) &gt;= 5), IF($O287 &lt;&gt; "", $E287/$O287, ""), ""),"")</f>
        <v/>
      </c>
      <c r="U287" s="10" t="str">
        <f>IF('FY2025'!$A289&lt;&gt;"",IF(AND(MONTH($K287) &lt;= 6, MONTH($L287) &gt;= 6), IF($O287 &lt;&gt; "", $E287/$O287, ""), ""),"")</f>
        <v/>
      </c>
      <c r="V287" s="10" t="str">
        <f>IF('FY2025'!$A289&lt;&gt;"",IF(AND(MONTH($K287) &lt;= 7, MONTH($L287) &gt;= 7 ), IF($O287 &lt;&gt; "", $E287/$O287, ""), ""),"")</f>
        <v/>
      </c>
      <c r="W287" s="10" t="str">
        <f>IF('FY2025'!$A289&lt;&gt;"",IF(AND(MONTH($K287) &lt;= 8, MONTH($L287) &gt;= 8), IF($O287 &lt;&gt; "", $E287/$O287, ""), ""),"")</f>
        <v/>
      </c>
      <c r="X287" s="10" t="str">
        <f>IF('FY2025'!$A289&lt;&gt;"",IF(AND(MONTH($K287) &lt;= 9, MONTH($L287) &gt;= 9), IF($O287 &lt;&gt; "", $E287/$O287, ""), ""),"")</f>
        <v/>
      </c>
      <c r="Y287" s="10" t="str">
        <f>IF('FY2025'!$A289&lt;&gt;"",IF(AND(MONTH($K287) &lt;= 10, MONTH($L287) &gt;= 10), IF($O287 &lt;&gt; "", $E287/$O287, ""), ""),"")</f>
        <v/>
      </c>
      <c r="Z287" s="10" t="str">
        <f>IF('FY2025'!$A289&lt;&gt;"",IF(AND(MONTH($K287) &lt;= 11, MONTH($L287) &gt;= 11), IF($O287 &lt;&gt; "", $E287/$O287, ""), ""),"")</f>
        <v/>
      </c>
      <c r="AA287" s="10" t="str">
        <f>IF('FY2025'!$A289&lt;&gt;"",IF(AND(MONTH($K287) &lt;= 12, MONTH($L287) &gt;= 12), IF($O287 &lt;&gt; "", $E287/$O287, ""), ""),"")</f>
        <v/>
      </c>
    </row>
    <row r="288" spans="1:27" x14ac:dyDescent="0.25">
      <c r="A288" s="8" t="str">
        <f>IF('FY2025'!A290&lt;&gt;"", VALUE('FY2025'!A290), "")</f>
        <v/>
      </c>
      <c r="B288" s="5" t="str">
        <f>IF('FY2025'!A290&lt;&gt;"",_xlfn.VALUETOTEXT('FY2025'!B290),"")</f>
        <v/>
      </c>
      <c r="C288" s="5" t="str">
        <f>_xlfn.VALUETOTEXT('FY2025'!C290)</f>
        <v/>
      </c>
      <c r="D288" s="5" t="str">
        <f>IF('FY2025'!A290&lt;&gt;"",_xlfn.VALUETOTEXT('FY2025'!D290),"")</f>
        <v/>
      </c>
      <c r="E288" s="6" t="str">
        <f>IF('FY2025'!A290&lt;&gt;"",VALUE('FY2025'!E290),"")</f>
        <v/>
      </c>
      <c r="F288" s="6" t="str">
        <f>IF('FY2025'!A290&lt;&gt;"",VALUE('FY2025'!F290),"")</f>
        <v/>
      </c>
      <c r="G288" s="6" t="str">
        <f>IF('FY2025'!A290&lt;&gt;"",VALUE('FY2025'!G290),"")</f>
        <v/>
      </c>
      <c r="H288" s="6" t="str">
        <f>IF('FY2025'!A290&lt;&gt;"",VALUE('FY2025'!H290),"")</f>
        <v/>
      </c>
      <c r="I288" s="6" t="str">
        <f>IF('FY2025'!A290&lt;&gt;"",VALUE('FY2025'!I290),"")</f>
        <v/>
      </c>
      <c r="J288" s="6" t="str">
        <f>IF('FY2025'!A290&lt;&gt;"",VALUE('FY2025'!J290),"")</f>
        <v/>
      </c>
      <c r="K288" s="7" t="str">
        <f>IF('FY2025'!A290&lt;&gt;"",DATEVALUE(MID('FY2025'!K290, FIND(",", 'FY2025'!K290) + 2, FIND(" ", 'FY2025'!K290) - FIND(",", 'FY2025'!K290) - 1) &amp; " " &amp; MID('FY2025'!K290, FIND(" ", 'FY2025'!K290) + 1, FIND(",", 'FY2025'!K290, FIND(" ", 'FY2025'!K290)) - FIND(" ", 'FY2025'!K290) - 1) &amp; ", " &amp; MID('FY2025'!K290, FIND(",", 'FY2025'!K290, FIND(",",'FY2025'!K290) + 1) + 2, LEN('FY2025'!K290))),"")</f>
        <v/>
      </c>
      <c r="L288" s="7" t="str">
        <f>IF('FY2025'!A290&lt;&gt;"",DATEVALUE(MID('FY2025'!L290, FIND(",", 'FY2025'!L290) + 2, FIND(" ", 'FY2025'!L290) - FIND(",", 'FY2025'!L290) - 1) &amp; " " &amp; MID('FY2025'!L290, FIND(" ", 'FY2025'!L290) + 1, FIND(",", 'FY2025'!L290, FIND(" ", 'FY2025'!L290)) - FIND(" ", 'FY2025'!L290) - 1) &amp; ", " &amp; MID('FY2025'!L290, FIND(",", 'FY2025'!L290, FIND(",",'FY2025'!L290) + 1) + 2, LEN('FY2025'!L290))),"")</f>
        <v/>
      </c>
      <c r="M288" s="7" t="str">
        <f>IF('FY2025'!A290&lt;&gt;"",DATEVALUE(MID('FY2025'!M290, FIND(",", 'FY2025'!M290) + 2, FIND(" ", 'FY2025'!M290) - FIND(",", 'FY2025'!M290) - 1) &amp; " " &amp; MID('FY2025'!M290, FIND(" ", 'FY2025'!M290) + 1, FIND(",", 'FY2025'!M290, FIND(" ", 'FY2025'!M290)) - FIND(" ", 'FY2025'!M290) - 1) &amp; ", " &amp; MID('FY2025'!M290, FIND(",", 'FY2025'!M290, FIND(",",'FY2025'!M290) + 1) + 2, LEN('FY2025'!M290))),"")</f>
        <v/>
      </c>
      <c r="N288" s="7" t="str">
        <f>IF('FY2025'!A290&lt;&gt;"",DATEVALUE(MID('FY2025'!N290, FIND(",", 'FY2025'!N290) + 2, FIND(" ", 'FY2025'!N290) - FIND(",", 'FY2025'!N290) - 1) &amp; " " &amp; MID('FY2025'!N290, FIND(" ", 'FY2025'!N290) + 1, FIND(",", 'FY2025'!N290, FIND(" ", 'FY2025'!N290)) - FIND(" ", 'FY2025'!N290) - 1) &amp; ", " &amp; MID('FY2025'!N290, FIND(",", 'FY2025'!N290, FIND(",",'FY2025'!N290) + 1) + 2, LEN('FY2025'!N290))),"")</f>
        <v/>
      </c>
      <c r="O288" s="5" t="str">
        <f t="shared" si="4"/>
        <v/>
      </c>
      <c r="P288" s="10" t="str">
        <f>IF('FY2025'!$A290&lt;&gt;"",IF(AND(MONTH($K288) &lt;= 1, MONTH($L288) &gt;= 1), IF($O288 &lt;&gt; "", $E288/$O288, ""), ""),"")</f>
        <v/>
      </c>
      <c r="Q288" s="10" t="str">
        <f>IF('FY2025'!$A290&lt;&gt;"",IF(AND(MONTH($K288) &lt;= 2, MONTH($L288) &gt;= 2), IF($O288 &lt;&gt; "", $E288/$O288, ""), ""),"")</f>
        <v/>
      </c>
      <c r="R288" s="10" t="str">
        <f>IF('FY2025'!$A290&lt;&gt;"",IF(AND(MONTH($K288) &lt;= 3, MONTH($L288) &gt;= 3), IF($O288 &lt;&gt; "", $E288/$O288, ""), ""),"")</f>
        <v/>
      </c>
      <c r="S288" s="10" t="str">
        <f>IF('FY2025'!$A290&lt;&gt;"",IF(AND(MONTH($K288) &lt;= 4, MONTH($L288) &gt;= 4), IF($O288 &lt;&gt; "", $E288/$O288, ""), ""),"")</f>
        <v/>
      </c>
      <c r="T288" s="10" t="str">
        <f>IF('FY2025'!$A290&lt;&gt;"",IF(AND(MONTH($K288) &lt;= 5, MONTH($L288) &gt;= 5), IF($O288 &lt;&gt; "", $E288/$O288, ""), ""),"")</f>
        <v/>
      </c>
      <c r="U288" s="10" t="str">
        <f>IF('FY2025'!$A290&lt;&gt;"",IF(AND(MONTH($K288) &lt;= 6, MONTH($L288) &gt;= 6), IF($O288 &lt;&gt; "", $E288/$O288, ""), ""),"")</f>
        <v/>
      </c>
      <c r="V288" s="10" t="str">
        <f>IF('FY2025'!$A290&lt;&gt;"",IF(AND(MONTH($K288) &lt;= 7, MONTH($L288) &gt;= 7 ), IF($O288 &lt;&gt; "", $E288/$O288, ""), ""),"")</f>
        <v/>
      </c>
      <c r="W288" s="10" t="str">
        <f>IF('FY2025'!$A290&lt;&gt;"",IF(AND(MONTH($K288) &lt;= 8, MONTH($L288) &gt;= 8), IF($O288 &lt;&gt; "", $E288/$O288, ""), ""),"")</f>
        <v/>
      </c>
      <c r="X288" s="10" t="str">
        <f>IF('FY2025'!$A290&lt;&gt;"",IF(AND(MONTH($K288) &lt;= 9, MONTH($L288) &gt;= 9), IF($O288 &lt;&gt; "", $E288/$O288, ""), ""),"")</f>
        <v/>
      </c>
      <c r="Y288" s="10" t="str">
        <f>IF('FY2025'!$A290&lt;&gt;"",IF(AND(MONTH($K288) &lt;= 10, MONTH($L288) &gt;= 10), IF($O288 &lt;&gt; "", $E288/$O288, ""), ""),"")</f>
        <v/>
      </c>
      <c r="Z288" s="10" t="str">
        <f>IF('FY2025'!$A290&lt;&gt;"",IF(AND(MONTH($K288) &lt;= 11, MONTH($L288) &gt;= 11), IF($O288 &lt;&gt; "", $E288/$O288, ""), ""),"")</f>
        <v/>
      </c>
      <c r="AA288" s="10" t="str">
        <f>IF('FY2025'!$A290&lt;&gt;"",IF(AND(MONTH($K288) &lt;= 12, MONTH($L288) &gt;= 12), IF($O288 &lt;&gt; "", $E288/$O288, ""), ""),"")</f>
        <v/>
      </c>
    </row>
    <row r="289" spans="1:27" x14ac:dyDescent="0.25">
      <c r="A289" s="8" t="str">
        <f>IF('FY2025'!A291&lt;&gt;"", VALUE('FY2025'!A291), "")</f>
        <v/>
      </c>
      <c r="B289" s="5" t="str">
        <f>IF('FY2025'!A291&lt;&gt;"",_xlfn.VALUETOTEXT('FY2025'!B291),"")</f>
        <v/>
      </c>
      <c r="C289" s="5" t="str">
        <f>_xlfn.VALUETOTEXT('FY2025'!C291)</f>
        <v/>
      </c>
      <c r="D289" s="5" t="str">
        <f>IF('FY2025'!A291&lt;&gt;"",_xlfn.VALUETOTEXT('FY2025'!D291),"")</f>
        <v/>
      </c>
      <c r="E289" s="6" t="str">
        <f>IF('FY2025'!A291&lt;&gt;"",VALUE('FY2025'!E291),"")</f>
        <v/>
      </c>
      <c r="F289" s="6" t="str">
        <f>IF('FY2025'!A291&lt;&gt;"",VALUE('FY2025'!F291),"")</f>
        <v/>
      </c>
      <c r="G289" s="6" t="str">
        <f>IF('FY2025'!A291&lt;&gt;"",VALUE('FY2025'!G291),"")</f>
        <v/>
      </c>
      <c r="H289" s="6" t="str">
        <f>IF('FY2025'!A291&lt;&gt;"",VALUE('FY2025'!H291),"")</f>
        <v/>
      </c>
      <c r="I289" s="6" t="str">
        <f>IF('FY2025'!A291&lt;&gt;"",VALUE('FY2025'!I291),"")</f>
        <v/>
      </c>
      <c r="J289" s="6" t="str">
        <f>IF('FY2025'!A291&lt;&gt;"",VALUE('FY2025'!J291),"")</f>
        <v/>
      </c>
      <c r="K289" s="7" t="str">
        <f>IF('FY2025'!A291&lt;&gt;"",DATEVALUE(MID('FY2025'!K291, FIND(",", 'FY2025'!K291) + 2, FIND(" ", 'FY2025'!K291) - FIND(",", 'FY2025'!K291) - 1) &amp; " " &amp; MID('FY2025'!K291, FIND(" ", 'FY2025'!K291) + 1, FIND(",", 'FY2025'!K291, FIND(" ", 'FY2025'!K291)) - FIND(" ", 'FY2025'!K291) - 1) &amp; ", " &amp; MID('FY2025'!K291, FIND(",", 'FY2025'!K291, FIND(",",'FY2025'!K291) + 1) + 2, LEN('FY2025'!K291))),"")</f>
        <v/>
      </c>
      <c r="L289" s="7" t="str">
        <f>IF('FY2025'!A291&lt;&gt;"",DATEVALUE(MID('FY2025'!L291, FIND(",", 'FY2025'!L291) + 2, FIND(" ", 'FY2025'!L291) - FIND(",", 'FY2025'!L291) - 1) &amp; " " &amp; MID('FY2025'!L291, FIND(" ", 'FY2025'!L291) + 1, FIND(",", 'FY2025'!L291, FIND(" ", 'FY2025'!L291)) - FIND(" ", 'FY2025'!L291) - 1) &amp; ", " &amp; MID('FY2025'!L291, FIND(",", 'FY2025'!L291, FIND(",",'FY2025'!L291) + 1) + 2, LEN('FY2025'!L291))),"")</f>
        <v/>
      </c>
      <c r="M289" s="7" t="str">
        <f>IF('FY2025'!A291&lt;&gt;"",DATEVALUE(MID('FY2025'!M291, FIND(",", 'FY2025'!M291) + 2, FIND(" ", 'FY2025'!M291) - FIND(",", 'FY2025'!M291) - 1) &amp; " " &amp; MID('FY2025'!M291, FIND(" ", 'FY2025'!M291) + 1, FIND(",", 'FY2025'!M291, FIND(" ", 'FY2025'!M291)) - FIND(" ", 'FY2025'!M291) - 1) &amp; ", " &amp; MID('FY2025'!M291, FIND(",", 'FY2025'!M291, FIND(",",'FY2025'!M291) + 1) + 2, LEN('FY2025'!M291))),"")</f>
        <v/>
      </c>
      <c r="N289" s="7" t="str">
        <f>IF('FY2025'!A291&lt;&gt;"",DATEVALUE(MID('FY2025'!N291, FIND(",", 'FY2025'!N291) + 2, FIND(" ", 'FY2025'!N291) - FIND(",", 'FY2025'!N291) - 1) &amp; " " &amp; MID('FY2025'!N291, FIND(" ", 'FY2025'!N291) + 1, FIND(",", 'FY2025'!N291, FIND(" ", 'FY2025'!N291)) - FIND(" ", 'FY2025'!N291) - 1) &amp; ", " &amp; MID('FY2025'!N291, FIND(",", 'FY2025'!N291, FIND(",",'FY2025'!N291) + 1) + 2, LEN('FY2025'!N291))),"")</f>
        <v/>
      </c>
      <c r="O289" s="5" t="str">
        <f t="shared" si="4"/>
        <v/>
      </c>
      <c r="P289" s="10" t="str">
        <f>IF('FY2025'!$A291&lt;&gt;"",IF(AND(MONTH($K289) &lt;= 1, MONTH($L289) &gt;= 1), IF($O289 &lt;&gt; "", $E289/$O289, ""), ""),"")</f>
        <v/>
      </c>
      <c r="Q289" s="10" t="str">
        <f>IF('FY2025'!$A291&lt;&gt;"",IF(AND(MONTH($K289) &lt;= 2, MONTH($L289) &gt;= 2), IF($O289 &lt;&gt; "", $E289/$O289, ""), ""),"")</f>
        <v/>
      </c>
      <c r="R289" s="10" t="str">
        <f>IF('FY2025'!$A291&lt;&gt;"",IF(AND(MONTH($K289) &lt;= 3, MONTH($L289) &gt;= 3), IF($O289 &lt;&gt; "", $E289/$O289, ""), ""),"")</f>
        <v/>
      </c>
      <c r="S289" s="10" t="str">
        <f>IF('FY2025'!$A291&lt;&gt;"",IF(AND(MONTH($K289) &lt;= 4, MONTH($L289) &gt;= 4), IF($O289 &lt;&gt; "", $E289/$O289, ""), ""),"")</f>
        <v/>
      </c>
      <c r="T289" s="10" t="str">
        <f>IF('FY2025'!$A291&lt;&gt;"",IF(AND(MONTH($K289) &lt;= 5, MONTH($L289) &gt;= 5), IF($O289 &lt;&gt; "", $E289/$O289, ""), ""),"")</f>
        <v/>
      </c>
      <c r="U289" s="10" t="str">
        <f>IF('FY2025'!$A291&lt;&gt;"",IF(AND(MONTH($K289) &lt;= 6, MONTH($L289) &gt;= 6), IF($O289 &lt;&gt; "", $E289/$O289, ""), ""),"")</f>
        <v/>
      </c>
      <c r="V289" s="10" t="str">
        <f>IF('FY2025'!$A291&lt;&gt;"",IF(AND(MONTH($K289) &lt;= 7, MONTH($L289) &gt;= 7 ), IF($O289 &lt;&gt; "", $E289/$O289, ""), ""),"")</f>
        <v/>
      </c>
      <c r="W289" s="10" t="str">
        <f>IF('FY2025'!$A291&lt;&gt;"",IF(AND(MONTH($K289) &lt;= 8, MONTH($L289) &gt;= 8), IF($O289 &lt;&gt; "", $E289/$O289, ""), ""),"")</f>
        <v/>
      </c>
      <c r="X289" s="10" t="str">
        <f>IF('FY2025'!$A291&lt;&gt;"",IF(AND(MONTH($K289) &lt;= 9, MONTH($L289) &gt;= 9), IF($O289 &lt;&gt; "", $E289/$O289, ""), ""),"")</f>
        <v/>
      </c>
      <c r="Y289" s="10" t="str">
        <f>IF('FY2025'!$A291&lt;&gt;"",IF(AND(MONTH($K289) &lt;= 10, MONTH($L289) &gt;= 10), IF($O289 &lt;&gt; "", $E289/$O289, ""), ""),"")</f>
        <v/>
      </c>
      <c r="Z289" s="10" t="str">
        <f>IF('FY2025'!$A291&lt;&gt;"",IF(AND(MONTH($K289) &lt;= 11, MONTH($L289) &gt;= 11), IF($O289 &lt;&gt; "", $E289/$O289, ""), ""),"")</f>
        <v/>
      </c>
      <c r="AA289" s="10" t="str">
        <f>IF('FY2025'!$A291&lt;&gt;"",IF(AND(MONTH($K289) &lt;= 12, MONTH($L289) &gt;= 12), IF($O289 &lt;&gt; "", $E289/$O289, ""), ""),"")</f>
        <v/>
      </c>
    </row>
    <row r="290" spans="1:27" x14ac:dyDescent="0.25">
      <c r="A290" s="8" t="str">
        <f>IF('FY2025'!A292&lt;&gt;"", VALUE('FY2025'!A292), "")</f>
        <v/>
      </c>
      <c r="B290" s="5" t="str">
        <f>IF('FY2025'!A292&lt;&gt;"",_xlfn.VALUETOTEXT('FY2025'!B292),"")</f>
        <v/>
      </c>
      <c r="C290" s="5" t="str">
        <f>_xlfn.VALUETOTEXT('FY2025'!C292)</f>
        <v/>
      </c>
      <c r="D290" s="5" t="str">
        <f>IF('FY2025'!A292&lt;&gt;"",_xlfn.VALUETOTEXT('FY2025'!D292),"")</f>
        <v/>
      </c>
      <c r="E290" s="6" t="str">
        <f>IF('FY2025'!A292&lt;&gt;"",VALUE('FY2025'!E292),"")</f>
        <v/>
      </c>
      <c r="F290" s="6" t="str">
        <f>IF('FY2025'!A292&lt;&gt;"",VALUE('FY2025'!F292),"")</f>
        <v/>
      </c>
      <c r="G290" s="6" t="str">
        <f>IF('FY2025'!A292&lt;&gt;"",VALUE('FY2025'!G292),"")</f>
        <v/>
      </c>
      <c r="H290" s="6" t="str">
        <f>IF('FY2025'!A292&lt;&gt;"",VALUE('FY2025'!H292),"")</f>
        <v/>
      </c>
      <c r="I290" s="6" t="str">
        <f>IF('FY2025'!A292&lt;&gt;"",VALUE('FY2025'!I292),"")</f>
        <v/>
      </c>
      <c r="J290" s="6" t="str">
        <f>IF('FY2025'!A292&lt;&gt;"",VALUE('FY2025'!J292),"")</f>
        <v/>
      </c>
      <c r="K290" s="7" t="str">
        <f>IF('FY2025'!A292&lt;&gt;"",DATEVALUE(MID('FY2025'!K292, FIND(",", 'FY2025'!K292) + 2, FIND(" ", 'FY2025'!K292) - FIND(",", 'FY2025'!K292) - 1) &amp; " " &amp; MID('FY2025'!K292, FIND(" ", 'FY2025'!K292) + 1, FIND(",", 'FY2025'!K292, FIND(" ", 'FY2025'!K292)) - FIND(" ", 'FY2025'!K292) - 1) &amp; ", " &amp; MID('FY2025'!K292, FIND(",", 'FY2025'!K292, FIND(",",'FY2025'!K292) + 1) + 2, LEN('FY2025'!K292))),"")</f>
        <v/>
      </c>
      <c r="L290" s="7" t="str">
        <f>IF('FY2025'!A292&lt;&gt;"",DATEVALUE(MID('FY2025'!L292, FIND(",", 'FY2025'!L292) + 2, FIND(" ", 'FY2025'!L292) - FIND(",", 'FY2025'!L292) - 1) &amp; " " &amp; MID('FY2025'!L292, FIND(" ", 'FY2025'!L292) + 1, FIND(",", 'FY2025'!L292, FIND(" ", 'FY2025'!L292)) - FIND(" ", 'FY2025'!L292) - 1) &amp; ", " &amp; MID('FY2025'!L292, FIND(",", 'FY2025'!L292, FIND(",",'FY2025'!L292) + 1) + 2, LEN('FY2025'!L292))),"")</f>
        <v/>
      </c>
      <c r="M290" s="7" t="str">
        <f>IF('FY2025'!A292&lt;&gt;"",DATEVALUE(MID('FY2025'!M292, FIND(",", 'FY2025'!M292) + 2, FIND(" ", 'FY2025'!M292) - FIND(",", 'FY2025'!M292) - 1) &amp; " " &amp; MID('FY2025'!M292, FIND(" ", 'FY2025'!M292) + 1, FIND(",", 'FY2025'!M292, FIND(" ", 'FY2025'!M292)) - FIND(" ", 'FY2025'!M292) - 1) &amp; ", " &amp; MID('FY2025'!M292, FIND(",", 'FY2025'!M292, FIND(",",'FY2025'!M292) + 1) + 2, LEN('FY2025'!M292))),"")</f>
        <v/>
      </c>
      <c r="N290" s="7" t="str">
        <f>IF('FY2025'!A292&lt;&gt;"",DATEVALUE(MID('FY2025'!N292, FIND(",", 'FY2025'!N292) + 2, FIND(" ", 'FY2025'!N292) - FIND(",", 'FY2025'!N292) - 1) &amp; " " &amp; MID('FY2025'!N292, FIND(" ", 'FY2025'!N292) + 1, FIND(",", 'FY2025'!N292, FIND(" ", 'FY2025'!N292)) - FIND(" ", 'FY2025'!N292) - 1) &amp; ", " &amp; MID('FY2025'!N292, FIND(",", 'FY2025'!N292, FIND(",",'FY2025'!N292) + 1) + 2, LEN('FY2025'!N292))),"")</f>
        <v/>
      </c>
      <c r="O290" s="5" t="str">
        <f t="shared" si="4"/>
        <v/>
      </c>
      <c r="P290" s="10" t="str">
        <f>IF('FY2025'!$A292&lt;&gt;"",IF(AND(MONTH($K290) &lt;= 1, MONTH($L290) &gt;= 1), IF($O290 &lt;&gt; "", $E290/$O290, ""), ""),"")</f>
        <v/>
      </c>
      <c r="Q290" s="10" t="str">
        <f>IF('FY2025'!$A292&lt;&gt;"",IF(AND(MONTH($K290) &lt;= 2, MONTH($L290) &gt;= 2), IF($O290 &lt;&gt; "", $E290/$O290, ""), ""),"")</f>
        <v/>
      </c>
      <c r="R290" s="10" t="str">
        <f>IF('FY2025'!$A292&lt;&gt;"",IF(AND(MONTH($K290) &lt;= 3, MONTH($L290) &gt;= 3), IF($O290 &lt;&gt; "", $E290/$O290, ""), ""),"")</f>
        <v/>
      </c>
      <c r="S290" s="10" t="str">
        <f>IF('FY2025'!$A292&lt;&gt;"",IF(AND(MONTH($K290) &lt;= 4, MONTH($L290) &gt;= 4), IF($O290 &lt;&gt; "", $E290/$O290, ""), ""),"")</f>
        <v/>
      </c>
      <c r="T290" s="10" t="str">
        <f>IF('FY2025'!$A292&lt;&gt;"",IF(AND(MONTH($K290) &lt;= 5, MONTH($L290) &gt;= 5), IF($O290 &lt;&gt; "", $E290/$O290, ""), ""),"")</f>
        <v/>
      </c>
      <c r="U290" s="10" t="str">
        <f>IF('FY2025'!$A292&lt;&gt;"",IF(AND(MONTH($K290) &lt;= 6, MONTH($L290) &gt;= 6), IF($O290 &lt;&gt; "", $E290/$O290, ""), ""),"")</f>
        <v/>
      </c>
      <c r="V290" s="10" t="str">
        <f>IF('FY2025'!$A292&lt;&gt;"",IF(AND(MONTH($K290) &lt;= 7, MONTH($L290) &gt;= 7 ), IF($O290 &lt;&gt; "", $E290/$O290, ""), ""),"")</f>
        <v/>
      </c>
      <c r="W290" s="10" t="str">
        <f>IF('FY2025'!$A292&lt;&gt;"",IF(AND(MONTH($K290) &lt;= 8, MONTH($L290) &gt;= 8), IF($O290 &lt;&gt; "", $E290/$O290, ""), ""),"")</f>
        <v/>
      </c>
      <c r="X290" s="10" t="str">
        <f>IF('FY2025'!$A292&lt;&gt;"",IF(AND(MONTH($K290) &lt;= 9, MONTH($L290) &gt;= 9), IF($O290 &lt;&gt; "", $E290/$O290, ""), ""),"")</f>
        <v/>
      </c>
      <c r="Y290" s="10" t="str">
        <f>IF('FY2025'!$A292&lt;&gt;"",IF(AND(MONTH($K290) &lt;= 10, MONTH($L290) &gt;= 10), IF($O290 &lt;&gt; "", $E290/$O290, ""), ""),"")</f>
        <v/>
      </c>
      <c r="Z290" s="10" t="str">
        <f>IF('FY2025'!$A292&lt;&gt;"",IF(AND(MONTH($K290) &lt;= 11, MONTH($L290) &gt;= 11), IF($O290 &lt;&gt; "", $E290/$O290, ""), ""),"")</f>
        <v/>
      </c>
      <c r="AA290" s="10" t="str">
        <f>IF('FY2025'!$A292&lt;&gt;"",IF(AND(MONTH($K290) &lt;= 12, MONTH($L290) &gt;= 12), IF($O290 &lt;&gt; "", $E290/$O290, ""), ""),"")</f>
        <v/>
      </c>
    </row>
    <row r="291" spans="1:27" x14ac:dyDescent="0.25">
      <c r="A291" s="8" t="str">
        <f>IF('FY2025'!A293&lt;&gt;"", VALUE('FY2025'!A293), "")</f>
        <v/>
      </c>
      <c r="B291" s="5" t="str">
        <f>IF('FY2025'!A293&lt;&gt;"",_xlfn.VALUETOTEXT('FY2025'!B293),"")</f>
        <v/>
      </c>
      <c r="C291" s="5" t="str">
        <f>_xlfn.VALUETOTEXT('FY2025'!C293)</f>
        <v/>
      </c>
      <c r="D291" s="5" t="str">
        <f>IF('FY2025'!A293&lt;&gt;"",_xlfn.VALUETOTEXT('FY2025'!D293),"")</f>
        <v/>
      </c>
      <c r="E291" s="6" t="str">
        <f>IF('FY2025'!A293&lt;&gt;"",VALUE('FY2025'!E293),"")</f>
        <v/>
      </c>
      <c r="F291" s="6" t="str">
        <f>IF('FY2025'!A293&lt;&gt;"",VALUE('FY2025'!F293),"")</f>
        <v/>
      </c>
      <c r="G291" s="6" t="str">
        <f>IF('FY2025'!A293&lt;&gt;"",VALUE('FY2025'!G293),"")</f>
        <v/>
      </c>
      <c r="H291" s="6" t="str">
        <f>IF('FY2025'!A293&lt;&gt;"",VALUE('FY2025'!H293),"")</f>
        <v/>
      </c>
      <c r="I291" s="6" t="str">
        <f>IF('FY2025'!A293&lt;&gt;"",VALUE('FY2025'!I293),"")</f>
        <v/>
      </c>
      <c r="J291" s="6" t="str">
        <f>IF('FY2025'!A293&lt;&gt;"",VALUE('FY2025'!J293),"")</f>
        <v/>
      </c>
      <c r="K291" s="7" t="str">
        <f>IF('FY2025'!A293&lt;&gt;"",DATEVALUE(MID('FY2025'!K293, FIND(",", 'FY2025'!K293) + 2, FIND(" ", 'FY2025'!K293) - FIND(",", 'FY2025'!K293) - 1) &amp; " " &amp; MID('FY2025'!K293, FIND(" ", 'FY2025'!K293) + 1, FIND(",", 'FY2025'!K293, FIND(" ", 'FY2025'!K293)) - FIND(" ", 'FY2025'!K293) - 1) &amp; ", " &amp; MID('FY2025'!K293, FIND(",", 'FY2025'!K293, FIND(",",'FY2025'!K293) + 1) + 2, LEN('FY2025'!K293))),"")</f>
        <v/>
      </c>
      <c r="L291" s="7" t="str">
        <f>IF('FY2025'!A293&lt;&gt;"",DATEVALUE(MID('FY2025'!L293, FIND(",", 'FY2025'!L293) + 2, FIND(" ", 'FY2025'!L293) - FIND(",", 'FY2025'!L293) - 1) &amp; " " &amp; MID('FY2025'!L293, FIND(" ", 'FY2025'!L293) + 1, FIND(",", 'FY2025'!L293, FIND(" ", 'FY2025'!L293)) - FIND(" ", 'FY2025'!L293) - 1) &amp; ", " &amp; MID('FY2025'!L293, FIND(",", 'FY2025'!L293, FIND(",",'FY2025'!L293) + 1) + 2, LEN('FY2025'!L293))),"")</f>
        <v/>
      </c>
      <c r="M291" s="7" t="str">
        <f>IF('FY2025'!A293&lt;&gt;"",DATEVALUE(MID('FY2025'!M293, FIND(",", 'FY2025'!M293) + 2, FIND(" ", 'FY2025'!M293) - FIND(",", 'FY2025'!M293) - 1) &amp; " " &amp; MID('FY2025'!M293, FIND(" ", 'FY2025'!M293) + 1, FIND(",", 'FY2025'!M293, FIND(" ", 'FY2025'!M293)) - FIND(" ", 'FY2025'!M293) - 1) &amp; ", " &amp; MID('FY2025'!M293, FIND(",", 'FY2025'!M293, FIND(",",'FY2025'!M293) + 1) + 2, LEN('FY2025'!M293))),"")</f>
        <v/>
      </c>
      <c r="N291" s="7" t="str">
        <f>IF('FY2025'!A293&lt;&gt;"",DATEVALUE(MID('FY2025'!N293, FIND(",", 'FY2025'!N293) + 2, FIND(" ", 'FY2025'!N293) - FIND(",", 'FY2025'!N293) - 1) &amp; " " &amp; MID('FY2025'!N293, FIND(" ", 'FY2025'!N293) + 1, FIND(",", 'FY2025'!N293, FIND(" ", 'FY2025'!N293)) - FIND(" ", 'FY2025'!N293) - 1) &amp; ", " &amp; MID('FY2025'!N293, FIND(",", 'FY2025'!N293, FIND(",",'FY2025'!N293) + 1) + 2, LEN('FY2025'!N293))),"")</f>
        <v/>
      </c>
      <c r="O291" s="5" t="str">
        <f t="shared" si="4"/>
        <v/>
      </c>
      <c r="P291" s="10" t="str">
        <f>IF('FY2025'!$A293&lt;&gt;"",IF(AND(MONTH($K291) &lt;= 1, MONTH($L291) &gt;= 1), IF($O291 &lt;&gt; "", $E291/$O291, ""), ""),"")</f>
        <v/>
      </c>
      <c r="Q291" s="10" t="str">
        <f>IF('FY2025'!$A293&lt;&gt;"",IF(AND(MONTH($K291) &lt;= 2, MONTH($L291) &gt;= 2), IF($O291 &lt;&gt; "", $E291/$O291, ""), ""),"")</f>
        <v/>
      </c>
      <c r="R291" s="10" t="str">
        <f>IF('FY2025'!$A293&lt;&gt;"",IF(AND(MONTH($K291) &lt;= 3, MONTH($L291) &gt;= 3), IF($O291 &lt;&gt; "", $E291/$O291, ""), ""),"")</f>
        <v/>
      </c>
      <c r="S291" s="10" t="str">
        <f>IF('FY2025'!$A293&lt;&gt;"",IF(AND(MONTH($K291) &lt;= 4, MONTH($L291) &gt;= 4), IF($O291 &lt;&gt; "", $E291/$O291, ""), ""),"")</f>
        <v/>
      </c>
      <c r="T291" s="10" t="str">
        <f>IF('FY2025'!$A293&lt;&gt;"",IF(AND(MONTH($K291) &lt;= 5, MONTH($L291) &gt;= 5), IF($O291 &lt;&gt; "", $E291/$O291, ""), ""),"")</f>
        <v/>
      </c>
      <c r="U291" s="10" t="str">
        <f>IF('FY2025'!$A293&lt;&gt;"",IF(AND(MONTH($K291) &lt;= 6, MONTH($L291) &gt;= 6), IF($O291 &lt;&gt; "", $E291/$O291, ""), ""),"")</f>
        <v/>
      </c>
      <c r="V291" s="10" t="str">
        <f>IF('FY2025'!$A293&lt;&gt;"",IF(AND(MONTH($K291) &lt;= 7, MONTH($L291) &gt;= 7 ), IF($O291 &lt;&gt; "", $E291/$O291, ""), ""),"")</f>
        <v/>
      </c>
      <c r="W291" s="10" t="str">
        <f>IF('FY2025'!$A293&lt;&gt;"",IF(AND(MONTH($K291) &lt;= 8, MONTH($L291) &gt;= 8), IF($O291 &lt;&gt; "", $E291/$O291, ""), ""),"")</f>
        <v/>
      </c>
      <c r="X291" s="10" t="str">
        <f>IF('FY2025'!$A293&lt;&gt;"",IF(AND(MONTH($K291) &lt;= 9, MONTH($L291) &gt;= 9), IF($O291 &lt;&gt; "", $E291/$O291, ""), ""),"")</f>
        <v/>
      </c>
      <c r="Y291" s="10" t="str">
        <f>IF('FY2025'!$A293&lt;&gt;"",IF(AND(MONTH($K291) &lt;= 10, MONTH($L291) &gt;= 10), IF($O291 &lt;&gt; "", $E291/$O291, ""), ""),"")</f>
        <v/>
      </c>
      <c r="Z291" s="10" t="str">
        <f>IF('FY2025'!$A293&lt;&gt;"",IF(AND(MONTH($K291) &lt;= 11, MONTH($L291) &gt;= 11), IF($O291 &lt;&gt; "", $E291/$O291, ""), ""),"")</f>
        <v/>
      </c>
      <c r="AA291" s="10" t="str">
        <f>IF('FY2025'!$A293&lt;&gt;"",IF(AND(MONTH($K291) &lt;= 12, MONTH($L291) &gt;= 12), IF($O291 &lt;&gt; "", $E291/$O291, ""), ""),"")</f>
        <v/>
      </c>
    </row>
    <row r="292" spans="1:27" x14ac:dyDescent="0.25">
      <c r="A292" s="8" t="str">
        <f>IF('FY2025'!A294&lt;&gt;"", VALUE('FY2025'!A294), "")</f>
        <v/>
      </c>
      <c r="B292" s="5" t="str">
        <f>IF('FY2025'!A294&lt;&gt;"",_xlfn.VALUETOTEXT('FY2025'!B294),"")</f>
        <v/>
      </c>
      <c r="C292" s="5" t="str">
        <f>_xlfn.VALUETOTEXT('FY2025'!C294)</f>
        <v/>
      </c>
      <c r="D292" s="5" t="str">
        <f>IF('FY2025'!A294&lt;&gt;"",_xlfn.VALUETOTEXT('FY2025'!D294),"")</f>
        <v/>
      </c>
      <c r="E292" s="6" t="str">
        <f>IF('FY2025'!A294&lt;&gt;"",VALUE('FY2025'!E294),"")</f>
        <v/>
      </c>
      <c r="F292" s="6" t="str">
        <f>IF('FY2025'!A294&lt;&gt;"",VALUE('FY2025'!F294),"")</f>
        <v/>
      </c>
      <c r="G292" s="6" t="str">
        <f>IF('FY2025'!A294&lt;&gt;"",VALUE('FY2025'!G294),"")</f>
        <v/>
      </c>
      <c r="H292" s="6" t="str">
        <f>IF('FY2025'!A294&lt;&gt;"",VALUE('FY2025'!H294),"")</f>
        <v/>
      </c>
      <c r="I292" s="6" t="str">
        <f>IF('FY2025'!A294&lt;&gt;"",VALUE('FY2025'!I294),"")</f>
        <v/>
      </c>
      <c r="J292" s="6" t="str">
        <f>IF('FY2025'!A294&lt;&gt;"",VALUE('FY2025'!J294),"")</f>
        <v/>
      </c>
      <c r="K292" s="7" t="str">
        <f>IF('FY2025'!A294&lt;&gt;"",DATEVALUE(MID('FY2025'!K294, FIND(",", 'FY2025'!K294) + 2, FIND(" ", 'FY2025'!K294) - FIND(",", 'FY2025'!K294) - 1) &amp; " " &amp; MID('FY2025'!K294, FIND(" ", 'FY2025'!K294) + 1, FIND(",", 'FY2025'!K294, FIND(" ", 'FY2025'!K294)) - FIND(" ", 'FY2025'!K294) - 1) &amp; ", " &amp; MID('FY2025'!K294, FIND(",", 'FY2025'!K294, FIND(",",'FY2025'!K294) + 1) + 2, LEN('FY2025'!K294))),"")</f>
        <v/>
      </c>
      <c r="L292" s="7" t="str">
        <f>IF('FY2025'!A294&lt;&gt;"",DATEVALUE(MID('FY2025'!L294, FIND(",", 'FY2025'!L294) + 2, FIND(" ", 'FY2025'!L294) - FIND(",", 'FY2025'!L294) - 1) &amp; " " &amp; MID('FY2025'!L294, FIND(" ", 'FY2025'!L294) + 1, FIND(",", 'FY2025'!L294, FIND(" ", 'FY2025'!L294)) - FIND(" ", 'FY2025'!L294) - 1) &amp; ", " &amp; MID('FY2025'!L294, FIND(",", 'FY2025'!L294, FIND(",",'FY2025'!L294) + 1) + 2, LEN('FY2025'!L294))),"")</f>
        <v/>
      </c>
      <c r="M292" s="7" t="str">
        <f>IF('FY2025'!A294&lt;&gt;"",DATEVALUE(MID('FY2025'!M294, FIND(",", 'FY2025'!M294) + 2, FIND(" ", 'FY2025'!M294) - FIND(",", 'FY2025'!M294) - 1) &amp; " " &amp; MID('FY2025'!M294, FIND(" ", 'FY2025'!M294) + 1, FIND(",", 'FY2025'!M294, FIND(" ", 'FY2025'!M294)) - FIND(" ", 'FY2025'!M294) - 1) &amp; ", " &amp; MID('FY2025'!M294, FIND(",", 'FY2025'!M294, FIND(",",'FY2025'!M294) + 1) + 2, LEN('FY2025'!M294))),"")</f>
        <v/>
      </c>
      <c r="N292" s="7" t="str">
        <f>IF('FY2025'!A294&lt;&gt;"",DATEVALUE(MID('FY2025'!N294, FIND(",", 'FY2025'!N294) + 2, FIND(" ", 'FY2025'!N294) - FIND(",", 'FY2025'!N294) - 1) &amp; " " &amp; MID('FY2025'!N294, FIND(" ", 'FY2025'!N294) + 1, FIND(",", 'FY2025'!N294, FIND(" ", 'FY2025'!N294)) - FIND(" ", 'FY2025'!N294) - 1) &amp; ", " &amp; MID('FY2025'!N294, FIND(",", 'FY2025'!N294, FIND(",",'FY2025'!N294) + 1) + 2, LEN('FY2025'!N294))),"")</f>
        <v/>
      </c>
      <c r="O292" s="5" t="str">
        <f t="shared" si="4"/>
        <v/>
      </c>
      <c r="P292" s="10" t="str">
        <f>IF('FY2025'!$A294&lt;&gt;"",IF(AND(MONTH($K292) &lt;= 1, MONTH($L292) &gt;= 1), IF($O292 &lt;&gt; "", $E292/$O292, ""), ""),"")</f>
        <v/>
      </c>
      <c r="Q292" s="10" t="str">
        <f>IF('FY2025'!$A294&lt;&gt;"",IF(AND(MONTH($K292) &lt;= 2, MONTH($L292) &gt;= 2), IF($O292 &lt;&gt; "", $E292/$O292, ""), ""),"")</f>
        <v/>
      </c>
      <c r="R292" s="10" t="str">
        <f>IF('FY2025'!$A294&lt;&gt;"",IF(AND(MONTH($K292) &lt;= 3, MONTH($L292) &gt;= 3), IF($O292 &lt;&gt; "", $E292/$O292, ""), ""),"")</f>
        <v/>
      </c>
      <c r="S292" s="10" t="str">
        <f>IF('FY2025'!$A294&lt;&gt;"",IF(AND(MONTH($K292) &lt;= 4, MONTH($L292) &gt;= 4), IF($O292 &lt;&gt; "", $E292/$O292, ""), ""),"")</f>
        <v/>
      </c>
      <c r="T292" s="10" t="str">
        <f>IF('FY2025'!$A294&lt;&gt;"",IF(AND(MONTH($K292) &lt;= 5, MONTH($L292) &gt;= 5), IF($O292 &lt;&gt; "", $E292/$O292, ""), ""),"")</f>
        <v/>
      </c>
      <c r="U292" s="10" t="str">
        <f>IF('FY2025'!$A294&lt;&gt;"",IF(AND(MONTH($K292) &lt;= 6, MONTH($L292) &gt;= 6), IF($O292 &lt;&gt; "", $E292/$O292, ""), ""),"")</f>
        <v/>
      </c>
      <c r="V292" s="10" t="str">
        <f>IF('FY2025'!$A294&lt;&gt;"",IF(AND(MONTH($K292) &lt;= 7, MONTH($L292) &gt;= 7 ), IF($O292 &lt;&gt; "", $E292/$O292, ""), ""),"")</f>
        <v/>
      </c>
      <c r="W292" s="10" t="str">
        <f>IF('FY2025'!$A294&lt;&gt;"",IF(AND(MONTH($K292) &lt;= 8, MONTH($L292) &gt;= 8), IF($O292 &lt;&gt; "", $E292/$O292, ""), ""),"")</f>
        <v/>
      </c>
      <c r="X292" s="10" t="str">
        <f>IF('FY2025'!$A294&lt;&gt;"",IF(AND(MONTH($K292) &lt;= 9, MONTH($L292) &gt;= 9), IF($O292 &lt;&gt; "", $E292/$O292, ""), ""),"")</f>
        <v/>
      </c>
      <c r="Y292" s="10" t="str">
        <f>IF('FY2025'!$A294&lt;&gt;"",IF(AND(MONTH($K292) &lt;= 10, MONTH($L292) &gt;= 10), IF($O292 &lt;&gt; "", $E292/$O292, ""), ""),"")</f>
        <v/>
      </c>
      <c r="Z292" s="10" t="str">
        <f>IF('FY2025'!$A294&lt;&gt;"",IF(AND(MONTH($K292) &lt;= 11, MONTH($L292) &gt;= 11), IF($O292 &lt;&gt; "", $E292/$O292, ""), ""),"")</f>
        <v/>
      </c>
      <c r="AA292" s="10" t="str">
        <f>IF('FY2025'!$A294&lt;&gt;"",IF(AND(MONTH($K292) &lt;= 12, MONTH($L292) &gt;= 12), IF($O292 &lt;&gt; "", $E292/$O292, ""), ""),"")</f>
        <v/>
      </c>
    </row>
    <row r="293" spans="1:27" x14ac:dyDescent="0.25">
      <c r="A293" s="8" t="str">
        <f>IF('FY2025'!A295&lt;&gt;"", VALUE('FY2025'!A295), "")</f>
        <v/>
      </c>
      <c r="B293" s="5" t="str">
        <f>IF('FY2025'!A295&lt;&gt;"",_xlfn.VALUETOTEXT('FY2025'!B295),"")</f>
        <v/>
      </c>
      <c r="C293" s="5" t="str">
        <f>_xlfn.VALUETOTEXT('FY2025'!C295)</f>
        <v/>
      </c>
      <c r="D293" s="5" t="str">
        <f>IF('FY2025'!A295&lt;&gt;"",_xlfn.VALUETOTEXT('FY2025'!D295),"")</f>
        <v/>
      </c>
      <c r="E293" s="6" t="str">
        <f>IF('FY2025'!A295&lt;&gt;"",VALUE('FY2025'!E295),"")</f>
        <v/>
      </c>
      <c r="F293" s="6" t="str">
        <f>IF('FY2025'!A295&lt;&gt;"",VALUE('FY2025'!F295),"")</f>
        <v/>
      </c>
      <c r="G293" s="6" t="str">
        <f>IF('FY2025'!A295&lt;&gt;"",VALUE('FY2025'!G295),"")</f>
        <v/>
      </c>
      <c r="H293" s="6" t="str">
        <f>IF('FY2025'!A295&lt;&gt;"",VALUE('FY2025'!H295),"")</f>
        <v/>
      </c>
      <c r="I293" s="6" t="str">
        <f>IF('FY2025'!A295&lt;&gt;"",VALUE('FY2025'!I295),"")</f>
        <v/>
      </c>
      <c r="J293" s="6" t="str">
        <f>IF('FY2025'!A295&lt;&gt;"",VALUE('FY2025'!J295),"")</f>
        <v/>
      </c>
      <c r="K293" s="7" t="str">
        <f>IF('FY2025'!A295&lt;&gt;"",DATEVALUE(MID('FY2025'!K295, FIND(",", 'FY2025'!K295) + 2, FIND(" ", 'FY2025'!K295) - FIND(",", 'FY2025'!K295) - 1) &amp; " " &amp; MID('FY2025'!K295, FIND(" ", 'FY2025'!K295) + 1, FIND(",", 'FY2025'!K295, FIND(" ", 'FY2025'!K295)) - FIND(" ", 'FY2025'!K295) - 1) &amp; ", " &amp; MID('FY2025'!K295, FIND(",", 'FY2025'!K295, FIND(",",'FY2025'!K295) + 1) + 2, LEN('FY2025'!K295))),"")</f>
        <v/>
      </c>
      <c r="L293" s="7" t="str">
        <f>IF('FY2025'!A295&lt;&gt;"",DATEVALUE(MID('FY2025'!L295, FIND(",", 'FY2025'!L295) + 2, FIND(" ", 'FY2025'!L295) - FIND(",", 'FY2025'!L295) - 1) &amp; " " &amp; MID('FY2025'!L295, FIND(" ", 'FY2025'!L295) + 1, FIND(",", 'FY2025'!L295, FIND(" ", 'FY2025'!L295)) - FIND(" ", 'FY2025'!L295) - 1) &amp; ", " &amp; MID('FY2025'!L295, FIND(",", 'FY2025'!L295, FIND(",",'FY2025'!L295) + 1) + 2, LEN('FY2025'!L295))),"")</f>
        <v/>
      </c>
      <c r="M293" s="7" t="str">
        <f>IF('FY2025'!A295&lt;&gt;"",DATEVALUE(MID('FY2025'!M295, FIND(",", 'FY2025'!M295) + 2, FIND(" ", 'FY2025'!M295) - FIND(",", 'FY2025'!M295) - 1) &amp; " " &amp; MID('FY2025'!M295, FIND(" ", 'FY2025'!M295) + 1, FIND(",", 'FY2025'!M295, FIND(" ", 'FY2025'!M295)) - FIND(" ", 'FY2025'!M295) - 1) &amp; ", " &amp; MID('FY2025'!M295, FIND(",", 'FY2025'!M295, FIND(",",'FY2025'!M295) + 1) + 2, LEN('FY2025'!M295))),"")</f>
        <v/>
      </c>
      <c r="N293" s="7" t="str">
        <f>IF('FY2025'!A295&lt;&gt;"",DATEVALUE(MID('FY2025'!N295, FIND(",", 'FY2025'!N295) + 2, FIND(" ", 'FY2025'!N295) - FIND(",", 'FY2025'!N295) - 1) &amp; " " &amp; MID('FY2025'!N295, FIND(" ", 'FY2025'!N295) + 1, FIND(",", 'FY2025'!N295, FIND(" ", 'FY2025'!N295)) - FIND(" ", 'FY2025'!N295) - 1) &amp; ", " &amp; MID('FY2025'!N295, FIND(",", 'FY2025'!N295, FIND(",",'FY2025'!N295) + 1) + 2, LEN('FY2025'!N295))),"")</f>
        <v/>
      </c>
      <c r="O293" s="5" t="str">
        <f t="shared" si="4"/>
        <v/>
      </c>
      <c r="P293" s="10" t="str">
        <f>IF('FY2025'!$A295&lt;&gt;"",IF(AND(MONTH($K293) &lt;= 1, MONTH($L293) &gt;= 1), IF($O293 &lt;&gt; "", $E293/$O293, ""), ""),"")</f>
        <v/>
      </c>
      <c r="Q293" s="10" t="str">
        <f>IF('FY2025'!$A295&lt;&gt;"",IF(AND(MONTH($K293) &lt;= 2, MONTH($L293) &gt;= 2), IF($O293 &lt;&gt; "", $E293/$O293, ""), ""),"")</f>
        <v/>
      </c>
      <c r="R293" s="10" t="str">
        <f>IF('FY2025'!$A295&lt;&gt;"",IF(AND(MONTH($K293) &lt;= 3, MONTH($L293) &gt;= 3), IF($O293 &lt;&gt; "", $E293/$O293, ""), ""),"")</f>
        <v/>
      </c>
      <c r="S293" s="10" t="str">
        <f>IF('FY2025'!$A295&lt;&gt;"",IF(AND(MONTH($K293) &lt;= 4, MONTH($L293) &gt;= 4), IF($O293 &lt;&gt; "", $E293/$O293, ""), ""),"")</f>
        <v/>
      </c>
      <c r="T293" s="10" t="str">
        <f>IF('FY2025'!$A295&lt;&gt;"",IF(AND(MONTH($K293) &lt;= 5, MONTH($L293) &gt;= 5), IF($O293 &lt;&gt; "", $E293/$O293, ""), ""),"")</f>
        <v/>
      </c>
      <c r="U293" s="10" t="str">
        <f>IF('FY2025'!$A295&lt;&gt;"",IF(AND(MONTH($K293) &lt;= 6, MONTH($L293) &gt;= 6), IF($O293 &lt;&gt; "", $E293/$O293, ""), ""),"")</f>
        <v/>
      </c>
      <c r="V293" s="10" t="str">
        <f>IF('FY2025'!$A295&lt;&gt;"",IF(AND(MONTH($K293) &lt;= 7, MONTH($L293) &gt;= 7 ), IF($O293 &lt;&gt; "", $E293/$O293, ""), ""),"")</f>
        <v/>
      </c>
      <c r="W293" s="10" t="str">
        <f>IF('FY2025'!$A295&lt;&gt;"",IF(AND(MONTH($K293) &lt;= 8, MONTH($L293) &gt;= 8), IF($O293 &lt;&gt; "", $E293/$O293, ""), ""),"")</f>
        <v/>
      </c>
      <c r="X293" s="10" t="str">
        <f>IF('FY2025'!$A295&lt;&gt;"",IF(AND(MONTH($K293) &lt;= 9, MONTH($L293) &gt;= 9), IF($O293 &lt;&gt; "", $E293/$O293, ""), ""),"")</f>
        <v/>
      </c>
      <c r="Y293" s="10" t="str">
        <f>IF('FY2025'!$A295&lt;&gt;"",IF(AND(MONTH($K293) &lt;= 10, MONTH($L293) &gt;= 10), IF($O293 &lt;&gt; "", $E293/$O293, ""), ""),"")</f>
        <v/>
      </c>
      <c r="Z293" s="10" t="str">
        <f>IF('FY2025'!$A295&lt;&gt;"",IF(AND(MONTH($K293) &lt;= 11, MONTH($L293) &gt;= 11), IF($O293 &lt;&gt; "", $E293/$O293, ""), ""),"")</f>
        <v/>
      </c>
      <c r="AA293" s="10" t="str">
        <f>IF('FY2025'!$A295&lt;&gt;"",IF(AND(MONTH($K293) &lt;= 12, MONTH($L293) &gt;= 12), IF($O293 &lt;&gt; "", $E293/$O293, ""), ""),"")</f>
        <v/>
      </c>
    </row>
    <row r="294" spans="1:27" x14ac:dyDescent="0.25">
      <c r="A294" s="8" t="str">
        <f>IF('FY2025'!A296&lt;&gt;"", VALUE('FY2025'!A296), "")</f>
        <v/>
      </c>
      <c r="B294" s="5" t="str">
        <f>IF('FY2025'!A296&lt;&gt;"",_xlfn.VALUETOTEXT('FY2025'!B296),"")</f>
        <v/>
      </c>
      <c r="C294" s="5" t="str">
        <f>_xlfn.VALUETOTEXT('FY2025'!C296)</f>
        <v/>
      </c>
      <c r="D294" s="5" t="str">
        <f>IF('FY2025'!A296&lt;&gt;"",_xlfn.VALUETOTEXT('FY2025'!D296),"")</f>
        <v/>
      </c>
      <c r="E294" s="6" t="str">
        <f>IF('FY2025'!A296&lt;&gt;"",VALUE('FY2025'!E296),"")</f>
        <v/>
      </c>
      <c r="F294" s="6" t="str">
        <f>IF('FY2025'!A296&lt;&gt;"",VALUE('FY2025'!F296),"")</f>
        <v/>
      </c>
      <c r="G294" s="6" t="str">
        <f>IF('FY2025'!A296&lt;&gt;"",VALUE('FY2025'!G296),"")</f>
        <v/>
      </c>
      <c r="H294" s="6" t="str">
        <f>IF('FY2025'!A296&lt;&gt;"",VALUE('FY2025'!H296),"")</f>
        <v/>
      </c>
      <c r="I294" s="6" t="str">
        <f>IF('FY2025'!A296&lt;&gt;"",VALUE('FY2025'!I296),"")</f>
        <v/>
      </c>
      <c r="J294" s="6" t="str">
        <f>IF('FY2025'!A296&lt;&gt;"",VALUE('FY2025'!J296),"")</f>
        <v/>
      </c>
      <c r="K294" s="7" t="str">
        <f>IF('FY2025'!A296&lt;&gt;"",DATEVALUE(MID('FY2025'!K296, FIND(",", 'FY2025'!K296) + 2, FIND(" ", 'FY2025'!K296) - FIND(",", 'FY2025'!K296) - 1) &amp; " " &amp; MID('FY2025'!K296, FIND(" ", 'FY2025'!K296) + 1, FIND(",", 'FY2025'!K296, FIND(" ", 'FY2025'!K296)) - FIND(" ", 'FY2025'!K296) - 1) &amp; ", " &amp; MID('FY2025'!K296, FIND(",", 'FY2025'!K296, FIND(",",'FY2025'!K296) + 1) + 2, LEN('FY2025'!K296))),"")</f>
        <v/>
      </c>
      <c r="L294" s="7" t="str">
        <f>IF('FY2025'!A296&lt;&gt;"",DATEVALUE(MID('FY2025'!L296, FIND(",", 'FY2025'!L296) + 2, FIND(" ", 'FY2025'!L296) - FIND(",", 'FY2025'!L296) - 1) &amp; " " &amp; MID('FY2025'!L296, FIND(" ", 'FY2025'!L296) + 1, FIND(",", 'FY2025'!L296, FIND(" ", 'FY2025'!L296)) - FIND(" ", 'FY2025'!L296) - 1) &amp; ", " &amp; MID('FY2025'!L296, FIND(",", 'FY2025'!L296, FIND(",",'FY2025'!L296) + 1) + 2, LEN('FY2025'!L296))),"")</f>
        <v/>
      </c>
      <c r="M294" s="7" t="str">
        <f>IF('FY2025'!A296&lt;&gt;"",DATEVALUE(MID('FY2025'!M296, FIND(",", 'FY2025'!M296) + 2, FIND(" ", 'FY2025'!M296) - FIND(",", 'FY2025'!M296) - 1) &amp; " " &amp; MID('FY2025'!M296, FIND(" ", 'FY2025'!M296) + 1, FIND(",", 'FY2025'!M296, FIND(" ", 'FY2025'!M296)) - FIND(" ", 'FY2025'!M296) - 1) &amp; ", " &amp; MID('FY2025'!M296, FIND(",", 'FY2025'!M296, FIND(",",'FY2025'!M296) + 1) + 2, LEN('FY2025'!M296))),"")</f>
        <v/>
      </c>
      <c r="N294" s="7" t="str">
        <f>IF('FY2025'!A296&lt;&gt;"",DATEVALUE(MID('FY2025'!N296, FIND(",", 'FY2025'!N296) + 2, FIND(" ", 'FY2025'!N296) - FIND(",", 'FY2025'!N296) - 1) &amp; " " &amp; MID('FY2025'!N296, FIND(" ", 'FY2025'!N296) + 1, FIND(",", 'FY2025'!N296, FIND(" ", 'FY2025'!N296)) - FIND(" ", 'FY2025'!N296) - 1) &amp; ", " &amp; MID('FY2025'!N296, FIND(",", 'FY2025'!N296, FIND(",",'FY2025'!N296) + 1) + 2, LEN('FY2025'!N296))),"")</f>
        <v/>
      </c>
      <c r="O294" s="5" t="str">
        <f t="shared" si="4"/>
        <v/>
      </c>
      <c r="P294" s="10" t="str">
        <f>IF('FY2025'!$A296&lt;&gt;"",IF(AND(MONTH($K294) &lt;= 1, MONTH($L294) &gt;= 1), IF($O294 &lt;&gt; "", $E294/$O294, ""), ""),"")</f>
        <v/>
      </c>
      <c r="Q294" s="10" t="str">
        <f>IF('FY2025'!$A296&lt;&gt;"",IF(AND(MONTH($K294) &lt;= 2, MONTH($L294) &gt;= 2), IF($O294 &lt;&gt; "", $E294/$O294, ""), ""),"")</f>
        <v/>
      </c>
      <c r="R294" s="10" t="str">
        <f>IF('FY2025'!$A296&lt;&gt;"",IF(AND(MONTH($K294) &lt;= 3, MONTH($L294) &gt;= 3), IF($O294 &lt;&gt; "", $E294/$O294, ""), ""),"")</f>
        <v/>
      </c>
      <c r="S294" s="10" t="str">
        <f>IF('FY2025'!$A296&lt;&gt;"",IF(AND(MONTH($K294) &lt;= 4, MONTH($L294) &gt;= 4), IF($O294 &lt;&gt; "", $E294/$O294, ""), ""),"")</f>
        <v/>
      </c>
      <c r="T294" s="10" t="str">
        <f>IF('FY2025'!$A296&lt;&gt;"",IF(AND(MONTH($K294) &lt;= 5, MONTH($L294) &gt;= 5), IF($O294 &lt;&gt; "", $E294/$O294, ""), ""),"")</f>
        <v/>
      </c>
      <c r="U294" s="10" t="str">
        <f>IF('FY2025'!$A296&lt;&gt;"",IF(AND(MONTH($K294) &lt;= 6, MONTH($L294) &gt;= 6), IF($O294 &lt;&gt; "", $E294/$O294, ""), ""),"")</f>
        <v/>
      </c>
      <c r="V294" s="10" t="str">
        <f>IF('FY2025'!$A296&lt;&gt;"",IF(AND(MONTH($K294) &lt;= 7, MONTH($L294) &gt;= 7 ), IF($O294 &lt;&gt; "", $E294/$O294, ""), ""),"")</f>
        <v/>
      </c>
      <c r="W294" s="10" t="str">
        <f>IF('FY2025'!$A296&lt;&gt;"",IF(AND(MONTH($K294) &lt;= 8, MONTH($L294) &gt;= 8), IF($O294 &lt;&gt; "", $E294/$O294, ""), ""),"")</f>
        <v/>
      </c>
      <c r="X294" s="10" t="str">
        <f>IF('FY2025'!$A296&lt;&gt;"",IF(AND(MONTH($K294) &lt;= 9, MONTH($L294) &gt;= 9), IF($O294 &lt;&gt; "", $E294/$O294, ""), ""),"")</f>
        <v/>
      </c>
      <c r="Y294" s="10" t="str">
        <f>IF('FY2025'!$A296&lt;&gt;"",IF(AND(MONTH($K294) &lt;= 10, MONTH($L294) &gt;= 10), IF($O294 &lt;&gt; "", $E294/$O294, ""), ""),"")</f>
        <v/>
      </c>
      <c r="Z294" s="10" t="str">
        <f>IF('FY2025'!$A296&lt;&gt;"",IF(AND(MONTH($K294) &lt;= 11, MONTH($L294) &gt;= 11), IF($O294 &lt;&gt; "", $E294/$O294, ""), ""),"")</f>
        <v/>
      </c>
      <c r="AA294" s="10" t="str">
        <f>IF('FY2025'!$A296&lt;&gt;"",IF(AND(MONTH($K294) &lt;= 12, MONTH($L294) &gt;= 12), IF($O294 &lt;&gt; "", $E294/$O294, ""), ""),"")</f>
        <v/>
      </c>
    </row>
    <row r="295" spans="1:27" x14ac:dyDescent="0.25">
      <c r="A295" s="8" t="str">
        <f>IF('FY2025'!A297&lt;&gt;"", VALUE('FY2025'!A297), "")</f>
        <v/>
      </c>
      <c r="B295" s="5" t="str">
        <f>IF('FY2025'!A297&lt;&gt;"",_xlfn.VALUETOTEXT('FY2025'!B297),"")</f>
        <v/>
      </c>
      <c r="C295" s="5" t="str">
        <f>_xlfn.VALUETOTEXT('FY2025'!C297)</f>
        <v/>
      </c>
      <c r="D295" s="5" t="str">
        <f>IF('FY2025'!A297&lt;&gt;"",_xlfn.VALUETOTEXT('FY2025'!D297),"")</f>
        <v/>
      </c>
      <c r="E295" s="6" t="str">
        <f>IF('FY2025'!A297&lt;&gt;"",VALUE('FY2025'!E297),"")</f>
        <v/>
      </c>
      <c r="F295" s="6" t="str">
        <f>IF('FY2025'!A297&lt;&gt;"",VALUE('FY2025'!F297),"")</f>
        <v/>
      </c>
      <c r="G295" s="6" t="str">
        <f>IF('FY2025'!A297&lt;&gt;"",VALUE('FY2025'!G297),"")</f>
        <v/>
      </c>
      <c r="H295" s="6" t="str">
        <f>IF('FY2025'!A297&lt;&gt;"",VALUE('FY2025'!H297),"")</f>
        <v/>
      </c>
      <c r="I295" s="6" t="str">
        <f>IF('FY2025'!A297&lt;&gt;"",VALUE('FY2025'!I297),"")</f>
        <v/>
      </c>
      <c r="J295" s="6" t="str">
        <f>IF('FY2025'!A297&lt;&gt;"",VALUE('FY2025'!J297),"")</f>
        <v/>
      </c>
      <c r="K295" s="7" t="str">
        <f>IF('FY2025'!A297&lt;&gt;"",DATEVALUE(MID('FY2025'!K297, FIND(",", 'FY2025'!K297) + 2, FIND(" ", 'FY2025'!K297) - FIND(",", 'FY2025'!K297) - 1) &amp; " " &amp; MID('FY2025'!K297, FIND(" ", 'FY2025'!K297) + 1, FIND(",", 'FY2025'!K297, FIND(" ", 'FY2025'!K297)) - FIND(" ", 'FY2025'!K297) - 1) &amp; ", " &amp; MID('FY2025'!K297, FIND(",", 'FY2025'!K297, FIND(",",'FY2025'!K297) + 1) + 2, LEN('FY2025'!K297))),"")</f>
        <v/>
      </c>
      <c r="L295" s="7" t="str">
        <f>IF('FY2025'!A297&lt;&gt;"",DATEVALUE(MID('FY2025'!L297, FIND(",", 'FY2025'!L297) + 2, FIND(" ", 'FY2025'!L297) - FIND(",", 'FY2025'!L297) - 1) &amp; " " &amp; MID('FY2025'!L297, FIND(" ", 'FY2025'!L297) + 1, FIND(",", 'FY2025'!L297, FIND(" ", 'FY2025'!L297)) - FIND(" ", 'FY2025'!L297) - 1) &amp; ", " &amp; MID('FY2025'!L297, FIND(",", 'FY2025'!L297, FIND(",",'FY2025'!L297) + 1) + 2, LEN('FY2025'!L297))),"")</f>
        <v/>
      </c>
      <c r="M295" s="7" t="str">
        <f>IF('FY2025'!A297&lt;&gt;"",DATEVALUE(MID('FY2025'!M297, FIND(",", 'FY2025'!M297) + 2, FIND(" ", 'FY2025'!M297) - FIND(",", 'FY2025'!M297) - 1) &amp; " " &amp; MID('FY2025'!M297, FIND(" ", 'FY2025'!M297) + 1, FIND(",", 'FY2025'!M297, FIND(" ", 'FY2025'!M297)) - FIND(" ", 'FY2025'!M297) - 1) &amp; ", " &amp; MID('FY2025'!M297, FIND(",", 'FY2025'!M297, FIND(",",'FY2025'!M297) + 1) + 2, LEN('FY2025'!M297))),"")</f>
        <v/>
      </c>
      <c r="N295" s="7" t="str">
        <f>IF('FY2025'!A297&lt;&gt;"",DATEVALUE(MID('FY2025'!N297, FIND(",", 'FY2025'!N297) + 2, FIND(" ", 'FY2025'!N297) - FIND(",", 'FY2025'!N297) - 1) &amp; " " &amp; MID('FY2025'!N297, FIND(" ", 'FY2025'!N297) + 1, FIND(",", 'FY2025'!N297, FIND(" ", 'FY2025'!N297)) - FIND(" ", 'FY2025'!N297) - 1) &amp; ", " &amp; MID('FY2025'!N297, FIND(",", 'FY2025'!N297, FIND(",",'FY2025'!N297) + 1) + 2, LEN('FY2025'!N297))),"")</f>
        <v/>
      </c>
      <c r="O295" s="5" t="str">
        <f t="shared" si="4"/>
        <v/>
      </c>
      <c r="P295" s="10" t="str">
        <f>IF('FY2025'!$A297&lt;&gt;"",IF(AND(MONTH($K295) &lt;= 1, MONTH($L295) &gt;= 1), IF($O295 &lt;&gt; "", $E295/$O295, ""), ""),"")</f>
        <v/>
      </c>
      <c r="Q295" s="10" t="str">
        <f>IF('FY2025'!$A297&lt;&gt;"",IF(AND(MONTH($K295) &lt;= 2, MONTH($L295) &gt;= 2), IF($O295 &lt;&gt; "", $E295/$O295, ""), ""),"")</f>
        <v/>
      </c>
      <c r="R295" s="10" t="str">
        <f>IF('FY2025'!$A297&lt;&gt;"",IF(AND(MONTH($K295) &lt;= 3, MONTH($L295) &gt;= 3), IF($O295 &lt;&gt; "", $E295/$O295, ""), ""),"")</f>
        <v/>
      </c>
      <c r="S295" s="10" t="str">
        <f>IF('FY2025'!$A297&lt;&gt;"",IF(AND(MONTH($K295) &lt;= 4, MONTH($L295) &gt;= 4), IF($O295 &lt;&gt; "", $E295/$O295, ""), ""),"")</f>
        <v/>
      </c>
      <c r="T295" s="10" t="str">
        <f>IF('FY2025'!$A297&lt;&gt;"",IF(AND(MONTH($K295) &lt;= 5, MONTH($L295) &gt;= 5), IF($O295 &lt;&gt; "", $E295/$O295, ""), ""),"")</f>
        <v/>
      </c>
      <c r="U295" s="10" t="str">
        <f>IF('FY2025'!$A297&lt;&gt;"",IF(AND(MONTH($K295) &lt;= 6, MONTH($L295) &gt;= 6), IF($O295 &lt;&gt; "", $E295/$O295, ""), ""),"")</f>
        <v/>
      </c>
      <c r="V295" s="10" t="str">
        <f>IF('FY2025'!$A297&lt;&gt;"",IF(AND(MONTH($K295) &lt;= 7, MONTH($L295) &gt;= 7 ), IF($O295 &lt;&gt; "", $E295/$O295, ""), ""),"")</f>
        <v/>
      </c>
      <c r="W295" s="10" t="str">
        <f>IF('FY2025'!$A297&lt;&gt;"",IF(AND(MONTH($K295) &lt;= 8, MONTH($L295) &gt;= 8), IF($O295 &lt;&gt; "", $E295/$O295, ""), ""),"")</f>
        <v/>
      </c>
      <c r="X295" s="10" t="str">
        <f>IF('FY2025'!$A297&lt;&gt;"",IF(AND(MONTH($K295) &lt;= 9, MONTH($L295) &gt;= 9), IF($O295 &lt;&gt; "", $E295/$O295, ""), ""),"")</f>
        <v/>
      </c>
      <c r="Y295" s="10" t="str">
        <f>IF('FY2025'!$A297&lt;&gt;"",IF(AND(MONTH($K295) &lt;= 10, MONTH($L295) &gt;= 10), IF($O295 &lt;&gt; "", $E295/$O295, ""), ""),"")</f>
        <v/>
      </c>
      <c r="Z295" s="10" t="str">
        <f>IF('FY2025'!$A297&lt;&gt;"",IF(AND(MONTH($K295) &lt;= 11, MONTH($L295) &gt;= 11), IF($O295 &lt;&gt; "", $E295/$O295, ""), ""),"")</f>
        <v/>
      </c>
      <c r="AA295" s="10" t="str">
        <f>IF('FY2025'!$A297&lt;&gt;"",IF(AND(MONTH($K295) &lt;= 12, MONTH($L295) &gt;= 12), IF($O295 &lt;&gt; "", $E295/$O295, ""), ""),"")</f>
        <v/>
      </c>
    </row>
    <row r="296" spans="1:27" x14ac:dyDescent="0.25">
      <c r="A296" s="8" t="str">
        <f>IF('FY2025'!A298&lt;&gt;"", VALUE('FY2025'!A298), "")</f>
        <v/>
      </c>
      <c r="B296" s="5" t="str">
        <f>IF('FY2025'!A298&lt;&gt;"",_xlfn.VALUETOTEXT('FY2025'!B298),"")</f>
        <v/>
      </c>
      <c r="C296" s="5" t="str">
        <f>_xlfn.VALUETOTEXT('FY2025'!C298)</f>
        <v/>
      </c>
      <c r="D296" s="5" t="str">
        <f>IF('FY2025'!A298&lt;&gt;"",_xlfn.VALUETOTEXT('FY2025'!D298),"")</f>
        <v/>
      </c>
      <c r="E296" s="6" t="str">
        <f>IF('FY2025'!A298&lt;&gt;"",VALUE('FY2025'!E298),"")</f>
        <v/>
      </c>
      <c r="F296" s="6" t="str">
        <f>IF('FY2025'!A298&lt;&gt;"",VALUE('FY2025'!F298),"")</f>
        <v/>
      </c>
      <c r="G296" s="6" t="str">
        <f>IF('FY2025'!A298&lt;&gt;"",VALUE('FY2025'!G298),"")</f>
        <v/>
      </c>
      <c r="H296" s="6" t="str">
        <f>IF('FY2025'!A298&lt;&gt;"",VALUE('FY2025'!H298),"")</f>
        <v/>
      </c>
      <c r="I296" s="6" t="str">
        <f>IF('FY2025'!A298&lt;&gt;"",VALUE('FY2025'!I298),"")</f>
        <v/>
      </c>
      <c r="J296" s="6" t="str">
        <f>IF('FY2025'!A298&lt;&gt;"",VALUE('FY2025'!J298),"")</f>
        <v/>
      </c>
      <c r="K296" s="7" t="str">
        <f>IF('FY2025'!A298&lt;&gt;"",DATEVALUE(MID('FY2025'!K298, FIND(",", 'FY2025'!K298) + 2, FIND(" ", 'FY2025'!K298) - FIND(",", 'FY2025'!K298) - 1) &amp; " " &amp; MID('FY2025'!K298, FIND(" ", 'FY2025'!K298) + 1, FIND(",", 'FY2025'!K298, FIND(" ", 'FY2025'!K298)) - FIND(" ", 'FY2025'!K298) - 1) &amp; ", " &amp; MID('FY2025'!K298, FIND(",", 'FY2025'!K298, FIND(",",'FY2025'!K298) + 1) + 2, LEN('FY2025'!K298))),"")</f>
        <v/>
      </c>
      <c r="L296" s="7" t="str">
        <f>IF('FY2025'!A298&lt;&gt;"",DATEVALUE(MID('FY2025'!L298, FIND(",", 'FY2025'!L298) + 2, FIND(" ", 'FY2025'!L298) - FIND(",", 'FY2025'!L298) - 1) &amp; " " &amp; MID('FY2025'!L298, FIND(" ", 'FY2025'!L298) + 1, FIND(",", 'FY2025'!L298, FIND(" ", 'FY2025'!L298)) - FIND(" ", 'FY2025'!L298) - 1) &amp; ", " &amp; MID('FY2025'!L298, FIND(",", 'FY2025'!L298, FIND(",",'FY2025'!L298) + 1) + 2, LEN('FY2025'!L298))),"")</f>
        <v/>
      </c>
      <c r="M296" s="7" t="str">
        <f>IF('FY2025'!A298&lt;&gt;"",DATEVALUE(MID('FY2025'!M298, FIND(",", 'FY2025'!M298) + 2, FIND(" ", 'FY2025'!M298) - FIND(",", 'FY2025'!M298) - 1) &amp; " " &amp; MID('FY2025'!M298, FIND(" ", 'FY2025'!M298) + 1, FIND(",", 'FY2025'!M298, FIND(" ", 'FY2025'!M298)) - FIND(" ", 'FY2025'!M298) - 1) &amp; ", " &amp; MID('FY2025'!M298, FIND(",", 'FY2025'!M298, FIND(",",'FY2025'!M298) + 1) + 2, LEN('FY2025'!M298))),"")</f>
        <v/>
      </c>
      <c r="N296" s="7" t="str">
        <f>IF('FY2025'!A298&lt;&gt;"",DATEVALUE(MID('FY2025'!N298, FIND(",", 'FY2025'!N298) + 2, FIND(" ", 'FY2025'!N298) - FIND(",", 'FY2025'!N298) - 1) &amp; " " &amp; MID('FY2025'!N298, FIND(" ", 'FY2025'!N298) + 1, FIND(",", 'FY2025'!N298, FIND(" ", 'FY2025'!N298)) - FIND(" ", 'FY2025'!N298) - 1) &amp; ", " &amp; MID('FY2025'!N298, FIND(",", 'FY2025'!N298, FIND(",",'FY2025'!N298) + 1) + 2, LEN('FY2025'!N298))),"")</f>
        <v/>
      </c>
      <c r="O296" s="5" t="str">
        <f t="shared" si="4"/>
        <v/>
      </c>
      <c r="P296" s="10" t="str">
        <f>IF('FY2025'!$A298&lt;&gt;"",IF(AND(MONTH($K296) &lt;= 1, MONTH($L296) &gt;= 1), IF($O296 &lt;&gt; "", $E296/$O296, ""), ""),"")</f>
        <v/>
      </c>
      <c r="Q296" s="10" t="str">
        <f>IF('FY2025'!$A298&lt;&gt;"",IF(AND(MONTH($K296) &lt;= 2, MONTH($L296) &gt;= 2), IF($O296 &lt;&gt; "", $E296/$O296, ""), ""),"")</f>
        <v/>
      </c>
      <c r="R296" s="10" t="str">
        <f>IF('FY2025'!$A298&lt;&gt;"",IF(AND(MONTH($K296) &lt;= 3, MONTH($L296) &gt;= 3), IF($O296 &lt;&gt; "", $E296/$O296, ""), ""),"")</f>
        <v/>
      </c>
      <c r="S296" s="10" t="str">
        <f>IF('FY2025'!$A298&lt;&gt;"",IF(AND(MONTH($K296) &lt;= 4, MONTH($L296) &gt;= 4), IF($O296 &lt;&gt; "", $E296/$O296, ""), ""),"")</f>
        <v/>
      </c>
      <c r="T296" s="10" t="str">
        <f>IF('FY2025'!$A298&lt;&gt;"",IF(AND(MONTH($K296) &lt;= 5, MONTH($L296) &gt;= 5), IF($O296 &lt;&gt; "", $E296/$O296, ""), ""),"")</f>
        <v/>
      </c>
      <c r="U296" s="10" t="str">
        <f>IF('FY2025'!$A298&lt;&gt;"",IF(AND(MONTH($K296) &lt;= 6, MONTH($L296) &gt;= 6), IF($O296 &lt;&gt; "", $E296/$O296, ""), ""),"")</f>
        <v/>
      </c>
      <c r="V296" s="10" t="str">
        <f>IF('FY2025'!$A298&lt;&gt;"",IF(AND(MONTH($K296) &lt;= 7, MONTH($L296) &gt;= 7 ), IF($O296 &lt;&gt; "", $E296/$O296, ""), ""),"")</f>
        <v/>
      </c>
      <c r="W296" s="10" t="str">
        <f>IF('FY2025'!$A298&lt;&gt;"",IF(AND(MONTH($K296) &lt;= 8, MONTH($L296) &gt;= 8), IF($O296 &lt;&gt; "", $E296/$O296, ""), ""),"")</f>
        <v/>
      </c>
      <c r="X296" s="10" t="str">
        <f>IF('FY2025'!$A298&lt;&gt;"",IF(AND(MONTH($K296) &lt;= 9, MONTH($L296) &gt;= 9), IF($O296 &lt;&gt; "", $E296/$O296, ""), ""),"")</f>
        <v/>
      </c>
      <c r="Y296" s="10" t="str">
        <f>IF('FY2025'!$A298&lt;&gt;"",IF(AND(MONTH($K296) &lt;= 10, MONTH($L296) &gt;= 10), IF($O296 &lt;&gt; "", $E296/$O296, ""), ""),"")</f>
        <v/>
      </c>
      <c r="Z296" s="10" t="str">
        <f>IF('FY2025'!$A298&lt;&gt;"",IF(AND(MONTH($K296) &lt;= 11, MONTH($L296) &gt;= 11), IF($O296 &lt;&gt; "", $E296/$O296, ""), ""),"")</f>
        <v/>
      </c>
      <c r="AA296" s="10" t="str">
        <f>IF('FY2025'!$A298&lt;&gt;"",IF(AND(MONTH($K296) &lt;= 12, MONTH($L296) &gt;= 12), IF($O296 &lt;&gt; "", $E296/$O296, ""), ""),"")</f>
        <v/>
      </c>
    </row>
    <row r="297" spans="1:27" x14ac:dyDescent="0.25">
      <c r="A297" s="8" t="str">
        <f>IF('FY2025'!A299&lt;&gt;"", VALUE('FY2025'!A299), "")</f>
        <v/>
      </c>
      <c r="B297" s="5" t="str">
        <f>IF('FY2025'!A299&lt;&gt;"",_xlfn.VALUETOTEXT('FY2025'!B299),"")</f>
        <v/>
      </c>
      <c r="C297" s="5" t="str">
        <f>_xlfn.VALUETOTEXT('FY2025'!C299)</f>
        <v/>
      </c>
      <c r="D297" s="5" t="str">
        <f>IF('FY2025'!A299&lt;&gt;"",_xlfn.VALUETOTEXT('FY2025'!D299),"")</f>
        <v/>
      </c>
      <c r="E297" s="6" t="str">
        <f>IF('FY2025'!A299&lt;&gt;"",VALUE('FY2025'!E299),"")</f>
        <v/>
      </c>
      <c r="F297" s="6" t="str">
        <f>IF('FY2025'!A299&lt;&gt;"",VALUE('FY2025'!F299),"")</f>
        <v/>
      </c>
      <c r="G297" s="6" t="str">
        <f>IF('FY2025'!A299&lt;&gt;"",VALUE('FY2025'!G299),"")</f>
        <v/>
      </c>
      <c r="H297" s="6" t="str">
        <f>IF('FY2025'!A299&lt;&gt;"",VALUE('FY2025'!H299),"")</f>
        <v/>
      </c>
      <c r="I297" s="6" t="str">
        <f>IF('FY2025'!A299&lt;&gt;"",VALUE('FY2025'!I299),"")</f>
        <v/>
      </c>
      <c r="J297" s="6" t="str">
        <f>IF('FY2025'!A299&lt;&gt;"",VALUE('FY2025'!J299),"")</f>
        <v/>
      </c>
      <c r="K297" s="7" t="str">
        <f>IF('FY2025'!A299&lt;&gt;"",DATEVALUE(MID('FY2025'!K299, FIND(",", 'FY2025'!K299) + 2, FIND(" ", 'FY2025'!K299) - FIND(",", 'FY2025'!K299) - 1) &amp; " " &amp; MID('FY2025'!K299, FIND(" ", 'FY2025'!K299) + 1, FIND(",", 'FY2025'!K299, FIND(" ", 'FY2025'!K299)) - FIND(" ", 'FY2025'!K299) - 1) &amp; ", " &amp; MID('FY2025'!K299, FIND(",", 'FY2025'!K299, FIND(",",'FY2025'!K299) + 1) + 2, LEN('FY2025'!K299))),"")</f>
        <v/>
      </c>
      <c r="L297" s="7" t="str">
        <f>IF('FY2025'!A299&lt;&gt;"",DATEVALUE(MID('FY2025'!L299, FIND(",", 'FY2025'!L299) + 2, FIND(" ", 'FY2025'!L299) - FIND(",", 'FY2025'!L299) - 1) &amp; " " &amp; MID('FY2025'!L299, FIND(" ", 'FY2025'!L299) + 1, FIND(",", 'FY2025'!L299, FIND(" ", 'FY2025'!L299)) - FIND(" ", 'FY2025'!L299) - 1) &amp; ", " &amp; MID('FY2025'!L299, FIND(",", 'FY2025'!L299, FIND(",",'FY2025'!L299) + 1) + 2, LEN('FY2025'!L299))),"")</f>
        <v/>
      </c>
      <c r="M297" s="7" t="str">
        <f>IF('FY2025'!A299&lt;&gt;"",DATEVALUE(MID('FY2025'!M299, FIND(",", 'FY2025'!M299) + 2, FIND(" ", 'FY2025'!M299) - FIND(",", 'FY2025'!M299) - 1) &amp; " " &amp; MID('FY2025'!M299, FIND(" ", 'FY2025'!M299) + 1, FIND(",", 'FY2025'!M299, FIND(" ", 'FY2025'!M299)) - FIND(" ", 'FY2025'!M299) - 1) &amp; ", " &amp; MID('FY2025'!M299, FIND(",", 'FY2025'!M299, FIND(",",'FY2025'!M299) + 1) + 2, LEN('FY2025'!M299))),"")</f>
        <v/>
      </c>
      <c r="N297" s="7" t="str">
        <f>IF('FY2025'!A299&lt;&gt;"",DATEVALUE(MID('FY2025'!N299, FIND(",", 'FY2025'!N299) + 2, FIND(" ", 'FY2025'!N299) - FIND(",", 'FY2025'!N299) - 1) &amp; " " &amp; MID('FY2025'!N299, FIND(" ", 'FY2025'!N299) + 1, FIND(",", 'FY2025'!N299, FIND(" ", 'FY2025'!N299)) - FIND(" ", 'FY2025'!N299) - 1) &amp; ", " &amp; MID('FY2025'!N299, FIND(",", 'FY2025'!N299, FIND(",",'FY2025'!N299) + 1) + 2, LEN('FY2025'!N299))),"")</f>
        <v/>
      </c>
      <c r="O297" s="5" t="str">
        <f t="shared" si="4"/>
        <v/>
      </c>
      <c r="P297" s="10" t="str">
        <f>IF('FY2025'!$A299&lt;&gt;"",IF(AND(MONTH($K297) &lt;= 1, MONTH($L297) &gt;= 1), IF($O297 &lt;&gt; "", $E297/$O297, ""), ""),"")</f>
        <v/>
      </c>
      <c r="Q297" s="10" t="str">
        <f>IF('FY2025'!$A299&lt;&gt;"",IF(AND(MONTH($K297) &lt;= 2, MONTH($L297) &gt;= 2), IF($O297 &lt;&gt; "", $E297/$O297, ""), ""),"")</f>
        <v/>
      </c>
      <c r="R297" s="10" t="str">
        <f>IF('FY2025'!$A299&lt;&gt;"",IF(AND(MONTH($K297) &lt;= 3, MONTH($L297) &gt;= 3), IF($O297 &lt;&gt; "", $E297/$O297, ""), ""),"")</f>
        <v/>
      </c>
      <c r="S297" s="10" t="str">
        <f>IF('FY2025'!$A299&lt;&gt;"",IF(AND(MONTH($K297) &lt;= 4, MONTH($L297) &gt;= 4), IF($O297 &lt;&gt; "", $E297/$O297, ""), ""),"")</f>
        <v/>
      </c>
      <c r="T297" s="10" t="str">
        <f>IF('FY2025'!$A299&lt;&gt;"",IF(AND(MONTH($K297) &lt;= 5, MONTH($L297) &gt;= 5), IF($O297 &lt;&gt; "", $E297/$O297, ""), ""),"")</f>
        <v/>
      </c>
      <c r="U297" s="10" t="str">
        <f>IF('FY2025'!$A299&lt;&gt;"",IF(AND(MONTH($K297) &lt;= 6, MONTH($L297) &gt;= 6), IF($O297 &lt;&gt; "", $E297/$O297, ""), ""),"")</f>
        <v/>
      </c>
      <c r="V297" s="10" t="str">
        <f>IF('FY2025'!$A299&lt;&gt;"",IF(AND(MONTH($K297) &lt;= 7, MONTH($L297) &gt;= 7 ), IF($O297 &lt;&gt; "", $E297/$O297, ""), ""),"")</f>
        <v/>
      </c>
      <c r="W297" s="10" t="str">
        <f>IF('FY2025'!$A299&lt;&gt;"",IF(AND(MONTH($K297) &lt;= 8, MONTH($L297) &gt;= 8), IF($O297 &lt;&gt; "", $E297/$O297, ""), ""),"")</f>
        <v/>
      </c>
      <c r="X297" s="10" t="str">
        <f>IF('FY2025'!$A299&lt;&gt;"",IF(AND(MONTH($K297) &lt;= 9, MONTH($L297) &gt;= 9), IF($O297 &lt;&gt; "", $E297/$O297, ""), ""),"")</f>
        <v/>
      </c>
      <c r="Y297" s="10" t="str">
        <f>IF('FY2025'!$A299&lt;&gt;"",IF(AND(MONTH($K297) &lt;= 10, MONTH($L297) &gt;= 10), IF($O297 &lt;&gt; "", $E297/$O297, ""), ""),"")</f>
        <v/>
      </c>
      <c r="Z297" s="10" t="str">
        <f>IF('FY2025'!$A299&lt;&gt;"",IF(AND(MONTH($K297) &lt;= 11, MONTH($L297) &gt;= 11), IF($O297 &lt;&gt; "", $E297/$O297, ""), ""),"")</f>
        <v/>
      </c>
      <c r="AA297" s="10" t="str">
        <f>IF('FY2025'!$A299&lt;&gt;"",IF(AND(MONTH($K297) &lt;= 12, MONTH($L297) &gt;= 12), IF($O297 &lt;&gt; "", $E297/$O297, ""), ""),"")</f>
        <v/>
      </c>
    </row>
    <row r="298" spans="1:27" x14ac:dyDescent="0.25">
      <c r="A298" s="8" t="str">
        <f>IF('FY2025'!A300&lt;&gt;"", VALUE('FY2025'!A300), "")</f>
        <v/>
      </c>
      <c r="B298" s="5" t="str">
        <f>IF('FY2025'!A300&lt;&gt;"",_xlfn.VALUETOTEXT('FY2025'!B300),"")</f>
        <v/>
      </c>
      <c r="C298" s="5" t="str">
        <f>_xlfn.VALUETOTEXT('FY2025'!C300)</f>
        <v/>
      </c>
      <c r="D298" s="5" t="str">
        <f>IF('FY2025'!A300&lt;&gt;"",_xlfn.VALUETOTEXT('FY2025'!D300),"")</f>
        <v/>
      </c>
      <c r="E298" s="6" t="str">
        <f>IF('FY2025'!A300&lt;&gt;"",VALUE('FY2025'!E300),"")</f>
        <v/>
      </c>
      <c r="F298" s="6" t="str">
        <f>IF('FY2025'!A300&lt;&gt;"",VALUE('FY2025'!F300),"")</f>
        <v/>
      </c>
      <c r="G298" s="6" t="str">
        <f>IF('FY2025'!A300&lt;&gt;"",VALUE('FY2025'!G300),"")</f>
        <v/>
      </c>
      <c r="H298" s="6" t="str">
        <f>IF('FY2025'!A300&lt;&gt;"",VALUE('FY2025'!H300),"")</f>
        <v/>
      </c>
      <c r="I298" s="6" t="str">
        <f>IF('FY2025'!A300&lt;&gt;"",VALUE('FY2025'!I300),"")</f>
        <v/>
      </c>
      <c r="J298" s="6" t="str">
        <f>IF('FY2025'!A300&lt;&gt;"",VALUE('FY2025'!J300),"")</f>
        <v/>
      </c>
      <c r="K298" s="7" t="str">
        <f>IF('FY2025'!A300&lt;&gt;"",DATEVALUE(MID('FY2025'!K300, FIND(",", 'FY2025'!K300) + 2, FIND(" ", 'FY2025'!K300) - FIND(",", 'FY2025'!K300) - 1) &amp; " " &amp; MID('FY2025'!K300, FIND(" ", 'FY2025'!K300) + 1, FIND(",", 'FY2025'!K300, FIND(" ", 'FY2025'!K300)) - FIND(" ", 'FY2025'!K300) - 1) &amp; ", " &amp; MID('FY2025'!K300, FIND(",", 'FY2025'!K300, FIND(",",'FY2025'!K300) + 1) + 2, LEN('FY2025'!K300))),"")</f>
        <v/>
      </c>
      <c r="L298" s="7" t="str">
        <f>IF('FY2025'!A300&lt;&gt;"",DATEVALUE(MID('FY2025'!L300, FIND(",", 'FY2025'!L300) + 2, FIND(" ", 'FY2025'!L300) - FIND(",", 'FY2025'!L300) - 1) &amp; " " &amp; MID('FY2025'!L300, FIND(" ", 'FY2025'!L300) + 1, FIND(",", 'FY2025'!L300, FIND(" ", 'FY2025'!L300)) - FIND(" ", 'FY2025'!L300) - 1) &amp; ", " &amp; MID('FY2025'!L300, FIND(",", 'FY2025'!L300, FIND(",",'FY2025'!L300) + 1) + 2, LEN('FY2025'!L300))),"")</f>
        <v/>
      </c>
      <c r="M298" s="7" t="str">
        <f>IF('FY2025'!A300&lt;&gt;"",DATEVALUE(MID('FY2025'!M300, FIND(",", 'FY2025'!M300) + 2, FIND(" ", 'FY2025'!M300) - FIND(",", 'FY2025'!M300) - 1) &amp; " " &amp; MID('FY2025'!M300, FIND(" ", 'FY2025'!M300) + 1, FIND(",", 'FY2025'!M300, FIND(" ", 'FY2025'!M300)) - FIND(" ", 'FY2025'!M300) - 1) &amp; ", " &amp; MID('FY2025'!M300, FIND(",", 'FY2025'!M300, FIND(",",'FY2025'!M300) + 1) + 2, LEN('FY2025'!M300))),"")</f>
        <v/>
      </c>
      <c r="N298" s="7" t="str">
        <f>IF('FY2025'!A300&lt;&gt;"",DATEVALUE(MID('FY2025'!N300, FIND(",", 'FY2025'!N300) + 2, FIND(" ", 'FY2025'!N300) - FIND(",", 'FY2025'!N300) - 1) &amp; " " &amp; MID('FY2025'!N300, FIND(" ", 'FY2025'!N300) + 1, FIND(",", 'FY2025'!N300, FIND(" ", 'FY2025'!N300)) - FIND(" ", 'FY2025'!N300) - 1) &amp; ", " &amp; MID('FY2025'!N300, FIND(",", 'FY2025'!N300, FIND(",",'FY2025'!N300) + 1) + 2, LEN('FY2025'!N300))),"")</f>
        <v/>
      </c>
      <c r="O298" s="5" t="str">
        <f t="shared" si="4"/>
        <v/>
      </c>
      <c r="P298" s="10" t="str">
        <f>IF('FY2025'!$A300&lt;&gt;"",IF(AND(MONTH($K298) &lt;= 1, MONTH($L298) &gt;= 1), IF($O298 &lt;&gt; "", $E298/$O298, ""), ""),"")</f>
        <v/>
      </c>
      <c r="Q298" s="10" t="str">
        <f>IF('FY2025'!$A300&lt;&gt;"",IF(AND(MONTH($K298) &lt;= 2, MONTH($L298) &gt;= 2), IF($O298 &lt;&gt; "", $E298/$O298, ""), ""),"")</f>
        <v/>
      </c>
      <c r="R298" s="10" t="str">
        <f>IF('FY2025'!$A300&lt;&gt;"",IF(AND(MONTH($K298) &lt;= 3, MONTH($L298) &gt;= 3), IF($O298 &lt;&gt; "", $E298/$O298, ""), ""),"")</f>
        <v/>
      </c>
      <c r="S298" s="10" t="str">
        <f>IF('FY2025'!$A300&lt;&gt;"",IF(AND(MONTH($K298) &lt;= 4, MONTH($L298) &gt;= 4), IF($O298 &lt;&gt; "", $E298/$O298, ""), ""),"")</f>
        <v/>
      </c>
      <c r="T298" s="10" t="str">
        <f>IF('FY2025'!$A300&lt;&gt;"",IF(AND(MONTH($K298) &lt;= 5, MONTH($L298) &gt;= 5), IF($O298 &lt;&gt; "", $E298/$O298, ""), ""),"")</f>
        <v/>
      </c>
      <c r="U298" s="10" t="str">
        <f>IF('FY2025'!$A300&lt;&gt;"",IF(AND(MONTH($K298) &lt;= 6, MONTH($L298) &gt;= 6), IF($O298 &lt;&gt; "", $E298/$O298, ""), ""),"")</f>
        <v/>
      </c>
      <c r="V298" s="10" t="str">
        <f>IF('FY2025'!$A300&lt;&gt;"",IF(AND(MONTH($K298) &lt;= 7, MONTH($L298) &gt;= 7 ), IF($O298 &lt;&gt; "", $E298/$O298, ""), ""),"")</f>
        <v/>
      </c>
      <c r="W298" s="10" t="str">
        <f>IF('FY2025'!$A300&lt;&gt;"",IF(AND(MONTH($K298) &lt;= 8, MONTH($L298) &gt;= 8), IF($O298 &lt;&gt; "", $E298/$O298, ""), ""),"")</f>
        <v/>
      </c>
      <c r="X298" s="10" t="str">
        <f>IF('FY2025'!$A300&lt;&gt;"",IF(AND(MONTH($K298) &lt;= 9, MONTH($L298) &gt;= 9), IF($O298 &lt;&gt; "", $E298/$O298, ""), ""),"")</f>
        <v/>
      </c>
      <c r="Y298" s="10" t="str">
        <f>IF('FY2025'!$A300&lt;&gt;"",IF(AND(MONTH($K298) &lt;= 10, MONTH($L298) &gt;= 10), IF($O298 &lt;&gt; "", $E298/$O298, ""), ""),"")</f>
        <v/>
      </c>
      <c r="Z298" s="10" t="str">
        <f>IF('FY2025'!$A300&lt;&gt;"",IF(AND(MONTH($K298) &lt;= 11, MONTH($L298) &gt;= 11), IF($O298 &lt;&gt; "", $E298/$O298, ""), ""),"")</f>
        <v/>
      </c>
      <c r="AA298" s="10" t="str">
        <f>IF('FY2025'!$A300&lt;&gt;"",IF(AND(MONTH($K298) &lt;= 12, MONTH($L298) &gt;= 12), IF($O298 &lt;&gt; "", $E298/$O298, ""), ""),"")</f>
        <v/>
      </c>
    </row>
    <row r="299" spans="1:27" x14ac:dyDescent="0.25">
      <c r="A299" s="8" t="str">
        <f>IF('FY2025'!A301&lt;&gt;"", VALUE('FY2025'!A301), "")</f>
        <v/>
      </c>
      <c r="B299" s="5" t="str">
        <f>IF('FY2025'!A301&lt;&gt;"",_xlfn.VALUETOTEXT('FY2025'!B301),"")</f>
        <v/>
      </c>
      <c r="C299" s="5" t="str">
        <f>_xlfn.VALUETOTEXT('FY2025'!C301)</f>
        <v/>
      </c>
      <c r="D299" s="5" t="str">
        <f>IF('FY2025'!A301&lt;&gt;"",_xlfn.VALUETOTEXT('FY2025'!D301),"")</f>
        <v/>
      </c>
      <c r="E299" s="6" t="str">
        <f>IF('FY2025'!A301&lt;&gt;"",VALUE('FY2025'!E301),"")</f>
        <v/>
      </c>
      <c r="F299" s="6" t="str">
        <f>IF('FY2025'!A301&lt;&gt;"",VALUE('FY2025'!F301),"")</f>
        <v/>
      </c>
      <c r="G299" s="6" t="str">
        <f>IF('FY2025'!A301&lt;&gt;"",VALUE('FY2025'!G301),"")</f>
        <v/>
      </c>
      <c r="H299" s="6" t="str">
        <f>IF('FY2025'!A301&lt;&gt;"",VALUE('FY2025'!H301),"")</f>
        <v/>
      </c>
      <c r="I299" s="6" t="str">
        <f>IF('FY2025'!A301&lt;&gt;"",VALUE('FY2025'!I301),"")</f>
        <v/>
      </c>
      <c r="J299" s="6" t="str">
        <f>IF('FY2025'!A301&lt;&gt;"",VALUE('FY2025'!J301),"")</f>
        <v/>
      </c>
      <c r="K299" s="7" t="str">
        <f>IF('FY2025'!A301&lt;&gt;"",DATEVALUE(MID('FY2025'!K301, FIND(",", 'FY2025'!K301) + 2, FIND(" ", 'FY2025'!K301) - FIND(",", 'FY2025'!K301) - 1) &amp; " " &amp; MID('FY2025'!K301, FIND(" ", 'FY2025'!K301) + 1, FIND(",", 'FY2025'!K301, FIND(" ", 'FY2025'!K301)) - FIND(" ", 'FY2025'!K301) - 1) &amp; ", " &amp; MID('FY2025'!K301, FIND(",", 'FY2025'!K301, FIND(",",'FY2025'!K301) + 1) + 2, LEN('FY2025'!K301))),"")</f>
        <v/>
      </c>
      <c r="L299" s="7" t="str">
        <f>IF('FY2025'!A301&lt;&gt;"",DATEVALUE(MID('FY2025'!L301, FIND(",", 'FY2025'!L301) + 2, FIND(" ", 'FY2025'!L301) - FIND(",", 'FY2025'!L301) - 1) &amp; " " &amp; MID('FY2025'!L301, FIND(" ", 'FY2025'!L301) + 1, FIND(",", 'FY2025'!L301, FIND(" ", 'FY2025'!L301)) - FIND(" ", 'FY2025'!L301) - 1) &amp; ", " &amp; MID('FY2025'!L301, FIND(",", 'FY2025'!L301, FIND(",",'FY2025'!L301) + 1) + 2, LEN('FY2025'!L301))),"")</f>
        <v/>
      </c>
      <c r="M299" s="7" t="str">
        <f>IF('FY2025'!A301&lt;&gt;"",DATEVALUE(MID('FY2025'!M301, FIND(",", 'FY2025'!M301) + 2, FIND(" ", 'FY2025'!M301) - FIND(",", 'FY2025'!M301) - 1) &amp; " " &amp; MID('FY2025'!M301, FIND(" ", 'FY2025'!M301) + 1, FIND(",", 'FY2025'!M301, FIND(" ", 'FY2025'!M301)) - FIND(" ", 'FY2025'!M301) - 1) &amp; ", " &amp; MID('FY2025'!M301, FIND(",", 'FY2025'!M301, FIND(",",'FY2025'!M301) + 1) + 2, LEN('FY2025'!M301))),"")</f>
        <v/>
      </c>
      <c r="N299" s="7" t="str">
        <f>IF('FY2025'!A301&lt;&gt;"",DATEVALUE(MID('FY2025'!N301, FIND(",", 'FY2025'!N301) + 2, FIND(" ", 'FY2025'!N301) - FIND(",", 'FY2025'!N301) - 1) &amp; " " &amp; MID('FY2025'!N301, FIND(" ", 'FY2025'!N301) + 1, FIND(",", 'FY2025'!N301, FIND(" ", 'FY2025'!N301)) - FIND(" ", 'FY2025'!N301) - 1) &amp; ", " &amp; MID('FY2025'!N301, FIND(",", 'FY2025'!N301, FIND(",",'FY2025'!N301) + 1) + 2, LEN('FY2025'!N301))),"")</f>
        <v/>
      </c>
      <c r="O299" s="5" t="str">
        <f t="shared" si="4"/>
        <v/>
      </c>
      <c r="P299" s="10" t="str">
        <f>IF('FY2025'!$A301&lt;&gt;"",IF(AND(MONTH($K299) &lt;= 1, MONTH($L299) &gt;= 1), IF($O299 &lt;&gt; "", $E299/$O299, ""), ""),"")</f>
        <v/>
      </c>
      <c r="Q299" s="10" t="str">
        <f>IF('FY2025'!$A301&lt;&gt;"",IF(AND(MONTH($K299) &lt;= 2, MONTH($L299) &gt;= 2), IF($O299 &lt;&gt; "", $E299/$O299, ""), ""),"")</f>
        <v/>
      </c>
      <c r="R299" s="10" t="str">
        <f>IF('FY2025'!$A301&lt;&gt;"",IF(AND(MONTH($K299) &lt;= 3, MONTH($L299) &gt;= 3), IF($O299 &lt;&gt; "", $E299/$O299, ""), ""),"")</f>
        <v/>
      </c>
      <c r="S299" s="10" t="str">
        <f>IF('FY2025'!$A301&lt;&gt;"",IF(AND(MONTH($K299) &lt;= 4, MONTH($L299) &gt;= 4), IF($O299 &lt;&gt; "", $E299/$O299, ""), ""),"")</f>
        <v/>
      </c>
      <c r="T299" s="10" t="str">
        <f>IF('FY2025'!$A301&lt;&gt;"",IF(AND(MONTH($K299) &lt;= 5, MONTH($L299) &gt;= 5), IF($O299 &lt;&gt; "", $E299/$O299, ""), ""),"")</f>
        <v/>
      </c>
      <c r="U299" s="10" t="str">
        <f>IF('FY2025'!$A301&lt;&gt;"",IF(AND(MONTH($K299) &lt;= 6, MONTH($L299) &gt;= 6), IF($O299 &lt;&gt; "", $E299/$O299, ""), ""),"")</f>
        <v/>
      </c>
      <c r="V299" s="10" t="str">
        <f>IF('FY2025'!$A301&lt;&gt;"",IF(AND(MONTH($K299) &lt;= 7, MONTH($L299) &gt;= 7 ), IF($O299 &lt;&gt; "", $E299/$O299, ""), ""),"")</f>
        <v/>
      </c>
      <c r="W299" s="10" t="str">
        <f>IF('FY2025'!$A301&lt;&gt;"",IF(AND(MONTH($K299) &lt;= 8, MONTH($L299) &gt;= 8), IF($O299 &lt;&gt; "", $E299/$O299, ""), ""),"")</f>
        <v/>
      </c>
      <c r="X299" s="10" t="str">
        <f>IF('FY2025'!$A301&lt;&gt;"",IF(AND(MONTH($K299) &lt;= 9, MONTH($L299) &gt;= 9), IF($O299 &lt;&gt; "", $E299/$O299, ""), ""),"")</f>
        <v/>
      </c>
      <c r="Y299" s="10" t="str">
        <f>IF('FY2025'!$A301&lt;&gt;"",IF(AND(MONTH($K299) &lt;= 10, MONTH($L299) &gt;= 10), IF($O299 &lt;&gt; "", $E299/$O299, ""), ""),"")</f>
        <v/>
      </c>
      <c r="Z299" s="10" t="str">
        <f>IF('FY2025'!$A301&lt;&gt;"",IF(AND(MONTH($K299) &lt;= 11, MONTH($L299) &gt;= 11), IF($O299 &lt;&gt; "", $E299/$O299, ""), ""),"")</f>
        <v/>
      </c>
      <c r="AA299" s="10" t="str">
        <f>IF('FY2025'!$A301&lt;&gt;"",IF(AND(MONTH($K299) &lt;= 12, MONTH($L299) &gt;= 12), IF($O299 &lt;&gt; "", $E299/$O299, ""), ""),"")</f>
        <v/>
      </c>
    </row>
    <row r="300" spans="1:27" x14ac:dyDescent="0.25">
      <c r="A300" s="8" t="str">
        <f>IF('FY2025'!A302&lt;&gt;"", VALUE('FY2025'!A302), "")</f>
        <v/>
      </c>
      <c r="B300" s="5" t="str">
        <f>IF('FY2025'!A302&lt;&gt;"",_xlfn.VALUETOTEXT('FY2025'!B302),"")</f>
        <v/>
      </c>
      <c r="C300" s="5" t="str">
        <f>_xlfn.VALUETOTEXT('FY2025'!C302)</f>
        <v/>
      </c>
      <c r="D300" s="5" t="str">
        <f>IF('FY2025'!A302&lt;&gt;"",_xlfn.VALUETOTEXT('FY2025'!D302),"")</f>
        <v/>
      </c>
      <c r="E300" s="6" t="str">
        <f>IF('FY2025'!A302&lt;&gt;"",VALUE('FY2025'!E302),"")</f>
        <v/>
      </c>
      <c r="F300" s="6" t="str">
        <f>IF('FY2025'!A302&lt;&gt;"",VALUE('FY2025'!F302),"")</f>
        <v/>
      </c>
      <c r="G300" s="6" t="str">
        <f>IF('FY2025'!A302&lt;&gt;"",VALUE('FY2025'!G302),"")</f>
        <v/>
      </c>
      <c r="H300" s="6" t="str">
        <f>IF('FY2025'!A302&lt;&gt;"",VALUE('FY2025'!H302),"")</f>
        <v/>
      </c>
      <c r="I300" s="6" t="str">
        <f>IF('FY2025'!A302&lt;&gt;"",VALUE('FY2025'!I302),"")</f>
        <v/>
      </c>
      <c r="J300" s="6" t="str">
        <f>IF('FY2025'!A302&lt;&gt;"",VALUE('FY2025'!J302),"")</f>
        <v/>
      </c>
      <c r="K300" s="7" t="str">
        <f>IF('FY2025'!A302&lt;&gt;"",DATEVALUE(MID('FY2025'!K302, FIND(",", 'FY2025'!K302) + 2, FIND(" ", 'FY2025'!K302) - FIND(",", 'FY2025'!K302) - 1) &amp; " " &amp; MID('FY2025'!K302, FIND(" ", 'FY2025'!K302) + 1, FIND(",", 'FY2025'!K302, FIND(" ", 'FY2025'!K302)) - FIND(" ", 'FY2025'!K302) - 1) &amp; ", " &amp; MID('FY2025'!K302, FIND(",", 'FY2025'!K302, FIND(",",'FY2025'!K302) + 1) + 2, LEN('FY2025'!K302))),"")</f>
        <v/>
      </c>
      <c r="L300" s="7" t="str">
        <f>IF('FY2025'!A302&lt;&gt;"",DATEVALUE(MID('FY2025'!L302, FIND(",", 'FY2025'!L302) + 2, FIND(" ", 'FY2025'!L302) - FIND(",", 'FY2025'!L302) - 1) &amp; " " &amp; MID('FY2025'!L302, FIND(" ", 'FY2025'!L302) + 1, FIND(",", 'FY2025'!L302, FIND(" ", 'FY2025'!L302)) - FIND(" ", 'FY2025'!L302) - 1) &amp; ", " &amp; MID('FY2025'!L302, FIND(",", 'FY2025'!L302, FIND(",",'FY2025'!L302) + 1) + 2, LEN('FY2025'!L302))),"")</f>
        <v/>
      </c>
      <c r="M300" s="7" t="str">
        <f>IF('FY2025'!A302&lt;&gt;"",DATEVALUE(MID('FY2025'!M302, FIND(",", 'FY2025'!M302) + 2, FIND(" ", 'FY2025'!M302) - FIND(",", 'FY2025'!M302) - 1) &amp; " " &amp; MID('FY2025'!M302, FIND(" ", 'FY2025'!M302) + 1, FIND(",", 'FY2025'!M302, FIND(" ", 'FY2025'!M302)) - FIND(" ", 'FY2025'!M302) - 1) &amp; ", " &amp; MID('FY2025'!M302, FIND(",", 'FY2025'!M302, FIND(",",'FY2025'!M302) + 1) + 2, LEN('FY2025'!M302))),"")</f>
        <v/>
      </c>
      <c r="N300" s="7" t="str">
        <f>IF('FY2025'!A302&lt;&gt;"",DATEVALUE(MID('FY2025'!N302, FIND(",", 'FY2025'!N302) + 2, FIND(" ", 'FY2025'!N302) - FIND(",", 'FY2025'!N302) - 1) &amp; " " &amp; MID('FY2025'!N302, FIND(" ", 'FY2025'!N302) + 1, FIND(",", 'FY2025'!N302, FIND(" ", 'FY2025'!N302)) - FIND(" ", 'FY2025'!N302) - 1) &amp; ", " &amp; MID('FY2025'!N302, FIND(",", 'FY2025'!N302, FIND(",",'FY2025'!N302) + 1) + 2, LEN('FY2025'!N302))),"")</f>
        <v/>
      </c>
      <c r="O300" s="5" t="str">
        <f t="shared" si="4"/>
        <v/>
      </c>
      <c r="P300" s="10" t="str">
        <f>IF('FY2025'!$A302&lt;&gt;"",IF(AND(MONTH($K300) &lt;= 1, MONTH($L300) &gt;= 1), IF($O300 &lt;&gt; "", $E300/$O300, ""), ""),"")</f>
        <v/>
      </c>
      <c r="Q300" s="10" t="str">
        <f>IF('FY2025'!$A302&lt;&gt;"",IF(AND(MONTH($K300) &lt;= 2, MONTH($L300) &gt;= 2), IF($O300 &lt;&gt; "", $E300/$O300, ""), ""),"")</f>
        <v/>
      </c>
      <c r="R300" s="10" t="str">
        <f>IF('FY2025'!$A302&lt;&gt;"",IF(AND(MONTH($K300) &lt;= 3, MONTH($L300) &gt;= 3), IF($O300 &lt;&gt; "", $E300/$O300, ""), ""),"")</f>
        <v/>
      </c>
      <c r="S300" s="10" t="str">
        <f>IF('FY2025'!$A302&lt;&gt;"",IF(AND(MONTH($K300) &lt;= 4, MONTH($L300) &gt;= 4), IF($O300 &lt;&gt; "", $E300/$O300, ""), ""),"")</f>
        <v/>
      </c>
      <c r="T300" s="10" t="str">
        <f>IF('FY2025'!$A302&lt;&gt;"",IF(AND(MONTH($K300) &lt;= 5, MONTH($L300) &gt;= 5), IF($O300 &lt;&gt; "", $E300/$O300, ""), ""),"")</f>
        <v/>
      </c>
      <c r="U300" s="10" t="str">
        <f>IF('FY2025'!$A302&lt;&gt;"",IF(AND(MONTH($K300) &lt;= 6, MONTH($L300) &gt;= 6), IF($O300 &lt;&gt; "", $E300/$O300, ""), ""),"")</f>
        <v/>
      </c>
      <c r="V300" s="10" t="str">
        <f>IF('FY2025'!$A302&lt;&gt;"",IF(AND(MONTH($K300) &lt;= 7, MONTH($L300) &gt;= 7 ), IF($O300 &lt;&gt; "", $E300/$O300, ""), ""),"")</f>
        <v/>
      </c>
      <c r="W300" s="10" t="str">
        <f>IF('FY2025'!$A302&lt;&gt;"",IF(AND(MONTH($K300) &lt;= 8, MONTH($L300) &gt;= 8), IF($O300 &lt;&gt; "", $E300/$O300, ""), ""),"")</f>
        <v/>
      </c>
      <c r="X300" s="10" t="str">
        <f>IF('FY2025'!$A302&lt;&gt;"",IF(AND(MONTH($K300) &lt;= 9, MONTH($L300) &gt;= 9), IF($O300 &lt;&gt; "", $E300/$O300, ""), ""),"")</f>
        <v/>
      </c>
      <c r="Y300" s="10" t="str">
        <f>IF('FY2025'!$A302&lt;&gt;"",IF(AND(MONTH($K300) &lt;= 10, MONTH($L300) &gt;= 10), IF($O300 &lt;&gt; "", $E300/$O300, ""), ""),"")</f>
        <v/>
      </c>
      <c r="Z300" s="10" t="str">
        <f>IF('FY2025'!$A302&lt;&gt;"",IF(AND(MONTH($K300) &lt;= 11, MONTH($L300) &gt;= 11), IF($O300 &lt;&gt; "", $E300/$O300, ""), ""),"")</f>
        <v/>
      </c>
      <c r="AA300" s="10" t="str">
        <f>IF('FY2025'!$A302&lt;&gt;"",IF(AND(MONTH($K300) &lt;= 12, MONTH($L300) &gt;= 12), IF($O300 &lt;&gt; "", $E300/$O300, ""), ""),"")</f>
        <v/>
      </c>
    </row>
    <row r="301" spans="1:27" x14ac:dyDescent="0.25">
      <c r="A301" s="8" t="str">
        <f>IF('FY2025'!A303&lt;&gt;"", VALUE('FY2025'!A303), "")</f>
        <v/>
      </c>
      <c r="B301" s="5" t="str">
        <f>IF('FY2025'!A303&lt;&gt;"",_xlfn.VALUETOTEXT('FY2025'!B303),"")</f>
        <v/>
      </c>
      <c r="C301" s="5" t="str">
        <f>_xlfn.VALUETOTEXT('FY2025'!C303)</f>
        <v/>
      </c>
      <c r="D301" s="5" t="str">
        <f>IF('FY2025'!A303&lt;&gt;"",_xlfn.VALUETOTEXT('FY2025'!D303),"")</f>
        <v/>
      </c>
      <c r="E301" s="6" t="str">
        <f>IF('FY2025'!A303&lt;&gt;"",VALUE('FY2025'!E303),"")</f>
        <v/>
      </c>
      <c r="F301" s="6" t="str">
        <f>IF('FY2025'!A303&lt;&gt;"",VALUE('FY2025'!F303),"")</f>
        <v/>
      </c>
      <c r="G301" s="6" t="str">
        <f>IF('FY2025'!A303&lt;&gt;"",VALUE('FY2025'!G303),"")</f>
        <v/>
      </c>
      <c r="H301" s="6" t="str">
        <f>IF('FY2025'!A303&lt;&gt;"",VALUE('FY2025'!H303),"")</f>
        <v/>
      </c>
      <c r="I301" s="6" t="str">
        <f>IF('FY2025'!A303&lt;&gt;"",VALUE('FY2025'!I303),"")</f>
        <v/>
      </c>
      <c r="J301" s="6" t="str">
        <f>IF('FY2025'!A303&lt;&gt;"",VALUE('FY2025'!J303),"")</f>
        <v/>
      </c>
      <c r="K301" s="7" t="str">
        <f>IF('FY2025'!A303&lt;&gt;"",DATEVALUE(MID('FY2025'!K303, FIND(",", 'FY2025'!K303) + 2, FIND(" ", 'FY2025'!K303) - FIND(",", 'FY2025'!K303) - 1) &amp; " " &amp; MID('FY2025'!K303, FIND(" ", 'FY2025'!K303) + 1, FIND(",", 'FY2025'!K303, FIND(" ", 'FY2025'!K303)) - FIND(" ", 'FY2025'!K303) - 1) &amp; ", " &amp; MID('FY2025'!K303, FIND(",", 'FY2025'!K303, FIND(",",'FY2025'!K303) + 1) + 2, LEN('FY2025'!K303))),"")</f>
        <v/>
      </c>
      <c r="L301" s="7" t="str">
        <f>IF('FY2025'!A303&lt;&gt;"",DATEVALUE(MID('FY2025'!L303, FIND(",", 'FY2025'!L303) + 2, FIND(" ", 'FY2025'!L303) - FIND(",", 'FY2025'!L303) - 1) &amp; " " &amp; MID('FY2025'!L303, FIND(" ", 'FY2025'!L303) + 1, FIND(",", 'FY2025'!L303, FIND(" ", 'FY2025'!L303)) - FIND(" ", 'FY2025'!L303) - 1) &amp; ", " &amp; MID('FY2025'!L303, FIND(",", 'FY2025'!L303, FIND(",",'FY2025'!L303) + 1) + 2, LEN('FY2025'!L303))),"")</f>
        <v/>
      </c>
      <c r="M301" s="7" t="str">
        <f>IF('FY2025'!A303&lt;&gt;"",DATEVALUE(MID('FY2025'!M303, FIND(",", 'FY2025'!M303) + 2, FIND(" ", 'FY2025'!M303) - FIND(",", 'FY2025'!M303) - 1) &amp; " " &amp; MID('FY2025'!M303, FIND(" ", 'FY2025'!M303) + 1, FIND(",", 'FY2025'!M303, FIND(" ", 'FY2025'!M303)) - FIND(" ", 'FY2025'!M303) - 1) &amp; ", " &amp; MID('FY2025'!M303, FIND(",", 'FY2025'!M303, FIND(",",'FY2025'!M303) + 1) + 2, LEN('FY2025'!M303))),"")</f>
        <v/>
      </c>
      <c r="N301" s="7" t="str">
        <f>IF('FY2025'!A303&lt;&gt;"",DATEVALUE(MID('FY2025'!N303, FIND(",", 'FY2025'!N303) + 2, FIND(" ", 'FY2025'!N303) - FIND(",", 'FY2025'!N303) - 1) &amp; " " &amp; MID('FY2025'!N303, FIND(" ", 'FY2025'!N303) + 1, FIND(",", 'FY2025'!N303, FIND(" ", 'FY2025'!N303)) - FIND(" ", 'FY2025'!N303) - 1) &amp; ", " &amp; MID('FY2025'!N303, FIND(",", 'FY2025'!N303, FIND(",",'FY2025'!N303) + 1) + 2, LEN('FY2025'!N303))),"")</f>
        <v/>
      </c>
      <c r="O301" s="5" t="str">
        <f t="shared" si="4"/>
        <v/>
      </c>
      <c r="P301" s="10" t="str">
        <f>IF('FY2025'!$A303&lt;&gt;"",IF(AND(MONTH($K301) &lt;= 1, MONTH($L301) &gt;= 1), IF($O301 &lt;&gt; "", $E301/$O301, ""), ""),"")</f>
        <v/>
      </c>
      <c r="Q301" s="10" t="str">
        <f>IF('FY2025'!$A303&lt;&gt;"",IF(AND(MONTH($K301) &lt;= 2, MONTH($L301) &gt;= 2), IF($O301 &lt;&gt; "", $E301/$O301, ""), ""),"")</f>
        <v/>
      </c>
      <c r="R301" s="10" t="str">
        <f>IF('FY2025'!$A303&lt;&gt;"",IF(AND(MONTH($K301) &lt;= 3, MONTH($L301) &gt;= 3), IF($O301 &lt;&gt; "", $E301/$O301, ""), ""),"")</f>
        <v/>
      </c>
      <c r="S301" s="10" t="str">
        <f>IF('FY2025'!$A303&lt;&gt;"",IF(AND(MONTH($K301) &lt;= 4, MONTH($L301) &gt;= 4), IF($O301 &lt;&gt; "", $E301/$O301, ""), ""),"")</f>
        <v/>
      </c>
      <c r="T301" s="10" t="str">
        <f>IF('FY2025'!$A303&lt;&gt;"",IF(AND(MONTH($K301) &lt;= 5, MONTH($L301) &gt;= 5), IF($O301 &lt;&gt; "", $E301/$O301, ""), ""),"")</f>
        <v/>
      </c>
      <c r="U301" s="10" t="str">
        <f>IF('FY2025'!$A303&lt;&gt;"",IF(AND(MONTH($K301) &lt;= 6, MONTH($L301) &gt;= 6), IF($O301 &lt;&gt; "", $E301/$O301, ""), ""),"")</f>
        <v/>
      </c>
      <c r="V301" s="10" t="str">
        <f>IF('FY2025'!$A303&lt;&gt;"",IF(AND(MONTH($K301) &lt;= 7, MONTH($L301) &gt;= 7 ), IF($O301 &lt;&gt; "", $E301/$O301, ""), ""),"")</f>
        <v/>
      </c>
      <c r="W301" s="10" t="str">
        <f>IF('FY2025'!$A303&lt;&gt;"",IF(AND(MONTH($K301) &lt;= 8, MONTH($L301) &gt;= 8), IF($O301 &lt;&gt; "", $E301/$O301, ""), ""),"")</f>
        <v/>
      </c>
      <c r="X301" s="10" t="str">
        <f>IF('FY2025'!$A303&lt;&gt;"",IF(AND(MONTH($K301) &lt;= 9, MONTH($L301) &gt;= 9), IF($O301 &lt;&gt; "", $E301/$O301, ""), ""),"")</f>
        <v/>
      </c>
      <c r="Y301" s="10" t="str">
        <f>IF('FY2025'!$A303&lt;&gt;"",IF(AND(MONTH($K301) &lt;= 10, MONTH($L301) &gt;= 10), IF($O301 &lt;&gt; "", $E301/$O301, ""), ""),"")</f>
        <v/>
      </c>
      <c r="Z301" s="10" t="str">
        <f>IF('FY2025'!$A303&lt;&gt;"",IF(AND(MONTH($K301) &lt;= 11, MONTH($L301) &gt;= 11), IF($O301 &lt;&gt; "", $E301/$O301, ""), ""),"")</f>
        <v/>
      </c>
      <c r="AA301" s="10" t="str">
        <f>IF('FY2025'!$A303&lt;&gt;"",IF(AND(MONTH($K301) &lt;= 12, MONTH($L301) &gt;= 12), IF($O301 &lt;&gt; "", $E301/$O301, ""), ""),"")</f>
        <v/>
      </c>
    </row>
    <row r="302" spans="1:27" x14ac:dyDescent="0.25">
      <c r="A302" s="8" t="str">
        <f>IF('FY2025'!A304&lt;&gt;"", VALUE('FY2025'!A304), "")</f>
        <v/>
      </c>
      <c r="B302" s="5" t="str">
        <f>IF('FY2025'!A304&lt;&gt;"",_xlfn.VALUETOTEXT('FY2025'!B304),"")</f>
        <v/>
      </c>
      <c r="C302" s="5" t="str">
        <f>_xlfn.VALUETOTEXT('FY2025'!C304)</f>
        <v/>
      </c>
      <c r="D302" s="5" t="str">
        <f>IF('FY2025'!A304&lt;&gt;"",_xlfn.VALUETOTEXT('FY2025'!D304),"")</f>
        <v/>
      </c>
      <c r="E302" s="6" t="str">
        <f>IF('FY2025'!A304&lt;&gt;"",VALUE('FY2025'!E304),"")</f>
        <v/>
      </c>
      <c r="F302" s="6" t="str">
        <f>IF('FY2025'!A304&lt;&gt;"",VALUE('FY2025'!F304),"")</f>
        <v/>
      </c>
      <c r="G302" s="6" t="str">
        <f>IF('FY2025'!A304&lt;&gt;"",VALUE('FY2025'!G304),"")</f>
        <v/>
      </c>
      <c r="H302" s="6" t="str">
        <f>IF('FY2025'!A304&lt;&gt;"",VALUE('FY2025'!H304),"")</f>
        <v/>
      </c>
      <c r="I302" s="6" t="str">
        <f>IF('FY2025'!A304&lt;&gt;"",VALUE('FY2025'!I304),"")</f>
        <v/>
      </c>
      <c r="J302" s="6" t="str">
        <f>IF('FY2025'!A304&lt;&gt;"",VALUE('FY2025'!J304),"")</f>
        <v/>
      </c>
      <c r="K302" s="7" t="str">
        <f>IF('FY2025'!A304&lt;&gt;"",DATEVALUE(MID('FY2025'!K304, FIND(",", 'FY2025'!K304) + 2, FIND(" ", 'FY2025'!K304) - FIND(",", 'FY2025'!K304) - 1) &amp; " " &amp; MID('FY2025'!K304, FIND(" ", 'FY2025'!K304) + 1, FIND(",", 'FY2025'!K304, FIND(" ", 'FY2025'!K304)) - FIND(" ", 'FY2025'!K304) - 1) &amp; ", " &amp; MID('FY2025'!K304, FIND(",", 'FY2025'!K304, FIND(",",'FY2025'!K304) + 1) + 2, LEN('FY2025'!K304))),"")</f>
        <v/>
      </c>
      <c r="L302" s="7" t="str">
        <f>IF('FY2025'!A304&lt;&gt;"",DATEVALUE(MID('FY2025'!L304, FIND(",", 'FY2025'!L304) + 2, FIND(" ", 'FY2025'!L304) - FIND(",", 'FY2025'!L304) - 1) &amp; " " &amp; MID('FY2025'!L304, FIND(" ", 'FY2025'!L304) + 1, FIND(",", 'FY2025'!L304, FIND(" ", 'FY2025'!L304)) - FIND(" ", 'FY2025'!L304) - 1) &amp; ", " &amp; MID('FY2025'!L304, FIND(",", 'FY2025'!L304, FIND(",",'FY2025'!L304) + 1) + 2, LEN('FY2025'!L304))),"")</f>
        <v/>
      </c>
      <c r="M302" s="7" t="str">
        <f>IF('FY2025'!A304&lt;&gt;"",DATEVALUE(MID('FY2025'!M304, FIND(",", 'FY2025'!M304) + 2, FIND(" ", 'FY2025'!M304) - FIND(",", 'FY2025'!M304) - 1) &amp; " " &amp; MID('FY2025'!M304, FIND(" ", 'FY2025'!M304) + 1, FIND(",", 'FY2025'!M304, FIND(" ", 'FY2025'!M304)) - FIND(" ", 'FY2025'!M304) - 1) &amp; ", " &amp; MID('FY2025'!M304, FIND(",", 'FY2025'!M304, FIND(",",'FY2025'!M304) + 1) + 2, LEN('FY2025'!M304))),"")</f>
        <v/>
      </c>
      <c r="N302" s="7" t="str">
        <f>IF('FY2025'!A304&lt;&gt;"",DATEVALUE(MID('FY2025'!N304, FIND(",", 'FY2025'!N304) + 2, FIND(" ", 'FY2025'!N304) - FIND(",", 'FY2025'!N304) - 1) &amp; " " &amp; MID('FY2025'!N304, FIND(" ", 'FY2025'!N304) + 1, FIND(",", 'FY2025'!N304, FIND(" ", 'FY2025'!N304)) - FIND(" ", 'FY2025'!N304) - 1) &amp; ", " &amp; MID('FY2025'!N304, FIND(",", 'FY2025'!N304, FIND(",",'FY2025'!N304) + 1) + 2, LEN('FY2025'!N304))),"")</f>
        <v/>
      </c>
      <c r="O302" s="5" t="str">
        <f t="shared" si="4"/>
        <v/>
      </c>
      <c r="P302" s="10" t="str">
        <f>IF('FY2025'!$A304&lt;&gt;"",IF(AND(MONTH($K302) &lt;= 1, MONTH($L302) &gt;= 1), IF($O302 &lt;&gt; "", $E302/$O302, ""), ""),"")</f>
        <v/>
      </c>
      <c r="Q302" s="10" t="str">
        <f>IF('FY2025'!$A304&lt;&gt;"",IF(AND(MONTH($K302) &lt;= 2, MONTH($L302) &gt;= 2), IF($O302 &lt;&gt; "", $E302/$O302, ""), ""),"")</f>
        <v/>
      </c>
      <c r="R302" s="10" t="str">
        <f>IF('FY2025'!$A304&lt;&gt;"",IF(AND(MONTH($K302) &lt;= 3, MONTH($L302) &gt;= 3), IF($O302 &lt;&gt; "", $E302/$O302, ""), ""),"")</f>
        <v/>
      </c>
      <c r="S302" s="10" t="str">
        <f>IF('FY2025'!$A304&lt;&gt;"",IF(AND(MONTH($K302) &lt;= 4, MONTH($L302) &gt;= 4), IF($O302 &lt;&gt; "", $E302/$O302, ""), ""),"")</f>
        <v/>
      </c>
      <c r="T302" s="10" t="str">
        <f>IF('FY2025'!$A304&lt;&gt;"",IF(AND(MONTH($K302) &lt;= 5, MONTH($L302) &gt;= 5), IF($O302 &lt;&gt; "", $E302/$O302, ""), ""),"")</f>
        <v/>
      </c>
      <c r="U302" s="10" t="str">
        <f>IF('FY2025'!$A304&lt;&gt;"",IF(AND(MONTH($K302) &lt;= 6, MONTH($L302) &gt;= 6), IF($O302 &lt;&gt; "", $E302/$O302, ""), ""),"")</f>
        <v/>
      </c>
      <c r="V302" s="10" t="str">
        <f>IF('FY2025'!$A304&lt;&gt;"",IF(AND(MONTH($K302) &lt;= 7, MONTH($L302) &gt;= 7 ), IF($O302 &lt;&gt; "", $E302/$O302, ""), ""),"")</f>
        <v/>
      </c>
      <c r="W302" s="10" t="str">
        <f>IF('FY2025'!$A304&lt;&gt;"",IF(AND(MONTH($K302) &lt;= 8, MONTH($L302) &gt;= 8), IF($O302 &lt;&gt; "", $E302/$O302, ""), ""),"")</f>
        <v/>
      </c>
      <c r="X302" s="10" t="str">
        <f>IF('FY2025'!$A304&lt;&gt;"",IF(AND(MONTH($K302) &lt;= 9, MONTH($L302) &gt;= 9), IF($O302 &lt;&gt; "", $E302/$O302, ""), ""),"")</f>
        <v/>
      </c>
      <c r="Y302" s="10" t="str">
        <f>IF('FY2025'!$A304&lt;&gt;"",IF(AND(MONTH($K302) &lt;= 10, MONTH($L302) &gt;= 10), IF($O302 &lt;&gt; "", $E302/$O302, ""), ""),"")</f>
        <v/>
      </c>
      <c r="Z302" s="10" t="str">
        <f>IF('FY2025'!$A304&lt;&gt;"",IF(AND(MONTH($K302) &lt;= 11, MONTH($L302) &gt;= 11), IF($O302 &lt;&gt; "", $E302/$O302, ""), ""),"")</f>
        <v/>
      </c>
      <c r="AA302" s="10" t="str">
        <f>IF('FY2025'!$A304&lt;&gt;"",IF(AND(MONTH($K302) &lt;= 12, MONTH($L302) &gt;= 12), IF($O302 &lt;&gt; "", $E302/$O302, ""), ""),"")</f>
        <v/>
      </c>
    </row>
    <row r="303" spans="1:27" x14ac:dyDescent="0.25">
      <c r="A303" s="8" t="str">
        <f>IF('FY2025'!A305&lt;&gt;"", VALUE('FY2025'!A305), "")</f>
        <v/>
      </c>
      <c r="B303" s="5" t="str">
        <f>IF('FY2025'!A305&lt;&gt;"",_xlfn.VALUETOTEXT('FY2025'!B305),"")</f>
        <v/>
      </c>
      <c r="C303" s="5" t="str">
        <f>_xlfn.VALUETOTEXT('FY2025'!C305)</f>
        <v/>
      </c>
      <c r="D303" s="5" t="str">
        <f>IF('FY2025'!A305&lt;&gt;"",_xlfn.VALUETOTEXT('FY2025'!D305),"")</f>
        <v/>
      </c>
      <c r="E303" s="6" t="str">
        <f>IF('FY2025'!A305&lt;&gt;"",VALUE('FY2025'!E305),"")</f>
        <v/>
      </c>
      <c r="F303" s="6" t="str">
        <f>IF('FY2025'!A305&lt;&gt;"",VALUE('FY2025'!F305),"")</f>
        <v/>
      </c>
      <c r="G303" s="6" t="str">
        <f>IF('FY2025'!A305&lt;&gt;"",VALUE('FY2025'!G305),"")</f>
        <v/>
      </c>
      <c r="H303" s="6" t="str">
        <f>IF('FY2025'!A305&lt;&gt;"",VALUE('FY2025'!H305),"")</f>
        <v/>
      </c>
      <c r="I303" s="6" t="str">
        <f>IF('FY2025'!A305&lt;&gt;"",VALUE('FY2025'!I305),"")</f>
        <v/>
      </c>
      <c r="J303" s="6" t="str">
        <f>IF('FY2025'!A305&lt;&gt;"",VALUE('FY2025'!J305),"")</f>
        <v/>
      </c>
      <c r="K303" s="7" t="str">
        <f>IF('FY2025'!A305&lt;&gt;"",DATEVALUE(MID('FY2025'!K305, FIND(",", 'FY2025'!K305) + 2, FIND(" ", 'FY2025'!K305) - FIND(",", 'FY2025'!K305) - 1) &amp; " " &amp; MID('FY2025'!K305, FIND(" ", 'FY2025'!K305) + 1, FIND(",", 'FY2025'!K305, FIND(" ", 'FY2025'!K305)) - FIND(" ", 'FY2025'!K305) - 1) &amp; ", " &amp; MID('FY2025'!K305, FIND(",", 'FY2025'!K305, FIND(",",'FY2025'!K305) + 1) + 2, LEN('FY2025'!K305))),"")</f>
        <v/>
      </c>
      <c r="L303" s="7" t="str">
        <f>IF('FY2025'!A305&lt;&gt;"",DATEVALUE(MID('FY2025'!L305, FIND(",", 'FY2025'!L305) + 2, FIND(" ", 'FY2025'!L305) - FIND(",", 'FY2025'!L305) - 1) &amp; " " &amp; MID('FY2025'!L305, FIND(" ", 'FY2025'!L305) + 1, FIND(",", 'FY2025'!L305, FIND(" ", 'FY2025'!L305)) - FIND(" ", 'FY2025'!L305) - 1) &amp; ", " &amp; MID('FY2025'!L305, FIND(",", 'FY2025'!L305, FIND(",",'FY2025'!L305) + 1) + 2, LEN('FY2025'!L305))),"")</f>
        <v/>
      </c>
      <c r="M303" s="7" t="str">
        <f>IF('FY2025'!A305&lt;&gt;"",DATEVALUE(MID('FY2025'!M305, FIND(",", 'FY2025'!M305) + 2, FIND(" ", 'FY2025'!M305) - FIND(",", 'FY2025'!M305) - 1) &amp; " " &amp; MID('FY2025'!M305, FIND(" ", 'FY2025'!M305) + 1, FIND(",", 'FY2025'!M305, FIND(" ", 'FY2025'!M305)) - FIND(" ", 'FY2025'!M305) - 1) &amp; ", " &amp; MID('FY2025'!M305, FIND(",", 'FY2025'!M305, FIND(",",'FY2025'!M305) + 1) + 2, LEN('FY2025'!M305))),"")</f>
        <v/>
      </c>
      <c r="N303" s="7" t="str">
        <f>IF('FY2025'!A305&lt;&gt;"",DATEVALUE(MID('FY2025'!N305, FIND(",", 'FY2025'!N305) + 2, FIND(" ", 'FY2025'!N305) - FIND(",", 'FY2025'!N305) - 1) &amp; " " &amp; MID('FY2025'!N305, FIND(" ", 'FY2025'!N305) + 1, FIND(",", 'FY2025'!N305, FIND(" ", 'FY2025'!N305)) - FIND(" ", 'FY2025'!N305) - 1) &amp; ", " &amp; MID('FY2025'!N305, FIND(",", 'FY2025'!N305, FIND(",",'FY2025'!N305) + 1) + 2, LEN('FY2025'!N305))),"")</f>
        <v/>
      </c>
      <c r="O303" s="5" t="str">
        <f t="shared" si="4"/>
        <v/>
      </c>
      <c r="P303" s="10" t="str">
        <f>IF('FY2025'!$A305&lt;&gt;"",IF(AND(MONTH($K303) &lt;= 1, MONTH($L303) &gt;= 1), IF($O303 &lt;&gt; "", $E303/$O303, ""), ""),"")</f>
        <v/>
      </c>
      <c r="Q303" s="10" t="str">
        <f>IF('FY2025'!$A305&lt;&gt;"",IF(AND(MONTH($K303) &lt;= 2, MONTH($L303) &gt;= 2), IF($O303 &lt;&gt; "", $E303/$O303, ""), ""),"")</f>
        <v/>
      </c>
      <c r="R303" s="10" t="str">
        <f>IF('FY2025'!$A305&lt;&gt;"",IF(AND(MONTH($K303) &lt;= 3, MONTH($L303) &gt;= 3), IF($O303 &lt;&gt; "", $E303/$O303, ""), ""),"")</f>
        <v/>
      </c>
      <c r="S303" s="10" t="str">
        <f>IF('FY2025'!$A305&lt;&gt;"",IF(AND(MONTH($K303) &lt;= 4, MONTH($L303) &gt;= 4), IF($O303 &lt;&gt; "", $E303/$O303, ""), ""),"")</f>
        <v/>
      </c>
      <c r="T303" s="10" t="str">
        <f>IF('FY2025'!$A305&lt;&gt;"",IF(AND(MONTH($K303) &lt;= 5, MONTH($L303) &gt;= 5), IF($O303 &lt;&gt; "", $E303/$O303, ""), ""),"")</f>
        <v/>
      </c>
      <c r="U303" s="10" t="str">
        <f>IF('FY2025'!$A305&lt;&gt;"",IF(AND(MONTH($K303) &lt;= 6, MONTH($L303) &gt;= 6), IF($O303 &lt;&gt; "", $E303/$O303, ""), ""),"")</f>
        <v/>
      </c>
      <c r="V303" s="10" t="str">
        <f>IF('FY2025'!$A305&lt;&gt;"",IF(AND(MONTH($K303) &lt;= 7, MONTH($L303) &gt;= 7 ), IF($O303 &lt;&gt; "", $E303/$O303, ""), ""),"")</f>
        <v/>
      </c>
      <c r="W303" s="10" t="str">
        <f>IF('FY2025'!$A305&lt;&gt;"",IF(AND(MONTH($K303) &lt;= 8, MONTH($L303) &gt;= 8), IF($O303 &lt;&gt; "", $E303/$O303, ""), ""),"")</f>
        <v/>
      </c>
      <c r="X303" s="10" t="str">
        <f>IF('FY2025'!$A305&lt;&gt;"",IF(AND(MONTH($K303) &lt;= 9, MONTH($L303) &gt;= 9), IF($O303 &lt;&gt; "", $E303/$O303, ""), ""),"")</f>
        <v/>
      </c>
      <c r="Y303" s="10" t="str">
        <f>IF('FY2025'!$A305&lt;&gt;"",IF(AND(MONTH($K303) &lt;= 10, MONTH($L303) &gt;= 10), IF($O303 &lt;&gt; "", $E303/$O303, ""), ""),"")</f>
        <v/>
      </c>
      <c r="Z303" s="10" t="str">
        <f>IF('FY2025'!$A305&lt;&gt;"",IF(AND(MONTH($K303) &lt;= 11, MONTH($L303) &gt;= 11), IF($O303 &lt;&gt; "", $E303/$O303, ""), ""),"")</f>
        <v/>
      </c>
      <c r="AA303" s="10" t="str">
        <f>IF('FY2025'!$A305&lt;&gt;"",IF(AND(MONTH($K303) &lt;= 12, MONTH($L303) &gt;= 12), IF($O303 &lt;&gt; "", $E303/$O303, ""), ""),"")</f>
        <v/>
      </c>
    </row>
    <row r="304" spans="1:27" x14ac:dyDescent="0.25">
      <c r="A304" s="8" t="str">
        <f>IF('FY2025'!A306&lt;&gt;"", VALUE('FY2025'!A306), "")</f>
        <v/>
      </c>
      <c r="B304" s="5" t="str">
        <f>IF('FY2025'!A306&lt;&gt;"",_xlfn.VALUETOTEXT('FY2025'!B306),"")</f>
        <v/>
      </c>
      <c r="C304" s="5" t="str">
        <f>_xlfn.VALUETOTEXT('FY2025'!C306)</f>
        <v/>
      </c>
      <c r="D304" s="5" t="str">
        <f>IF('FY2025'!A306&lt;&gt;"",_xlfn.VALUETOTEXT('FY2025'!D306),"")</f>
        <v/>
      </c>
      <c r="E304" s="6" t="str">
        <f>IF('FY2025'!A306&lt;&gt;"",VALUE('FY2025'!E306),"")</f>
        <v/>
      </c>
      <c r="F304" s="6" t="str">
        <f>IF('FY2025'!A306&lt;&gt;"",VALUE('FY2025'!F306),"")</f>
        <v/>
      </c>
      <c r="G304" s="6" t="str">
        <f>IF('FY2025'!A306&lt;&gt;"",VALUE('FY2025'!G306),"")</f>
        <v/>
      </c>
      <c r="H304" s="6" t="str">
        <f>IF('FY2025'!A306&lt;&gt;"",VALUE('FY2025'!H306),"")</f>
        <v/>
      </c>
      <c r="I304" s="6" t="str">
        <f>IF('FY2025'!A306&lt;&gt;"",VALUE('FY2025'!I306),"")</f>
        <v/>
      </c>
      <c r="J304" s="6" t="str">
        <f>IF('FY2025'!A306&lt;&gt;"",VALUE('FY2025'!J306),"")</f>
        <v/>
      </c>
      <c r="K304" s="7" t="str">
        <f>IF('FY2025'!A306&lt;&gt;"",DATEVALUE(MID('FY2025'!K306, FIND(",", 'FY2025'!K306) + 2, FIND(" ", 'FY2025'!K306) - FIND(",", 'FY2025'!K306) - 1) &amp; " " &amp; MID('FY2025'!K306, FIND(" ", 'FY2025'!K306) + 1, FIND(",", 'FY2025'!K306, FIND(" ", 'FY2025'!K306)) - FIND(" ", 'FY2025'!K306) - 1) &amp; ", " &amp; MID('FY2025'!K306, FIND(",", 'FY2025'!K306, FIND(",",'FY2025'!K306) + 1) + 2, LEN('FY2025'!K306))),"")</f>
        <v/>
      </c>
      <c r="L304" s="7" t="str">
        <f>IF('FY2025'!A306&lt;&gt;"",DATEVALUE(MID('FY2025'!L306, FIND(",", 'FY2025'!L306) + 2, FIND(" ", 'FY2025'!L306) - FIND(",", 'FY2025'!L306) - 1) &amp; " " &amp; MID('FY2025'!L306, FIND(" ", 'FY2025'!L306) + 1, FIND(",", 'FY2025'!L306, FIND(" ", 'FY2025'!L306)) - FIND(" ", 'FY2025'!L306) - 1) &amp; ", " &amp; MID('FY2025'!L306, FIND(",", 'FY2025'!L306, FIND(",",'FY2025'!L306) + 1) + 2, LEN('FY2025'!L306))),"")</f>
        <v/>
      </c>
      <c r="M304" s="7" t="str">
        <f>IF('FY2025'!A306&lt;&gt;"",DATEVALUE(MID('FY2025'!M306, FIND(",", 'FY2025'!M306) + 2, FIND(" ", 'FY2025'!M306) - FIND(",", 'FY2025'!M306) - 1) &amp; " " &amp; MID('FY2025'!M306, FIND(" ", 'FY2025'!M306) + 1, FIND(",", 'FY2025'!M306, FIND(" ", 'FY2025'!M306)) - FIND(" ", 'FY2025'!M306) - 1) &amp; ", " &amp; MID('FY2025'!M306, FIND(",", 'FY2025'!M306, FIND(",",'FY2025'!M306) + 1) + 2, LEN('FY2025'!M306))),"")</f>
        <v/>
      </c>
      <c r="N304" s="7" t="str">
        <f>IF('FY2025'!A306&lt;&gt;"",DATEVALUE(MID('FY2025'!N306, FIND(",", 'FY2025'!N306) + 2, FIND(" ", 'FY2025'!N306) - FIND(",", 'FY2025'!N306) - 1) &amp; " " &amp; MID('FY2025'!N306, FIND(" ", 'FY2025'!N306) + 1, FIND(",", 'FY2025'!N306, FIND(" ", 'FY2025'!N306)) - FIND(" ", 'FY2025'!N306) - 1) &amp; ", " &amp; MID('FY2025'!N306, FIND(",", 'FY2025'!N306, FIND(",",'FY2025'!N306) + 1) + 2, LEN('FY2025'!N306))),"")</f>
        <v/>
      </c>
      <c r="O304" s="5" t="str">
        <f t="shared" si="4"/>
        <v/>
      </c>
      <c r="P304" s="10" t="str">
        <f>IF('FY2025'!$A306&lt;&gt;"",IF(AND(MONTH($K304) &lt;= 1, MONTH($L304) &gt;= 1), IF($O304 &lt;&gt; "", $E304/$O304, ""), ""),"")</f>
        <v/>
      </c>
      <c r="Q304" s="10" t="str">
        <f>IF('FY2025'!$A306&lt;&gt;"",IF(AND(MONTH($K304) &lt;= 2, MONTH($L304) &gt;= 2), IF($O304 &lt;&gt; "", $E304/$O304, ""), ""),"")</f>
        <v/>
      </c>
      <c r="R304" s="10" t="str">
        <f>IF('FY2025'!$A306&lt;&gt;"",IF(AND(MONTH($K304) &lt;= 3, MONTH($L304) &gt;= 3), IF($O304 &lt;&gt; "", $E304/$O304, ""), ""),"")</f>
        <v/>
      </c>
      <c r="S304" s="10" t="str">
        <f>IF('FY2025'!$A306&lt;&gt;"",IF(AND(MONTH($K304) &lt;= 4, MONTH($L304) &gt;= 4), IF($O304 &lt;&gt; "", $E304/$O304, ""), ""),"")</f>
        <v/>
      </c>
      <c r="T304" s="10" t="str">
        <f>IF('FY2025'!$A306&lt;&gt;"",IF(AND(MONTH($K304) &lt;= 5, MONTH($L304) &gt;= 5), IF($O304 &lt;&gt; "", $E304/$O304, ""), ""),"")</f>
        <v/>
      </c>
      <c r="U304" s="10" t="str">
        <f>IF('FY2025'!$A306&lt;&gt;"",IF(AND(MONTH($K304) &lt;= 6, MONTH($L304) &gt;= 6), IF($O304 &lt;&gt; "", $E304/$O304, ""), ""),"")</f>
        <v/>
      </c>
      <c r="V304" s="10" t="str">
        <f>IF('FY2025'!$A306&lt;&gt;"",IF(AND(MONTH($K304) &lt;= 7, MONTH($L304) &gt;= 7 ), IF($O304 &lt;&gt; "", $E304/$O304, ""), ""),"")</f>
        <v/>
      </c>
      <c r="W304" s="10" t="str">
        <f>IF('FY2025'!$A306&lt;&gt;"",IF(AND(MONTH($K304) &lt;= 8, MONTH($L304) &gt;= 8), IF($O304 &lt;&gt; "", $E304/$O304, ""), ""),"")</f>
        <v/>
      </c>
      <c r="X304" s="10" t="str">
        <f>IF('FY2025'!$A306&lt;&gt;"",IF(AND(MONTH($K304) &lt;= 9, MONTH($L304) &gt;= 9), IF($O304 &lt;&gt; "", $E304/$O304, ""), ""),"")</f>
        <v/>
      </c>
      <c r="Y304" s="10" t="str">
        <f>IF('FY2025'!$A306&lt;&gt;"",IF(AND(MONTH($K304) &lt;= 10, MONTH($L304) &gt;= 10), IF($O304 &lt;&gt; "", $E304/$O304, ""), ""),"")</f>
        <v/>
      </c>
      <c r="Z304" s="10" t="str">
        <f>IF('FY2025'!$A306&lt;&gt;"",IF(AND(MONTH($K304) &lt;= 11, MONTH($L304) &gt;= 11), IF($O304 &lt;&gt; "", $E304/$O304, ""), ""),"")</f>
        <v/>
      </c>
      <c r="AA304" s="10" t="str">
        <f>IF('FY2025'!$A306&lt;&gt;"",IF(AND(MONTH($K304) &lt;= 12, MONTH($L304) &gt;= 12), IF($O304 &lt;&gt; "", $E304/$O304, ""), ""),"")</f>
        <v/>
      </c>
    </row>
    <row r="305" spans="1:27" x14ac:dyDescent="0.25">
      <c r="A305" s="8" t="str">
        <f>IF('FY2025'!A307&lt;&gt;"", VALUE('FY2025'!A307), "")</f>
        <v/>
      </c>
      <c r="B305" s="5" t="str">
        <f>IF('FY2025'!A307&lt;&gt;"",_xlfn.VALUETOTEXT('FY2025'!B307),"")</f>
        <v/>
      </c>
      <c r="C305" s="5" t="str">
        <f>_xlfn.VALUETOTEXT('FY2025'!C307)</f>
        <v/>
      </c>
      <c r="D305" s="5" t="str">
        <f>IF('FY2025'!A307&lt;&gt;"",_xlfn.VALUETOTEXT('FY2025'!D307),"")</f>
        <v/>
      </c>
      <c r="E305" s="6" t="str">
        <f>IF('FY2025'!A307&lt;&gt;"",VALUE('FY2025'!E307),"")</f>
        <v/>
      </c>
      <c r="F305" s="6" t="str">
        <f>IF('FY2025'!A307&lt;&gt;"",VALUE('FY2025'!F307),"")</f>
        <v/>
      </c>
      <c r="G305" s="6" t="str">
        <f>IF('FY2025'!A307&lt;&gt;"",VALUE('FY2025'!G307),"")</f>
        <v/>
      </c>
      <c r="H305" s="6" t="str">
        <f>IF('FY2025'!A307&lt;&gt;"",VALUE('FY2025'!H307),"")</f>
        <v/>
      </c>
      <c r="I305" s="6" t="str">
        <f>IF('FY2025'!A307&lt;&gt;"",VALUE('FY2025'!I307),"")</f>
        <v/>
      </c>
      <c r="J305" s="6" t="str">
        <f>IF('FY2025'!A307&lt;&gt;"",VALUE('FY2025'!J307),"")</f>
        <v/>
      </c>
      <c r="K305" s="7" t="str">
        <f>IF('FY2025'!A307&lt;&gt;"",DATEVALUE(MID('FY2025'!K307, FIND(",", 'FY2025'!K307) + 2, FIND(" ", 'FY2025'!K307) - FIND(",", 'FY2025'!K307) - 1) &amp; " " &amp; MID('FY2025'!K307, FIND(" ", 'FY2025'!K307) + 1, FIND(",", 'FY2025'!K307, FIND(" ", 'FY2025'!K307)) - FIND(" ", 'FY2025'!K307) - 1) &amp; ", " &amp; MID('FY2025'!K307, FIND(",", 'FY2025'!K307, FIND(",",'FY2025'!K307) + 1) + 2, LEN('FY2025'!K307))),"")</f>
        <v/>
      </c>
      <c r="L305" s="7" t="str">
        <f>IF('FY2025'!A307&lt;&gt;"",DATEVALUE(MID('FY2025'!L307, FIND(",", 'FY2025'!L307) + 2, FIND(" ", 'FY2025'!L307) - FIND(",", 'FY2025'!L307) - 1) &amp; " " &amp; MID('FY2025'!L307, FIND(" ", 'FY2025'!L307) + 1, FIND(",", 'FY2025'!L307, FIND(" ", 'FY2025'!L307)) - FIND(" ", 'FY2025'!L307) - 1) &amp; ", " &amp; MID('FY2025'!L307, FIND(",", 'FY2025'!L307, FIND(",",'FY2025'!L307) + 1) + 2, LEN('FY2025'!L307))),"")</f>
        <v/>
      </c>
      <c r="M305" s="7" t="str">
        <f>IF('FY2025'!A307&lt;&gt;"",DATEVALUE(MID('FY2025'!M307, FIND(",", 'FY2025'!M307) + 2, FIND(" ", 'FY2025'!M307) - FIND(",", 'FY2025'!M307) - 1) &amp; " " &amp; MID('FY2025'!M307, FIND(" ", 'FY2025'!M307) + 1, FIND(",", 'FY2025'!M307, FIND(" ", 'FY2025'!M307)) - FIND(" ", 'FY2025'!M307) - 1) &amp; ", " &amp; MID('FY2025'!M307, FIND(",", 'FY2025'!M307, FIND(",",'FY2025'!M307) + 1) + 2, LEN('FY2025'!M307))),"")</f>
        <v/>
      </c>
      <c r="N305" s="7" t="str">
        <f>IF('FY2025'!A307&lt;&gt;"",DATEVALUE(MID('FY2025'!N307, FIND(",", 'FY2025'!N307) + 2, FIND(" ", 'FY2025'!N307) - FIND(",", 'FY2025'!N307) - 1) &amp; " " &amp; MID('FY2025'!N307, FIND(" ", 'FY2025'!N307) + 1, FIND(",", 'FY2025'!N307, FIND(" ", 'FY2025'!N307)) - FIND(" ", 'FY2025'!N307) - 1) &amp; ", " &amp; MID('FY2025'!N307, FIND(",", 'FY2025'!N307, FIND(",",'FY2025'!N307) + 1) + 2, LEN('FY2025'!N307))),"")</f>
        <v/>
      </c>
      <c r="O305" s="5" t="str">
        <f t="shared" si="4"/>
        <v/>
      </c>
      <c r="P305" s="10" t="str">
        <f>IF('FY2025'!$A307&lt;&gt;"",IF(AND(MONTH($K305) &lt;= 1, MONTH($L305) &gt;= 1), IF($O305 &lt;&gt; "", $E305/$O305, ""), ""),"")</f>
        <v/>
      </c>
      <c r="Q305" s="10" t="str">
        <f>IF('FY2025'!$A307&lt;&gt;"",IF(AND(MONTH($K305) &lt;= 2, MONTH($L305) &gt;= 2), IF($O305 &lt;&gt; "", $E305/$O305, ""), ""),"")</f>
        <v/>
      </c>
      <c r="R305" s="10" t="str">
        <f>IF('FY2025'!$A307&lt;&gt;"",IF(AND(MONTH($K305) &lt;= 3, MONTH($L305) &gt;= 3), IF($O305 &lt;&gt; "", $E305/$O305, ""), ""),"")</f>
        <v/>
      </c>
      <c r="S305" s="10" t="str">
        <f>IF('FY2025'!$A307&lt;&gt;"",IF(AND(MONTH($K305) &lt;= 4, MONTH($L305) &gt;= 4), IF($O305 &lt;&gt; "", $E305/$O305, ""), ""),"")</f>
        <v/>
      </c>
      <c r="T305" s="10" t="str">
        <f>IF('FY2025'!$A307&lt;&gt;"",IF(AND(MONTH($K305) &lt;= 5, MONTH($L305) &gt;= 5), IF($O305 &lt;&gt; "", $E305/$O305, ""), ""),"")</f>
        <v/>
      </c>
      <c r="U305" s="10" t="str">
        <f>IF('FY2025'!$A307&lt;&gt;"",IF(AND(MONTH($K305) &lt;= 6, MONTH($L305) &gt;= 6), IF($O305 &lt;&gt; "", $E305/$O305, ""), ""),"")</f>
        <v/>
      </c>
      <c r="V305" s="10" t="str">
        <f>IF('FY2025'!$A307&lt;&gt;"",IF(AND(MONTH($K305) &lt;= 7, MONTH($L305) &gt;= 7 ), IF($O305 &lt;&gt; "", $E305/$O305, ""), ""),"")</f>
        <v/>
      </c>
      <c r="W305" s="10" t="str">
        <f>IF('FY2025'!$A307&lt;&gt;"",IF(AND(MONTH($K305) &lt;= 8, MONTH($L305) &gt;= 8), IF($O305 &lt;&gt; "", $E305/$O305, ""), ""),"")</f>
        <v/>
      </c>
      <c r="X305" s="10" t="str">
        <f>IF('FY2025'!$A307&lt;&gt;"",IF(AND(MONTH($K305) &lt;= 9, MONTH($L305) &gt;= 9), IF($O305 &lt;&gt; "", $E305/$O305, ""), ""),"")</f>
        <v/>
      </c>
      <c r="Y305" s="10" t="str">
        <f>IF('FY2025'!$A307&lt;&gt;"",IF(AND(MONTH($K305) &lt;= 10, MONTH($L305) &gt;= 10), IF($O305 &lt;&gt; "", $E305/$O305, ""), ""),"")</f>
        <v/>
      </c>
      <c r="Z305" s="10" t="str">
        <f>IF('FY2025'!$A307&lt;&gt;"",IF(AND(MONTH($K305) &lt;= 11, MONTH($L305) &gt;= 11), IF($O305 &lt;&gt; "", $E305/$O305, ""), ""),"")</f>
        <v/>
      </c>
      <c r="AA305" s="10" t="str">
        <f>IF('FY2025'!$A307&lt;&gt;"",IF(AND(MONTH($K305) &lt;= 12, MONTH($L305) &gt;= 12), IF($O305 &lt;&gt; "", $E305/$O305, ""), ""),"")</f>
        <v/>
      </c>
    </row>
    <row r="306" spans="1:27" x14ac:dyDescent="0.25">
      <c r="A306" s="8" t="str">
        <f>IF('FY2025'!A308&lt;&gt;"", VALUE('FY2025'!A308), "")</f>
        <v/>
      </c>
      <c r="B306" s="5" t="str">
        <f>IF('FY2025'!A308&lt;&gt;"",_xlfn.VALUETOTEXT('FY2025'!B308),"")</f>
        <v/>
      </c>
      <c r="C306" s="5" t="str">
        <f>_xlfn.VALUETOTEXT('FY2025'!C308)</f>
        <v/>
      </c>
      <c r="D306" s="5" t="str">
        <f>IF('FY2025'!A308&lt;&gt;"",_xlfn.VALUETOTEXT('FY2025'!D308),"")</f>
        <v/>
      </c>
      <c r="E306" s="6" t="str">
        <f>IF('FY2025'!A308&lt;&gt;"",VALUE('FY2025'!E308),"")</f>
        <v/>
      </c>
      <c r="F306" s="6" t="str">
        <f>IF('FY2025'!A308&lt;&gt;"",VALUE('FY2025'!F308),"")</f>
        <v/>
      </c>
      <c r="G306" s="6" t="str">
        <f>IF('FY2025'!A308&lt;&gt;"",VALUE('FY2025'!G308),"")</f>
        <v/>
      </c>
      <c r="H306" s="6" t="str">
        <f>IF('FY2025'!A308&lt;&gt;"",VALUE('FY2025'!H308),"")</f>
        <v/>
      </c>
      <c r="I306" s="6" t="str">
        <f>IF('FY2025'!A308&lt;&gt;"",VALUE('FY2025'!I308),"")</f>
        <v/>
      </c>
      <c r="J306" s="6" t="str">
        <f>IF('FY2025'!A308&lt;&gt;"",VALUE('FY2025'!J308),"")</f>
        <v/>
      </c>
      <c r="K306" s="7" t="str">
        <f>IF('FY2025'!A308&lt;&gt;"",DATEVALUE(MID('FY2025'!K308, FIND(",", 'FY2025'!K308) + 2, FIND(" ", 'FY2025'!K308) - FIND(",", 'FY2025'!K308) - 1) &amp; " " &amp; MID('FY2025'!K308, FIND(" ", 'FY2025'!K308) + 1, FIND(",", 'FY2025'!K308, FIND(" ", 'FY2025'!K308)) - FIND(" ", 'FY2025'!K308) - 1) &amp; ", " &amp; MID('FY2025'!K308, FIND(",", 'FY2025'!K308, FIND(",",'FY2025'!K308) + 1) + 2, LEN('FY2025'!K308))),"")</f>
        <v/>
      </c>
      <c r="L306" s="7" t="str">
        <f>IF('FY2025'!A308&lt;&gt;"",DATEVALUE(MID('FY2025'!L308, FIND(",", 'FY2025'!L308) + 2, FIND(" ", 'FY2025'!L308) - FIND(",", 'FY2025'!L308) - 1) &amp; " " &amp; MID('FY2025'!L308, FIND(" ", 'FY2025'!L308) + 1, FIND(",", 'FY2025'!L308, FIND(" ", 'FY2025'!L308)) - FIND(" ", 'FY2025'!L308) - 1) &amp; ", " &amp; MID('FY2025'!L308, FIND(",", 'FY2025'!L308, FIND(",",'FY2025'!L308) + 1) + 2, LEN('FY2025'!L308))),"")</f>
        <v/>
      </c>
      <c r="M306" s="7" t="str">
        <f>IF('FY2025'!A308&lt;&gt;"",DATEVALUE(MID('FY2025'!M308, FIND(",", 'FY2025'!M308) + 2, FIND(" ", 'FY2025'!M308) - FIND(",", 'FY2025'!M308) - 1) &amp; " " &amp; MID('FY2025'!M308, FIND(" ", 'FY2025'!M308) + 1, FIND(",", 'FY2025'!M308, FIND(" ", 'FY2025'!M308)) - FIND(" ", 'FY2025'!M308) - 1) &amp; ", " &amp; MID('FY2025'!M308, FIND(",", 'FY2025'!M308, FIND(",",'FY2025'!M308) + 1) + 2, LEN('FY2025'!M308))),"")</f>
        <v/>
      </c>
      <c r="N306" s="7" t="str">
        <f>IF('FY2025'!A308&lt;&gt;"",DATEVALUE(MID('FY2025'!N308, FIND(",", 'FY2025'!N308) + 2, FIND(" ", 'FY2025'!N308) - FIND(",", 'FY2025'!N308) - 1) &amp; " " &amp; MID('FY2025'!N308, FIND(" ", 'FY2025'!N308) + 1, FIND(",", 'FY2025'!N308, FIND(" ", 'FY2025'!N308)) - FIND(" ", 'FY2025'!N308) - 1) &amp; ", " &amp; MID('FY2025'!N308, FIND(",", 'FY2025'!N308, FIND(",",'FY2025'!N308) + 1) + 2, LEN('FY2025'!N308))),"")</f>
        <v/>
      </c>
      <c r="O306" s="5" t="str">
        <f t="shared" si="4"/>
        <v/>
      </c>
      <c r="P306" s="10" t="str">
        <f>IF('FY2025'!$A308&lt;&gt;"",IF(AND(MONTH($K306) &lt;= 1, MONTH($L306) &gt;= 1), IF($O306 &lt;&gt; "", $E306/$O306, ""), ""),"")</f>
        <v/>
      </c>
      <c r="Q306" s="10" t="str">
        <f>IF('FY2025'!$A308&lt;&gt;"",IF(AND(MONTH($K306) &lt;= 2, MONTH($L306) &gt;= 2), IF($O306 &lt;&gt; "", $E306/$O306, ""), ""),"")</f>
        <v/>
      </c>
      <c r="R306" s="10" t="str">
        <f>IF('FY2025'!$A308&lt;&gt;"",IF(AND(MONTH($K306) &lt;= 3, MONTH($L306) &gt;= 3), IF($O306 &lt;&gt; "", $E306/$O306, ""), ""),"")</f>
        <v/>
      </c>
      <c r="S306" s="10" t="str">
        <f>IF('FY2025'!$A308&lt;&gt;"",IF(AND(MONTH($K306) &lt;= 4, MONTH($L306) &gt;= 4), IF($O306 &lt;&gt; "", $E306/$O306, ""), ""),"")</f>
        <v/>
      </c>
      <c r="T306" s="10" t="str">
        <f>IF('FY2025'!$A308&lt;&gt;"",IF(AND(MONTH($K306) &lt;= 5, MONTH($L306) &gt;= 5), IF($O306 &lt;&gt; "", $E306/$O306, ""), ""),"")</f>
        <v/>
      </c>
      <c r="U306" s="10" t="str">
        <f>IF('FY2025'!$A308&lt;&gt;"",IF(AND(MONTH($K306) &lt;= 6, MONTH($L306) &gt;= 6), IF($O306 &lt;&gt; "", $E306/$O306, ""), ""),"")</f>
        <v/>
      </c>
      <c r="V306" s="10" t="str">
        <f>IF('FY2025'!$A308&lt;&gt;"",IF(AND(MONTH($K306) &lt;= 7, MONTH($L306) &gt;= 7 ), IF($O306 &lt;&gt; "", $E306/$O306, ""), ""),"")</f>
        <v/>
      </c>
      <c r="W306" s="10" t="str">
        <f>IF('FY2025'!$A308&lt;&gt;"",IF(AND(MONTH($K306) &lt;= 8, MONTH($L306) &gt;= 8), IF($O306 &lt;&gt; "", $E306/$O306, ""), ""),"")</f>
        <v/>
      </c>
      <c r="X306" s="10" t="str">
        <f>IF('FY2025'!$A308&lt;&gt;"",IF(AND(MONTH($K306) &lt;= 9, MONTH($L306) &gt;= 9), IF($O306 &lt;&gt; "", $E306/$O306, ""), ""),"")</f>
        <v/>
      </c>
      <c r="Y306" s="10" t="str">
        <f>IF('FY2025'!$A308&lt;&gt;"",IF(AND(MONTH($K306) &lt;= 10, MONTH($L306) &gt;= 10), IF($O306 &lt;&gt; "", $E306/$O306, ""), ""),"")</f>
        <v/>
      </c>
      <c r="Z306" s="10" t="str">
        <f>IF('FY2025'!$A308&lt;&gt;"",IF(AND(MONTH($K306) &lt;= 11, MONTH($L306) &gt;= 11), IF($O306 &lt;&gt; "", $E306/$O306, ""), ""),"")</f>
        <v/>
      </c>
      <c r="AA306" s="10" t="str">
        <f>IF('FY2025'!$A308&lt;&gt;"",IF(AND(MONTH($K306) &lt;= 12, MONTH($L306) &gt;= 12), IF($O306 &lt;&gt; "", $E306/$O306, ""), ""),"")</f>
        <v/>
      </c>
    </row>
    <row r="307" spans="1:27" x14ac:dyDescent="0.25">
      <c r="A307" s="8" t="str">
        <f>IF('FY2025'!A309&lt;&gt;"", VALUE('FY2025'!A309), "")</f>
        <v/>
      </c>
      <c r="B307" s="5" t="str">
        <f>IF('FY2025'!A309&lt;&gt;"",_xlfn.VALUETOTEXT('FY2025'!B309),"")</f>
        <v/>
      </c>
      <c r="C307" s="5" t="str">
        <f>_xlfn.VALUETOTEXT('FY2025'!C309)</f>
        <v/>
      </c>
      <c r="D307" s="5" t="str">
        <f>IF('FY2025'!A309&lt;&gt;"",_xlfn.VALUETOTEXT('FY2025'!D309),"")</f>
        <v/>
      </c>
      <c r="E307" s="6" t="str">
        <f>IF('FY2025'!A309&lt;&gt;"",VALUE('FY2025'!E309),"")</f>
        <v/>
      </c>
      <c r="F307" s="6" t="str">
        <f>IF('FY2025'!A309&lt;&gt;"",VALUE('FY2025'!F309),"")</f>
        <v/>
      </c>
      <c r="G307" s="6" t="str">
        <f>IF('FY2025'!A309&lt;&gt;"",VALUE('FY2025'!G309),"")</f>
        <v/>
      </c>
      <c r="H307" s="6" t="str">
        <f>IF('FY2025'!A309&lt;&gt;"",VALUE('FY2025'!H309),"")</f>
        <v/>
      </c>
      <c r="I307" s="6" t="str">
        <f>IF('FY2025'!A309&lt;&gt;"",VALUE('FY2025'!I309),"")</f>
        <v/>
      </c>
      <c r="J307" s="6" t="str">
        <f>IF('FY2025'!A309&lt;&gt;"",VALUE('FY2025'!J309),"")</f>
        <v/>
      </c>
      <c r="K307" s="7" t="str">
        <f>IF('FY2025'!A309&lt;&gt;"",DATEVALUE(MID('FY2025'!K309, FIND(",", 'FY2025'!K309) + 2, FIND(" ", 'FY2025'!K309) - FIND(",", 'FY2025'!K309) - 1) &amp; " " &amp; MID('FY2025'!K309, FIND(" ", 'FY2025'!K309) + 1, FIND(",", 'FY2025'!K309, FIND(" ", 'FY2025'!K309)) - FIND(" ", 'FY2025'!K309) - 1) &amp; ", " &amp; MID('FY2025'!K309, FIND(",", 'FY2025'!K309, FIND(",",'FY2025'!K309) + 1) + 2, LEN('FY2025'!K309))),"")</f>
        <v/>
      </c>
      <c r="L307" s="7" t="str">
        <f>IF('FY2025'!A309&lt;&gt;"",DATEVALUE(MID('FY2025'!L309, FIND(",", 'FY2025'!L309) + 2, FIND(" ", 'FY2025'!L309) - FIND(",", 'FY2025'!L309) - 1) &amp; " " &amp; MID('FY2025'!L309, FIND(" ", 'FY2025'!L309) + 1, FIND(",", 'FY2025'!L309, FIND(" ", 'FY2025'!L309)) - FIND(" ", 'FY2025'!L309) - 1) &amp; ", " &amp; MID('FY2025'!L309, FIND(",", 'FY2025'!L309, FIND(",",'FY2025'!L309) + 1) + 2, LEN('FY2025'!L309))),"")</f>
        <v/>
      </c>
      <c r="M307" s="7" t="str">
        <f>IF('FY2025'!A309&lt;&gt;"",DATEVALUE(MID('FY2025'!M309, FIND(",", 'FY2025'!M309) + 2, FIND(" ", 'FY2025'!M309) - FIND(",", 'FY2025'!M309) - 1) &amp; " " &amp; MID('FY2025'!M309, FIND(" ", 'FY2025'!M309) + 1, FIND(",", 'FY2025'!M309, FIND(" ", 'FY2025'!M309)) - FIND(" ", 'FY2025'!M309) - 1) &amp; ", " &amp; MID('FY2025'!M309, FIND(",", 'FY2025'!M309, FIND(",",'FY2025'!M309) + 1) + 2, LEN('FY2025'!M309))),"")</f>
        <v/>
      </c>
      <c r="N307" s="7" t="str">
        <f>IF('FY2025'!A309&lt;&gt;"",DATEVALUE(MID('FY2025'!N309, FIND(",", 'FY2025'!N309) + 2, FIND(" ", 'FY2025'!N309) - FIND(",", 'FY2025'!N309) - 1) &amp; " " &amp; MID('FY2025'!N309, FIND(" ", 'FY2025'!N309) + 1, FIND(",", 'FY2025'!N309, FIND(" ", 'FY2025'!N309)) - FIND(" ", 'FY2025'!N309) - 1) &amp; ", " &amp; MID('FY2025'!N309, FIND(",", 'FY2025'!N309, FIND(",",'FY2025'!N309) + 1) + 2, LEN('FY2025'!N309))),"")</f>
        <v/>
      </c>
      <c r="O307" s="5" t="str">
        <f t="shared" si="4"/>
        <v/>
      </c>
      <c r="P307" s="10" t="str">
        <f>IF('FY2025'!$A309&lt;&gt;"",IF(AND(MONTH($K307) &lt;= 1, MONTH($L307) &gt;= 1), IF($O307 &lt;&gt; "", $E307/$O307, ""), ""),"")</f>
        <v/>
      </c>
      <c r="Q307" s="10" t="str">
        <f>IF('FY2025'!$A309&lt;&gt;"",IF(AND(MONTH($K307) &lt;= 2, MONTH($L307) &gt;= 2), IF($O307 &lt;&gt; "", $E307/$O307, ""), ""),"")</f>
        <v/>
      </c>
      <c r="R307" s="10" t="str">
        <f>IF('FY2025'!$A309&lt;&gt;"",IF(AND(MONTH($K307) &lt;= 3, MONTH($L307) &gt;= 3), IF($O307 &lt;&gt; "", $E307/$O307, ""), ""),"")</f>
        <v/>
      </c>
      <c r="S307" s="10" t="str">
        <f>IF('FY2025'!$A309&lt;&gt;"",IF(AND(MONTH($K307) &lt;= 4, MONTH($L307) &gt;= 4), IF($O307 &lt;&gt; "", $E307/$O307, ""), ""),"")</f>
        <v/>
      </c>
      <c r="T307" s="10" t="str">
        <f>IF('FY2025'!$A309&lt;&gt;"",IF(AND(MONTH($K307) &lt;= 5, MONTH($L307) &gt;= 5), IF($O307 &lt;&gt; "", $E307/$O307, ""), ""),"")</f>
        <v/>
      </c>
      <c r="U307" s="10" t="str">
        <f>IF('FY2025'!$A309&lt;&gt;"",IF(AND(MONTH($K307) &lt;= 6, MONTH($L307) &gt;= 6), IF($O307 &lt;&gt; "", $E307/$O307, ""), ""),"")</f>
        <v/>
      </c>
      <c r="V307" s="10" t="str">
        <f>IF('FY2025'!$A309&lt;&gt;"",IF(AND(MONTH($K307) &lt;= 7, MONTH($L307) &gt;= 7 ), IF($O307 &lt;&gt; "", $E307/$O307, ""), ""),"")</f>
        <v/>
      </c>
      <c r="W307" s="10" t="str">
        <f>IF('FY2025'!$A309&lt;&gt;"",IF(AND(MONTH($K307) &lt;= 8, MONTH($L307) &gt;= 8), IF($O307 &lt;&gt; "", $E307/$O307, ""), ""),"")</f>
        <v/>
      </c>
      <c r="X307" s="10" t="str">
        <f>IF('FY2025'!$A309&lt;&gt;"",IF(AND(MONTH($K307) &lt;= 9, MONTH($L307) &gt;= 9), IF($O307 &lt;&gt; "", $E307/$O307, ""), ""),"")</f>
        <v/>
      </c>
      <c r="Y307" s="10" t="str">
        <f>IF('FY2025'!$A309&lt;&gt;"",IF(AND(MONTH($K307) &lt;= 10, MONTH($L307) &gt;= 10), IF($O307 &lt;&gt; "", $E307/$O307, ""), ""),"")</f>
        <v/>
      </c>
      <c r="Z307" s="10" t="str">
        <f>IF('FY2025'!$A309&lt;&gt;"",IF(AND(MONTH($K307) &lt;= 11, MONTH($L307) &gt;= 11), IF($O307 &lt;&gt; "", $E307/$O307, ""), ""),"")</f>
        <v/>
      </c>
      <c r="AA307" s="10" t="str">
        <f>IF('FY2025'!$A309&lt;&gt;"",IF(AND(MONTH($K307) &lt;= 12, MONTH($L307) &gt;= 12), IF($O307 &lt;&gt; "", $E307/$O307, ""), ""),"")</f>
        <v/>
      </c>
    </row>
    <row r="308" spans="1:27" x14ac:dyDescent="0.25">
      <c r="A308" s="8" t="str">
        <f>IF('FY2025'!A310&lt;&gt;"", VALUE('FY2025'!A310), "")</f>
        <v/>
      </c>
      <c r="B308" s="5" t="str">
        <f>IF('FY2025'!A310&lt;&gt;"",_xlfn.VALUETOTEXT('FY2025'!B310),"")</f>
        <v/>
      </c>
      <c r="C308" s="5" t="str">
        <f>_xlfn.VALUETOTEXT('FY2025'!C310)</f>
        <v/>
      </c>
      <c r="D308" s="5" t="str">
        <f>IF('FY2025'!A310&lt;&gt;"",_xlfn.VALUETOTEXT('FY2025'!D310),"")</f>
        <v/>
      </c>
      <c r="E308" s="6" t="str">
        <f>IF('FY2025'!A310&lt;&gt;"",VALUE('FY2025'!E310),"")</f>
        <v/>
      </c>
      <c r="F308" s="6" t="str">
        <f>IF('FY2025'!A310&lt;&gt;"",VALUE('FY2025'!F310),"")</f>
        <v/>
      </c>
      <c r="G308" s="6" t="str">
        <f>IF('FY2025'!A310&lt;&gt;"",VALUE('FY2025'!G310),"")</f>
        <v/>
      </c>
      <c r="H308" s="6" t="str">
        <f>IF('FY2025'!A310&lt;&gt;"",VALUE('FY2025'!H310),"")</f>
        <v/>
      </c>
      <c r="I308" s="6" t="str">
        <f>IF('FY2025'!A310&lt;&gt;"",VALUE('FY2025'!I310),"")</f>
        <v/>
      </c>
      <c r="J308" s="6" t="str">
        <f>IF('FY2025'!A310&lt;&gt;"",VALUE('FY2025'!J310),"")</f>
        <v/>
      </c>
      <c r="K308" s="7" t="str">
        <f>IF('FY2025'!A310&lt;&gt;"",DATEVALUE(MID('FY2025'!K310, FIND(",", 'FY2025'!K310) + 2, FIND(" ", 'FY2025'!K310) - FIND(",", 'FY2025'!K310) - 1) &amp; " " &amp; MID('FY2025'!K310, FIND(" ", 'FY2025'!K310) + 1, FIND(",", 'FY2025'!K310, FIND(" ", 'FY2025'!K310)) - FIND(" ", 'FY2025'!K310) - 1) &amp; ", " &amp; MID('FY2025'!K310, FIND(",", 'FY2025'!K310, FIND(",",'FY2025'!K310) + 1) + 2, LEN('FY2025'!K310))),"")</f>
        <v/>
      </c>
      <c r="L308" s="7" t="str">
        <f>IF('FY2025'!A310&lt;&gt;"",DATEVALUE(MID('FY2025'!L310, FIND(",", 'FY2025'!L310) + 2, FIND(" ", 'FY2025'!L310) - FIND(",", 'FY2025'!L310) - 1) &amp; " " &amp; MID('FY2025'!L310, FIND(" ", 'FY2025'!L310) + 1, FIND(",", 'FY2025'!L310, FIND(" ", 'FY2025'!L310)) - FIND(" ", 'FY2025'!L310) - 1) &amp; ", " &amp; MID('FY2025'!L310, FIND(",", 'FY2025'!L310, FIND(",",'FY2025'!L310) + 1) + 2, LEN('FY2025'!L310))),"")</f>
        <v/>
      </c>
      <c r="M308" s="7" t="str">
        <f>IF('FY2025'!A310&lt;&gt;"",DATEVALUE(MID('FY2025'!M310, FIND(",", 'FY2025'!M310) + 2, FIND(" ", 'FY2025'!M310) - FIND(",", 'FY2025'!M310) - 1) &amp; " " &amp; MID('FY2025'!M310, FIND(" ", 'FY2025'!M310) + 1, FIND(",", 'FY2025'!M310, FIND(" ", 'FY2025'!M310)) - FIND(" ", 'FY2025'!M310) - 1) &amp; ", " &amp; MID('FY2025'!M310, FIND(",", 'FY2025'!M310, FIND(",",'FY2025'!M310) + 1) + 2, LEN('FY2025'!M310))),"")</f>
        <v/>
      </c>
      <c r="N308" s="7" t="str">
        <f>IF('FY2025'!A310&lt;&gt;"",DATEVALUE(MID('FY2025'!N310, FIND(",", 'FY2025'!N310) + 2, FIND(" ", 'FY2025'!N310) - FIND(",", 'FY2025'!N310) - 1) &amp; " " &amp; MID('FY2025'!N310, FIND(" ", 'FY2025'!N310) + 1, FIND(",", 'FY2025'!N310, FIND(" ", 'FY2025'!N310)) - FIND(" ", 'FY2025'!N310) - 1) &amp; ", " &amp; MID('FY2025'!N310, FIND(",", 'FY2025'!N310, FIND(",",'FY2025'!N310) + 1) + 2, LEN('FY2025'!N310))),"")</f>
        <v/>
      </c>
      <c r="O308" s="5" t="str">
        <f t="shared" si="4"/>
        <v/>
      </c>
      <c r="P308" s="10" t="str">
        <f>IF('FY2025'!$A310&lt;&gt;"",IF(AND(MONTH($K308) &lt;= 1, MONTH($L308) &gt;= 1), IF($O308 &lt;&gt; "", $E308/$O308, ""), ""),"")</f>
        <v/>
      </c>
      <c r="Q308" s="10" t="str">
        <f>IF('FY2025'!$A310&lt;&gt;"",IF(AND(MONTH($K308) &lt;= 2, MONTH($L308) &gt;= 2), IF($O308 &lt;&gt; "", $E308/$O308, ""), ""),"")</f>
        <v/>
      </c>
      <c r="R308" s="10" t="str">
        <f>IF('FY2025'!$A310&lt;&gt;"",IF(AND(MONTH($K308) &lt;= 3, MONTH($L308) &gt;= 3), IF($O308 &lt;&gt; "", $E308/$O308, ""), ""),"")</f>
        <v/>
      </c>
      <c r="S308" s="10" t="str">
        <f>IF('FY2025'!$A310&lt;&gt;"",IF(AND(MONTH($K308) &lt;= 4, MONTH($L308) &gt;= 4), IF($O308 &lt;&gt; "", $E308/$O308, ""), ""),"")</f>
        <v/>
      </c>
      <c r="T308" s="10" t="str">
        <f>IF('FY2025'!$A310&lt;&gt;"",IF(AND(MONTH($K308) &lt;= 5, MONTH($L308) &gt;= 5), IF($O308 &lt;&gt; "", $E308/$O308, ""), ""),"")</f>
        <v/>
      </c>
      <c r="U308" s="10" t="str">
        <f>IF('FY2025'!$A310&lt;&gt;"",IF(AND(MONTH($K308) &lt;= 6, MONTH($L308) &gt;= 6), IF($O308 &lt;&gt; "", $E308/$O308, ""), ""),"")</f>
        <v/>
      </c>
      <c r="V308" s="10" t="str">
        <f>IF('FY2025'!$A310&lt;&gt;"",IF(AND(MONTH($K308) &lt;= 7, MONTH($L308) &gt;= 7 ), IF($O308 &lt;&gt; "", $E308/$O308, ""), ""),"")</f>
        <v/>
      </c>
      <c r="W308" s="10" t="str">
        <f>IF('FY2025'!$A310&lt;&gt;"",IF(AND(MONTH($K308) &lt;= 8, MONTH($L308) &gt;= 8), IF($O308 &lt;&gt; "", $E308/$O308, ""), ""),"")</f>
        <v/>
      </c>
      <c r="X308" s="10" t="str">
        <f>IF('FY2025'!$A310&lt;&gt;"",IF(AND(MONTH($K308) &lt;= 9, MONTH($L308) &gt;= 9), IF($O308 &lt;&gt; "", $E308/$O308, ""), ""),"")</f>
        <v/>
      </c>
      <c r="Y308" s="10" t="str">
        <f>IF('FY2025'!$A310&lt;&gt;"",IF(AND(MONTH($K308) &lt;= 10, MONTH($L308) &gt;= 10), IF($O308 &lt;&gt; "", $E308/$O308, ""), ""),"")</f>
        <v/>
      </c>
      <c r="Z308" s="10" t="str">
        <f>IF('FY2025'!$A310&lt;&gt;"",IF(AND(MONTH($K308) &lt;= 11, MONTH($L308) &gt;= 11), IF($O308 &lt;&gt; "", $E308/$O308, ""), ""),"")</f>
        <v/>
      </c>
      <c r="AA308" s="10" t="str">
        <f>IF('FY2025'!$A310&lt;&gt;"",IF(AND(MONTH($K308) &lt;= 12, MONTH($L308) &gt;= 12), IF($O308 &lt;&gt; "", $E308/$O308, ""), ""),"")</f>
        <v/>
      </c>
    </row>
    <row r="309" spans="1:27" x14ac:dyDescent="0.25">
      <c r="A309" s="8" t="str">
        <f>IF('FY2025'!A311&lt;&gt;"", VALUE('FY2025'!A311), "")</f>
        <v/>
      </c>
      <c r="B309" s="5" t="str">
        <f>IF('FY2025'!A311&lt;&gt;"",_xlfn.VALUETOTEXT('FY2025'!B311),"")</f>
        <v/>
      </c>
      <c r="C309" s="5" t="str">
        <f>_xlfn.VALUETOTEXT('FY2025'!C311)</f>
        <v/>
      </c>
      <c r="D309" s="5" t="str">
        <f>IF('FY2025'!A311&lt;&gt;"",_xlfn.VALUETOTEXT('FY2025'!D311),"")</f>
        <v/>
      </c>
      <c r="E309" s="6" t="str">
        <f>IF('FY2025'!A311&lt;&gt;"",VALUE('FY2025'!E311),"")</f>
        <v/>
      </c>
      <c r="F309" s="6" t="str">
        <f>IF('FY2025'!A311&lt;&gt;"",VALUE('FY2025'!F311),"")</f>
        <v/>
      </c>
      <c r="G309" s="6" t="str">
        <f>IF('FY2025'!A311&lt;&gt;"",VALUE('FY2025'!G311),"")</f>
        <v/>
      </c>
      <c r="H309" s="6" t="str">
        <f>IF('FY2025'!A311&lt;&gt;"",VALUE('FY2025'!H311),"")</f>
        <v/>
      </c>
      <c r="I309" s="6" t="str">
        <f>IF('FY2025'!A311&lt;&gt;"",VALUE('FY2025'!I311),"")</f>
        <v/>
      </c>
      <c r="J309" s="6" t="str">
        <f>IF('FY2025'!A311&lt;&gt;"",VALUE('FY2025'!J311),"")</f>
        <v/>
      </c>
      <c r="K309" s="7" t="str">
        <f>IF('FY2025'!A311&lt;&gt;"",DATEVALUE(MID('FY2025'!K311, FIND(",", 'FY2025'!K311) + 2, FIND(" ", 'FY2025'!K311) - FIND(",", 'FY2025'!K311) - 1) &amp; " " &amp; MID('FY2025'!K311, FIND(" ", 'FY2025'!K311) + 1, FIND(",", 'FY2025'!K311, FIND(" ", 'FY2025'!K311)) - FIND(" ", 'FY2025'!K311) - 1) &amp; ", " &amp; MID('FY2025'!K311, FIND(",", 'FY2025'!K311, FIND(",",'FY2025'!K311) + 1) + 2, LEN('FY2025'!K311))),"")</f>
        <v/>
      </c>
      <c r="L309" s="7" t="str">
        <f>IF('FY2025'!A311&lt;&gt;"",DATEVALUE(MID('FY2025'!L311, FIND(",", 'FY2025'!L311) + 2, FIND(" ", 'FY2025'!L311) - FIND(",", 'FY2025'!L311) - 1) &amp; " " &amp; MID('FY2025'!L311, FIND(" ", 'FY2025'!L311) + 1, FIND(",", 'FY2025'!L311, FIND(" ", 'FY2025'!L311)) - FIND(" ", 'FY2025'!L311) - 1) &amp; ", " &amp; MID('FY2025'!L311, FIND(",", 'FY2025'!L311, FIND(",",'FY2025'!L311) + 1) + 2, LEN('FY2025'!L311))),"")</f>
        <v/>
      </c>
      <c r="M309" s="7" t="str">
        <f>IF('FY2025'!A311&lt;&gt;"",DATEVALUE(MID('FY2025'!M311, FIND(",", 'FY2025'!M311) + 2, FIND(" ", 'FY2025'!M311) - FIND(",", 'FY2025'!M311) - 1) &amp; " " &amp; MID('FY2025'!M311, FIND(" ", 'FY2025'!M311) + 1, FIND(",", 'FY2025'!M311, FIND(" ", 'FY2025'!M311)) - FIND(" ", 'FY2025'!M311) - 1) &amp; ", " &amp; MID('FY2025'!M311, FIND(",", 'FY2025'!M311, FIND(",",'FY2025'!M311) + 1) + 2, LEN('FY2025'!M311))),"")</f>
        <v/>
      </c>
      <c r="N309" s="7" t="str">
        <f>IF('FY2025'!A311&lt;&gt;"",DATEVALUE(MID('FY2025'!N311, FIND(",", 'FY2025'!N311) + 2, FIND(" ", 'FY2025'!N311) - FIND(",", 'FY2025'!N311) - 1) &amp; " " &amp; MID('FY2025'!N311, FIND(" ", 'FY2025'!N311) + 1, FIND(",", 'FY2025'!N311, FIND(" ", 'FY2025'!N311)) - FIND(" ", 'FY2025'!N311) - 1) &amp; ", " &amp; MID('FY2025'!N311, FIND(",", 'FY2025'!N311, FIND(",",'FY2025'!N311) + 1) + 2, LEN('FY2025'!N311))),"")</f>
        <v/>
      </c>
      <c r="O309" s="5" t="str">
        <f t="shared" si="4"/>
        <v/>
      </c>
      <c r="P309" s="10" t="str">
        <f>IF('FY2025'!$A311&lt;&gt;"",IF(AND(MONTH($K309) &lt;= 1, MONTH($L309) &gt;= 1), IF($O309 &lt;&gt; "", $E309/$O309, ""), ""),"")</f>
        <v/>
      </c>
      <c r="Q309" s="10" t="str">
        <f>IF('FY2025'!$A311&lt;&gt;"",IF(AND(MONTH($K309) &lt;= 2, MONTH($L309) &gt;= 2), IF($O309 &lt;&gt; "", $E309/$O309, ""), ""),"")</f>
        <v/>
      </c>
      <c r="R309" s="10" t="str">
        <f>IF('FY2025'!$A311&lt;&gt;"",IF(AND(MONTH($K309) &lt;= 3, MONTH($L309) &gt;= 3), IF($O309 &lt;&gt; "", $E309/$O309, ""), ""),"")</f>
        <v/>
      </c>
      <c r="S309" s="10" t="str">
        <f>IF('FY2025'!$A311&lt;&gt;"",IF(AND(MONTH($K309) &lt;= 4, MONTH($L309) &gt;= 4), IF($O309 &lt;&gt; "", $E309/$O309, ""), ""),"")</f>
        <v/>
      </c>
      <c r="T309" s="10" t="str">
        <f>IF('FY2025'!$A311&lt;&gt;"",IF(AND(MONTH($K309) &lt;= 5, MONTH($L309) &gt;= 5), IF($O309 &lt;&gt; "", $E309/$O309, ""), ""),"")</f>
        <v/>
      </c>
      <c r="U309" s="10" t="str">
        <f>IF('FY2025'!$A311&lt;&gt;"",IF(AND(MONTH($K309) &lt;= 6, MONTH($L309) &gt;= 6), IF($O309 &lt;&gt; "", $E309/$O309, ""), ""),"")</f>
        <v/>
      </c>
      <c r="V309" s="10" t="str">
        <f>IF('FY2025'!$A311&lt;&gt;"",IF(AND(MONTH($K309) &lt;= 7, MONTH($L309) &gt;= 7 ), IF($O309 &lt;&gt; "", $E309/$O309, ""), ""),"")</f>
        <v/>
      </c>
      <c r="W309" s="10" t="str">
        <f>IF('FY2025'!$A311&lt;&gt;"",IF(AND(MONTH($K309) &lt;= 8, MONTH($L309) &gt;= 8), IF($O309 &lt;&gt; "", $E309/$O309, ""), ""),"")</f>
        <v/>
      </c>
      <c r="X309" s="10" t="str">
        <f>IF('FY2025'!$A311&lt;&gt;"",IF(AND(MONTH($K309) &lt;= 9, MONTH($L309) &gt;= 9), IF($O309 &lt;&gt; "", $E309/$O309, ""), ""),"")</f>
        <v/>
      </c>
      <c r="Y309" s="10" t="str">
        <f>IF('FY2025'!$A311&lt;&gt;"",IF(AND(MONTH($K309) &lt;= 10, MONTH($L309) &gt;= 10), IF($O309 &lt;&gt; "", $E309/$O309, ""), ""),"")</f>
        <v/>
      </c>
      <c r="Z309" s="10" t="str">
        <f>IF('FY2025'!$A311&lt;&gt;"",IF(AND(MONTH($K309) &lt;= 11, MONTH($L309) &gt;= 11), IF($O309 &lt;&gt; "", $E309/$O309, ""), ""),"")</f>
        <v/>
      </c>
      <c r="AA309" s="10" t="str">
        <f>IF('FY2025'!$A311&lt;&gt;"",IF(AND(MONTH($K309) &lt;= 12, MONTH($L309) &gt;= 12), IF($O309 &lt;&gt; "", $E309/$O309, ""), ""),"")</f>
        <v/>
      </c>
    </row>
    <row r="310" spans="1:27" x14ac:dyDescent="0.25">
      <c r="A310" s="8" t="str">
        <f>IF('FY2025'!A312&lt;&gt;"", VALUE('FY2025'!A312), "")</f>
        <v/>
      </c>
      <c r="B310" s="5" t="str">
        <f>IF('FY2025'!A312&lt;&gt;"",_xlfn.VALUETOTEXT('FY2025'!B312),"")</f>
        <v/>
      </c>
      <c r="C310" s="5" t="str">
        <f>_xlfn.VALUETOTEXT('FY2025'!C312)</f>
        <v/>
      </c>
      <c r="D310" s="5" t="str">
        <f>IF('FY2025'!A312&lt;&gt;"",_xlfn.VALUETOTEXT('FY2025'!D312),"")</f>
        <v/>
      </c>
      <c r="E310" s="6" t="str">
        <f>IF('FY2025'!A312&lt;&gt;"",VALUE('FY2025'!E312),"")</f>
        <v/>
      </c>
      <c r="F310" s="6" t="str">
        <f>IF('FY2025'!A312&lt;&gt;"",VALUE('FY2025'!F312),"")</f>
        <v/>
      </c>
      <c r="G310" s="6" t="str">
        <f>IF('FY2025'!A312&lt;&gt;"",VALUE('FY2025'!G312),"")</f>
        <v/>
      </c>
      <c r="H310" s="6" t="str">
        <f>IF('FY2025'!A312&lt;&gt;"",VALUE('FY2025'!H312),"")</f>
        <v/>
      </c>
      <c r="I310" s="6" t="str">
        <f>IF('FY2025'!A312&lt;&gt;"",VALUE('FY2025'!I312),"")</f>
        <v/>
      </c>
      <c r="J310" s="6" t="str">
        <f>IF('FY2025'!A312&lt;&gt;"",VALUE('FY2025'!J312),"")</f>
        <v/>
      </c>
      <c r="K310" s="7" t="str">
        <f>IF('FY2025'!A312&lt;&gt;"",DATEVALUE(MID('FY2025'!K312, FIND(",", 'FY2025'!K312) + 2, FIND(" ", 'FY2025'!K312) - FIND(",", 'FY2025'!K312) - 1) &amp; " " &amp; MID('FY2025'!K312, FIND(" ", 'FY2025'!K312) + 1, FIND(",", 'FY2025'!K312, FIND(" ", 'FY2025'!K312)) - FIND(" ", 'FY2025'!K312) - 1) &amp; ", " &amp; MID('FY2025'!K312, FIND(",", 'FY2025'!K312, FIND(",",'FY2025'!K312) + 1) + 2, LEN('FY2025'!K312))),"")</f>
        <v/>
      </c>
      <c r="L310" s="7" t="str">
        <f>IF('FY2025'!A312&lt;&gt;"",DATEVALUE(MID('FY2025'!L312, FIND(",", 'FY2025'!L312) + 2, FIND(" ", 'FY2025'!L312) - FIND(",", 'FY2025'!L312) - 1) &amp; " " &amp; MID('FY2025'!L312, FIND(" ", 'FY2025'!L312) + 1, FIND(",", 'FY2025'!L312, FIND(" ", 'FY2025'!L312)) - FIND(" ", 'FY2025'!L312) - 1) &amp; ", " &amp; MID('FY2025'!L312, FIND(",", 'FY2025'!L312, FIND(",",'FY2025'!L312) + 1) + 2, LEN('FY2025'!L312))),"")</f>
        <v/>
      </c>
      <c r="M310" s="7" t="str">
        <f>IF('FY2025'!A312&lt;&gt;"",DATEVALUE(MID('FY2025'!M312, FIND(",", 'FY2025'!M312) + 2, FIND(" ", 'FY2025'!M312) - FIND(",", 'FY2025'!M312) - 1) &amp; " " &amp; MID('FY2025'!M312, FIND(" ", 'FY2025'!M312) + 1, FIND(",", 'FY2025'!M312, FIND(" ", 'FY2025'!M312)) - FIND(" ", 'FY2025'!M312) - 1) &amp; ", " &amp; MID('FY2025'!M312, FIND(",", 'FY2025'!M312, FIND(",",'FY2025'!M312) + 1) + 2, LEN('FY2025'!M312))),"")</f>
        <v/>
      </c>
      <c r="N310" s="7" t="str">
        <f>IF('FY2025'!A312&lt;&gt;"",DATEVALUE(MID('FY2025'!N312, FIND(",", 'FY2025'!N312) + 2, FIND(" ", 'FY2025'!N312) - FIND(",", 'FY2025'!N312) - 1) &amp; " " &amp; MID('FY2025'!N312, FIND(" ", 'FY2025'!N312) + 1, FIND(",", 'FY2025'!N312, FIND(" ", 'FY2025'!N312)) - FIND(" ", 'FY2025'!N312) - 1) &amp; ", " &amp; MID('FY2025'!N312, FIND(",", 'FY2025'!N312, FIND(",",'FY2025'!N312) + 1) + 2, LEN('FY2025'!N312))),"")</f>
        <v/>
      </c>
      <c r="O310" s="5" t="str">
        <f t="shared" si="4"/>
        <v/>
      </c>
      <c r="P310" s="10" t="str">
        <f>IF('FY2025'!$A312&lt;&gt;"",IF(AND(MONTH($K310) &lt;= 1, MONTH($L310) &gt;= 1), IF($O310 &lt;&gt; "", $E310/$O310, ""), ""),"")</f>
        <v/>
      </c>
      <c r="Q310" s="10" t="str">
        <f>IF('FY2025'!$A312&lt;&gt;"",IF(AND(MONTH($K310) &lt;= 2, MONTH($L310) &gt;= 2), IF($O310 &lt;&gt; "", $E310/$O310, ""), ""),"")</f>
        <v/>
      </c>
      <c r="R310" s="10" t="str">
        <f>IF('FY2025'!$A312&lt;&gt;"",IF(AND(MONTH($K310) &lt;= 3, MONTH($L310) &gt;= 3), IF($O310 &lt;&gt; "", $E310/$O310, ""), ""),"")</f>
        <v/>
      </c>
      <c r="S310" s="10" t="str">
        <f>IF('FY2025'!$A312&lt;&gt;"",IF(AND(MONTH($K310) &lt;= 4, MONTH($L310) &gt;= 4), IF($O310 &lt;&gt; "", $E310/$O310, ""), ""),"")</f>
        <v/>
      </c>
      <c r="T310" s="10" t="str">
        <f>IF('FY2025'!$A312&lt;&gt;"",IF(AND(MONTH($K310) &lt;= 5, MONTH($L310) &gt;= 5), IF($O310 &lt;&gt; "", $E310/$O310, ""), ""),"")</f>
        <v/>
      </c>
      <c r="U310" s="10" t="str">
        <f>IF('FY2025'!$A312&lt;&gt;"",IF(AND(MONTH($K310) &lt;= 6, MONTH($L310) &gt;= 6), IF($O310 &lt;&gt; "", $E310/$O310, ""), ""),"")</f>
        <v/>
      </c>
      <c r="V310" s="10" t="str">
        <f>IF('FY2025'!$A312&lt;&gt;"",IF(AND(MONTH($K310) &lt;= 7, MONTH($L310) &gt;= 7 ), IF($O310 &lt;&gt; "", $E310/$O310, ""), ""),"")</f>
        <v/>
      </c>
      <c r="W310" s="10" t="str">
        <f>IF('FY2025'!$A312&lt;&gt;"",IF(AND(MONTH($K310) &lt;= 8, MONTH($L310) &gt;= 8), IF($O310 &lt;&gt; "", $E310/$O310, ""), ""),"")</f>
        <v/>
      </c>
      <c r="X310" s="10" t="str">
        <f>IF('FY2025'!$A312&lt;&gt;"",IF(AND(MONTH($K310) &lt;= 9, MONTH($L310) &gt;= 9), IF($O310 &lt;&gt; "", $E310/$O310, ""), ""),"")</f>
        <v/>
      </c>
      <c r="Y310" s="10" t="str">
        <f>IF('FY2025'!$A312&lt;&gt;"",IF(AND(MONTH($K310) &lt;= 10, MONTH($L310) &gt;= 10), IF($O310 &lt;&gt; "", $E310/$O310, ""), ""),"")</f>
        <v/>
      </c>
      <c r="Z310" s="10" t="str">
        <f>IF('FY2025'!$A312&lt;&gt;"",IF(AND(MONTH($K310) &lt;= 11, MONTH($L310) &gt;= 11), IF($O310 &lt;&gt; "", $E310/$O310, ""), ""),"")</f>
        <v/>
      </c>
      <c r="AA310" s="10" t="str">
        <f>IF('FY2025'!$A312&lt;&gt;"",IF(AND(MONTH($K310) &lt;= 12, MONTH($L310) &gt;= 12), IF($O310 &lt;&gt; "", $E310/$O310, ""), ""),"")</f>
        <v/>
      </c>
    </row>
    <row r="311" spans="1:27" x14ac:dyDescent="0.25">
      <c r="A311" s="8" t="str">
        <f>IF('FY2025'!A313&lt;&gt;"", VALUE('FY2025'!A313), "")</f>
        <v/>
      </c>
      <c r="B311" s="5" t="str">
        <f>IF('FY2025'!A313&lt;&gt;"",_xlfn.VALUETOTEXT('FY2025'!B313),"")</f>
        <v/>
      </c>
      <c r="C311" s="5" t="str">
        <f>_xlfn.VALUETOTEXT('FY2025'!C313)</f>
        <v/>
      </c>
      <c r="D311" s="5" t="str">
        <f>IF('FY2025'!A313&lt;&gt;"",_xlfn.VALUETOTEXT('FY2025'!D313),"")</f>
        <v/>
      </c>
      <c r="E311" s="6" t="str">
        <f>IF('FY2025'!A313&lt;&gt;"",VALUE('FY2025'!E313),"")</f>
        <v/>
      </c>
      <c r="F311" s="6" t="str">
        <f>IF('FY2025'!A313&lt;&gt;"",VALUE('FY2025'!F313),"")</f>
        <v/>
      </c>
      <c r="G311" s="6" t="str">
        <f>IF('FY2025'!A313&lt;&gt;"",VALUE('FY2025'!G313),"")</f>
        <v/>
      </c>
      <c r="H311" s="6" t="str">
        <f>IF('FY2025'!A313&lt;&gt;"",VALUE('FY2025'!H313),"")</f>
        <v/>
      </c>
      <c r="I311" s="6" t="str">
        <f>IF('FY2025'!A313&lt;&gt;"",VALUE('FY2025'!I313),"")</f>
        <v/>
      </c>
      <c r="J311" s="6" t="str">
        <f>IF('FY2025'!A313&lt;&gt;"",VALUE('FY2025'!J313),"")</f>
        <v/>
      </c>
      <c r="K311" s="7" t="str">
        <f>IF('FY2025'!A313&lt;&gt;"",DATEVALUE(MID('FY2025'!K313, FIND(",", 'FY2025'!K313) + 2, FIND(" ", 'FY2025'!K313) - FIND(",", 'FY2025'!K313) - 1) &amp; " " &amp; MID('FY2025'!K313, FIND(" ", 'FY2025'!K313) + 1, FIND(",", 'FY2025'!K313, FIND(" ", 'FY2025'!K313)) - FIND(" ", 'FY2025'!K313) - 1) &amp; ", " &amp; MID('FY2025'!K313, FIND(",", 'FY2025'!K313, FIND(",",'FY2025'!K313) + 1) + 2, LEN('FY2025'!K313))),"")</f>
        <v/>
      </c>
      <c r="L311" s="7" t="str">
        <f>IF('FY2025'!A313&lt;&gt;"",DATEVALUE(MID('FY2025'!L313, FIND(",", 'FY2025'!L313) + 2, FIND(" ", 'FY2025'!L313) - FIND(",", 'FY2025'!L313) - 1) &amp; " " &amp; MID('FY2025'!L313, FIND(" ", 'FY2025'!L313) + 1, FIND(",", 'FY2025'!L313, FIND(" ", 'FY2025'!L313)) - FIND(" ", 'FY2025'!L313) - 1) &amp; ", " &amp; MID('FY2025'!L313, FIND(",", 'FY2025'!L313, FIND(",",'FY2025'!L313) + 1) + 2, LEN('FY2025'!L313))),"")</f>
        <v/>
      </c>
      <c r="M311" s="7" t="str">
        <f>IF('FY2025'!A313&lt;&gt;"",DATEVALUE(MID('FY2025'!M313, FIND(",", 'FY2025'!M313) + 2, FIND(" ", 'FY2025'!M313) - FIND(",", 'FY2025'!M313) - 1) &amp; " " &amp; MID('FY2025'!M313, FIND(" ", 'FY2025'!M313) + 1, FIND(",", 'FY2025'!M313, FIND(" ", 'FY2025'!M313)) - FIND(" ", 'FY2025'!M313) - 1) &amp; ", " &amp; MID('FY2025'!M313, FIND(",", 'FY2025'!M313, FIND(",",'FY2025'!M313) + 1) + 2, LEN('FY2025'!M313))),"")</f>
        <v/>
      </c>
      <c r="N311" s="7" t="str">
        <f>IF('FY2025'!A313&lt;&gt;"",DATEVALUE(MID('FY2025'!N313, FIND(",", 'FY2025'!N313) + 2, FIND(" ", 'FY2025'!N313) - FIND(",", 'FY2025'!N313) - 1) &amp; " " &amp; MID('FY2025'!N313, FIND(" ", 'FY2025'!N313) + 1, FIND(",", 'FY2025'!N313, FIND(" ", 'FY2025'!N313)) - FIND(" ", 'FY2025'!N313) - 1) &amp; ", " &amp; MID('FY2025'!N313, FIND(",", 'FY2025'!N313, FIND(",",'FY2025'!N313) + 1) + 2, LEN('FY2025'!N313))),"")</f>
        <v/>
      </c>
      <c r="O311" s="5" t="str">
        <f t="shared" si="4"/>
        <v/>
      </c>
      <c r="P311" s="10" t="str">
        <f>IF('FY2025'!$A313&lt;&gt;"",IF(AND(MONTH($K311) &lt;= 1, MONTH($L311) &gt;= 1), IF($O311 &lt;&gt; "", $E311/$O311, ""), ""),"")</f>
        <v/>
      </c>
      <c r="Q311" s="10" t="str">
        <f>IF('FY2025'!$A313&lt;&gt;"",IF(AND(MONTH($K311) &lt;= 2, MONTH($L311) &gt;= 2), IF($O311 &lt;&gt; "", $E311/$O311, ""), ""),"")</f>
        <v/>
      </c>
      <c r="R311" s="10" t="str">
        <f>IF('FY2025'!$A313&lt;&gt;"",IF(AND(MONTH($K311) &lt;= 3, MONTH($L311) &gt;= 3), IF($O311 &lt;&gt; "", $E311/$O311, ""), ""),"")</f>
        <v/>
      </c>
      <c r="S311" s="10" t="str">
        <f>IF('FY2025'!$A313&lt;&gt;"",IF(AND(MONTH($K311) &lt;= 4, MONTH($L311) &gt;= 4), IF($O311 &lt;&gt; "", $E311/$O311, ""), ""),"")</f>
        <v/>
      </c>
      <c r="T311" s="10" t="str">
        <f>IF('FY2025'!$A313&lt;&gt;"",IF(AND(MONTH($K311) &lt;= 5, MONTH($L311) &gt;= 5), IF($O311 &lt;&gt; "", $E311/$O311, ""), ""),"")</f>
        <v/>
      </c>
      <c r="U311" s="10" t="str">
        <f>IF('FY2025'!$A313&lt;&gt;"",IF(AND(MONTH($K311) &lt;= 6, MONTH($L311) &gt;= 6), IF($O311 &lt;&gt; "", $E311/$O311, ""), ""),"")</f>
        <v/>
      </c>
      <c r="V311" s="10" t="str">
        <f>IF('FY2025'!$A313&lt;&gt;"",IF(AND(MONTH($K311) &lt;= 7, MONTH($L311) &gt;= 7 ), IF($O311 &lt;&gt; "", $E311/$O311, ""), ""),"")</f>
        <v/>
      </c>
      <c r="W311" s="10" t="str">
        <f>IF('FY2025'!$A313&lt;&gt;"",IF(AND(MONTH($K311) &lt;= 8, MONTH($L311) &gt;= 8), IF($O311 &lt;&gt; "", $E311/$O311, ""), ""),"")</f>
        <v/>
      </c>
      <c r="X311" s="10" t="str">
        <f>IF('FY2025'!$A313&lt;&gt;"",IF(AND(MONTH($K311) &lt;= 9, MONTH($L311) &gt;= 9), IF($O311 &lt;&gt; "", $E311/$O311, ""), ""),"")</f>
        <v/>
      </c>
      <c r="Y311" s="10" t="str">
        <f>IF('FY2025'!$A313&lt;&gt;"",IF(AND(MONTH($K311) &lt;= 10, MONTH($L311) &gt;= 10), IF($O311 &lt;&gt; "", $E311/$O311, ""), ""),"")</f>
        <v/>
      </c>
      <c r="Z311" s="10" t="str">
        <f>IF('FY2025'!$A313&lt;&gt;"",IF(AND(MONTH($K311) &lt;= 11, MONTH($L311) &gt;= 11), IF($O311 &lt;&gt; "", $E311/$O311, ""), ""),"")</f>
        <v/>
      </c>
      <c r="AA311" s="10" t="str">
        <f>IF('FY2025'!$A313&lt;&gt;"",IF(AND(MONTH($K311) &lt;= 12, MONTH($L311) &gt;= 12), IF($O311 &lt;&gt; "", $E311/$O311, ""), ""),"")</f>
        <v/>
      </c>
    </row>
    <row r="312" spans="1:27" x14ac:dyDescent="0.25">
      <c r="A312" s="8" t="str">
        <f>IF('FY2025'!A314&lt;&gt;"", VALUE('FY2025'!A314), "")</f>
        <v/>
      </c>
      <c r="B312" s="5" t="str">
        <f>IF('FY2025'!A314&lt;&gt;"",_xlfn.VALUETOTEXT('FY2025'!B314),"")</f>
        <v/>
      </c>
      <c r="C312" s="5" t="str">
        <f>_xlfn.VALUETOTEXT('FY2025'!C314)</f>
        <v/>
      </c>
      <c r="D312" s="5" t="str">
        <f>IF('FY2025'!A314&lt;&gt;"",_xlfn.VALUETOTEXT('FY2025'!D314),"")</f>
        <v/>
      </c>
      <c r="E312" s="6" t="str">
        <f>IF('FY2025'!A314&lt;&gt;"",VALUE('FY2025'!E314),"")</f>
        <v/>
      </c>
      <c r="F312" s="6" t="str">
        <f>IF('FY2025'!A314&lt;&gt;"",VALUE('FY2025'!F314),"")</f>
        <v/>
      </c>
      <c r="G312" s="6" t="str">
        <f>IF('FY2025'!A314&lt;&gt;"",VALUE('FY2025'!G314),"")</f>
        <v/>
      </c>
      <c r="H312" s="6" t="str">
        <f>IF('FY2025'!A314&lt;&gt;"",VALUE('FY2025'!H314),"")</f>
        <v/>
      </c>
      <c r="I312" s="6" t="str">
        <f>IF('FY2025'!A314&lt;&gt;"",VALUE('FY2025'!I314),"")</f>
        <v/>
      </c>
      <c r="J312" s="6" t="str">
        <f>IF('FY2025'!A314&lt;&gt;"",VALUE('FY2025'!J314),"")</f>
        <v/>
      </c>
      <c r="K312" s="7" t="str">
        <f>IF('FY2025'!A314&lt;&gt;"",DATEVALUE(MID('FY2025'!K314, FIND(",", 'FY2025'!K314) + 2, FIND(" ", 'FY2025'!K314) - FIND(",", 'FY2025'!K314) - 1) &amp; " " &amp; MID('FY2025'!K314, FIND(" ", 'FY2025'!K314) + 1, FIND(",", 'FY2025'!K314, FIND(" ", 'FY2025'!K314)) - FIND(" ", 'FY2025'!K314) - 1) &amp; ", " &amp; MID('FY2025'!K314, FIND(",", 'FY2025'!K314, FIND(",",'FY2025'!K314) + 1) + 2, LEN('FY2025'!K314))),"")</f>
        <v/>
      </c>
      <c r="L312" s="7" t="str">
        <f>IF('FY2025'!A314&lt;&gt;"",DATEVALUE(MID('FY2025'!L314, FIND(",", 'FY2025'!L314) + 2, FIND(" ", 'FY2025'!L314) - FIND(",", 'FY2025'!L314) - 1) &amp; " " &amp; MID('FY2025'!L314, FIND(" ", 'FY2025'!L314) + 1, FIND(",", 'FY2025'!L314, FIND(" ", 'FY2025'!L314)) - FIND(" ", 'FY2025'!L314) - 1) &amp; ", " &amp; MID('FY2025'!L314, FIND(",", 'FY2025'!L314, FIND(",",'FY2025'!L314) + 1) + 2, LEN('FY2025'!L314))),"")</f>
        <v/>
      </c>
      <c r="M312" s="7" t="str">
        <f>IF('FY2025'!A314&lt;&gt;"",DATEVALUE(MID('FY2025'!M314, FIND(",", 'FY2025'!M314) + 2, FIND(" ", 'FY2025'!M314) - FIND(",", 'FY2025'!M314) - 1) &amp; " " &amp; MID('FY2025'!M314, FIND(" ", 'FY2025'!M314) + 1, FIND(",", 'FY2025'!M314, FIND(" ", 'FY2025'!M314)) - FIND(" ", 'FY2025'!M314) - 1) &amp; ", " &amp; MID('FY2025'!M314, FIND(",", 'FY2025'!M314, FIND(",",'FY2025'!M314) + 1) + 2, LEN('FY2025'!M314))),"")</f>
        <v/>
      </c>
      <c r="N312" s="7" t="str">
        <f>IF('FY2025'!A314&lt;&gt;"",DATEVALUE(MID('FY2025'!N314, FIND(",", 'FY2025'!N314) + 2, FIND(" ", 'FY2025'!N314) - FIND(",", 'FY2025'!N314) - 1) &amp; " " &amp; MID('FY2025'!N314, FIND(" ", 'FY2025'!N314) + 1, FIND(",", 'FY2025'!N314, FIND(" ", 'FY2025'!N314)) - FIND(" ", 'FY2025'!N314) - 1) &amp; ", " &amp; MID('FY2025'!N314, FIND(",", 'FY2025'!N314, FIND(",",'FY2025'!N314) + 1) + 2, LEN('FY2025'!N314))),"")</f>
        <v/>
      </c>
      <c r="O312" s="5" t="str">
        <f t="shared" si="4"/>
        <v/>
      </c>
      <c r="P312" s="10" t="str">
        <f>IF('FY2025'!$A314&lt;&gt;"",IF(AND(MONTH($K312) &lt;= 1, MONTH($L312) &gt;= 1), IF($O312 &lt;&gt; "", $E312/$O312, ""), ""),"")</f>
        <v/>
      </c>
      <c r="Q312" s="10" t="str">
        <f>IF('FY2025'!$A314&lt;&gt;"",IF(AND(MONTH($K312) &lt;= 2, MONTH($L312) &gt;= 2), IF($O312 &lt;&gt; "", $E312/$O312, ""), ""),"")</f>
        <v/>
      </c>
      <c r="R312" s="10" t="str">
        <f>IF('FY2025'!$A314&lt;&gt;"",IF(AND(MONTH($K312) &lt;= 3, MONTH($L312) &gt;= 3), IF($O312 &lt;&gt; "", $E312/$O312, ""), ""),"")</f>
        <v/>
      </c>
      <c r="S312" s="10" t="str">
        <f>IF('FY2025'!$A314&lt;&gt;"",IF(AND(MONTH($K312) &lt;= 4, MONTH($L312) &gt;= 4), IF($O312 &lt;&gt; "", $E312/$O312, ""), ""),"")</f>
        <v/>
      </c>
      <c r="T312" s="10" t="str">
        <f>IF('FY2025'!$A314&lt;&gt;"",IF(AND(MONTH($K312) &lt;= 5, MONTH($L312) &gt;= 5), IF($O312 &lt;&gt; "", $E312/$O312, ""), ""),"")</f>
        <v/>
      </c>
      <c r="U312" s="10" t="str">
        <f>IF('FY2025'!$A314&lt;&gt;"",IF(AND(MONTH($K312) &lt;= 6, MONTH($L312) &gt;= 6), IF($O312 &lt;&gt; "", $E312/$O312, ""), ""),"")</f>
        <v/>
      </c>
      <c r="V312" s="10" t="str">
        <f>IF('FY2025'!$A314&lt;&gt;"",IF(AND(MONTH($K312) &lt;= 7, MONTH($L312) &gt;= 7 ), IF($O312 &lt;&gt; "", $E312/$O312, ""), ""),"")</f>
        <v/>
      </c>
      <c r="W312" s="10" t="str">
        <f>IF('FY2025'!$A314&lt;&gt;"",IF(AND(MONTH($K312) &lt;= 8, MONTH($L312) &gt;= 8), IF($O312 &lt;&gt; "", $E312/$O312, ""), ""),"")</f>
        <v/>
      </c>
      <c r="X312" s="10" t="str">
        <f>IF('FY2025'!$A314&lt;&gt;"",IF(AND(MONTH($K312) &lt;= 9, MONTH($L312) &gt;= 9), IF($O312 &lt;&gt; "", $E312/$O312, ""), ""),"")</f>
        <v/>
      </c>
      <c r="Y312" s="10" t="str">
        <f>IF('FY2025'!$A314&lt;&gt;"",IF(AND(MONTH($K312) &lt;= 10, MONTH($L312) &gt;= 10), IF($O312 &lt;&gt; "", $E312/$O312, ""), ""),"")</f>
        <v/>
      </c>
      <c r="Z312" s="10" t="str">
        <f>IF('FY2025'!$A314&lt;&gt;"",IF(AND(MONTH($K312) &lt;= 11, MONTH($L312) &gt;= 11), IF($O312 &lt;&gt; "", $E312/$O312, ""), ""),"")</f>
        <v/>
      </c>
      <c r="AA312" s="10" t="str">
        <f>IF('FY2025'!$A314&lt;&gt;"",IF(AND(MONTH($K312) &lt;= 12, MONTH($L312) &gt;= 12), IF($O312 &lt;&gt; "", $E312/$O312, ""), ""),"")</f>
        <v/>
      </c>
    </row>
    <row r="313" spans="1:27" x14ac:dyDescent="0.25">
      <c r="A313" s="8" t="str">
        <f>IF('FY2025'!A315&lt;&gt;"", VALUE('FY2025'!A315), "")</f>
        <v/>
      </c>
      <c r="B313" s="5" t="str">
        <f>IF('FY2025'!A315&lt;&gt;"",_xlfn.VALUETOTEXT('FY2025'!B315),"")</f>
        <v/>
      </c>
      <c r="C313" s="5" t="str">
        <f>_xlfn.VALUETOTEXT('FY2025'!C315)</f>
        <v/>
      </c>
      <c r="D313" s="5" t="str">
        <f>IF('FY2025'!A315&lt;&gt;"",_xlfn.VALUETOTEXT('FY2025'!D315),"")</f>
        <v/>
      </c>
      <c r="E313" s="6" t="str">
        <f>IF('FY2025'!A315&lt;&gt;"",VALUE('FY2025'!E315),"")</f>
        <v/>
      </c>
      <c r="F313" s="6" t="str">
        <f>IF('FY2025'!A315&lt;&gt;"",VALUE('FY2025'!F315),"")</f>
        <v/>
      </c>
      <c r="G313" s="6" t="str">
        <f>IF('FY2025'!A315&lt;&gt;"",VALUE('FY2025'!G315),"")</f>
        <v/>
      </c>
      <c r="H313" s="6" t="str">
        <f>IF('FY2025'!A315&lt;&gt;"",VALUE('FY2025'!H315),"")</f>
        <v/>
      </c>
      <c r="I313" s="6" t="str">
        <f>IF('FY2025'!A315&lt;&gt;"",VALUE('FY2025'!I315),"")</f>
        <v/>
      </c>
      <c r="J313" s="6" t="str">
        <f>IF('FY2025'!A315&lt;&gt;"",VALUE('FY2025'!J315),"")</f>
        <v/>
      </c>
      <c r="K313" s="7" t="str">
        <f>IF('FY2025'!A315&lt;&gt;"",DATEVALUE(MID('FY2025'!K315, FIND(",", 'FY2025'!K315) + 2, FIND(" ", 'FY2025'!K315) - FIND(",", 'FY2025'!K315) - 1) &amp; " " &amp; MID('FY2025'!K315, FIND(" ", 'FY2025'!K315) + 1, FIND(",", 'FY2025'!K315, FIND(" ", 'FY2025'!K315)) - FIND(" ", 'FY2025'!K315) - 1) &amp; ", " &amp; MID('FY2025'!K315, FIND(",", 'FY2025'!K315, FIND(",",'FY2025'!K315) + 1) + 2, LEN('FY2025'!K315))),"")</f>
        <v/>
      </c>
      <c r="L313" s="7" t="str">
        <f>IF('FY2025'!A315&lt;&gt;"",DATEVALUE(MID('FY2025'!L315, FIND(",", 'FY2025'!L315) + 2, FIND(" ", 'FY2025'!L315) - FIND(",", 'FY2025'!L315) - 1) &amp; " " &amp; MID('FY2025'!L315, FIND(" ", 'FY2025'!L315) + 1, FIND(",", 'FY2025'!L315, FIND(" ", 'FY2025'!L315)) - FIND(" ", 'FY2025'!L315) - 1) &amp; ", " &amp; MID('FY2025'!L315, FIND(",", 'FY2025'!L315, FIND(",",'FY2025'!L315) + 1) + 2, LEN('FY2025'!L315))),"")</f>
        <v/>
      </c>
      <c r="M313" s="7" t="str">
        <f>IF('FY2025'!A315&lt;&gt;"",DATEVALUE(MID('FY2025'!M315, FIND(",", 'FY2025'!M315) + 2, FIND(" ", 'FY2025'!M315) - FIND(",", 'FY2025'!M315) - 1) &amp; " " &amp; MID('FY2025'!M315, FIND(" ", 'FY2025'!M315) + 1, FIND(",", 'FY2025'!M315, FIND(" ", 'FY2025'!M315)) - FIND(" ", 'FY2025'!M315) - 1) &amp; ", " &amp; MID('FY2025'!M315, FIND(",", 'FY2025'!M315, FIND(",",'FY2025'!M315) + 1) + 2, LEN('FY2025'!M315))),"")</f>
        <v/>
      </c>
      <c r="N313" s="7" t="str">
        <f>IF('FY2025'!A315&lt;&gt;"",DATEVALUE(MID('FY2025'!N315, FIND(",", 'FY2025'!N315) + 2, FIND(" ", 'FY2025'!N315) - FIND(",", 'FY2025'!N315) - 1) &amp; " " &amp; MID('FY2025'!N315, FIND(" ", 'FY2025'!N315) + 1, FIND(",", 'FY2025'!N315, FIND(" ", 'FY2025'!N315)) - FIND(" ", 'FY2025'!N315) - 1) &amp; ", " &amp; MID('FY2025'!N315, FIND(",", 'FY2025'!N315, FIND(",",'FY2025'!N315) + 1) + 2, LEN('FY2025'!N315))),"")</f>
        <v/>
      </c>
      <c r="O313" s="5" t="str">
        <f t="shared" si="4"/>
        <v/>
      </c>
      <c r="P313" s="10" t="str">
        <f>IF('FY2025'!$A315&lt;&gt;"",IF(AND(MONTH($K313) &lt;= 1, MONTH($L313) &gt;= 1), IF($O313 &lt;&gt; "", $E313/$O313, ""), ""),"")</f>
        <v/>
      </c>
      <c r="Q313" s="10" t="str">
        <f>IF('FY2025'!$A315&lt;&gt;"",IF(AND(MONTH($K313) &lt;= 2, MONTH($L313) &gt;= 2), IF($O313 &lt;&gt; "", $E313/$O313, ""), ""),"")</f>
        <v/>
      </c>
      <c r="R313" s="10" t="str">
        <f>IF('FY2025'!$A315&lt;&gt;"",IF(AND(MONTH($K313) &lt;= 3, MONTH($L313) &gt;= 3), IF($O313 &lt;&gt; "", $E313/$O313, ""), ""),"")</f>
        <v/>
      </c>
      <c r="S313" s="10" t="str">
        <f>IF('FY2025'!$A315&lt;&gt;"",IF(AND(MONTH($K313) &lt;= 4, MONTH($L313) &gt;= 4), IF($O313 &lt;&gt; "", $E313/$O313, ""), ""),"")</f>
        <v/>
      </c>
      <c r="T313" s="10" t="str">
        <f>IF('FY2025'!$A315&lt;&gt;"",IF(AND(MONTH($K313) &lt;= 5, MONTH($L313) &gt;= 5), IF($O313 &lt;&gt; "", $E313/$O313, ""), ""),"")</f>
        <v/>
      </c>
      <c r="U313" s="10" t="str">
        <f>IF('FY2025'!$A315&lt;&gt;"",IF(AND(MONTH($K313) &lt;= 6, MONTH($L313) &gt;= 6), IF($O313 &lt;&gt; "", $E313/$O313, ""), ""),"")</f>
        <v/>
      </c>
      <c r="V313" s="10" t="str">
        <f>IF('FY2025'!$A315&lt;&gt;"",IF(AND(MONTH($K313) &lt;= 7, MONTH($L313) &gt;= 7 ), IF($O313 &lt;&gt; "", $E313/$O313, ""), ""),"")</f>
        <v/>
      </c>
      <c r="W313" s="10" t="str">
        <f>IF('FY2025'!$A315&lt;&gt;"",IF(AND(MONTH($K313) &lt;= 8, MONTH($L313) &gt;= 8), IF($O313 &lt;&gt; "", $E313/$O313, ""), ""),"")</f>
        <v/>
      </c>
      <c r="X313" s="10" t="str">
        <f>IF('FY2025'!$A315&lt;&gt;"",IF(AND(MONTH($K313) &lt;= 9, MONTH($L313) &gt;= 9), IF($O313 &lt;&gt; "", $E313/$O313, ""), ""),"")</f>
        <v/>
      </c>
      <c r="Y313" s="10" t="str">
        <f>IF('FY2025'!$A315&lt;&gt;"",IF(AND(MONTH($K313) &lt;= 10, MONTH($L313) &gt;= 10), IF($O313 &lt;&gt; "", $E313/$O313, ""), ""),"")</f>
        <v/>
      </c>
      <c r="Z313" s="10" t="str">
        <f>IF('FY2025'!$A315&lt;&gt;"",IF(AND(MONTH($K313) &lt;= 11, MONTH($L313) &gt;= 11), IF($O313 &lt;&gt; "", $E313/$O313, ""), ""),"")</f>
        <v/>
      </c>
      <c r="AA313" s="10" t="str">
        <f>IF('FY2025'!$A315&lt;&gt;"",IF(AND(MONTH($K313) &lt;= 12, MONTH($L313) &gt;= 12), IF($O313 &lt;&gt; "", $E313/$O313, ""), ""),"")</f>
        <v/>
      </c>
    </row>
    <row r="314" spans="1:27" x14ac:dyDescent="0.25">
      <c r="A314" s="8" t="str">
        <f>IF('FY2025'!A316&lt;&gt;"", VALUE('FY2025'!A316), "")</f>
        <v/>
      </c>
      <c r="B314" s="5" t="str">
        <f>IF('FY2025'!A316&lt;&gt;"",_xlfn.VALUETOTEXT('FY2025'!B316),"")</f>
        <v/>
      </c>
      <c r="C314" s="5" t="str">
        <f>_xlfn.VALUETOTEXT('FY2025'!C316)</f>
        <v/>
      </c>
      <c r="D314" s="5" t="str">
        <f>IF('FY2025'!A316&lt;&gt;"",_xlfn.VALUETOTEXT('FY2025'!D316),"")</f>
        <v/>
      </c>
      <c r="E314" s="6" t="str">
        <f>IF('FY2025'!A316&lt;&gt;"",VALUE('FY2025'!E316),"")</f>
        <v/>
      </c>
      <c r="F314" s="6" t="str">
        <f>IF('FY2025'!A316&lt;&gt;"",VALUE('FY2025'!F316),"")</f>
        <v/>
      </c>
      <c r="G314" s="6" t="str">
        <f>IF('FY2025'!A316&lt;&gt;"",VALUE('FY2025'!G316),"")</f>
        <v/>
      </c>
      <c r="H314" s="6" t="str">
        <f>IF('FY2025'!A316&lt;&gt;"",VALUE('FY2025'!H316),"")</f>
        <v/>
      </c>
      <c r="I314" s="6" t="str">
        <f>IF('FY2025'!A316&lt;&gt;"",VALUE('FY2025'!I316),"")</f>
        <v/>
      </c>
      <c r="J314" s="6" t="str">
        <f>IF('FY2025'!A316&lt;&gt;"",VALUE('FY2025'!J316),"")</f>
        <v/>
      </c>
      <c r="K314" s="7" t="str">
        <f>IF('FY2025'!A316&lt;&gt;"",DATEVALUE(MID('FY2025'!K316, FIND(",", 'FY2025'!K316) + 2, FIND(" ", 'FY2025'!K316) - FIND(",", 'FY2025'!K316) - 1) &amp; " " &amp; MID('FY2025'!K316, FIND(" ", 'FY2025'!K316) + 1, FIND(",", 'FY2025'!K316, FIND(" ", 'FY2025'!K316)) - FIND(" ", 'FY2025'!K316) - 1) &amp; ", " &amp; MID('FY2025'!K316, FIND(",", 'FY2025'!K316, FIND(",",'FY2025'!K316) + 1) + 2, LEN('FY2025'!K316))),"")</f>
        <v/>
      </c>
      <c r="L314" s="7" t="str">
        <f>IF('FY2025'!A316&lt;&gt;"",DATEVALUE(MID('FY2025'!L316, FIND(",", 'FY2025'!L316) + 2, FIND(" ", 'FY2025'!L316) - FIND(",", 'FY2025'!L316) - 1) &amp; " " &amp; MID('FY2025'!L316, FIND(" ", 'FY2025'!L316) + 1, FIND(",", 'FY2025'!L316, FIND(" ", 'FY2025'!L316)) - FIND(" ", 'FY2025'!L316) - 1) &amp; ", " &amp; MID('FY2025'!L316, FIND(",", 'FY2025'!L316, FIND(",",'FY2025'!L316) + 1) + 2, LEN('FY2025'!L316))),"")</f>
        <v/>
      </c>
      <c r="M314" s="7" t="str">
        <f>IF('FY2025'!A316&lt;&gt;"",DATEVALUE(MID('FY2025'!M316, FIND(",", 'FY2025'!M316) + 2, FIND(" ", 'FY2025'!M316) - FIND(",", 'FY2025'!M316) - 1) &amp; " " &amp; MID('FY2025'!M316, FIND(" ", 'FY2025'!M316) + 1, FIND(",", 'FY2025'!M316, FIND(" ", 'FY2025'!M316)) - FIND(" ", 'FY2025'!M316) - 1) &amp; ", " &amp; MID('FY2025'!M316, FIND(",", 'FY2025'!M316, FIND(",",'FY2025'!M316) + 1) + 2, LEN('FY2025'!M316))),"")</f>
        <v/>
      </c>
      <c r="N314" s="7" t="str">
        <f>IF('FY2025'!A316&lt;&gt;"",DATEVALUE(MID('FY2025'!N316, FIND(",", 'FY2025'!N316) + 2, FIND(" ", 'FY2025'!N316) - FIND(",", 'FY2025'!N316) - 1) &amp; " " &amp; MID('FY2025'!N316, FIND(" ", 'FY2025'!N316) + 1, FIND(",", 'FY2025'!N316, FIND(" ", 'FY2025'!N316)) - FIND(" ", 'FY2025'!N316) - 1) &amp; ", " &amp; MID('FY2025'!N316, FIND(",", 'FY2025'!N316, FIND(",",'FY2025'!N316) + 1) + 2, LEN('FY2025'!N316))),"")</f>
        <v/>
      </c>
      <c r="O314" s="5" t="str">
        <f t="shared" si="4"/>
        <v/>
      </c>
      <c r="P314" s="10" t="str">
        <f>IF('FY2025'!$A316&lt;&gt;"",IF(AND(MONTH($K314) &lt;= 1, MONTH($L314) &gt;= 1), IF($O314 &lt;&gt; "", $E314/$O314, ""), ""),"")</f>
        <v/>
      </c>
      <c r="Q314" s="10" t="str">
        <f>IF('FY2025'!$A316&lt;&gt;"",IF(AND(MONTH($K314) &lt;= 2, MONTH($L314) &gt;= 2), IF($O314 &lt;&gt; "", $E314/$O314, ""), ""),"")</f>
        <v/>
      </c>
      <c r="R314" s="10" t="str">
        <f>IF('FY2025'!$A316&lt;&gt;"",IF(AND(MONTH($K314) &lt;= 3, MONTH($L314) &gt;= 3), IF($O314 &lt;&gt; "", $E314/$O314, ""), ""),"")</f>
        <v/>
      </c>
      <c r="S314" s="10" t="str">
        <f>IF('FY2025'!$A316&lt;&gt;"",IF(AND(MONTH($K314) &lt;= 4, MONTH($L314) &gt;= 4), IF($O314 &lt;&gt; "", $E314/$O314, ""), ""),"")</f>
        <v/>
      </c>
      <c r="T314" s="10" t="str">
        <f>IF('FY2025'!$A316&lt;&gt;"",IF(AND(MONTH($K314) &lt;= 5, MONTH($L314) &gt;= 5), IF($O314 &lt;&gt; "", $E314/$O314, ""), ""),"")</f>
        <v/>
      </c>
      <c r="U314" s="10" t="str">
        <f>IF('FY2025'!$A316&lt;&gt;"",IF(AND(MONTH($K314) &lt;= 6, MONTH($L314) &gt;= 6), IF($O314 &lt;&gt; "", $E314/$O314, ""), ""),"")</f>
        <v/>
      </c>
      <c r="V314" s="10" t="str">
        <f>IF('FY2025'!$A316&lt;&gt;"",IF(AND(MONTH($K314) &lt;= 7, MONTH($L314) &gt;= 7 ), IF($O314 &lt;&gt; "", $E314/$O314, ""), ""),"")</f>
        <v/>
      </c>
      <c r="W314" s="10" t="str">
        <f>IF('FY2025'!$A316&lt;&gt;"",IF(AND(MONTH($K314) &lt;= 8, MONTH($L314) &gt;= 8), IF($O314 &lt;&gt; "", $E314/$O314, ""), ""),"")</f>
        <v/>
      </c>
      <c r="X314" s="10" t="str">
        <f>IF('FY2025'!$A316&lt;&gt;"",IF(AND(MONTH($K314) &lt;= 9, MONTH($L314) &gt;= 9), IF($O314 &lt;&gt; "", $E314/$O314, ""), ""),"")</f>
        <v/>
      </c>
      <c r="Y314" s="10" t="str">
        <f>IF('FY2025'!$A316&lt;&gt;"",IF(AND(MONTH($K314) &lt;= 10, MONTH($L314) &gt;= 10), IF($O314 &lt;&gt; "", $E314/$O314, ""), ""),"")</f>
        <v/>
      </c>
      <c r="Z314" s="10" t="str">
        <f>IF('FY2025'!$A316&lt;&gt;"",IF(AND(MONTH($K314) &lt;= 11, MONTH($L314) &gt;= 11), IF($O314 &lt;&gt; "", $E314/$O314, ""), ""),"")</f>
        <v/>
      </c>
      <c r="AA314" s="10" t="str">
        <f>IF('FY2025'!$A316&lt;&gt;"",IF(AND(MONTH($K314) &lt;= 12, MONTH($L314) &gt;= 12), IF($O314 &lt;&gt; "", $E314/$O314, ""), ""),"")</f>
        <v/>
      </c>
    </row>
    <row r="315" spans="1:27" x14ac:dyDescent="0.25">
      <c r="A315" s="8" t="str">
        <f>IF('FY2025'!A317&lt;&gt;"", VALUE('FY2025'!A317), "")</f>
        <v/>
      </c>
      <c r="B315" s="5" t="str">
        <f>IF('FY2025'!A317&lt;&gt;"",_xlfn.VALUETOTEXT('FY2025'!B317),"")</f>
        <v/>
      </c>
      <c r="C315" s="5" t="str">
        <f>_xlfn.VALUETOTEXT('FY2025'!C317)</f>
        <v/>
      </c>
      <c r="D315" s="5" t="str">
        <f>IF('FY2025'!A317&lt;&gt;"",_xlfn.VALUETOTEXT('FY2025'!D317),"")</f>
        <v/>
      </c>
      <c r="E315" s="6" t="str">
        <f>IF('FY2025'!A317&lt;&gt;"",VALUE('FY2025'!E317),"")</f>
        <v/>
      </c>
      <c r="F315" s="6" t="str">
        <f>IF('FY2025'!A317&lt;&gt;"",VALUE('FY2025'!F317),"")</f>
        <v/>
      </c>
      <c r="G315" s="6" t="str">
        <f>IF('FY2025'!A317&lt;&gt;"",VALUE('FY2025'!G317),"")</f>
        <v/>
      </c>
      <c r="H315" s="6" t="str">
        <f>IF('FY2025'!A317&lt;&gt;"",VALUE('FY2025'!H317),"")</f>
        <v/>
      </c>
      <c r="I315" s="6" t="str">
        <f>IF('FY2025'!A317&lt;&gt;"",VALUE('FY2025'!I317),"")</f>
        <v/>
      </c>
      <c r="J315" s="6" t="str">
        <f>IF('FY2025'!A317&lt;&gt;"",VALUE('FY2025'!J317),"")</f>
        <v/>
      </c>
      <c r="K315" s="7" t="str">
        <f>IF('FY2025'!A317&lt;&gt;"",DATEVALUE(MID('FY2025'!K317, FIND(",", 'FY2025'!K317) + 2, FIND(" ", 'FY2025'!K317) - FIND(",", 'FY2025'!K317) - 1) &amp; " " &amp; MID('FY2025'!K317, FIND(" ", 'FY2025'!K317) + 1, FIND(",", 'FY2025'!K317, FIND(" ", 'FY2025'!K317)) - FIND(" ", 'FY2025'!K317) - 1) &amp; ", " &amp; MID('FY2025'!K317, FIND(",", 'FY2025'!K317, FIND(",",'FY2025'!K317) + 1) + 2, LEN('FY2025'!K317))),"")</f>
        <v/>
      </c>
      <c r="L315" s="7" t="str">
        <f>IF('FY2025'!A317&lt;&gt;"",DATEVALUE(MID('FY2025'!L317, FIND(",", 'FY2025'!L317) + 2, FIND(" ", 'FY2025'!L317) - FIND(",", 'FY2025'!L317) - 1) &amp; " " &amp; MID('FY2025'!L317, FIND(" ", 'FY2025'!L317) + 1, FIND(",", 'FY2025'!L317, FIND(" ", 'FY2025'!L317)) - FIND(" ", 'FY2025'!L317) - 1) &amp; ", " &amp; MID('FY2025'!L317, FIND(",", 'FY2025'!L317, FIND(",",'FY2025'!L317) + 1) + 2, LEN('FY2025'!L317))),"")</f>
        <v/>
      </c>
      <c r="M315" s="7" t="str">
        <f>IF('FY2025'!A317&lt;&gt;"",DATEVALUE(MID('FY2025'!M317, FIND(",", 'FY2025'!M317) + 2, FIND(" ", 'FY2025'!M317) - FIND(",", 'FY2025'!M317) - 1) &amp; " " &amp; MID('FY2025'!M317, FIND(" ", 'FY2025'!M317) + 1, FIND(",", 'FY2025'!M317, FIND(" ", 'FY2025'!M317)) - FIND(" ", 'FY2025'!M317) - 1) &amp; ", " &amp; MID('FY2025'!M317, FIND(",", 'FY2025'!M317, FIND(",",'FY2025'!M317) + 1) + 2, LEN('FY2025'!M317))),"")</f>
        <v/>
      </c>
      <c r="N315" s="7" t="str">
        <f>IF('FY2025'!A317&lt;&gt;"",DATEVALUE(MID('FY2025'!N317, FIND(",", 'FY2025'!N317) + 2, FIND(" ", 'FY2025'!N317) - FIND(",", 'FY2025'!N317) - 1) &amp; " " &amp; MID('FY2025'!N317, FIND(" ", 'FY2025'!N317) + 1, FIND(",", 'FY2025'!N317, FIND(" ", 'FY2025'!N317)) - FIND(" ", 'FY2025'!N317) - 1) &amp; ", " &amp; MID('FY2025'!N317, FIND(",", 'FY2025'!N317, FIND(",",'FY2025'!N317) + 1) + 2, LEN('FY2025'!N317))),"")</f>
        <v/>
      </c>
      <c r="O315" s="5" t="str">
        <f t="shared" si="4"/>
        <v/>
      </c>
      <c r="P315" s="10" t="str">
        <f>IF('FY2025'!$A317&lt;&gt;"",IF(AND(MONTH($K315) &lt;= 1, MONTH($L315) &gt;= 1), IF($O315 &lt;&gt; "", $E315/$O315, ""), ""),"")</f>
        <v/>
      </c>
      <c r="Q315" s="10" t="str">
        <f>IF('FY2025'!$A317&lt;&gt;"",IF(AND(MONTH($K315) &lt;= 2, MONTH($L315) &gt;= 2), IF($O315 &lt;&gt; "", $E315/$O315, ""), ""),"")</f>
        <v/>
      </c>
      <c r="R315" s="10" t="str">
        <f>IF('FY2025'!$A317&lt;&gt;"",IF(AND(MONTH($K315) &lt;= 3, MONTH($L315) &gt;= 3), IF($O315 &lt;&gt; "", $E315/$O315, ""), ""),"")</f>
        <v/>
      </c>
      <c r="S315" s="10" t="str">
        <f>IF('FY2025'!$A317&lt;&gt;"",IF(AND(MONTH($K315) &lt;= 4, MONTH($L315) &gt;= 4), IF($O315 &lt;&gt; "", $E315/$O315, ""), ""),"")</f>
        <v/>
      </c>
      <c r="T315" s="10" t="str">
        <f>IF('FY2025'!$A317&lt;&gt;"",IF(AND(MONTH($K315) &lt;= 5, MONTH($L315) &gt;= 5), IF($O315 &lt;&gt; "", $E315/$O315, ""), ""),"")</f>
        <v/>
      </c>
      <c r="U315" s="10" t="str">
        <f>IF('FY2025'!$A317&lt;&gt;"",IF(AND(MONTH($K315) &lt;= 6, MONTH($L315) &gt;= 6), IF($O315 &lt;&gt; "", $E315/$O315, ""), ""),"")</f>
        <v/>
      </c>
      <c r="V315" s="10" t="str">
        <f>IF('FY2025'!$A317&lt;&gt;"",IF(AND(MONTH($K315) &lt;= 7, MONTH($L315) &gt;= 7 ), IF($O315 &lt;&gt; "", $E315/$O315, ""), ""),"")</f>
        <v/>
      </c>
      <c r="W315" s="10" t="str">
        <f>IF('FY2025'!$A317&lt;&gt;"",IF(AND(MONTH($K315) &lt;= 8, MONTH($L315) &gt;= 8), IF($O315 &lt;&gt; "", $E315/$O315, ""), ""),"")</f>
        <v/>
      </c>
      <c r="X315" s="10" t="str">
        <f>IF('FY2025'!$A317&lt;&gt;"",IF(AND(MONTH($K315) &lt;= 9, MONTH($L315) &gt;= 9), IF($O315 &lt;&gt; "", $E315/$O315, ""), ""),"")</f>
        <v/>
      </c>
      <c r="Y315" s="10" t="str">
        <f>IF('FY2025'!$A317&lt;&gt;"",IF(AND(MONTH($K315) &lt;= 10, MONTH($L315) &gt;= 10), IF($O315 &lt;&gt; "", $E315/$O315, ""), ""),"")</f>
        <v/>
      </c>
      <c r="Z315" s="10" t="str">
        <f>IF('FY2025'!$A317&lt;&gt;"",IF(AND(MONTH($K315) &lt;= 11, MONTH($L315) &gt;= 11), IF($O315 &lt;&gt; "", $E315/$O315, ""), ""),"")</f>
        <v/>
      </c>
      <c r="AA315" s="10" t="str">
        <f>IF('FY2025'!$A317&lt;&gt;"",IF(AND(MONTH($K315) &lt;= 12, MONTH($L315) &gt;= 12), IF($O315 &lt;&gt; "", $E315/$O315, ""), ""),"")</f>
        <v/>
      </c>
    </row>
    <row r="316" spans="1:27" x14ac:dyDescent="0.25">
      <c r="A316" s="8" t="str">
        <f>IF('FY2025'!A318&lt;&gt;"", VALUE('FY2025'!A318), "")</f>
        <v/>
      </c>
      <c r="B316" s="5" t="str">
        <f>IF('FY2025'!A318&lt;&gt;"",_xlfn.VALUETOTEXT('FY2025'!B318),"")</f>
        <v/>
      </c>
      <c r="C316" s="5" t="str">
        <f>_xlfn.VALUETOTEXT('FY2025'!C318)</f>
        <v/>
      </c>
      <c r="D316" s="5" t="str">
        <f>IF('FY2025'!A318&lt;&gt;"",_xlfn.VALUETOTEXT('FY2025'!D318),"")</f>
        <v/>
      </c>
      <c r="E316" s="6" t="str">
        <f>IF('FY2025'!A318&lt;&gt;"",VALUE('FY2025'!E318),"")</f>
        <v/>
      </c>
      <c r="F316" s="6" t="str">
        <f>IF('FY2025'!A318&lt;&gt;"",VALUE('FY2025'!F318),"")</f>
        <v/>
      </c>
      <c r="G316" s="6" t="str">
        <f>IF('FY2025'!A318&lt;&gt;"",VALUE('FY2025'!G318),"")</f>
        <v/>
      </c>
      <c r="H316" s="6" t="str">
        <f>IF('FY2025'!A318&lt;&gt;"",VALUE('FY2025'!H318),"")</f>
        <v/>
      </c>
      <c r="I316" s="6" t="str">
        <f>IF('FY2025'!A318&lt;&gt;"",VALUE('FY2025'!I318),"")</f>
        <v/>
      </c>
      <c r="J316" s="6" t="str">
        <f>IF('FY2025'!A318&lt;&gt;"",VALUE('FY2025'!J318),"")</f>
        <v/>
      </c>
      <c r="K316" s="7" t="str">
        <f>IF('FY2025'!A318&lt;&gt;"",DATEVALUE(MID('FY2025'!K318, FIND(",", 'FY2025'!K318) + 2, FIND(" ", 'FY2025'!K318) - FIND(",", 'FY2025'!K318) - 1) &amp; " " &amp; MID('FY2025'!K318, FIND(" ", 'FY2025'!K318) + 1, FIND(",", 'FY2025'!K318, FIND(" ", 'FY2025'!K318)) - FIND(" ", 'FY2025'!K318) - 1) &amp; ", " &amp; MID('FY2025'!K318, FIND(",", 'FY2025'!K318, FIND(",",'FY2025'!K318) + 1) + 2, LEN('FY2025'!K318))),"")</f>
        <v/>
      </c>
      <c r="L316" s="7" t="str">
        <f>IF('FY2025'!A318&lt;&gt;"",DATEVALUE(MID('FY2025'!L318, FIND(",", 'FY2025'!L318) + 2, FIND(" ", 'FY2025'!L318) - FIND(",", 'FY2025'!L318) - 1) &amp; " " &amp; MID('FY2025'!L318, FIND(" ", 'FY2025'!L318) + 1, FIND(",", 'FY2025'!L318, FIND(" ", 'FY2025'!L318)) - FIND(" ", 'FY2025'!L318) - 1) &amp; ", " &amp; MID('FY2025'!L318, FIND(",", 'FY2025'!L318, FIND(",",'FY2025'!L318) + 1) + 2, LEN('FY2025'!L318))),"")</f>
        <v/>
      </c>
      <c r="M316" s="7" t="str">
        <f>IF('FY2025'!A318&lt;&gt;"",DATEVALUE(MID('FY2025'!M318, FIND(",", 'FY2025'!M318) + 2, FIND(" ", 'FY2025'!M318) - FIND(",", 'FY2025'!M318) - 1) &amp; " " &amp; MID('FY2025'!M318, FIND(" ", 'FY2025'!M318) + 1, FIND(",", 'FY2025'!M318, FIND(" ", 'FY2025'!M318)) - FIND(" ", 'FY2025'!M318) - 1) &amp; ", " &amp; MID('FY2025'!M318, FIND(",", 'FY2025'!M318, FIND(",",'FY2025'!M318) + 1) + 2, LEN('FY2025'!M318))),"")</f>
        <v/>
      </c>
      <c r="N316" s="7" t="str">
        <f>IF('FY2025'!A318&lt;&gt;"",DATEVALUE(MID('FY2025'!N318, FIND(",", 'FY2025'!N318) + 2, FIND(" ", 'FY2025'!N318) - FIND(",", 'FY2025'!N318) - 1) &amp; " " &amp; MID('FY2025'!N318, FIND(" ", 'FY2025'!N318) + 1, FIND(",", 'FY2025'!N318, FIND(" ", 'FY2025'!N318)) - FIND(" ", 'FY2025'!N318) - 1) &amp; ", " &amp; MID('FY2025'!N318, FIND(",", 'FY2025'!N318, FIND(",",'FY2025'!N318) + 1) + 2, LEN('FY2025'!N318))),"")</f>
        <v/>
      </c>
      <c r="O316" s="5" t="str">
        <f t="shared" si="4"/>
        <v/>
      </c>
      <c r="P316" s="10" t="str">
        <f>IF('FY2025'!$A318&lt;&gt;"",IF(AND(MONTH($K316) &lt;= 1, MONTH($L316) &gt;= 1), IF($O316 &lt;&gt; "", $E316/$O316, ""), ""),"")</f>
        <v/>
      </c>
      <c r="Q316" s="10" t="str">
        <f>IF('FY2025'!$A318&lt;&gt;"",IF(AND(MONTH($K316) &lt;= 2, MONTH($L316) &gt;= 2), IF($O316 &lt;&gt; "", $E316/$O316, ""), ""),"")</f>
        <v/>
      </c>
      <c r="R316" s="10" t="str">
        <f>IF('FY2025'!$A318&lt;&gt;"",IF(AND(MONTH($K316) &lt;= 3, MONTH($L316) &gt;= 3), IF($O316 &lt;&gt; "", $E316/$O316, ""), ""),"")</f>
        <v/>
      </c>
      <c r="S316" s="10" t="str">
        <f>IF('FY2025'!$A318&lt;&gt;"",IF(AND(MONTH($K316) &lt;= 4, MONTH($L316) &gt;= 4), IF($O316 &lt;&gt; "", $E316/$O316, ""), ""),"")</f>
        <v/>
      </c>
      <c r="T316" s="10" t="str">
        <f>IF('FY2025'!$A318&lt;&gt;"",IF(AND(MONTH($K316) &lt;= 5, MONTH($L316) &gt;= 5), IF($O316 &lt;&gt; "", $E316/$O316, ""), ""),"")</f>
        <v/>
      </c>
      <c r="U316" s="10" t="str">
        <f>IF('FY2025'!$A318&lt;&gt;"",IF(AND(MONTH($K316) &lt;= 6, MONTH($L316) &gt;= 6), IF($O316 &lt;&gt; "", $E316/$O316, ""), ""),"")</f>
        <v/>
      </c>
      <c r="V316" s="10" t="str">
        <f>IF('FY2025'!$A318&lt;&gt;"",IF(AND(MONTH($K316) &lt;= 7, MONTH($L316) &gt;= 7 ), IF($O316 &lt;&gt; "", $E316/$O316, ""), ""),"")</f>
        <v/>
      </c>
      <c r="W316" s="10" t="str">
        <f>IF('FY2025'!$A318&lt;&gt;"",IF(AND(MONTH($K316) &lt;= 8, MONTH($L316) &gt;= 8), IF($O316 &lt;&gt; "", $E316/$O316, ""), ""),"")</f>
        <v/>
      </c>
      <c r="X316" s="10" t="str">
        <f>IF('FY2025'!$A318&lt;&gt;"",IF(AND(MONTH($K316) &lt;= 9, MONTH($L316) &gt;= 9), IF($O316 &lt;&gt; "", $E316/$O316, ""), ""),"")</f>
        <v/>
      </c>
      <c r="Y316" s="10" t="str">
        <f>IF('FY2025'!$A318&lt;&gt;"",IF(AND(MONTH($K316) &lt;= 10, MONTH($L316) &gt;= 10), IF($O316 &lt;&gt; "", $E316/$O316, ""), ""),"")</f>
        <v/>
      </c>
      <c r="Z316" s="10" t="str">
        <f>IF('FY2025'!$A318&lt;&gt;"",IF(AND(MONTH($K316) &lt;= 11, MONTH($L316) &gt;= 11), IF($O316 &lt;&gt; "", $E316/$O316, ""), ""),"")</f>
        <v/>
      </c>
      <c r="AA316" s="10" t="str">
        <f>IF('FY2025'!$A318&lt;&gt;"",IF(AND(MONTH($K316) &lt;= 12, MONTH($L316) &gt;= 12), IF($O316 &lt;&gt; "", $E316/$O316, ""), ""),"")</f>
        <v/>
      </c>
    </row>
    <row r="317" spans="1:27" x14ac:dyDescent="0.25">
      <c r="A317" s="8" t="str">
        <f>IF('FY2025'!A319&lt;&gt;"", VALUE('FY2025'!A319), "")</f>
        <v/>
      </c>
      <c r="B317" s="5" t="str">
        <f>IF('FY2025'!A319&lt;&gt;"",_xlfn.VALUETOTEXT('FY2025'!B319),"")</f>
        <v/>
      </c>
      <c r="C317" s="5" t="str">
        <f>_xlfn.VALUETOTEXT('FY2025'!C319)</f>
        <v/>
      </c>
      <c r="D317" s="5" t="str">
        <f>IF('FY2025'!A319&lt;&gt;"",_xlfn.VALUETOTEXT('FY2025'!D319),"")</f>
        <v/>
      </c>
      <c r="E317" s="6" t="str">
        <f>IF('FY2025'!A319&lt;&gt;"",VALUE('FY2025'!E319),"")</f>
        <v/>
      </c>
      <c r="F317" s="6" t="str">
        <f>IF('FY2025'!A319&lt;&gt;"",VALUE('FY2025'!F319),"")</f>
        <v/>
      </c>
      <c r="G317" s="6" t="str">
        <f>IF('FY2025'!A319&lt;&gt;"",VALUE('FY2025'!G319),"")</f>
        <v/>
      </c>
      <c r="H317" s="6" t="str">
        <f>IF('FY2025'!A319&lt;&gt;"",VALUE('FY2025'!H319),"")</f>
        <v/>
      </c>
      <c r="I317" s="6" t="str">
        <f>IF('FY2025'!A319&lt;&gt;"",VALUE('FY2025'!I319),"")</f>
        <v/>
      </c>
      <c r="J317" s="6" t="str">
        <f>IF('FY2025'!A319&lt;&gt;"",VALUE('FY2025'!J319),"")</f>
        <v/>
      </c>
      <c r="K317" s="7" t="str">
        <f>IF('FY2025'!A319&lt;&gt;"",DATEVALUE(MID('FY2025'!K319, FIND(",", 'FY2025'!K319) + 2, FIND(" ", 'FY2025'!K319) - FIND(",", 'FY2025'!K319) - 1) &amp; " " &amp; MID('FY2025'!K319, FIND(" ", 'FY2025'!K319) + 1, FIND(",", 'FY2025'!K319, FIND(" ", 'FY2025'!K319)) - FIND(" ", 'FY2025'!K319) - 1) &amp; ", " &amp; MID('FY2025'!K319, FIND(",", 'FY2025'!K319, FIND(",",'FY2025'!K319) + 1) + 2, LEN('FY2025'!K319))),"")</f>
        <v/>
      </c>
      <c r="L317" s="7" t="str">
        <f>IF('FY2025'!A319&lt;&gt;"",DATEVALUE(MID('FY2025'!L319, FIND(",", 'FY2025'!L319) + 2, FIND(" ", 'FY2025'!L319) - FIND(",", 'FY2025'!L319) - 1) &amp; " " &amp; MID('FY2025'!L319, FIND(" ", 'FY2025'!L319) + 1, FIND(",", 'FY2025'!L319, FIND(" ", 'FY2025'!L319)) - FIND(" ", 'FY2025'!L319) - 1) &amp; ", " &amp; MID('FY2025'!L319, FIND(",", 'FY2025'!L319, FIND(",",'FY2025'!L319) + 1) + 2, LEN('FY2025'!L319))),"")</f>
        <v/>
      </c>
      <c r="M317" s="7" t="str">
        <f>IF('FY2025'!A319&lt;&gt;"",DATEVALUE(MID('FY2025'!M319, FIND(",", 'FY2025'!M319) + 2, FIND(" ", 'FY2025'!M319) - FIND(",", 'FY2025'!M319) - 1) &amp; " " &amp; MID('FY2025'!M319, FIND(" ", 'FY2025'!M319) + 1, FIND(",", 'FY2025'!M319, FIND(" ", 'FY2025'!M319)) - FIND(" ", 'FY2025'!M319) - 1) &amp; ", " &amp; MID('FY2025'!M319, FIND(",", 'FY2025'!M319, FIND(",",'FY2025'!M319) + 1) + 2, LEN('FY2025'!M319))),"")</f>
        <v/>
      </c>
      <c r="N317" s="7" t="str">
        <f>IF('FY2025'!A319&lt;&gt;"",DATEVALUE(MID('FY2025'!N319, FIND(",", 'FY2025'!N319) + 2, FIND(" ", 'FY2025'!N319) - FIND(",", 'FY2025'!N319) - 1) &amp; " " &amp; MID('FY2025'!N319, FIND(" ", 'FY2025'!N319) + 1, FIND(",", 'FY2025'!N319, FIND(" ", 'FY2025'!N319)) - FIND(" ", 'FY2025'!N319) - 1) &amp; ", " &amp; MID('FY2025'!N319, FIND(",", 'FY2025'!N319, FIND(",",'FY2025'!N319) + 1) + 2, LEN('FY2025'!N319))),"")</f>
        <v/>
      </c>
      <c r="O317" s="5" t="str">
        <f t="shared" si="4"/>
        <v/>
      </c>
      <c r="P317" s="10" t="str">
        <f>IF('FY2025'!$A319&lt;&gt;"",IF(AND(MONTH($K317) &lt;= 1, MONTH($L317) &gt;= 1), IF($O317 &lt;&gt; "", $E317/$O317, ""), ""),"")</f>
        <v/>
      </c>
      <c r="Q317" s="10" t="str">
        <f>IF('FY2025'!$A319&lt;&gt;"",IF(AND(MONTH($K317) &lt;= 2, MONTH($L317) &gt;= 2), IF($O317 &lt;&gt; "", $E317/$O317, ""), ""),"")</f>
        <v/>
      </c>
      <c r="R317" s="10" t="str">
        <f>IF('FY2025'!$A319&lt;&gt;"",IF(AND(MONTH($K317) &lt;= 3, MONTH($L317) &gt;= 3), IF($O317 &lt;&gt; "", $E317/$O317, ""), ""),"")</f>
        <v/>
      </c>
      <c r="S317" s="10" t="str">
        <f>IF('FY2025'!$A319&lt;&gt;"",IF(AND(MONTH($K317) &lt;= 4, MONTH($L317) &gt;= 4), IF($O317 &lt;&gt; "", $E317/$O317, ""), ""),"")</f>
        <v/>
      </c>
      <c r="T317" s="10" t="str">
        <f>IF('FY2025'!$A319&lt;&gt;"",IF(AND(MONTH($K317) &lt;= 5, MONTH($L317) &gt;= 5), IF($O317 &lt;&gt; "", $E317/$O317, ""), ""),"")</f>
        <v/>
      </c>
      <c r="U317" s="10" t="str">
        <f>IF('FY2025'!$A319&lt;&gt;"",IF(AND(MONTH($K317) &lt;= 6, MONTH($L317) &gt;= 6), IF($O317 &lt;&gt; "", $E317/$O317, ""), ""),"")</f>
        <v/>
      </c>
      <c r="V317" s="10" t="str">
        <f>IF('FY2025'!$A319&lt;&gt;"",IF(AND(MONTH($K317) &lt;= 7, MONTH($L317) &gt;= 7 ), IF($O317 &lt;&gt; "", $E317/$O317, ""), ""),"")</f>
        <v/>
      </c>
      <c r="W317" s="10" t="str">
        <f>IF('FY2025'!$A319&lt;&gt;"",IF(AND(MONTH($K317) &lt;= 8, MONTH($L317) &gt;= 8), IF($O317 &lt;&gt; "", $E317/$O317, ""), ""),"")</f>
        <v/>
      </c>
      <c r="X317" s="10" t="str">
        <f>IF('FY2025'!$A319&lt;&gt;"",IF(AND(MONTH($K317) &lt;= 9, MONTH($L317) &gt;= 9), IF($O317 &lt;&gt; "", $E317/$O317, ""), ""),"")</f>
        <v/>
      </c>
      <c r="Y317" s="10" t="str">
        <f>IF('FY2025'!$A319&lt;&gt;"",IF(AND(MONTH($K317) &lt;= 10, MONTH($L317) &gt;= 10), IF($O317 &lt;&gt; "", $E317/$O317, ""), ""),"")</f>
        <v/>
      </c>
      <c r="Z317" s="10" t="str">
        <f>IF('FY2025'!$A319&lt;&gt;"",IF(AND(MONTH($K317) &lt;= 11, MONTH($L317) &gt;= 11), IF($O317 &lt;&gt; "", $E317/$O317, ""), ""),"")</f>
        <v/>
      </c>
      <c r="AA317" s="10" t="str">
        <f>IF('FY2025'!$A319&lt;&gt;"",IF(AND(MONTH($K317) &lt;= 12, MONTH($L317) &gt;= 12), IF($O317 &lt;&gt; "", $E317/$O317, ""), ""),"")</f>
        <v/>
      </c>
    </row>
    <row r="318" spans="1:27" x14ac:dyDescent="0.25">
      <c r="A318" s="8" t="str">
        <f>IF('FY2025'!A320&lt;&gt;"", VALUE('FY2025'!A320), "")</f>
        <v/>
      </c>
      <c r="B318" s="5" t="str">
        <f>IF('FY2025'!A320&lt;&gt;"",_xlfn.VALUETOTEXT('FY2025'!B320),"")</f>
        <v/>
      </c>
      <c r="C318" s="5" t="str">
        <f>_xlfn.VALUETOTEXT('FY2025'!C320)</f>
        <v/>
      </c>
      <c r="D318" s="5" t="str">
        <f>IF('FY2025'!A320&lt;&gt;"",_xlfn.VALUETOTEXT('FY2025'!D320),"")</f>
        <v/>
      </c>
      <c r="E318" s="6" t="str">
        <f>IF('FY2025'!A320&lt;&gt;"",VALUE('FY2025'!E320),"")</f>
        <v/>
      </c>
      <c r="F318" s="6" t="str">
        <f>IF('FY2025'!A320&lt;&gt;"",VALUE('FY2025'!F320),"")</f>
        <v/>
      </c>
      <c r="G318" s="6" t="str">
        <f>IF('FY2025'!A320&lt;&gt;"",VALUE('FY2025'!G320),"")</f>
        <v/>
      </c>
      <c r="H318" s="6" t="str">
        <f>IF('FY2025'!A320&lt;&gt;"",VALUE('FY2025'!H320),"")</f>
        <v/>
      </c>
      <c r="I318" s="6" t="str">
        <f>IF('FY2025'!A320&lt;&gt;"",VALUE('FY2025'!I320),"")</f>
        <v/>
      </c>
      <c r="J318" s="6" t="str">
        <f>IF('FY2025'!A320&lt;&gt;"",VALUE('FY2025'!J320),"")</f>
        <v/>
      </c>
      <c r="K318" s="7" t="str">
        <f>IF('FY2025'!A320&lt;&gt;"",DATEVALUE(MID('FY2025'!K320, FIND(",", 'FY2025'!K320) + 2, FIND(" ", 'FY2025'!K320) - FIND(",", 'FY2025'!K320) - 1) &amp; " " &amp; MID('FY2025'!K320, FIND(" ", 'FY2025'!K320) + 1, FIND(",", 'FY2025'!K320, FIND(" ", 'FY2025'!K320)) - FIND(" ", 'FY2025'!K320) - 1) &amp; ", " &amp; MID('FY2025'!K320, FIND(",", 'FY2025'!K320, FIND(",",'FY2025'!K320) + 1) + 2, LEN('FY2025'!K320))),"")</f>
        <v/>
      </c>
      <c r="L318" s="7" t="str">
        <f>IF('FY2025'!A320&lt;&gt;"",DATEVALUE(MID('FY2025'!L320, FIND(",", 'FY2025'!L320) + 2, FIND(" ", 'FY2025'!L320) - FIND(",", 'FY2025'!L320) - 1) &amp; " " &amp; MID('FY2025'!L320, FIND(" ", 'FY2025'!L320) + 1, FIND(",", 'FY2025'!L320, FIND(" ", 'FY2025'!L320)) - FIND(" ", 'FY2025'!L320) - 1) &amp; ", " &amp; MID('FY2025'!L320, FIND(",", 'FY2025'!L320, FIND(",",'FY2025'!L320) + 1) + 2, LEN('FY2025'!L320))),"")</f>
        <v/>
      </c>
      <c r="M318" s="7" t="str">
        <f>IF('FY2025'!A320&lt;&gt;"",DATEVALUE(MID('FY2025'!M320, FIND(",", 'FY2025'!M320) + 2, FIND(" ", 'FY2025'!M320) - FIND(",", 'FY2025'!M320) - 1) &amp; " " &amp; MID('FY2025'!M320, FIND(" ", 'FY2025'!M320) + 1, FIND(",", 'FY2025'!M320, FIND(" ", 'FY2025'!M320)) - FIND(" ", 'FY2025'!M320) - 1) &amp; ", " &amp; MID('FY2025'!M320, FIND(",", 'FY2025'!M320, FIND(",",'FY2025'!M320) + 1) + 2, LEN('FY2025'!M320))),"")</f>
        <v/>
      </c>
      <c r="N318" s="7" t="str">
        <f>IF('FY2025'!A320&lt;&gt;"",DATEVALUE(MID('FY2025'!N320, FIND(",", 'FY2025'!N320) + 2, FIND(" ", 'FY2025'!N320) - FIND(",", 'FY2025'!N320) - 1) &amp; " " &amp; MID('FY2025'!N320, FIND(" ", 'FY2025'!N320) + 1, FIND(",", 'FY2025'!N320, FIND(" ", 'FY2025'!N320)) - FIND(" ", 'FY2025'!N320) - 1) &amp; ", " &amp; MID('FY2025'!N320, FIND(",", 'FY2025'!N320, FIND(",",'FY2025'!N320) + 1) + 2, LEN('FY2025'!N320))),"")</f>
        <v/>
      </c>
      <c r="O318" s="5" t="str">
        <f t="shared" si="4"/>
        <v/>
      </c>
      <c r="P318" s="10" t="str">
        <f>IF('FY2025'!$A320&lt;&gt;"",IF(AND(MONTH($K318) &lt;= 1, MONTH($L318) &gt;= 1), IF($O318 &lt;&gt; "", $E318/$O318, ""), ""),"")</f>
        <v/>
      </c>
      <c r="Q318" s="10" t="str">
        <f>IF('FY2025'!$A320&lt;&gt;"",IF(AND(MONTH($K318) &lt;= 2, MONTH($L318) &gt;= 2), IF($O318 &lt;&gt; "", $E318/$O318, ""), ""),"")</f>
        <v/>
      </c>
      <c r="R318" s="10" t="str">
        <f>IF('FY2025'!$A320&lt;&gt;"",IF(AND(MONTH($K318) &lt;= 3, MONTH($L318) &gt;= 3), IF($O318 &lt;&gt; "", $E318/$O318, ""), ""),"")</f>
        <v/>
      </c>
      <c r="S318" s="10" t="str">
        <f>IF('FY2025'!$A320&lt;&gt;"",IF(AND(MONTH($K318) &lt;= 4, MONTH($L318) &gt;= 4), IF($O318 &lt;&gt; "", $E318/$O318, ""), ""),"")</f>
        <v/>
      </c>
      <c r="T318" s="10" t="str">
        <f>IF('FY2025'!$A320&lt;&gt;"",IF(AND(MONTH($K318) &lt;= 5, MONTH($L318) &gt;= 5), IF($O318 &lt;&gt; "", $E318/$O318, ""), ""),"")</f>
        <v/>
      </c>
      <c r="U318" s="10" t="str">
        <f>IF('FY2025'!$A320&lt;&gt;"",IF(AND(MONTH($K318) &lt;= 6, MONTH($L318) &gt;= 6), IF($O318 &lt;&gt; "", $E318/$O318, ""), ""),"")</f>
        <v/>
      </c>
      <c r="V318" s="10" t="str">
        <f>IF('FY2025'!$A320&lt;&gt;"",IF(AND(MONTH($K318) &lt;= 7, MONTH($L318) &gt;= 7 ), IF($O318 &lt;&gt; "", $E318/$O318, ""), ""),"")</f>
        <v/>
      </c>
      <c r="W318" s="10" t="str">
        <f>IF('FY2025'!$A320&lt;&gt;"",IF(AND(MONTH($K318) &lt;= 8, MONTH($L318) &gt;= 8), IF($O318 &lt;&gt; "", $E318/$O318, ""), ""),"")</f>
        <v/>
      </c>
      <c r="X318" s="10" t="str">
        <f>IF('FY2025'!$A320&lt;&gt;"",IF(AND(MONTH($K318) &lt;= 9, MONTH($L318) &gt;= 9), IF($O318 &lt;&gt; "", $E318/$O318, ""), ""),"")</f>
        <v/>
      </c>
      <c r="Y318" s="10" t="str">
        <f>IF('FY2025'!$A320&lt;&gt;"",IF(AND(MONTH($K318) &lt;= 10, MONTH($L318) &gt;= 10), IF($O318 &lt;&gt; "", $E318/$O318, ""), ""),"")</f>
        <v/>
      </c>
      <c r="Z318" s="10" t="str">
        <f>IF('FY2025'!$A320&lt;&gt;"",IF(AND(MONTH($K318) &lt;= 11, MONTH($L318) &gt;= 11), IF($O318 &lt;&gt; "", $E318/$O318, ""), ""),"")</f>
        <v/>
      </c>
      <c r="AA318" s="10" t="str">
        <f>IF('FY2025'!$A320&lt;&gt;"",IF(AND(MONTH($K318) &lt;= 12, MONTH($L318) &gt;= 12), IF($O318 &lt;&gt; "", $E318/$O318, ""), ""),"")</f>
        <v/>
      </c>
    </row>
    <row r="319" spans="1:27" x14ac:dyDescent="0.25">
      <c r="A319" s="8" t="str">
        <f>IF('FY2025'!A321&lt;&gt;"", VALUE('FY2025'!A321), "")</f>
        <v/>
      </c>
      <c r="B319" s="5" t="str">
        <f>IF('FY2025'!A321&lt;&gt;"",_xlfn.VALUETOTEXT('FY2025'!B321),"")</f>
        <v/>
      </c>
      <c r="C319" s="5" t="str">
        <f>_xlfn.VALUETOTEXT('FY2025'!C321)</f>
        <v/>
      </c>
      <c r="D319" s="5" t="str">
        <f>IF('FY2025'!A321&lt;&gt;"",_xlfn.VALUETOTEXT('FY2025'!D321),"")</f>
        <v/>
      </c>
      <c r="E319" s="6" t="str">
        <f>IF('FY2025'!A321&lt;&gt;"",VALUE('FY2025'!E321),"")</f>
        <v/>
      </c>
      <c r="F319" s="6" t="str">
        <f>IF('FY2025'!A321&lt;&gt;"",VALUE('FY2025'!F321),"")</f>
        <v/>
      </c>
      <c r="G319" s="6" t="str">
        <f>IF('FY2025'!A321&lt;&gt;"",VALUE('FY2025'!G321),"")</f>
        <v/>
      </c>
      <c r="H319" s="6" t="str">
        <f>IF('FY2025'!A321&lt;&gt;"",VALUE('FY2025'!H321),"")</f>
        <v/>
      </c>
      <c r="I319" s="6" t="str">
        <f>IF('FY2025'!A321&lt;&gt;"",VALUE('FY2025'!I321),"")</f>
        <v/>
      </c>
      <c r="J319" s="6" t="str">
        <f>IF('FY2025'!A321&lt;&gt;"",VALUE('FY2025'!J321),"")</f>
        <v/>
      </c>
      <c r="K319" s="7" t="str">
        <f>IF('FY2025'!A321&lt;&gt;"",DATEVALUE(MID('FY2025'!K321, FIND(",", 'FY2025'!K321) + 2, FIND(" ", 'FY2025'!K321) - FIND(",", 'FY2025'!K321) - 1) &amp; " " &amp; MID('FY2025'!K321, FIND(" ", 'FY2025'!K321) + 1, FIND(",", 'FY2025'!K321, FIND(" ", 'FY2025'!K321)) - FIND(" ", 'FY2025'!K321) - 1) &amp; ", " &amp; MID('FY2025'!K321, FIND(",", 'FY2025'!K321, FIND(",",'FY2025'!K321) + 1) + 2, LEN('FY2025'!K321))),"")</f>
        <v/>
      </c>
      <c r="L319" s="7" t="str">
        <f>IF('FY2025'!A321&lt;&gt;"",DATEVALUE(MID('FY2025'!L321, FIND(",", 'FY2025'!L321) + 2, FIND(" ", 'FY2025'!L321) - FIND(",", 'FY2025'!L321) - 1) &amp; " " &amp; MID('FY2025'!L321, FIND(" ", 'FY2025'!L321) + 1, FIND(",", 'FY2025'!L321, FIND(" ", 'FY2025'!L321)) - FIND(" ", 'FY2025'!L321) - 1) &amp; ", " &amp; MID('FY2025'!L321, FIND(",", 'FY2025'!L321, FIND(",",'FY2025'!L321) + 1) + 2, LEN('FY2025'!L321))),"")</f>
        <v/>
      </c>
      <c r="M319" s="7" t="str">
        <f>IF('FY2025'!A321&lt;&gt;"",DATEVALUE(MID('FY2025'!M321, FIND(",", 'FY2025'!M321) + 2, FIND(" ", 'FY2025'!M321) - FIND(",", 'FY2025'!M321) - 1) &amp; " " &amp; MID('FY2025'!M321, FIND(" ", 'FY2025'!M321) + 1, FIND(",", 'FY2025'!M321, FIND(" ", 'FY2025'!M321)) - FIND(" ", 'FY2025'!M321) - 1) &amp; ", " &amp; MID('FY2025'!M321, FIND(",", 'FY2025'!M321, FIND(",",'FY2025'!M321) + 1) + 2, LEN('FY2025'!M321))),"")</f>
        <v/>
      </c>
      <c r="N319" s="7" t="str">
        <f>IF('FY2025'!A321&lt;&gt;"",DATEVALUE(MID('FY2025'!N321, FIND(",", 'FY2025'!N321) + 2, FIND(" ", 'FY2025'!N321) - FIND(",", 'FY2025'!N321) - 1) &amp; " " &amp; MID('FY2025'!N321, FIND(" ", 'FY2025'!N321) + 1, FIND(",", 'FY2025'!N321, FIND(" ", 'FY2025'!N321)) - FIND(" ", 'FY2025'!N321) - 1) &amp; ", " &amp; MID('FY2025'!N321, FIND(",", 'FY2025'!N321, FIND(",",'FY2025'!N321) + 1) + 2, LEN('FY2025'!N321))),"")</f>
        <v/>
      </c>
      <c r="O319" s="5" t="str">
        <f t="shared" si="4"/>
        <v/>
      </c>
      <c r="P319" s="10" t="str">
        <f>IF('FY2025'!$A321&lt;&gt;"",IF(AND(MONTH($K319) &lt;= 1, MONTH($L319) &gt;= 1), IF($O319 &lt;&gt; "", $E319/$O319, ""), ""),"")</f>
        <v/>
      </c>
      <c r="Q319" s="10" t="str">
        <f>IF('FY2025'!$A321&lt;&gt;"",IF(AND(MONTH($K319) &lt;= 2, MONTH($L319) &gt;= 2), IF($O319 &lt;&gt; "", $E319/$O319, ""), ""),"")</f>
        <v/>
      </c>
      <c r="R319" s="10" t="str">
        <f>IF('FY2025'!$A321&lt;&gt;"",IF(AND(MONTH($K319) &lt;= 3, MONTH($L319) &gt;= 3), IF($O319 &lt;&gt; "", $E319/$O319, ""), ""),"")</f>
        <v/>
      </c>
      <c r="S319" s="10" t="str">
        <f>IF('FY2025'!$A321&lt;&gt;"",IF(AND(MONTH($K319) &lt;= 4, MONTH($L319) &gt;= 4), IF($O319 &lt;&gt; "", $E319/$O319, ""), ""),"")</f>
        <v/>
      </c>
      <c r="T319" s="10" t="str">
        <f>IF('FY2025'!$A321&lt;&gt;"",IF(AND(MONTH($K319) &lt;= 5, MONTH($L319) &gt;= 5), IF($O319 &lt;&gt; "", $E319/$O319, ""), ""),"")</f>
        <v/>
      </c>
      <c r="U319" s="10" t="str">
        <f>IF('FY2025'!$A321&lt;&gt;"",IF(AND(MONTH($K319) &lt;= 6, MONTH($L319) &gt;= 6), IF($O319 &lt;&gt; "", $E319/$O319, ""), ""),"")</f>
        <v/>
      </c>
      <c r="V319" s="10" t="str">
        <f>IF('FY2025'!$A321&lt;&gt;"",IF(AND(MONTH($K319) &lt;= 7, MONTH($L319) &gt;= 7 ), IF($O319 &lt;&gt; "", $E319/$O319, ""), ""),"")</f>
        <v/>
      </c>
      <c r="W319" s="10" t="str">
        <f>IF('FY2025'!$A321&lt;&gt;"",IF(AND(MONTH($K319) &lt;= 8, MONTH($L319) &gt;= 8), IF($O319 &lt;&gt; "", $E319/$O319, ""), ""),"")</f>
        <v/>
      </c>
      <c r="X319" s="10" t="str">
        <f>IF('FY2025'!$A321&lt;&gt;"",IF(AND(MONTH($K319) &lt;= 9, MONTH($L319) &gt;= 9), IF($O319 &lt;&gt; "", $E319/$O319, ""), ""),"")</f>
        <v/>
      </c>
      <c r="Y319" s="10" t="str">
        <f>IF('FY2025'!$A321&lt;&gt;"",IF(AND(MONTH($K319) &lt;= 10, MONTH($L319) &gt;= 10), IF($O319 &lt;&gt; "", $E319/$O319, ""), ""),"")</f>
        <v/>
      </c>
      <c r="Z319" s="10" t="str">
        <f>IF('FY2025'!$A321&lt;&gt;"",IF(AND(MONTH($K319) &lt;= 11, MONTH($L319) &gt;= 11), IF($O319 &lt;&gt; "", $E319/$O319, ""), ""),"")</f>
        <v/>
      </c>
      <c r="AA319" s="10" t="str">
        <f>IF('FY2025'!$A321&lt;&gt;"",IF(AND(MONTH($K319) &lt;= 12, MONTH($L319) &gt;= 12), IF($O319 &lt;&gt; "", $E319/$O319, ""), ""),"")</f>
        <v/>
      </c>
    </row>
    <row r="320" spans="1:27" x14ac:dyDescent="0.25">
      <c r="A320" s="8" t="str">
        <f>IF('FY2025'!A322&lt;&gt;"", VALUE('FY2025'!A322), "")</f>
        <v/>
      </c>
      <c r="B320" s="5" t="str">
        <f>IF('FY2025'!A322&lt;&gt;"",_xlfn.VALUETOTEXT('FY2025'!B322),"")</f>
        <v/>
      </c>
      <c r="C320" s="5" t="str">
        <f>_xlfn.VALUETOTEXT('FY2025'!C322)</f>
        <v/>
      </c>
      <c r="D320" s="5" t="str">
        <f>IF('FY2025'!A322&lt;&gt;"",_xlfn.VALUETOTEXT('FY2025'!D322),"")</f>
        <v/>
      </c>
      <c r="E320" s="6" t="str">
        <f>IF('FY2025'!A322&lt;&gt;"",VALUE('FY2025'!E322),"")</f>
        <v/>
      </c>
      <c r="F320" s="6" t="str">
        <f>IF('FY2025'!A322&lt;&gt;"",VALUE('FY2025'!F322),"")</f>
        <v/>
      </c>
      <c r="G320" s="6" t="str">
        <f>IF('FY2025'!A322&lt;&gt;"",VALUE('FY2025'!G322),"")</f>
        <v/>
      </c>
      <c r="H320" s="6" t="str">
        <f>IF('FY2025'!A322&lt;&gt;"",VALUE('FY2025'!H322),"")</f>
        <v/>
      </c>
      <c r="I320" s="6" t="str">
        <f>IF('FY2025'!A322&lt;&gt;"",VALUE('FY2025'!I322),"")</f>
        <v/>
      </c>
      <c r="J320" s="6" t="str">
        <f>IF('FY2025'!A322&lt;&gt;"",VALUE('FY2025'!J322),"")</f>
        <v/>
      </c>
      <c r="K320" s="7" t="str">
        <f>IF('FY2025'!A322&lt;&gt;"",DATEVALUE(MID('FY2025'!K322, FIND(",", 'FY2025'!K322) + 2, FIND(" ", 'FY2025'!K322) - FIND(",", 'FY2025'!K322) - 1) &amp; " " &amp; MID('FY2025'!K322, FIND(" ", 'FY2025'!K322) + 1, FIND(",", 'FY2025'!K322, FIND(" ", 'FY2025'!K322)) - FIND(" ", 'FY2025'!K322) - 1) &amp; ", " &amp; MID('FY2025'!K322, FIND(",", 'FY2025'!K322, FIND(",",'FY2025'!K322) + 1) + 2, LEN('FY2025'!K322))),"")</f>
        <v/>
      </c>
      <c r="L320" s="7" t="str">
        <f>IF('FY2025'!A322&lt;&gt;"",DATEVALUE(MID('FY2025'!L322, FIND(",", 'FY2025'!L322) + 2, FIND(" ", 'FY2025'!L322) - FIND(",", 'FY2025'!L322) - 1) &amp; " " &amp; MID('FY2025'!L322, FIND(" ", 'FY2025'!L322) + 1, FIND(",", 'FY2025'!L322, FIND(" ", 'FY2025'!L322)) - FIND(" ", 'FY2025'!L322) - 1) &amp; ", " &amp; MID('FY2025'!L322, FIND(",", 'FY2025'!L322, FIND(",",'FY2025'!L322) + 1) + 2, LEN('FY2025'!L322))),"")</f>
        <v/>
      </c>
      <c r="M320" s="7" t="str">
        <f>IF('FY2025'!A322&lt;&gt;"",DATEVALUE(MID('FY2025'!M322, FIND(",", 'FY2025'!M322) + 2, FIND(" ", 'FY2025'!M322) - FIND(",", 'FY2025'!M322) - 1) &amp; " " &amp; MID('FY2025'!M322, FIND(" ", 'FY2025'!M322) + 1, FIND(",", 'FY2025'!M322, FIND(" ", 'FY2025'!M322)) - FIND(" ", 'FY2025'!M322) - 1) &amp; ", " &amp; MID('FY2025'!M322, FIND(",", 'FY2025'!M322, FIND(",",'FY2025'!M322) + 1) + 2, LEN('FY2025'!M322))),"")</f>
        <v/>
      </c>
      <c r="N320" s="7" t="str">
        <f>IF('FY2025'!A322&lt;&gt;"",DATEVALUE(MID('FY2025'!N322, FIND(",", 'FY2025'!N322) + 2, FIND(" ", 'FY2025'!N322) - FIND(",", 'FY2025'!N322) - 1) &amp; " " &amp; MID('FY2025'!N322, FIND(" ", 'FY2025'!N322) + 1, FIND(",", 'FY2025'!N322, FIND(" ", 'FY2025'!N322)) - FIND(" ", 'FY2025'!N322) - 1) &amp; ", " &amp; MID('FY2025'!N322, FIND(",", 'FY2025'!N322, FIND(",",'FY2025'!N322) + 1) + 2, LEN('FY2025'!N322))),"")</f>
        <v/>
      </c>
      <c r="O320" s="5" t="str">
        <f t="shared" si="4"/>
        <v/>
      </c>
      <c r="P320" s="10" t="str">
        <f>IF('FY2025'!$A322&lt;&gt;"",IF(AND(MONTH($K320) &lt;= 1, MONTH($L320) &gt;= 1), IF($O320 &lt;&gt; "", $E320/$O320, ""), ""),"")</f>
        <v/>
      </c>
      <c r="Q320" s="10" t="str">
        <f>IF('FY2025'!$A322&lt;&gt;"",IF(AND(MONTH($K320) &lt;= 2, MONTH($L320) &gt;= 2), IF($O320 &lt;&gt; "", $E320/$O320, ""), ""),"")</f>
        <v/>
      </c>
      <c r="R320" s="10" t="str">
        <f>IF('FY2025'!$A322&lt;&gt;"",IF(AND(MONTH($K320) &lt;= 3, MONTH($L320) &gt;= 3), IF($O320 &lt;&gt; "", $E320/$O320, ""), ""),"")</f>
        <v/>
      </c>
      <c r="S320" s="10" t="str">
        <f>IF('FY2025'!$A322&lt;&gt;"",IF(AND(MONTH($K320) &lt;= 4, MONTH($L320) &gt;= 4), IF($O320 &lt;&gt; "", $E320/$O320, ""), ""),"")</f>
        <v/>
      </c>
      <c r="T320" s="10" t="str">
        <f>IF('FY2025'!$A322&lt;&gt;"",IF(AND(MONTH($K320) &lt;= 5, MONTH($L320) &gt;= 5), IF($O320 &lt;&gt; "", $E320/$O320, ""), ""),"")</f>
        <v/>
      </c>
      <c r="U320" s="10" t="str">
        <f>IF('FY2025'!$A322&lt;&gt;"",IF(AND(MONTH($K320) &lt;= 6, MONTH($L320) &gt;= 6), IF($O320 &lt;&gt; "", $E320/$O320, ""), ""),"")</f>
        <v/>
      </c>
      <c r="V320" s="10" t="str">
        <f>IF('FY2025'!$A322&lt;&gt;"",IF(AND(MONTH($K320) &lt;= 7, MONTH($L320) &gt;= 7 ), IF($O320 &lt;&gt; "", $E320/$O320, ""), ""),"")</f>
        <v/>
      </c>
      <c r="W320" s="10" t="str">
        <f>IF('FY2025'!$A322&lt;&gt;"",IF(AND(MONTH($K320) &lt;= 8, MONTH($L320) &gt;= 8), IF($O320 &lt;&gt; "", $E320/$O320, ""), ""),"")</f>
        <v/>
      </c>
      <c r="X320" s="10" t="str">
        <f>IF('FY2025'!$A322&lt;&gt;"",IF(AND(MONTH($K320) &lt;= 9, MONTH($L320) &gt;= 9), IF($O320 &lt;&gt; "", $E320/$O320, ""), ""),"")</f>
        <v/>
      </c>
      <c r="Y320" s="10" t="str">
        <f>IF('FY2025'!$A322&lt;&gt;"",IF(AND(MONTH($K320) &lt;= 10, MONTH($L320) &gt;= 10), IF($O320 &lt;&gt; "", $E320/$O320, ""), ""),"")</f>
        <v/>
      </c>
      <c r="Z320" s="10" t="str">
        <f>IF('FY2025'!$A322&lt;&gt;"",IF(AND(MONTH($K320) &lt;= 11, MONTH($L320) &gt;= 11), IF($O320 &lt;&gt; "", $E320/$O320, ""), ""),"")</f>
        <v/>
      </c>
      <c r="AA320" s="10" t="str">
        <f>IF('FY2025'!$A322&lt;&gt;"",IF(AND(MONTH($K320) &lt;= 12, MONTH($L320) &gt;= 12), IF($O320 &lt;&gt; "", $E320/$O320, ""), ""),"")</f>
        <v/>
      </c>
    </row>
    <row r="321" spans="1:27" x14ac:dyDescent="0.25">
      <c r="A321" s="8" t="str">
        <f>IF('FY2025'!A323&lt;&gt;"", VALUE('FY2025'!A323), "")</f>
        <v/>
      </c>
      <c r="B321" s="5" t="str">
        <f>IF('FY2025'!A323&lt;&gt;"",_xlfn.VALUETOTEXT('FY2025'!B323),"")</f>
        <v/>
      </c>
      <c r="C321" s="5" t="str">
        <f>_xlfn.VALUETOTEXT('FY2025'!C323)</f>
        <v/>
      </c>
      <c r="D321" s="5" t="str">
        <f>IF('FY2025'!A323&lt;&gt;"",_xlfn.VALUETOTEXT('FY2025'!D323),"")</f>
        <v/>
      </c>
      <c r="E321" s="6" t="str">
        <f>IF('FY2025'!A323&lt;&gt;"",VALUE('FY2025'!E323),"")</f>
        <v/>
      </c>
      <c r="F321" s="6" t="str">
        <f>IF('FY2025'!A323&lt;&gt;"",VALUE('FY2025'!F323),"")</f>
        <v/>
      </c>
      <c r="G321" s="6" t="str">
        <f>IF('FY2025'!A323&lt;&gt;"",VALUE('FY2025'!G323),"")</f>
        <v/>
      </c>
      <c r="H321" s="6" t="str">
        <f>IF('FY2025'!A323&lt;&gt;"",VALUE('FY2025'!H323),"")</f>
        <v/>
      </c>
      <c r="I321" s="6" t="str">
        <f>IF('FY2025'!A323&lt;&gt;"",VALUE('FY2025'!I323),"")</f>
        <v/>
      </c>
      <c r="J321" s="6" t="str">
        <f>IF('FY2025'!A323&lt;&gt;"",VALUE('FY2025'!J323),"")</f>
        <v/>
      </c>
      <c r="K321" s="7" t="str">
        <f>IF('FY2025'!A323&lt;&gt;"",DATEVALUE(MID('FY2025'!K323, FIND(",", 'FY2025'!K323) + 2, FIND(" ", 'FY2025'!K323) - FIND(",", 'FY2025'!K323) - 1) &amp; " " &amp; MID('FY2025'!K323, FIND(" ", 'FY2025'!K323) + 1, FIND(",", 'FY2025'!K323, FIND(" ", 'FY2025'!K323)) - FIND(" ", 'FY2025'!K323) - 1) &amp; ", " &amp; MID('FY2025'!K323, FIND(",", 'FY2025'!K323, FIND(",",'FY2025'!K323) + 1) + 2, LEN('FY2025'!K323))),"")</f>
        <v/>
      </c>
      <c r="L321" s="7" t="str">
        <f>IF('FY2025'!A323&lt;&gt;"",DATEVALUE(MID('FY2025'!L323, FIND(",", 'FY2025'!L323) + 2, FIND(" ", 'FY2025'!L323) - FIND(",", 'FY2025'!L323) - 1) &amp; " " &amp; MID('FY2025'!L323, FIND(" ", 'FY2025'!L323) + 1, FIND(",", 'FY2025'!L323, FIND(" ", 'FY2025'!L323)) - FIND(" ", 'FY2025'!L323) - 1) &amp; ", " &amp; MID('FY2025'!L323, FIND(",", 'FY2025'!L323, FIND(",",'FY2025'!L323) + 1) + 2, LEN('FY2025'!L323))),"")</f>
        <v/>
      </c>
      <c r="M321" s="7" t="str">
        <f>IF('FY2025'!A323&lt;&gt;"",DATEVALUE(MID('FY2025'!M323, FIND(",", 'FY2025'!M323) + 2, FIND(" ", 'FY2025'!M323) - FIND(",", 'FY2025'!M323) - 1) &amp; " " &amp; MID('FY2025'!M323, FIND(" ", 'FY2025'!M323) + 1, FIND(",", 'FY2025'!M323, FIND(" ", 'FY2025'!M323)) - FIND(" ", 'FY2025'!M323) - 1) &amp; ", " &amp; MID('FY2025'!M323, FIND(",", 'FY2025'!M323, FIND(",",'FY2025'!M323) + 1) + 2, LEN('FY2025'!M323))),"")</f>
        <v/>
      </c>
      <c r="N321" s="7" t="str">
        <f>IF('FY2025'!A323&lt;&gt;"",DATEVALUE(MID('FY2025'!N323, FIND(",", 'FY2025'!N323) + 2, FIND(" ", 'FY2025'!N323) - FIND(",", 'FY2025'!N323) - 1) &amp; " " &amp; MID('FY2025'!N323, FIND(" ", 'FY2025'!N323) + 1, FIND(",", 'FY2025'!N323, FIND(" ", 'FY2025'!N323)) - FIND(" ", 'FY2025'!N323) - 1) &amp; ", " &amp; MID('FY2025'!N323, FIND(",", 'FY2025'!N323, FIND(",",'FY2025'!N323) + 1) + 2, LEN('FY2025'!N323))),"")</f>
        <v/>
      </c>
      <c r="O321" s="5" t="str">
        <f t="shared" si="4"/>
        <v/>
      </c>
      <c r="P321" s="10" t="str">
        <f>IF('FY2025'!$A323&lt;&gt;"",IF(AND(MONTH($K321) &lt;= 1, MONTH($L321) &gt;= 1), IF($O321 &lt;&gt; "", $E321/$O321, ""), ""),"")</f>
        <v/>
      </c>
      <c r="Q321" s="10" t="str">
        <f>IF('FY2025'!$A323&lt;&gt;"",IF(AND(MONTH($K321) &lt;= 2, MONTH($L321) &gt;= 2), IF($O321 &lt;&gt; "", $E321/$O321, ""), ""),"")</f>
        <v/>
      </c>
      <c r="R321" s="10" t="str">
        <f>IF('FY2025'!$A323&lt;&gt;"",IF(AND(MONTH($K321) &lt;= 3, MONTH($L321) &gt;= 3), IF($O321 &lt;&gt; "", $E321/$O321, ""), ""),"")</f>
        <v/>
      </c>
      <c r="S321" s="10" t="str">
        <f>IF('FY2025'!$A323&lt;&gt;"",IF(AND(MONTH($K321) &lt;= 4, MONTH($L321) &gt;= 4), IF($O321 &lt;&gt; "", $E321/$O321, ""), ""),"")</f>
        <v/>
      </c>
      <c r="T321" s="10" t="str">
        <f>IF('FY2025'!$A323&lt;&gt;"",IF(AND(MONTH($K321) &lt;= 5, MONTH($L321) &gt;= 5), IF($O321 &lt;&gt; "", $E321/$O321, ""), ""),"")</f>
        <v/>
      </c>
      <c r="U321" s="10" t="str">
        <f>IF('FY2025'!$A323&lt;&gt;"",IF(AND(MONTH($K321) &lt;= 6, MONTH($L321) &gt;= 6), IF($O321 &lt;&gt; "", $E321/$O321, ""), ""),"")</f>
        <v/>
      </c>
      <c r="V321" s="10" t="str">
        <f>IF('FY2025'!$A323&lt;&gt;"",IF(AND(MONTH($K321) &lt;= 7, MONTH($L321) &gt;= 7 ), IF($O321 &lt;&gt; "", $E321/$O321, ""), ""),"")</f>
        <v/>
      </c>
      <c r="W321" s="10" t="str">
        <f>IF('FY2025'!$A323&lt;&gt;"",IF(AND(MONTH($K321) &lt;= 8, MONTH($L321) &gt;= 8), IF($O321 &lt;&gt; "", $E321/$O321, ""), ""),"")</f>
        <v/>
      </c>
      <c r="X321" s="10" t="str">
        <f>IF('FY2025'!$A323&lt;&gt;"",IF(AND(MONTH($K321) &lt;= 9, MONTH($L321) &gt;= 9), IF($O321 &lt;&gt; "", $E321/$O321, ""), ""),"")</f>
        <v/>
      </c>
      <c r="Y321" s="10" t="str">
        <f>IF('FY2025'!$A323&lt;&gt;"",IF(AND(MONTH($K321) &lt;= 10, MONTH($L321) &gt;= 10), IF($O321 &lt;&gt; "", $E321/$O321, ""), ""),"")</f>
        <v/>
      </c>
      <c r="Z321" s="10" t="str">
        <f>IF('FY2025'!$A323&lt;&gt;"",IF(AND(MONTH($K321) &lt;= 11, MONTH($L321) &gt;= 11), IF($O321 &lt;&gt; "", $E321/$O321, ""), ""),"")</f>
        <v/>
      </c>
      <c r="AA321" s="10" t="str">
        <f>IF('FY2025'!$A323&lt;&gt;"",IF(AND(MONTH($K321) &lt;= 12, MONTH($L321) &gt;= 12), IF($O321 &lt;&gt; "", $E321/$O321, ""), ""),"")</f>
        <v/>
      </c>
    </row>
    <row r="322" spans="1:27" x14ac:dyDescent="0.25">
      <c r="A322" s="8" t="str">
        <f>IF('FY2025'!A324&lt;&gt;"", VALUE('FY2025'!A324), "")</f>
        <v/>
      </c>
      <c r="B322" s="5" t="str">
        <f>IF('FY2025'!A324&lt;&gt;"",_xlfn.VALUETOTEXT('FY2025'!B324),"")</f>
        <v/>
      </c>
      <c r="C322" s="5" t="str">
        <f>_xlfn.VALUETOTEXT('FY2025'!C324)</f>
        <v/>
      </c>
      <c r="D322" s="5" t="str">
        <f>IF('FY2025'!A324&lt;&gt;"",_xlfn.VALUETOTEXT('FY2025'!D324),"")</f>
        <v/>
      </c>
      <c r="E322" s="6" t="str">
        <f>IF('FY2025'!A324&lt;&gt;"",VALUE('FY2025'!E324),"")</f>
        <v/>
      </c>
      <c r="F322" s="6" t="str">
        <f>IF('FY2025'!A324&lt;&gt;"",VALUE('FY2025'!F324),"")</f>
        <v/>
      </c>
      <c r="G322" s="6" t="str">
        <f>IF('FY2025'!A324&lt;&gt;"",VALUE('FY2025'!G324),"")</f>
        <v/>
      </c>
      <c r="H322" s="6" t="str">
        <f>IF('FY2025'!A324&lt;&gt;"",VALUE('FY2025'!H324),"")</f>
        <v/>
      </c>
      <c r="I322" s="6" t="str">
        <f>IF('FY2025'!A324&lt;&gt;"",VALUE('FY2025'!I324),"")</f>
        <v/>
      </c>
      <c r="J322" s="6" t="str">
        <f>IF('FY2025'!A324&lt;&gt;"",VALUE('FY2025'!J324),"")</f>
        <v/>
      </c>
      <c r="K322" s="7" t="str">
        <f>IF('FY2025'!A324&lt;&gt;"",DATEVALUE(MID('FY2025'!K324, FIND(",", 'FY2025'!K324) + 2, FIND(" ", 'FY2025'!K324) - FIND(",", 'FY2025'!K324) - 1) &amp; " " &amp; MID('FY2025'!K324, FIND(" ", 'FY2025'!K324) + 1, FIND(",", 'FY2025'!K324, FIND(" ", 'FY2025'!K324)) - FIND(" ", 'FY2025'!K324) - 1) &amp; ", " &amp; MID('FY2025'!K324, FIND(",", 'FY2025'!K324, FIND(",",'FY2025'!K324) + 1) + 2, LEN('FY2025'!K324))),"")</f>
        <v/>
      </c>
      <c r="L322" s="7" t="str">
        <f>IF('FY2025'!A324&lt;&gt;"",DATEVALUE(MID('FY2025'!L324, FIND(",", 'FY2025'!L324) + 2, FIND(" ", 'FY2025'!L324) - FIND(",", 'FY2025'!L324) - 1) &amp; " " &amp; MID('FY2025'!L324, FIND(" ", 'FY2025'!L324) + 1, FIND(",", 'FY2025'!L324, FIND(" ", 'FY2025'!L324)) - FIND(" ", 'FY2025'!L324) - 1) &amp; ", " &amp; MID('FY2025'!L324, FIND(",", 'FY2025'!L324, FIND(",",'FY2025'!L324) + 1) + 2, LEN('FY2025'!L324))),"")</f>
        <v/>
      </c>
      <c r="M322" s="7" t="str">
        <f>IF('FY2025'!A324&lt;&gt;"",DATEVALUE(MID('FY2025'!M324, FIND(",", 'FY2025'!M324) + 2, FIND(" ", 'FY2025'!M324) - FIND(",", 'FY2025'!M324) - 1) &amp; " " &amp; MID('FY2025'!M324, FIND(" ", 'FY2025'!M324) + 1, FIND(",", 'FY2025'!M324, FIND(" ", 'FY2025'!M324)) - FIND(" ", 'FY2025'!M324) - 1) &amp; ", " &amp; MID('FY2025'!M324, FIND(",", 'FY2025'!M324, FIND(",",'FY2025'!M324) + 1) + 2, LEN('FY2025'!M324))),"")</f>
        <v/>
      </c>
      <c r="N322" s="7" t="str">
        <f>IF('FY2025'!A324&lt;&gt;"",DATEVALUE(MID('FY2025'!N324, FIND(",", 'FY2025'!N324) + 2, FIND(" ", 'FY2025'!N324) - FIND(",", 'FY2025'!N324) - 1) &amp; " " &amp; MID('FY2025'!N324, FIND(" ", 'FY2025'!N324) + 1, FIND(",", 'FY2025'!N324, FIND(" ", 'FY2025'!N324)) - FIND(" ", 'FY2025'!N324) - 1) &amp; ", " &amp; MID('FY2025'!N324, FIND(",", 'FY2025'!N324, FIND(",",'FY2025'!N324) + 1) + 2, LEN('FY2025'!N324))),"")</f>
        <v/>
      </c>
      <c r="O322" s="5" t="str">
        <f t="shared" si="4"/>
        <v/>
      </c>
      <c r="P322" s="10" t="str">
        <f>IF('FY2025'!$A324&lt;&gt;"",IF(AND(MONTH($K322) &lt;= 1, MONTH($L322) &gt;= 1), IF($O322 &lt;&gt; "", $E322/$O322, ""), ""),"")</f>
        <v/>
      </c>
      <c r="Q322" s="10" t="str">
        <f>IF('FY2025'!$A324&lt;&gt;"",IF(AND(MONTH($K322) &lt;= 2, MONTH($L322) &gt;= 2), IF($O322 &lt;&gt; "", $E322/$O322, ""), ""),"")</f>
        <v/>
      </c>
      <c r="R322" s="10" t="str">
        <f>IF('FY2025'!$A324&lt;&gt;"",IF(AND(MONTH($K322) &lt;= 3, MONTH($L322) &gt;= 3), IF($O322 &lt;&gt; "", $E322/$O322, ""), ""),"")</f>
        <v/>
      </c>
      <c r="S322" s="10" t="str">
        <f>IF('FY2025'!$A324&lt;&gt;"",IF(AND(MONTH($K322) &lt;= 4, MONTH($L322) &gt;= 4), IF($O322 &lt;&gt; "", $E322/$O322, ""), ""),"")</f>
        <v/>
      </c>
      <c r="T322" s="10" t="str">
        <f>IF('FY2025'!$A324&lt;&gt;"",IF(AND(MONTH($K322) &lt;= 5, MONTH($L322) &gt;= 5), IF($O322 &lt;&gt; "", $E322/$O322, ""), ""),"")</f>
        <v/>
      </c>
      <c r="U322" s="10" t="str">
        <f>IF('FY2025'!$A324&lt;&gt;"",IF(AND(MONTH($K322) &lt;= 6, MONTH($L322) &gt;= 6), IF($O322 &lt;&gt; "", $E322/$O322, ""), ""),"")</f>
        <v/>
      </c>
      <c r="V322" s="10" t="str">
        <f>IF('FY2025'!$A324&lt;&gt;"",IF(AND(MONTH($K322) &lt;= 7, MONTH($L322) &gt;= 7 ), IF($O322 &lt;&gt; "", $E322/$O322, ""), ""),"")</f>
        <v/>
      </c>
      <c r="W322" s="10" t="str">
        <f>IF('FY2025'!$A324&lt;&gt;"",IF(AND(MONTH($K322) &lt;= 8, MONTH($L322) &gt;= 8), IF($O322 &lt;&gt; "", $E322/$O322, ""), ""),"")</f>
        <v/>
      </c>
      <c r="X322" s="10" t="str">
        <f>IF('FY2025'!$A324&lt;&gt;"",IF(AND(MONTH($K322) &lt;= 9, MONTH($L322) &gt;= 9), IF($O322 &lt;&gt; "", $E322/$O322, ""), ""),"")</f>
        <v/>
      </c>
      <c r="Y322" s="10" t="str">
        <f>IF('FY2025'!$A324&lt;&gt;"",IF(AND(MONTH($K322) &lt;= 10, MONTH($L322) &gt;= 10), IF($O322 &lt;&gt; "", $E322/$O322, ""), ""),"")</f>
        <v/>
      </c>
      <c r="Z322" s="10" t="str">
        <f>IF('FY2025'!$A324&lt;&gt;"",IF(AND(MONTH($K322) &lt;= 11, MONTH($L322) &gt;= 11), IF($O322 &lt;&gt; "", $E322/$O322, ""), ""),"")</f>
        <v/>
      </c>
      <c r="AA322" s="10" t="str">
        <f>IF('FY2025'!$A324&lt;&gt;"",IF(AND(MONTH($K322) &lt;= 12, MONTH($L322) &gt;= 12), IF($O322 &lt;&gt; "", $E322/$O322, ""), ""),"")</f>
        <v/>
      </c>
    </row>
    <row r="323" spans="1:27" x14ac:dyDescent="0.25">
      <c r="A323" s="8" t="str">
        <f>IF('FY2025'!A325&lt;&gt;"", VALUE('FY2025'!A325), "")</f>
        <v/>
      </c>
      <c r="B323" s="5" t="str">
        <f>IF('FY2025'!A325&lt;&gt;"",_xlfn.VALUETOTEXT('FY2025'!B325),"")</f>
        <v/>
      </c>
      <c r="C323" s="5" t="str">
        <f>_xlfn.VALUETOTEXT('FY2025'!C325)</f>
        <v/>
      </c>
      <c r="D323" s="5" t="str">
        <f>IF('FY2025'!A325&lt;&gt;"",_xlfn.VALUETOTEXT('FY2025'!D325),"")</f>
        <v/>
      </c>
      <c r="E323" s="6" t="str">
        <f>IF('FY2025'!A325&lt;&gt;"",VALUE('FY2025'!E325),"")</f>
        <v/>
      </c>
      <c r="F323" s="6" t="str">
        <f>IF('FY2025'!A325&lt;&gt;"",VALUE('FY2025'!F325),"")</f>
        <v/>
      </c>
      <c r="G323" s="6" t="str">
        <f>IF('FY2025'!A325&lt;&gt;"",VALUE('FY2025'!G325),"")</f>
        <v/>
      </c>
      <c r="H323" s="6" t="str">
        <f>IF('FY2025'!A325&lt;&gt;"",VALUE('FY2025'!H325),"")</f>
        <v/>
      </c>
      <c r="I323" s="6" t="str">
        <f>IF('FY2025'!A325&lt;&gt;"",VALUE('FY2025'!I325),"")</f>
        <v/>
      </c>
      <c r="J323" s="6" t="str">
        <f>IF('FY2025'!A325&lt;&gt;"",VALUE('FY2025'!J325),"")</f>
        <v/>
      </c>
      <c r="K323" s="7" t="str">
        <f>IF('FY2025'!A325&lt;&gt;"",DATEVALUE(MID('FY2025'!K325, FIND(",", 'FY2025'!K325) + 2, FIND(" ", 'FY2025'!K325) - FIND(",", 'FY2025'!K325) - 1) &amp; " " &amp; MID('FY2025'!K325, FIND(" ", 'FY2025'!K325) + 1, FIND(",", 'FY2025'!K325, FIND(" ", 'FY2025'!K325)) - FIND(" ", 'FY2025'!K325) - 1) &amp; ", " &amp; MID('FY2025'!K325, FIND(",", 'FY2025'!K325, FIND(",",'FY2025'!K325) + 1) + 2, LEN('FY2025'!K325))),"")</f>
        <v/>
      </c>
      <c r="L323" s="7" t="str">
        <f>IF('FY2025'!A325&lt;&gt;"",DATEVALUE(MID('FY2025'!L325, FIND(",", 'FY2025'!L325) + 2, FIND(" ", 'FY2025'!L325) - FIND(",", 'FY2025'!L325) - 1) &amp; " " &amp; MID('FY2025'!L325, FIND(" ", 'FY2025'!L325) + 1, FIND(",", 'FY2025'!L325, FIND(" ", 'FY2025'!L325)) - FIND(" ", 'FY2025'!L325) - 1) &amp; ", " &amp; MID('FY2025'!L325, FIND(",", 'FY2025'!L325, FIND(",",'FY2025'!L325) + 1) + 2, LEN('FY2025'!L325))),"")</f>
        <v/>
      </c>
      <c r="M323" s="7" t="str">
        <f>IF('FY2025'!A325&lt;&gt;"",DATEVALUE(MID('FY2025'!M325, FIND(",", 'FY2025'!M325) + 2, FIND(" ", 'FY2025'!M325) - FIND(",", 'FY2025'!M325) - 1) &amp; " " &amp; MID('FY2025'!M325, FIND(" ", 'FY2025'!M325) + 1, FIND(",", 'FY2025'!M325, FIND(" ", 'FY2025'!M325)) - FIND(" ", 'FY2025'!M325) - 1) &amp; ", " &amp; MID('FY2025'!M325, FIND(",", 'FY2025'!M325, FIND(",",'FY2025'!M325) + 1) + 2, LEN('FY2025'!M325))),"")</f>
        <v/>
      </c>
      <c r="N323" s="7" t="str">
        <f>IF('FY2025'!A325&lt;&gt;"",DATEVALUE(MID('FY2025'!N325, FIND(",", 'FY2025'!N325) + 2, FIND(" ", 'FY2025'!N325) - FIND(",", 'FY2025'!N325) - 1) &amp; " " &amp; MID('FY2025'!N325, FIND(" ", 'FY2025'!N325) + 1, FIND(",", 'FY2025'!N325, FIND(" ", 'FY2025'!N325)) - FIND(" ", 'FY2025'!N325) - 1) &amp; ", " &amp; MID('FY2025'!N325, FIND(",", 'FY2025'!N325, FIND(",",'FY2025'!N325) + 1) + 2, LEN('FY2025'!N325))),"")</f>
        <v/>
      </c>
      <c r="O323" s="5" t="str">
        <f t="shared" ref="O323:O386" si="5">IF(AND(K323&lt;&gt;"", L323&lt;&gt;""), DATEDIF(K323, L323, "M") + 1, "")</f>
        <v/>
      </c>
      <c r="P323" s="10" t="str">
        <f>IF('FY2025'!$A325&lt;&gt;"",IF(AND(MONTH($K323) &lt;= 1, MONTH($L323) &gt;= 1), IF($O323 &lt;&gt; "", $E323/$O323, ""), ""),"")</f>
        <v/>
      </c>
      <c r="Q323" s="10" t="str">
        <f>IF('FY2025'!$A325&lt;&gt;"",IF(AND(MONTH($K323) &lt;= 2, MONTH($L323) &gt;= 2), IF($O323 &lt;&gt; "", $E323/$O323, ""), ""),"")</f>
        <v/>
      </c>
      <c r="R323" s="10" t="str">
        <f>IF('FY2025'!$A325&lt;&gt;"",IF(AND(MONTH($K323) &lt;= 3, MONTH($L323) &gt;= 3), IF($O323 &lt;&gt; "", $E323/$O323, ""), ""),"")</f>
        <v/>
      </c>
      <c r="S323" s="10" t="str">
        <f>IF('FY2025'!$A325&lt;&gt;"",IF(AND(MONTH($K323) &lt;= 4, MONTH($L323) &gt;= 4), IF($O323 &lt;&gt; "", $E323/$O323, ""), ""),"")</f>
        <v/>
      </c>
      <c r="T323" s="10" t="str">
        <f>IF('FY2025'!$A325&lt;&gt;"",IF(AND(MONTH($K323) &lt;= 5, MONTH($L323) &gt;= 5), IF($O323 &lt;&gt; "", $E323/$O323, ""), ""),"")</f>
        <v/>
      </c>
      <c r="U323" s="10" t="str">
        <f>IF('FY2025'!$A325&lt;&gt;"",IF(AND(MONTH($K323) &lt;= 6, MONTH($L323) &gt;= 6), IF($O323 &lt;&gt; "", $E323/$O323, ""), ""),"")</f>
        <v/>
      </c>
      <c r="V323" s="10" t="str">
        <f>IF('FY2025'!$A325&lt;&gt;"",IF(AND(MONTH($K323) &lt;= 7, MONTH($L323) &gt;= 7 ), IF($O323 &lt;&gt; "", $E323/$O323, ""), ""),"")</f>
        <v/>
      </c>
      <c r="W323" s="10" t="str">
        <f>IF('FY2025'!$A325&lt;&gt;"",IF(AND(MONTH($K323) &lt;= 8, MONTH($L323) &gt;= 8), IF($O323 &lt;&gt; "", $E323/$O323, ""), ""),"")</f>
        <v/>
      </c>
      <c r="X323" s="10" t="str">
        <f>IF('FY2025'!$A325&lt;&gt;"",IF(AND(MONTH($K323) &lt;= 9, MONTH($L323) &gt;= 9), IF($O323 &lt;&gt; "", $E323/$O323, ""), ""),"")</f>
        <v/>
      </c>
      <c r="Y323" s="10" t="str">
        <f>IF('FY2025'!$A325&lt;&gt;"",IF(AND(MONTH($K323) &lt;= 10, MONTH($L323) &gt;= 10), IF($O323 &lt;&gt; "", $E323/$O323, ""), ""),"")</f>
        <v/>
      </c>
      <c r="Z323" s="10" t="str">
        <f>IF('FY2025'!$A325&lt;&gt;"",IF(AND(MONTH($K323) &lt;= 11, MONTH($L323) &gt;= 11), IF($O323 &lt;&gt; "", $E323/$O323, ""), ""),"")</f>
        <v/>
      </c>
      <c r="AA323" s="10" t="str">
        <f>IF('FY2025'!$A325&lt;&gt;"",IF(AND(MONTH($K323) &lt;= 12, MONTH($L323) &gt;= 12), IF($O323 &lt;&gt; "", $E323/$O323, ""), ""),"")</f>
        <v/>
      </c>
    </row>
    <row r="324" spans="1:27" x14ac:dyDescent="0.25">
      <c r="A324" s="8" t="str">
        <f>IF('FY2025'!A326&lt;&gt;"", VALUE('FY2025'!A326), "")</f>
        <v/>
      </c>
      <c r="B324" s="5" t="str">
        <f>IF('FY2025'!A326&lt;&gt;"",_xlfn.VALUETOTEXT('FY2025'!B326),"")</f>
        <v/>
      </c>
      <c r="C324" s="5" t="str">
        <f>_xlfn.VALUETOTEXT('FY2025'!C326)</f>
        <v/>
      </c>
      <c r="D324" s="5" t="str">
        <f>IF('FY2025'!A326&lt;&gt;"",_xlfn.VALUETOTEXT('FY2025'!D326),"")</f>
        <v/>
      </c>
      <c r="E324" s="6" t="str">
        <f>IF('FY2025'!A326&lt;&gt;"",VALUE('FY2025'!E326),"")</f>
        <v/>
      </c>
      <c r="F324" s="6" t="str">
        <f>IF('FY2025'!A326&lt;&gt;"",VALUE('FY2025'!F326),"")</f>
        <v/>
      </c>
      <c r="G324" s="6" t="str">
        <f>IF('FY2025'!A326&lt;&gt;"",VALUE('FY2025'!G326),"")</f>
        <v/>
      </c>
      <c r="H324" s="6" t="str">
        <f>IF('FY2025'!A326&lt;&gt;"",VALUE('FY2025'!H326),"")</f>
        <v/>
      </c>
      <c r="I324" s="6" t="str">
        <f>IF('FY2025'!A326&lt;&gt;"",VALUE('FY2025'!I326),"")</f>
        <v/>
      </c>
      <c r="J324" s="6" t="str">
        <f>IF('FY2025'!A326&lt;&gt;"",VALUE('FY2025'!J326),"")</f>
        <v/>
      </c>
      <c r="K324" s="7" t="str">
        <f>IF('FY2025'!A326&lt;&gt;"",DATEVALUE(MID('FY2025'!K326, FIND(",", 'FY2025'!K326) + 2, FIND(" ", 'FY2025'!K326) - FIND(",", 'FY2025'!K326) - 1) &amp; " " &amp; MID('FY2025'!K326, FIND(" ", 'FY2025'!K326) + 1, FIND(",", 'FY2025'!K326, FIND(" ", 'FY2025'!K326)) - FIND(" ", 'FY2025'!K326) - 1) &amp; ", " &amp; MID('FY2025'!K326, FIND(",", 'FY2025'!K326, FIND(",",'FY2025'!K326) + 1) + 2, LEN('FY2025'!K326))),"")</f>
        <v/>
      </c>
      <c r="L324" s="7" t="str">
        <f>IF('FY2025'!A326&lt;&gt;"",DATEVALUE(MID('FY2025'!L326, FIND(",", 'FY2025'!L326) + 2, FIND(" ", 'FY2025'!L326) - FIND(",", 'FY2025'!L326) - 1) &amp; " " &amp; MID('FY2025'!L326, FIND(" ", 'FY2025'!L326) + 1, FIND(",", 'FY2025'!L326, FIND(" ", 'FY2025'!L326)) - FIND(" ", 'FY2025'!L326) - 1) &amp; ", " &amp; MID('FY2025'!L326, FIND(",", 'FY2025'!L326, FIND(",",'FY2025'!L326) + 1) + 2, LEN('FY2025'!L326))),"")</f>
        <v/>
      </c>
      <c r="M324" s="7" t="str">
        <f>IF('FY2025'!A326&lt;&gt;"",DATEVALUE(MID('FY2025'!M326, FIND(",", 'FY2025'!M326) + 2, FIND(" ", 'FY2025'!M326) - FIND(",", 'FY2025'!M326) - 1) &amp; " " &amp; MID('FY2025'!M326, FIND(" ", 'FY2025'!M326) + 1, FIND(",", 'FY2025'!M326, FIND(" ", 'FY2025'!M326)) - FIND(" ", 'FY2025'!M326) - 1) &amp; ", " &amp; MID('FY2025'!M326, FIND(",", 'FY2025'!M326, FIND(",",'FY2025'!M326) + 1) + 2, LEN('FY2025'!M326))),"")</f>
        <v/>
      </c>
      <c r="N324" s="7" t="str">
        <f>IF('FY2025'!A326&lt;&gt;"",DATEVALUE(MID('FY2025'!N326, FIND(",", 'FY2025'!N326) + 2, FIND(" ", 'FY2025'!N326) - FIND(",", 'FY2025'!N326) - 1) &amp; " " &amp; MID('FY2025'!N326, FIND(" ", 'FY2025'!N326) + 1, FIND(",", 'FY2025'!N326, FIND(" ", 'FY2025'!N326)) - FIND(" ", 'FY2025'!N326) - 1) &amp; ", " &amp; MID('FY2025'!N326, FIND(",", 'FY2025'!N326, FIND(",",'FY2025'!N326) + 1) + 2, LEN('FY2025'!N326))),"")</f>
        <v/>
      </c>
      <c r="O324" s="5" t="str">
        <f t="shared" si="5"/>
        <v/>
      </c>
      <c r="P324" s="10" t="str">
        <f>IF('FY2025'!$A326&lt;&gt;"",IF(AND(MONTH($K324) &lt;= 1, MONTH($L324) &gt;= 1), IF($O324 &lt;&gt; "", $E324/$O324, ""), ""),"")</f>
        <v/>
      </c>
      <c r="Q324" s="10" t="str">
        <f>IF('FY2025'!$A326&lt;&gt;"",IF(AND(MONTH($K324) &lt;= 2, MONTH($L324) &gt;= 2), IF($O324 &lt;&gt; "", $E324/$O324, ""), ""),"")</f>
        <v/>
      </c>
      <c r="R324" s="10" t="str">
        <f>IF('FY2025'!$A326&lt;&gt;"",IF(AND(MONTH($K324) &lt;= 3, MONTH($L324) &gt;= 3), IF($O324 &lt;&gt; "", $E324/$O324, ""), ""),"")</f>
        <v/>
      </c>
      <c r="S324" s="10" t="str">
        <f>IF('FY2025'!$A326&lt;&gt;"",IF(AND(MONTH($K324) &lt;= 4, MONTH($L324) &gt;= 4), IF($O324 &lt;&gt; "", $E324/$O324, ""), ""),"")</f>
        <v/>
      </c>
      <c r="T324" s="10" t="str">
        <f>IF('FY2025'!$A326&lt;&gt;"",IF(AND(MONTH($K324) &lt;= 5, MONTH($L324) &gt;= 5), IF($O324 &lt;&gt; "", $E324/$O324, ""), ""),"")</f>
        <v/>
      </c>
      <c r="U324" s="10" t="str">
        <f>IF('FY2025'!$A326&lt;&gt;"",IF(AND(MONTH($K324) &lt;= 6, MONTH($L324) &gt;= 6), IF($O324 &lt;&gt; "", $E324/$O324, ""), ""),"")</f>
        <v/>
      </c>
      <c r="V324" s="10" t="str">
        <f>IF('FY2025'!$A326&lt;&gt;"",IF(AND(MONTH($K324) &lt;= 7, MONTH($L324) &gt;= 7 ), IF($O324 &lt;&gt; "", $E324/$O324, ""), ""),"")</f>
        <v/>
      </c>
      <c r="W324" s="10" t="str">
        <f>IF('FY2025'!$A326&lt;&gt;"",IF(AND(MONTH($K324) &lt;= 8, MONTH($L324) &gt;= 8), IF($O324 &lt;&gt; "", $E324/$O324, ""), ""),"")</f>
        <v/>
      </c>
      <c r="X324" s="10" t="str">
        <f>IF('FY2025'!$A326&lt;&gt;"",IF(AND(MONTH($K324) &lt;= 9, MONTH($L324) &gt;= 9), IF($O324 &lt;&gt; "", $E324/$O324, ""), ""),"")</f>
        <v/>
      </c>
      <c r="Y324" s="10" t="str">
        <f>IF('FY2025'!$A326&lt;&gt;"",IF(AND(MONTH($K324) &lt;= 10, MONTH($L324) &gt;= 10), IF($O324 &lt;&gt; "", $E324/$O324, ""), ""),"")</f>
        <v/>
      </c>
      <c r="Z324" s="10" t="str">
        <f>IF('FY2025'!$A326&lt;&gt;"",IF(AND(MONTH($K324) &lt;= 11, MONTH($L324) &gt;= 11), IF($O324 &lt;&gt; "", $E324/$O324, ""), ""),"")</f>
        <v/>
      </c>
      <c r="AA324" s="10" t="str">
        <f>IF('FY2025'!$A326&lt;&gt;"",IF(AND(MONTH($K324) &lt;= 12, MONTH($L324) &gt;= 12), IF($O324 &lt;&gt; "", $E324/$O324, ""), ""),"")</f>
        <v/>
      </c>
    </row>
    <row r="325" spans="1:27" x14ac:dyDescent="0.25">
      <c r="A325" s="8" t="str">
        <f>IF('FY2025'!A327&lt;&gt;"", VALUE('FY2025'!A327), "")</f>
        <v/>
      </c>
      <c r="B325" s="5" t="str">
        <f>IF('FY2025'!A327&lt;&gt;"",_xlfn.VALUETOTEXT('FY2025'!B327),"")</f>
        <v/>
      </c>
      <c r="C325" s="5" t="str">
        <f>_xlfn.VALUETOTEXT('FY2025'!C327)</f>
        <v/>
      </c>
      <c r="D325" s="5" t="str">
        <f>IF('FY2025'!A327&lt;&gt;"",_xlfn.VALUETOTEXT('FY2025'!D327),"")</f>
        <v/>
      </c>
      <c r="E325" s="6" t="str">
        <f>IF('FY2025'!A327&lt;&gt;"",VALUE('FY2025'!E327),"")</f>
        <v/>
      </c>
      <c r="F325" s="6" t="str">
        <f>IF('FY2025'!A327&lt;&gt;"",VALUE('FY2025'!F327),"")</f>
        <v/>
      </c>
      <c r="G325" s="6" t="str">
        <f>IF('FY2025'!A327&lt;&gt;"",VALUE('FY2025'!G327),"")</f>
        <v/>
      </c>
      <c r="H325" s="6" t="str">
        <f>IF('FY2025'!A327&lt;&gt;"",VALUE('FY2025'!H327),"")</f>
        <v/>
      </c>
      <c r="I325" s="6" t="str">
        <f>IF('FY2025'!A327&lt;&gt;"",VALUE('FY2025'!I327),"")</f>
        <v/>
      </c>
      <c r="J325" s="6" t="str">
        <f>IF('FY2025'!A327&lt;&gt;"",VALUE('FY2025'!J327),"")</f>
        <v/>
      </c>
      <c r="K325" s="7" t="str">
        <f>IF('FY2025'!A327&lt;&gt;"",DATEVALUE(MID('FY2025'!K327, FIND(",", 'FY2025'!K327) + 2, FIND(" ", 'FY2025'!K327) - FIND(",", 'FY2025'!K327) - 1) &amp; " " &amp; MID('FY2025'!K327, FIND(" ", 'FY2025'!K327) + 1, FIND(",", 'FY2025'!K327, FIND(" ", 'FY2025'!K327)) - FIND(" ", 'FY2025'!K327) - 1) &amp; ", " &amp; MID('FY2025'!K327, FIND(",", 'FY2025'!K327, FIND(",",'FY2025'!K327) + 1) + 2, LEN('FY2025'!K327))),"")</f>
        <v/>
      </c>
      <c r="L325" s="7" t="str">
        <f>IF('FY2025'!A327&lt;&gt;"",DATEVALUE(MID('FY2025'!L327, FIND(",", 'FY2025'!L327) + 2, FIND(" ", 'FY2025'!L327) - FIND(",", 'FY2025'!L327) - 1) &amp; " " &amp; MID('FY2025'!L327, FIND(" ", 'FY2025'!L327) + 1, FIND(",", 'FY2025'!L327, FIND(" ", 'FY2025'!L327)) - FIND(" ", 'FY2025'!L327) - 1) &amp; ", " &amp; MID('FY2025'!L327, FIND(",", 'FY2025'!L327, FIND(",",'FY2025'!L327) + 1) + 2, LEN('FY2025'!L327))),"")</f>
        <v/>
      </c>
      <c r="M325" s="7" t="str">
        <f>IF('FY2025'!A327&lt;&gt;"",DATEVALUE(MID('FY2025'!M327, FIND(",", 'FY2025'!M327) + 2, FIND(" ", 'FY2025'!M327) - FIND(",", 'FY2025'!M327) - 1) &amp; " " &amp; MID('FY2025'!M327, FIND(" ", 'FY2025'!M327) + 1, FIND(",", 'FY2025'!M327, FIND(" ", 'FY2025'!M327)) - FIND(" ", 'FY2025'!M327) - 1) &amp; ", " &amp; MID('FY2025'!M327, FIND(",", 'FY2025'!M327, FIND(",",'FY2025'!M327) + 1) + 2, LEN('FY2025'!M327))),"")</f>
        <v/>
      </c>
      <c r="N325" s="7" t="str">
        <f>IF('FY2025'!A327&lt;&gt;"",DATEVALUE(MID('FY2025'!N327, FIND(",", 'FY2025'!N327) + 2, FIND(" ", 'FY2025'!N327) - FIND(",", 'FY2025'!N327) - 1) &amp; " " &amp; MID('FY2025'!N327, FIND(" ", 'FY2025'!N327) + 1, FIND(",", 'FY2025'!N327, FIND(" ", 'FY2025'!N327)) - FIND(" ", 'FY2025'!N327) - 1) &amp; ", " &amp; MID('FY2025'!N327, FIND(",", 'FY2025'!N327, FIND(",",'FY2025'!N327) + 1) + 2, LEN('FY2025'!N327))),"")</f>
        <v/>
      </c>
      <c r="O325" s="5" t="str">
        <f t="shared" si="5"/>
        <v/>
      </c>
      <c r="P325" s="10" t="str">
        <f>IF('FY2025'!$A327&lt;&gt;"",IF(AND(MONTH($K325) &lt;= 1, MONTH($L325) &gt;= 1), IF($O325 &lt;&gt; "", $E325/$O325, ""), ""),"")</f>
        <v/>
      </c>
      <c r="Q325" s="10" t="str">
        <f>IF('FY2025'!$A327&lt;&gt;"",IF(AND(MONTH($K325) &lt;= 2, MONTH($L325) &gt;= 2), IF($O325 &lt;&gt; "", $E325/$O325, ""), ""),"")</f>
        <v/>
      </c>
      <c r="R325" s="10" t="str">
        <f>IF('FY2025'!$A327&lt;&gt;"",IF(AND(MONTH($K325) &lt;= 3, MONTH($L325) &gt;= 3), IF($O325 &lt;&gt; "", $E325/$O325, ""), ""),"")</f>
        <v/>
      </c>
      <c r="S325" s="10" t="str">
        <f>IF('FY2025'!$A327&lt;&gt;"",IF(AND(MONTH($K325) &lt;= 4, MONTH($L325) &gt;= 4), IF($O325 &lt;&gt; "", $E325/$O325, ""), ""),"")</f>
        <v/>
      </c>
      <c r="T325" s="10" t="str">
        <f>IF('FY2025'!$A327&lt;&gt;"",IF(AND(MONTH($K325) &lt;= 5, MONTH($L325) &gt;= 5), IF($O325 &lt;&gt; "", $E325/$O325, ""), ""),"")</f>
        <v/>
      </c>
      <c r="U325" s="10" t="str">
        <f>IF('FY2025'!$A327&lt;&gt;"",IF(AND(MONTH($K325) &lt;= 6, MONTH($L325) &gt;= 6), IF($O325 &lt;&gt; "", $E325/$O325, ""), ""),"")</f>
        <v/>
      </c>
      <c r="V325" s="10" t="str">
        <f>IF('FY2025'!$A327&lt;&gt;"",IF(AND(MONTH($K325) &lt;= 7, MONTH($L325) &gt;= 7 ), IF($O325 &lt;&gt; "", $E325/$O325, ""), ""),"")</f>
        <v/>
      </c>
      <c r="W325" s="10" t="str">
        <f>IF('FY2025'!$A327&lt;&gt;"",IF(AND(MONTH($K325) &lt;= 8, MONTH($L325) &gt;= 8), IF($O325 &lt;&gt; "", $E325/$O325, ""), ""),"")</f>
        <v/>
      </c>
      <c r="X325" s="10" t="str">
        <f>IF('FY2025'!$A327&lt;&gt;"",IF(AND(MONTH($K325) &lt;= 9, MONTH($L325) &gt;= 9), IF($O325 &lt;&gt; "", $E325/$O325, ""), ""),"")</f>
        <v/>
      </c>
      <c r="Y325" s="10" t="str">
        <f>IF('FY2025'!$A327&lt;&gt;"",IF(AND(MONTH($K325) &lt;= 10, MONTH($L325) &gt;= 10), IF($O325 &lt;&gt; "", $E325/$O325, ""), ""),"")</f>
        <v/>
      </c>
      <c r="Z325" s="10" t="str">
        <f>IF('FY2025'!$A327&lt;&gt;"",IF(AND(MONTH($K325) &lt;= 11, MONTH($L325) &gt;= 11), IF($O325 &lt;&gt; "", $E325/$O325, ""), ""),"")</f>
        <v/>
      </c>
      <c r="AA325" s="10" t="str">
        <f>IF('FY2025'!$A327&lt;&gt;"",IF(AND(MONTH($K325) &lt;= 12, MONTH($L325) &gt;= 12), IF($O325 &lt;&gt; "", $E325/$O325, ""), ""),"")</f>
        <v/>
      </c>
    </row>
    <row r="326" spans="1:27" x14ac:dyDescent="0.25">
      <c r="A326" s="8" t="str">
        <f>IF('FY2025'!A328&lt;&gt;"", VALUE('FY2025'!A328), "")</f>
        <v/>
      </c>
      <c r="B326" s="5" t="str">
        <f>IF('FY2025'!A328&lt;&gt;"",_xlfn.VALUETOTEXT('FY2025'!B328),"")</f>
        <v/>
      </c>
      <c r="C326" s="5" t="str">
        <f>_xlfn.VALUETOTEXT('FY2025'!C328)</f>
        <v/>
      </c>
      <c r="D326" s="5" t="str">
        <f>IF('FY2025'!A328&lt;&gt;"",_xlfn.VALUETOTEXT('FY2025'!D328),"")</f>
        <v/>
      </c>
      <c r="E326" s="6" t="str">
        <f>IF('FY2025'!A328&lt;&gt;"",VALUE('FY2025'!E328),"")</f>
        <v/>
      </c>
      <c r="F326" s="6" t="str">
        <f>IF('FY2025'!A328&lt;&gt;"",VALUE('FY2025'!F328),"")</f>
        <v/>
      </c>
      <c r="G326" s="6" t="str">
        <f>IF('FY2025'!A328&lt;&gt;"",VALUE('FY2025'!G328),"")</f>
        <v/>
      </c>
      <c r="H326" s="6" t="str">
        <f>IF('FY2025'!A328&lt;&gt;"",VALUE('FY2025'!H328),"")</f>
        <v/>
      </c>
      <c r="I326" s="6" t="str">
        <f>IF('FY2025'!A328&lt;&gt;"",VALUE('FY2025'!I328),"")</f>
        <v/>
      </c>
      <c r="J326" s="6" t="str">
        <f>IF('FY2025'!A328&lt;&gt;"",VALUE('FY2025'!J328),"")</f>
        <v/>
      </c>
      <c r="K326" s="7" t="str">
        <f>IF('FY2025'!A328&lt;&gt;"",DATEVALUE(MID('FY2025'!K328, FIND(",", 'FY2025'!K328) + 2, FIND(" ", 'FY2025'!K328) - FIND(",", 'FY2025'!K328) - 1) &amp; " " &amp; MID('FY2025'!K328, FIND(" ", 'FY2025'!K328) + 1, FIND(",", 'FY2025'!K328, FIND(" ", 'FY2025'!K328)) - FIND(" ", 'FY2025'!K328) - 1) &amp; ", " &amp; MID('FY2025'!K328, FIND(",", 'FY2025'!K328, FIND(",",'FY2025'!K328) + 1) + 2, LEN('FY2025'!K328))),"")</f>
        <v/>
      </c>
      <c r="L326" s="7" t="str">
        <f>IF('FY2025'!A328&lt;&gt;"",DATEVALUE(MID('FY2025'!L328, FIND(",", 'FY2025'!L328) + 2, FIND(" ", 'FY2025'!L328) - FIND(",", 'FY2025'!L328) - 1) &amp; " " &amp; MID('FY2025'!L328, FIND(" ", 'FY2025'!L328) + 1, FIND(",", 'FY2025'!L328, FIND(" ", 'FY2025'!L328)) - FIND(" ", 'FY2025'!L328) - 1) &amp; ", " &amp; MID('FY2025'!L328, FIND(",", 'FY2025'!L328, FIND(",",'FY2025'!L328) + 1) + 2, LEN('FY2025'!L328))),"")</f>
        <v/>
      </c>
      <c r="M326" s="7" t="str">
        <f>IF('FY2025'!A328&lt;&gt;"",DATEVALUE(MID('FY2025'!M328, FIND(",", 'FY2025'!M328) + 2, FIND(" ", 'FY2025'!M328) - FIND(",", 'FY2025'!M328) - 1) &amp; " " &amp; MID('FY2025'!M328, FIND(" ", 'FY2025'!M328) + 1, FIND(",", 'FY2025'!M328, FIND(" ", 'FY2025'!M328)) - FIND(" ", 'FY2025'!M328) - 1) &amp; ", " &amp; MID('FY2025'!M328, FIND(",", 'FY2025'!M328, FIND(",",'FY2025'!M328) + 1) + 2, LEN('FY2025'!M328))),"")</f>
        <v/>
      </c>
      <c r="N326" s="7" t="str">
        <f>IF('FY2025'!A328&lt;&gt;"",DATEVALUE(MID('FY2025'!N328, FIND(",", 'FY2025'!N328) + 2, FIND(" ", 'FY2025'!N328) - FIND(",", 'FY2025'!N328) - 1) &amp; " " &amp; MID('FY2025'!N328, FIND(" ", 'FY2025'!N328) + 1, FIND(",", 'FY2025'!N328, FIND(" ", 'FY2025'!N328)) - FIND(" ", 'FY2025'!N328) - 1) &amp; ", " &amp; MID('FY2025'!N328, FIND(",", 'FY2025'!N328, FIND(",",'FY2025'!N328) + 1) + 2, LEN('FY2025'!N328))),"")</f>
        <v/>
      </c>
      <c r="O326" s="5" t="str">
        <f t="shared" si="5"/>
        <v/>
      </c>
      <c r="P326" s="10" t="str">
        <f>IF('FY2025'!$A328&lt;&gt;"",IF(AND(MONTH($K326) &lt;= 1, MONTH($L326) &gt;= 1), IF($O326 &lt;&gt; "", $E326/$O326, ""), ""),"")</f>
        <v/>
      </c>
      <c r="Q326" s="10" t="str">
        <f>IF('FY2025'!$A328&lt;&gt;"",IF(AND(MONTH($K326) &lt;= 2, MONTH($L326) &gt;= 2), IF($O326 &lt;&gt; "", $E326/$O326, ""), ""),"")</f>
        <v/>
      </c>
      <c r="R326" s="10" t="str">
        <f>IF('FY2025'!$A328&lt;&gt;"",IF(AND(MONTH($K326) &lt;= 3, MONTH($L326) &gt;= 3), IF($O326 &lt;&gt; "", $E326/$O326, ""), ""),"")</f>
        <v/>
      </c>
      <c r="S326" s="10" t="str">
        <f>IF('FY2025'!$A328&lt;&gt;"",IF(AND(MONTH($K326) &lt;= 4, MONTH($L326) &gt;= 4), IF($O326 &lt;&gt; "", $E326/$O326, ""), ""),"")</f>
        <v/>
      </c>
      <c r="T326" s="10" t="str">
        <f>IF('FY2025'!$A328&lt;&gt;"",IF(AND(MONTH($K326) &lt;= 5, MONTH($L326) &gt;= 5), IF($O326 &lt;&gt; "", $E326/$O326, ""), ""),"")</f>
        <v/>
      </c>
      <c r="U326" s="10" t="str">
        <f>IF('FY2025'!$A328&lt;&gt;"",IF(AND(MONTH($K326) &lt;= 6, MONTH($L326) &gt;= 6), IF($O326 &lt;&gt; "", $E326/$O326, ""), ""),"")</f>
        <v/>
      </c>
      <c r="V326" s="10" t="str">
        <f>IF('FY2025'!$A328&lt;&gt;"",IF(AND(MONTH($K326) &lt;= 7, MONTH($L326) &gt;= 7 ), IF($O326 &lt;&gt; "", $E326/$O326, ""), ""),"")</f>
        <v/>
      </c>
      <c r="W326" s="10" t="str">
        <f>IF('FY2025'!$A328&lt;&gt;"",IF(AND(MONTH($K326) &lt;= 8, MONTH($L326) &gt;= 8), IF($O326 &lt;&gt; "", $E326/$O326, ""), ""),"")</f>
        <v/>
      </c>
      <c r="X326" s="10" t="str">
        <f>IF('FY2025'!$A328&lt;&gt;"",IF(AND(MONTH($K326) &lt;= 9, MONTH($L326) &gt;= 9), IF($O326 &lt;&gt; "", $E326/$O326, ""), ""),"")</f>
        <v/>
      </c>
      <c r="Y326" s="10" t="str">
        <f>IF('FY2025'!$A328&lt;&gt;"",IF(AND(MONTH($K326) &lt;= 10, MONTH($L326) &gt;= 10), IF($O326 &lt;&gt; "", $E326/$O326, ""), ""),"")</f>
        <v/>
      </c>
      <c r="Z326" s="10" t="str">
        <f>IF('FY2025'!$A328&lt;&gt;"",IF(AND(MONTH($K326) &lt;= 11, MONTH($L326) &gt;= 11), IF($O326 &lt;&gt; "", $E326/$O326, ""), ""),"")</f>
        <v/>
      </c>
      <c r="AA326" s="10" t="str">
        <f>IF('FY2025'!$A328&lt;&gt;"",IF(AND(MONTH($K326) &lt;= 12, MONTH($L326) &gt;= 12), IF($O326 &lt;&gt; "", $E326/$O326, ""), ""),"")</f>
        <v/>
      </c>
    </row>
    <row r="327" spans="1:27" x14ac:dyDescent="0.25">
      <c r="A327" s="8" t="str">
        <f>IF('FY2025'!A329&lt;&gt;"", VALUE('FY2025'!A329), "")</f>
        <v/>
      </c>
      <c r="B327" s="5" t="str">
        <f>IF('FY2025'!A329&lt;&gt;"",_xlfn.VALUETOTEXT('FY2025'!B329),"")</f>
        <v/>
      </c>
      <c r="C327" s="5" t="str">
        <f>_xlfn.VALUETOTEXT('FY2025'!C329)</f>
        <v/>
      </c>
      <c r="D327" s="5" t="str">
        <f>IF('FY2025'!A329&lt;&gt;"",_xlfn.VALUETOTEXT('FY2025'!D329),"")</f>
        <v/>
      </c>
      <c r="E327" s="6" t="str">
        <f>IF('FY2025'!A329&lt;&gt;"",VALUE('FY2025'!E329),"")</f>
        <v/>
      </c>
      <c r="F327" s="6" t="str">
        <f>IF('FY2025'!A329&lt;&gt;"",VALUE('FY2025'!F329),"")</f>
        <v/>
      </c>
      <c r="G327" s="6" t="str">
        <f>IF('FY2025'!A329&lt;&gt;"",VALUE('FY2025'!G329),"")</f>
        <v/>
      </c>
      <c r="H327" s="6" t="str">
        <f>IF('FY2025'!A329&lt;&gt;"",VALUE('FY2025'!H329),"")</f>
        <v/>
      </c>
      <c r="I327" s="6" t="str">
        <f>IF('FY2025'!A329&lt;&gt;"",VALUE('FY2025'!I329),"")</f>
        <v/>
      </c>
      <c r="J327" s="6" t="str">
        <f>IF('FY2025'!A329&lt;&gt;"",VALUE('FY2025'!J329),"")</f>
        <v/>
      </c>
      <c r="K327" s="7" t="str">
        <f>IF('FY2025'!A329&lt;&gt;"",DATEVALUE(MID('FY2025'!K329, FIND(",", 'FY2025'!K329) + 2, FIND(" ", 'FY2025'!K329) - FIND(",", 'FY2025'!K329) - 1) &amp; " " &amp; MID('FY2025'!K329, FIND(" ", 'FY2025'!K329) + 1, FIND(",", 'FY2025'!K329, FIND(" ", 'FY2025'!K329)) - FIND(" ", 'FY2025'!K329) - 1) &amp; ", " &amp; MID('FY2025'!K329, FIND(",", 'FY2025'!K329, FIND(",",'FY2025'!K329) + 1) + 2, LEN('FY2025'!K329))),"")</f>
        <v/>
      </c>
      <c r="L327" s="7" t="str">
        <f>IF('FY2025'!A329&lt;&gt;"",DATEVALUE(MID('FY2025'!L329, FIND(",", 'FY2025'!L329) + 2, FIND(" ", 'FY2025'!L329) - FIND(",", 'FY2025'!L329) - 1) &amp; " " &amp; MID('FY2025'!L329, FIND(" ", 'FY2025'!L329) + 1, FIND(",", 'FY2025'!L329, FIND(" ", 'FY2025'!L329)) - FIND(" ", 'FY2025'!L329) - 1) &amp; ", " &amp; MID('FY2025'!L329, FIND(",", 'FY2025'!L329, FIND(",",'FY2025'!L329) + 1) + 2, LEN('FY2025'!L329))),"")</f>
        <v/>
      </c>
      <c r="M327" s="7" t="str">
        <f>IF('FY2025'!A329&lt;&gt;"",DATEVALUE(MID('FY2025'!M329, FIND(",", 'FY2025'!M329) + 2, FIND(" ", 'FY2025'!M329) - FIND(",", 'FY2025'!M329) - 1) &amp; " " &amp; MID('FY2025'!M329, FIND(" ", 'FY2025'!M329) + 1, FIND(",", 'FY2025'!M329, FIND(" ", 'FY2025'!M329)) - FIND(" ", 'FY2025'!M329) - 1) &amp; ", " &amp; MID('FY2025'!M329, FIND(",", 'FY2025'!M329, FIND(",",'FY2025'!M329) + 1) + 2, LEN('FY2025'!M329))),"")</f>
        <v/>
      </c>
      <c r="N327" s="7" t="str">
        <f>IF('FY2025'!A329&lt;&gt;"",DATEVALUE(MID('FY2025'!N329, FIND(",", 'FY2025'!N329) + 2, FIND(" ", 'FY2025'!N329) - FIND(",", 'FY2025'!N329) - 1) &amp; " " &amp; MID('FY2025'!N329, FIND(" ", 'FY2025'!N329) + 1, FIND(",", 'FY2025'!N329, FIND(" ", 'FY2025'!N329)) - FIND(" ", 'FY2025'!N329) - 1) &amp; ", " &amp; MID('FY2025'!N329, FIND(",", 'FY2025'!N329, FIND(",",'FY2025'!N329) + 1) + 2, LEN('FY2025'!N329))),"")</f>
        <v/>
      </c>
      <c r="O327" s="5" t="str">
        <f t="shared" si="5"/>
        <v/>
      </c>
      <c r="P327" s="10" t="str">
        <f>IF('FY2025'!$A329&lt;&gt;"",IF(AND(MONTH($K327) &lt;= 1, MONTH($L327) &gt;= 1), IF($O327 &lt;&gt; "", $E327/$O327, ""), ""),"")</f>
        <v/>
      </c>
      <c r="Q327" s="10" t="str">
        <f>IF('FY2025'!$A329&lt;&gt;"",IF(AND(MONTH($K327) &lt;= 2, MONTH($L327) &gt;= 2), IF($O327 &lt;&gt; "", $E327/$O327, ""), ""),"")</f>
        <v/>
      </c>
      <c r="R327" s="10" t="str">
        <f>IF('FY2025'!$A329&lt;&gt;"",IF(AND(MONTH($K327) &lt;= 3, MONTH($L327) &gt;= 3), IF($O327 &lt;&gt; "", $E327/$O327, ""), ""),"")</f>
        <v/>
      </c>
      <c r="S327" s="10" t="str">
        <f>IF('FY2025'!$A329&lt;&gt;"",IF(AND(MONTH($K327) &lt;= 4, MONTH($L327) &gt;= 4), IF($O327 &lt;&gt; "", $E327/$O327, ""), ""),"")</f>
        <v/>
      </c>
      <c r="T327" s="10" t="str">
        <f>IF('FY2025'!$A329&lt;&gt;"",IF(AND(MONTH($K327) &lt;= 5, MONTH($L327) &gt;= 5), IF($O327 &lt;&gt; "", $E327/$O327, ""), ""),"")</f>
        <v/>
      </c>
      <c r="U327" s="10" t="str">
        <f>IF('FY2025'!$A329&lt;&gt;"",IF(AND(MONTH($K327) &lt;= 6, MONTH($L327) &gt;= 6), IF($O327 &lt;&gt; "", $E327/$O327, ""), ""),"")</f>
        <v/>
      </c>
      <c r="V327" s="10" t="str">
        <f>IF('FY2025'!$A329&lt;&gt;"",IF(AND(MONTH($K327) &lt;= 7, MONTH($L327) &gt;= 7 ), IF($O327 &lt;&gt; "", $E327/$O327, ""), ""),"")</f>
        <v/>
      </c>
      <c r="W327" s="10" t="str">
        <f>IF('FY2025'!$A329&lt;&gt;"",IF(AND(MONTH($K327) &lt;= 8, MONTH($L327) &gt;= 8), IF($O327 &lt;&gt; "", $E327/$O327, ""), ""),"")</f>
        <v/>
      </c>
      <c r="X327" s="10" t="str">
        <f>IF('FY2025'!$A329&lt;&gt;"",IF(AND(MONTH($K327) &lt;= 9, MONTH($L327) &gt;= 9), IF($O327 &lt;&gt; "", $E327/$O327, ""), ""),"")</f>
        <v/>
      </c>
      <c r="Y327" s="10" t="str">
        <f>IF('FY2025'!$A329&lt;&gt;"",IF(AND(MONTH($K327) &lt;= 10, MONTH($L327) &gt;= 10), IF($O327 &lt;&gt; "", $E327/$O327, ""), ""),"")</f>
        <v/>
      </c>
      <c r="Z327" s="10" t="str">
        <f>IF('FY2025'!$A329&lt;&gt;"",IF(AND(MONTH($K327) &lt;= 11, MONTH($L327) &gt;= 11), IF($O327 &lt;&gt; "", $E327/$O327, ""), ""),"")</f>
        <v/>
      </c>
      <c r="AA327" s="10" t="str">
        <f>IF('FY2025'!$A329&lt;&gt;"",IF(AND(MONTH($K327) &lt;= 12, MONTH($L327) &gt;= 12), IF($O327 &lt;&gt; "", $E327/$O327, ""), ""),"")</f>
        <v/>
      </c>
    </row>
    <row r="328" spans="1:27" x14ac:dyDescent="0.25">
      <c r="A328" s="8" t="str">
        <f>IF('FY2025'!A330&lt;&gt;"", VALUE('FY2025'!A330), "")</f>
        <v/>
      </c>
      <c r="B328" s="5" t="str">
        <f>IF('FY2025'!A330&lt;&gt;"",_xlfn.VALUETOTEXT('FY2025'!B330),"")</f>
        <v/>
      </c>
      <c r="C328" s="5" t="str">
        <f>_xlfn.VALUETOTEXT('FY2025'!C330)</f>
        <v/>
      </c>
      <c r="D328" s="5" t="str">
        <f>IF('FY2025'!A330&lt;&gt;"",_xlfn.VALUETOTEXT('FY2025'!D330),"")</f>
        <v/>
      </c>
      <c r="E328" s="6" t="str">
        <f>IF('FY2025'!A330&lt;&gt;"",VALUE('FY2025'!E330),"")</f>
        <v/>
      </c>
      <c r="F328" s="6" t="str">
        <f>IF('FY2025'!A330&lt;&gt;"",VALUE('FY2025'!F330),"")</f>
        <v/>
      </c>
      <c r="G328" s="6" t="str">
        <f>IF('FY2025'!A330&lt;&gt;"",VALUE('FY2025'!G330),"")</f>
        <v/>
      </c>
      <c r="H328" s="6" t="str">
        <f>IF('FY2025'!A330&lt;&gt;"",VALUE('FY2025'!H330),"")</f>
        <v/>
      </c>
      <c r="I328" s="6" t="str">
        <f>IF('FY2025'!A330&lt;&gt;"",VALUE('FY2025'!I330),"")</f>
        <v/>
      </c>
      <c r="J328" s="6" t="str">
        <f>IF('FY2025'!A330&lt;&gt;"",VALUE('FY2025'!J330),"")</f>
        <v/>
      </c>
      <c r="K328" s="7" t="str">
        <f>IF('FY2025'!A330&lt;&gt;"",DATEVALUE(MID('FY2025'!K330, FIND(",", 'FY2025'!K330) + 2, FIND(" ", 'FY2025'!K330) - FIND(",", 'FY2025'!K330) - 1) &amp; " " &amp; MID('FY2025'!K330, FIND(" ", 'FY2025'!K330) + 1, FIND(",", 'FY2025'!K330, FIND(" ", 'FY2025'!K330)) - FIND(" ", 'FY2025'!K330) - 1) &amp; ", " &amp; MID('FY2025'!K330, FIND(",", 'FY2025'!K330, FIND(",",'FY2025'!K330) + 1) + 2, LEN('FY2025'!K330))),"")</f>
        <v/>
      </c>
      <c r="L328" s="7" t="str">
        <f>IF('FY2025'!A330&lt;&gt;"",DATEVALUE(MID('FY2025'!L330, FIND(",", 'FY2025'!L330) + 2, FIND(" ", 'FY2025'!L330) - FIND(",", 'FY2025'!L330) - 1) &amp; " " &amp; MID('FY2025'!L330, FIND(" ", 'FY2025'!L330) + 1, FIND(",", 'FY2025'!L330, FIND(" ", 'FY2025'!L330)) - FIND(" ", 'FY2025'!L330) - 1) &amp; ", " &amp; MID('FY2025'!L330, FIND(",", 'FY2025'!L330, FIND(",",'FY2025'!L330) + 1) + 2, LEN('FY2025'!L330))),"")</f>
        <v/>
      </c>
      <c r="M328" s="7" t="str">
        <f>IF('FY2025'!A330&lt;&gt;"",DATEVALUE(MID('FY2025'!M330, FIND(",", 'FY2025'!M330) + 2, FIND(" ", 'FY2025'!M330) - FIND(",", 'FY2025'!M330) - 1) &amp; " " &amp; MID('FY2025'!M330, FIND(" ", 'FY2025'!M330) + 1, FIND(",", 'FY2025'!M330, FIND(" ", 'FY2025'!M330)) - FIND(" ", 'FY2025'!M330) - 1) &amp; ", " &amp; MID('FY2025'!M330, FIND(",", 'FY2025'!M330, FIND(",",'FY2025'!M330) + 1) + 2, LEN('FY2025'!M330))),"")</f>
        <v/>
      </c>
      <c r="N328" s="7" t="str">
        <f>IF('FY2025'!A330&lt;&gt;"",DATEVALUE(MID('FY2025'!N330, FIND(",", 'FY2025'!N330) + 2, FIND(" ", 'FY2025'!N330) - FIND(",", 'FY2025'!N330) - 1) &amp; " " &amp; MID('FY2025'!N330, FIND(" ", 'FY2025'!N330) + 1, FIND(",", 'FY2025'!N330, FIND(" ", 'FY2025'!N330)) - FIND(" ", 'FY2025'!N330) - 1) &amp; ", " &amp; MID('FY2025'!N330, FIND(",", 'FY2025'!N330, FIND(",",'FY2025'!N330) + 1) + 2, LEN('FY2025'!N330))),"")</f>
        <v/>
      </c>
      <c r="O328" s="5" t="str">
        <f t="shared" si="5"/>
        <v/>
      </c>
      <c r="P328" s="10" t="str">
        <f>IF('FY2025'!$A330&lt;&gt;"",IF(AND(MONTH($K328) &lt;= 1, MONTH($L328) &gt;= 1), IF($O328 &lt;&gt; "", $E328/$O328, ""), ""),"")</f>
        <v/>
      </c>
      <c r="Q328" s="10" t="str">
        <f>IF('FY2025'!$A330&lt;&gt;"",IF(AND(MONTH($K328) &lt;= 2, MONTH($L328) &gt;= 2), IF($O328 &lt;&gt; "", $E328/$O328, ""), ""),"")</f>
        <v/>
      </c>
      <c r="R328" s="10" t="str">
        <f>IF('FY2025'!$A330&lt;&gt;"",IF(AND(MONTH($K328) &lt;= 3, MONTH($L328) &gt;= 3), IF($O328 &lt;&gt; "", $E328/$O328, ""), ""),"")</f>
        <v/>
      </c>
      <c r="S328" s="10" t="str">
        <f>IF('FY2025'!$A330&lt;&gt;"",IF(AND(MONTH($K328) &lt;= 4, MONTH($L328) &gt;= 4), IF($O328 &lt;&gt; "", $E328/$O328, ""), ""),"")</f>
        <v/>
      </c>
      <c r="T328" s="10" t="str">
        <f>IF('FY2025'!$A330&lt;&gt;"",IF(AND(MONTH($K328) &lt;= 5, MONTH($L328) &gt;= 5), IF($O328 &lt;&gt; "", $E328/$O328, ""), ""),"")</f>
        <v/>
      </c>
      <c r="U328" s="10" t="str">
        <f>IF('FY2025'!$A330&lt;&gt;"",IF(AND(MONTH($K328) &lt;= 6, MONTH($L328) &gt;= 6), IF($O328 &lt;&gt; "", $E328/$O328, ""), ""),"")</f>
        <v/>
      </c>
      <c r="V328" s="10" t="str">
        <f>IF('FY2025'!$A330&lt;&gt;"",IF(AND(MONTH($K328) &lt;= 7, MONTH($L328) &gt;= 7 ), IF($O328 &lt;&gt; "", $E328/$O328, ""), ""),"")</f>
        <v/>
      </c>
      <c r="W328" s="10" t="str">
        <f>IF('FY2025'!$A330&lt;&gt;"",IF(AND(MONTH($K328) &lt;= 8, MONTH($L328) &gt;= 8), IF($O328 &lt;&gt; "", $E328/$O328, ""), ""),"")</f>
        <v/>
      </c>
      <c r="X328" s="10" t="str">
        <f>IF('FY2025'!$A330&lt;&gt;"",IF(AND(MONTH($K328) &lt;= 9, MONTH($L328) &gt;= 9), IF($O328 &lt;&gt; "", $E328/$O328, ""), ""),"")</f>
        <v/>
      </c>
      <c r="Y328" s="10" t="str">
        <f>IF('FY2025'!$A330&lt;&gt;"",IF(AND(MONTH($K328) &lt;= 10, MONTH($L328) &gt;= 10), IF($O328 &lt;&gt; "", $E328/$O328, ""), ""),"")</f>
        <v/>
      </c>
      <c r="Z328" s="10" t="str">
        <f>IF('FY2025'!$A330&lt;&gt;"",IF(AND(MONTH($K328) &lt;= 11, MONTH($L328) &gt;= 11), IF($O328 &lt;&gt; "", $E328/$O328, ""), ""),"")</f>
        <v/>
      </c>
      <c r="AA328" s="10" t="str">
        <f>IF('FY2025'!$A330&lt;&gt;"",IF(AND(MONTH($K328) &lt;= 12, MONTH($L328) &gt;= 12), IF($O328 &lt;&gt; "", $E328/$O328, ""), ""),"")</f>
        <v/>
      </c>
    </row>
    <row r="329" spans="1:27" x14ac:dyDescent="0.25">
      <c r="A329" s="8" t="str">
        <f>IF('FY2025'!A331&lt;&gt;"", VALUE('FY2025'!A331), "")</f>
        <v/>
      </c>
      <c r="B329" s="5" t="str">
        <f>IF('FY2025'!A331&lt;&gt;"",_xlfn.VALUETOTEXT('FY2025'!B331),"")</f>
        <v/>
      </c>
      <c r="C329" s="5" t="str">
        <f>_xlfn.VALUETOTEXT('FY2025'!C331)</f>
        <v/>
      </c>
      <c r="D329" s="5" t="str">
        <f>IF('FY2025'!A331&lt;&gt;"",_xlfn.VALUETOTEXT('FY2025'!D331),"")</f>
        <v/>
      </c>
      <c r="E329" s="6" t="str">
        <f>IF('FY2025'!A331&lt;&gt;"",VALUE('FY2025'!E331),"")</f>
        <v/>
      </c>
      <c r="F329" s="6" t="str">
        <f>IF('FY2025'!A331&lt;&gt;"",VALUE('FY2025'!F331),"")</f>
        <v/>
      </c>
      <c r="G329" s="6" t="str">
        <f>IF('FY2025'!A331&lt;&gt;"",VALUE('FY2025'!G331),"")</f>
        <v/>
      </c>
      <c r="H329" s="6" t="str">
        <f>IF('FY2025'!A331&lt;&gt;"",VALUE('FY2025'!H331),"")</f>
        <v/>
      </c>
      <c r="I329" s="6" t="str">
        <f>IF('FY2025'!A331&lt;&gt;"",VALUE('FY2025'!I331),"")</f>
        <v/>
      </c>
      <c r="J329" s="6" t="str">
        <f>IF('FY2025'!A331&lt;&gt;"",VALUE('FY2025'!J331),"")</f>
        <v/>
      </c>
      <c r="K329" s="7" t="str">
        <f>IF('FY2025'!A331&lt;&gt;"",DATEVALUE(MID('FY2025'!K331, FIND(",", 'FY2025'!K331) + 2, FIND(" ", 'FY2025'!K331) - FIND(",", 'FY2025'!K331) - 1) &amp; " " &amp; MID('FY2025'!K331, FIND(" ", 'FY2025'!K331) + 1, FIND(",", 'FY2025'!K331, FIND(" ", 'FY2025'!K331)) - FIND(" ", 'FY2025'!K331) - 1) &amp; ", " &amp; MID('FY2025'!K331, FIND(",", 'FY2025'!K331, FIND(",",'FY2025'!K331) + 1) + 2, LEN('FY2025'!K331))),"")</f>
        <v/>
      </c>
      <c r="L329" s="7" t="str">
        <f>IF('FY2025'!A331&lt;&gt;"",DATEVALUE(MID('FY2025'!L331, FIND(",", 'FY2025'!L331) + 2, FIND(" ", 'FY2025'!L331) - FIND(",", 'FY2025'!L331) - 1) &amp; " " &amp; MID('FY2025'!L331, FIND(" ", 'FY2025'!L331) + 1, FIND(",", 'FY2025'!L331, FIND(" ", 'FY2025'!L331)) - FIND(" ", 'FY2025'!L331) - 1) &amp; ", " &amp; MID('FY2025'!L331, FIND(",", 'FY2025'!L331, FIND(",",'FY2025'!L331) + 1) + 2, LEN('FY2025'!L331))),"")</f>
        <v/>
      </c>
      <c r="M329" s="7" t="str">
        <f>IF('FY2025'!A331&lt;&gt;"",DATEVALUE(MID('FY2025'!M331, FIND(",", 'FY2025'!M331) + 2, FIND(" ", 'FY2025'!M331) - FIND(",", 'FY2025'!M331) - 1) &amp; " " &amp; MID('FY2025'!M331, FIND(" ", 'FY2025'!M331) + 1, FIND(",", 'FY2025'!M331, FIND(" ", 'FY2025'!M331)) - FIND(" ", 'FY2025'!M331) - 1) &amp; ", " &amp; MID('FY2025'!M331, FIND(",", 'FY2025'!M331, FIND(",",'FY2025'!M331) + 1) + 2, LEN('FY2025'!M331))),"")</f>
        <v/>
      </c>
      <c r="N329" s="7" t="str">
        <f>IF('FY2025'!A331&lt;&gt;"",DATEVALUE(MID('FY2025'!N331, FIND(",", 'FY2025'!N331) + 2, FIND(" ", 'FY2025'!N331) - FIND(",", 'FY2025'!N331) - 1) &amp; " " &amp; MID('FY2025'!N331, FIND(" ", 'FY2025'!N331) + 1, FIND(",", 'FY2025'!N331, FIND(" ", 'FY2025'!N331)) - FIND(" ", 'FY2025'!N331) - 1) &amp; ", " &amp; MID('FY2025'!N331, FIND(",", 'FY2025'!N331, FIND(",",'FY2025'!N331) + 1) + 2, LEN('FY2025'!N331))),"")</f>
        <v/>
      </c>
      <c r="O329" s="5" t="str">
        <f t="shared" si="5"/>
        <v/>
      </c>
      <c r="P329" s="10" t="str">
        <f>IF('FY2025'!$A331&lt;&gt;"",IF(AND(MONTH($K329) &lt;= 1, MONTH($L329) &gt;= 1), IF($O329 &lt;&gt; "", $E329/$O329, ""), ""),"")</f>
        <v/>
      </c>
      <c r="Q329" s="10" t="str">
        <f>IF('FY2025'!$A331&lt;&gt;"",IF(AND(MONTH($K329) &lt;= 2, MONTH($L329) &gt;= 2), IF($O329 &lt;&gt; "", $E329/$O329, ""), ""),"")</f>
        <v/>
      </c>
      <c r="R329" s="10" t="str">
        <f>IF('FY2025'!$A331&lt;&gt;"",IF(AND(MONTH($K329) &lt;= 3, MONTH($L329) &gt;= 3), IF($O329 &lt;&gt; "", $E329/$O329, ""), ""),"")</f>
        <v/>
      </c>
      <c r="S329" s="10" t="str">
        <f>IF('FY2025'!$A331&lt;&gt;"",IF(AND(MONTH($K329) &lt;= 4, MONTH($L329) &gt;= 4), IF($O329 &lt;&gt; "", $E329/$O329, ""), ""),"")</f>
        <v/>
      </c>
      <c r="T329" s="10" t="str">
        <f>IF('FY2025'!$A331&lt;&gt;"",IF(AND(MONTH($K329) &lt;= 5, MONTH($L329) &gt;= 5), IF($O329 &lt;&gt; "", $E329/$O329, ""), ""),"")</f>
        <v/>
      </c>
      <c r="U329" s="10" t="str">
        <f>IF('FY2025'!$A331&lt;&gt;"",IF(AND(MONTH($K329) &lt;= 6, MONTH($L329) &gt;= 6), IF($O329 &lt;&gt; "", $E329/$O329, ""), ""),"")</f>
        <v/>
      </c>
      <c r="V329" s="10" t="str">
        <f>IF('FY2025'!$A331&lt;&gt;"",IF(AND(MONTH($K329) &lt;= 7, MONTH($L329) &gt;= 7 ), IF($O329 &lt;&gt; "", $E329/$O329, ""), ""),"")</f>
        <v/>
      </c>
      <c r="W329" s="10" t="str">
        <f>IF('FY2025'!$A331&lt;&gt;"",IF(AND(MONTH($K329) &lt;= 8, MONTH($L329) &gt;= 8), IF($O329 &lt;&gt; "", $E329/$O329, ""), ""),"")</f>
        <v/>
      </c>
      <c r="X329" s="10" t="str">
        <f>IF('FY2025'!$A331&lt;&gt;"",IF(AND(MONTH($K329) &lt;= 9, MONTH($L329) &gt;= 9), IF($O329 &lt;&gt; "", $E329/$O329, ""), ""),"")</f>
        <v/>
      </c>
      <c r="Y329" s="10" t="str">
        <f>IF('FY2025'!$A331&lt;&gt;"",IF(AND(MONTH($K329) &lt;= 10, MONTH($L329) &gt;= 10), IF($O329 &lt;&gt; "", $E329/$O329, ""), ""),"")</f>
        <v/>
      </c>
      <c r="Z329" s="10" t="str">
        <f>IF('FY2025'!$A331&lt;&gt;"",IF(AND(MONTH($K329) &lt;= 11, MONTH($L329) &gt;= 11), IF($O329 &lt;&gt; "", $E329/$O329, ""), ""),"")</f>
        <v/>
      </c>
      <c r="AA329" s="10" t="str">
        <f>IF('FY2025'!$A331&lt;&gt;"",IF(AND(MONTH($K329) &lt;= 12, MONTH($L329) &gt;= 12), IF($O329 &lt;&gt; "", $E329/$O329, ""), ""),"")</f>
        <v/>
      </c>
    </row>
    <row r="330" spans="1:27" x14ac:dyDescent="0.25">
      <c r="A330" s="8" t="str">
        <f>IF('FY2025'!A332&lt;&gt;"", VALUE('FY2025'!A332), "")</f>
        <v/>
      </c>
      <c r="B330" s="5" t="str">
        <f>IF('FY2025'!A332&lt;&gt;"",_xlfn.VALUETOTEXT('FY2025'!B332),"")</f>
        <v/>
      </c>
      <c r="C330" s="5" t="str">
        <f>_xlfn.VALUETOTEXT('FY2025'!C332)</f>
        <v/>
      </c>
      <c r="D330" s="5" t="str">
        <f>IF('FY2025'!A332&lt;&gt;"",_xlfn.VALUETOTEXT('FY2025'!D332),"")</f>
        <v/>
      </c>
      <c r="E330" s="6" t="str">
        <f>IF('FY2025'!A332&lt;&gt;"",VALUE('FY2025'!E332),"")</f>
        <v/>
      </c>
      <c r="F330" s="6" t="str">
        <f>IF('FY2025'!A332&lt;&gt;"",VALUE('FY2025'!F332),"")</f>
        <v/>
      </c>
      <c r="G330" s="6" t="str">
        <f>IF('FY2025'!A332&lt;&gt;"",VALUE('FY2025'!G332),"")</f>
        <v/>
      </c>
      <c r="H330" s="6" t="str">
        <f>IF('FY2025'!A332&lt;&gt;"",VALUE('FY2025'!H332),"")</f>
        <v/>
      </c>
      <c r="I330" s="6" t="str">
        <f>IF('FY2025'!A332&lt;&gt;"",VALUE('FY2025'!I332),"")</f>
        <v/>
      </c>
      <c r="J330" s="6" t="str">
        <f>IF('FY2025'!A332&lt;&gt;"",VALUE('FY2025'!J332),"")</f>
        <v/>
      </c>
      <c r="K330" s="7" t="str">
        <f>IF('FY2025'!A332&lt;&gt;"",DATEVALUE(MID('FY2025'!K332, FIND(",", 'FY2025'!K332) + 2, FIND(" ", 'FY2025'!K332) - FIND(",", 'FY2025'!K332) - 1) &amp; " " &amp; MID('FY2025'!K332, FIND(" ", 'FY2025'!K332) + 1, FIND(",", 'FY2025'!K332, FIND(" ", 'FY2025'!K332)) - FIND(" ", 'FY2025'!K332) - 1) &amp; ", " &amp; MID('FY2025'!K332, FIND(",", 'FY2025'!K332, FIND(",",'FY2025'!K332) + 1) + 2, LEN('FY2025'!K332))),"")</f>
        <v/>
      </c>
      <c r="L330" s="7" t="str">
        <f>IF('FY2025'!A332&lt;&gt;"",DATEVALUE(MID('FY2025'!L332, FIND(",", 'FY2025'!L332) + 2, FIND(" ", 'FY2025'!L332) - FIND(",", 'FY2025'!L332) - 1) &amp; " " &amp; MID('FY2025'!L332, FIND(" ", 'FY2025'!L332) + 1, FIND(",", 'FY2025'!L332, FIND(" ", 'FY2025'!L332)) - FIND(" ", 'FY2025'!L332) - 1) &amp; ", " &amp; MID('FY2025'!L332, FIND(",", 'FY2025'!L332, FIND(",",'FY2025'!L332) + 1) + 2, LEN('FY2025'!L332))),"")</f>
        <v/>
      </c>
      <c r="M330" s="7" t="str">
        <f>IF('FY2025'!A332&lt;&gt;"",DATEVALUE(MID('FY2025'!M332, FIND(",", 'FY2025'!M332) + 2, FIND(" ", 'FY2025'!M332) - FIND(",", 'FY2025'!M332) - 1) &amp; " " &amp; MID('FY2025'!M332, FIND(" ", 'FY2025'!M332) + 1, FIND(",", 'FY2025'!M332, FIND(" ", 'FY2025'!M332)) - FIND(" ", 'FY2025'!M332) - 1) &amp; ", " &amp; MID('FY2025'!M332, FIND(",", 'FY2025'!M332, FIND(",",'FY2025'!M332) + 1) + 2, LEN('FY2025'!M332))),"")</f>
        <v/>
      </c>
      <c r="N330" s="7" t="str">
        <f>IF('FY2025'!A332&lt;&gt;"",DATEVALUE(MID('FY2025'!N332, FIND(",", 'FY2025'!N332) + 2, FIND(" ", 'FY2025'!N332) - FIND(",", 'FY2025'!N332) - 1) &amp; " " &amp; MID('FY2025'!N332, FIND(" ", 'FY2025'!N332) + 1, FIND(",", 'FY2025'!N332, FIND(" ", 'FY2025'!N332)) - FIND(" ", 'FY2025'!N332) - 1) &amp; ", " &amp; MID('FY2025'!N332, FIND(",", 'FY2025'!N332, FIND(",",'FY2025'!N332) + 1) + 2, LEN('FY2025'!N332))),"")</f>
        <v/>
      </c>
      <c r="O330" s="5" t="str">
        <f t="shared" si="5"/>
        <v/>
      </c>
      <c r="P330" s="10" t="str">
        <f>IF('FY2025'!$A332&lt;&gt;"",IF(AND(MONTH($K330) &lt;= 1, MONTH($L330) &gt;= 1), IF($O330 &lt;&gt; "", $E330/$O330, ""), ""),"")</f>
        <v/>
      </c>
      <c r="Q330" s="10" t="str">
        <f>IF('FY2025'!$A332&lt;&gt;"",IF(AND(MONTH($K330) &lt;= 2, MONTH($L330) &gt;= 2), IF($O330 &lt;&gt; "", $E330/$O330, ""), ""),"")</f>
        <v/>
      </c>
      <c r="R330" s="10" t="str">
        <f>IF('FY2025'!$A332&lt;&gt;"",IF(AND(MONTH($K330) &lt;= 3, MONTH($L330) &gt;= 3), IF($O330 &lt;&gt; "", $E330/$O330, ""), ""),"")</f>
        <v/>
      </c>
      <c r="S330" s="10" t="str">
        <f>IF('FY2025'!$A332&lt;&gt;"",IF(AND(MONTH($K330) &lt;= 4, MONTH($L330) &gt;= 4), IF($O330 &lt;&gt; "", $E330/$O330, ""), ""),"")</f>
        <v/>
      </c>
      <c r="T330" s="10" t="str">
        <f>IF('FY2025'!$A332&lt;&gt;"",IF(AND(MONTH($K330) &lt;= 5, MONTH($L330) &gt;= 5), IF($O330 &lt;&gt; "", $E330/$O330, ""), ""),"")</f>
        <v/>
      </c>
      <c r="U330" s="10" t="str">
        <f>IF('FY2025'!$A332&lt;&gt;"",IF(AND(MONTH($K330) &lt;= 6, MONTH($L330) &gt;= 6), IF($O330 &lt;&gt; "", $E330/$O330, ""), ""),"")</f>
        <v/>
      </c>
      <c r="V330" s="10" t="str">
        <f>IF('FY2025'!$A332&lt;&gt;"",IF(AND(MONTH($K330) &lt;= 7, MONTH($L330) &gt;= 7 ), IF($O330 &lt;&gt; "", $E330/$O330, ""), ""),"")</f>
        <v/>
      </c>
      <c r="W330" s="10" t="str">
        <f>IF('FY2025'!$A332&lt;&gt;"",IF(AND(MONTH($K330) &lt;= 8, MONTH($L330) &gt;= 8), IF($O330 &lt;&gt; "", $E330/$O330, ""), ""),"")</f>
        <v/>
      </c>
      <c r="X330" s="10" t="str">
        <f>IF('FY2025'!$A332&lt;&gt;"",IF(AND(MONTH($K330) &lt;= 9, MONTH($L330) &gt;= 9), IF($O330 &lt;&gt; "", $E330/$O330, ""), ""),"")</f>
        <v/>
      </c>
      <c r="Y330" s="10" t="str">
        <f>IF('FY2025'!$A332&lt;&gt;"",IF(AND(MONTH($K330) &lt;= 10, MONTH($L330) &gt;= 10), IF($O330 &lt;&gt; "", $E330/$O330, ""), ""),"")</f>
        <v/>
      </c>
      <c r="Z330" s="10" t="str">
        <f>IF('FY2025'!$A332&lt;&gt;"",IF(AND(MONTH($K330) &lt;= 11, MONTH($L330) &gt;= 11), IF($O330 &lt;&gt; "", $E330/$O330, ""), ""),"")</f>
        <v/>
      </c>
      <c r="AA330" s="10" t="str">
        <f>IF('FY2025'!$A332&lt;&gt;"",IF(AND(MONTH($K330) &lt;= 12, MONTH($L330) &gt;= 12), IF($O330 &lt;&gt; "", $E330/$O330, ""), ""),"")</f>
        <v/>
      </c>
    </row>
    <row r="331" spans="1:27" x14ac:dyDescent="0.25">
      <c r="A331" s="8" t="str">
        <f>IF('FY2025'!A333&lt;&gt;"", VALUE('FY2025'!A333), "")</f>
        <v/>
      </c>
      <c r="B331" s="5" t="str">
        <f>IF('FY2025'!A333&lt;&gt;"",_xlfn.VALUETOTEXT('FY2025'!B333),"")</f>
        <v/>
      </c>
      <c r="C331" s="5" t="str">
        <f>_xlfn.VALUETOTEXT('FY2025'!C333)</f>
        <v/>
      </c>
      <c r="D331" s="5" t="str">
        <f>IF('FY2025'!A333&lt;&gt;"",_xlfn.VALUETOTEXT('FY2025'!D333),"")</f>
        <v/>
      </c>
      <c r="E331" s="6" t="str">
        <f>IF('FY2025'!A333&lt;&gt;"",VALUE('FY2025'!E333),"")</f>
        <v/>
      </c>
      <c r="F331" s="6" t="str">
        <f>IF('FY2025'!A333&lt;&gt;"",VALUE('FY2025'!F333),"")</f>
        <v/>
      </c>
      <c r="G331" s="6" t="str">
        <f>IF('FY2025'!A333&lt;&gt;"",VALUE('FY2025'!G333),"")</f>
        <v/>
      </c>
      <c r="H331" s="6" t="str">
        <f>IF('FY2025'!A333&lt;&gt;"",VALUE('FY2025'!H333),"")</f>
        <v/>
      </c>
      <c r="I331" s="6" t="str">
        <f>IF('FY2025'!A333&lt;&gt;"",VALUE('FY2025'!I333),"")</f>
        <v/>
      </c>
      <c r="J331" s="6" t="str">
        <f>IF('FY2025'!A333&lt;&gt;"",VALUE('FY2025'!J333),"")</f>
        <v/>
      </c>
      <c r="K331" s="7" t="str">
        <f>IF('FY2025'!A333&lt;&gt;"",DATEVALUE(MID('FY2025'!K333, FIND(",", 'FY2025'!K333) + 2, FIND(" ", 'FY2025'!K333) - FIND(",", 'FY2025'!K333) - 1) &amp; " " &amp; MID('FY2025'!K333, FIND(" ", 'FY2025'!K333) + 1, FIND(",", 'FY2025'!K333, FIND(" ", 'FY2025'!K333)) - FIND(" ", 'FY2025'!K333) - 1) &amp; ", " &amp; MID('FY2025'!K333, FIND(",", 'FY2025'!K333, FIND(",",'FY2025'!K333) + 1) + 2, LEN('FY2025'!K333))),"")</f>
        <v/>
      </c>
      <c r="L331" s="7" t="str">
        <f>IF('FY2025'!A333&lt;&gt;"",DATEVALUE(MID('FY2025'!L333, FIND(",", 'FY2025'!L333) + 2, FIND(" ", 'FY2025'!L333) - FIND(",", 'FY2025'!L333) - 1) &amp; " " &amp; MID('FY2025'!L333, FIND(" ", 'FY2025'!L333) + 1, FIND(",", 'FY2025'!L333, FIND(" ", 'FY2025'!L333)) - FIND(" ", 'FY2025'!L333) - 1) &amp; ", " &amp; MID('FY2025'!L333, FIND(",", 'FY2025'!L333, FIND(",",'FY2025'!L333) + 1) + 2, LEN('FY2025'!L333))),"")</f>
        <v/>
      </c>
      <c r="M331" s="7" t="str">
        <f>IF('FY2025'!A333&lt;&gt;"",DATEVALUE(MID('FY2025'!M333, FIND(",", 'FY2025'!M333) + 2, FIND(" ", 'FY2025'!M333) - FIND(",", 'FY2025'!M333) - 1) &amp; " " &amp; MID('FY2025'!M333, FIND(" ", 'FY2025'!M333) + 1, FIND(",", 'FY2025'!M333, FIND(" ", 'FY2025'!M333)) - FIND(" ", 'FY2025'!M333) - 1) &amp; ", " &amp; MID('FY2025'!M333, FIND(",", 'FY2025'!M333, FIND(",",'FY2025'!M333) + 1) + 2, LEN('FY2025'!M333))),"")</f>
        <v/>
      </c>
      <c r="N331" s="7" t="str">
        <f>IF('FY2025'!A333&lt;&gt;"",DATEVALUE(MID('FY2025'!N333, FIND(",", 'FY2025'!N333) + 2, FIND(" ", 'FY2025'!N333) - FIND(",", 'FY2025'!N333) - 1) &amp; " " &amp; MID('FY2025'!N333, FIND(" ", 'FY2025'!N333) + 1, FIND(",", 'FY2025'!N333, FIND(" ", 'FY2025'!N333)) - FIND(" ", 'FY2025'!N333) - 1) &amp; ", " &amp; MID('FY2025'!N333, FIND(",", 'FY2025'!N333, FIND(",",'FY2025'!N333) + 1) + 2, LEN('FY2025'!N333))),"")</f>
        <v/>
      </c>
      <c r="O331" s="5" t="str">
        <f t="shared" si="5"/>
        <v/>
      </c>
      <c r="P331" s="10" t="str">
        <f>IF('FY2025'!$A333&lt;&gt;"",IF(AND(MONTH($K331) &lt;= 1, MONTH($L331) &gt;= 1), IF($O331 &lt;&gt; "", $E331/$O331, ""), ""),"")</f>
        <v/>
      </c>
      <c r="Q331" s="10" t="str">
        <f>IF('FY2025'!$A333&lt;&gt;"",IF(AND(MONTH($K331) &lt;= 2, MONTH($L331) &gt;= 2), IF($O331 &lt;&gt; "", $E331/$O331, ""), ""),"")</f>
        <v/>
      </c>
      <c r="R331" s="10" t="str">
        <f>IF('FY2025'!$A333&lt;&gt;"",IF(AND(MONTH($K331) &lt;= 3, MONTH($L331) &gt;= 3), IF($O331 &lt;&gt; "", $E331/$O331, ""), ""),"")</f>
        <v/>
      </c>
      <c r="S331" s="10" t="str">
        <f>IF('FY2025'!$A333&lt;&gt;"",IF(AND(MONTH($K331) &lt;= 4, MONTH($L331) &gt;= 4), IF($O331 &lt;&gt; "", $E331/$O331, ""), ""),"")</f>
        <v/>
      </c>
      <c r="T331" s="10" t="str">
        <f>IF('FY2025'!$A333&lt;&gt;"",IF(AND(MONTH($K331) &lt;= 5, MONTH($L331) &gt;= 5), IF($O331 &lt;&gt; "", $E331/$O331, ""), ""),"")</f>
        <v/>
      </c>
      <c r="U331" s="10" t="str">
        <f>IF('FY2025'!$A333&lt;&gt;"",IF(AND(MONTH($K331) &lt;= 6, MONTH($L331) &gt;= 6), IF($O331 &lt;&gt; "", $E331/$O331, ""), ""),"")</f>
        <v/>
      </c>
      <c r="V331" s="10" t="str">
        <f>IF('FY2025'!$A333&lt;&gt;"",IF(AND(MONTH($K331) &lt;= 7, MONTH($L331) &gt;= 7 ), IF($O331 &lt;&gt; "", $E331/$O331, ""), ""),"")</f>
        <v/>
      </c>
      <c r="W331" s="10" t="str">
        <f>IF('FY2025'!$A333&lt;&gt;"",IF(AND(MONTH($K331) &lt;= 8, MONTH($L331) &gt;= 8), IF($O331 &lt;&gt; "", $E331/$O331, ""), ""),"")</f>
        <v/>
      </c>
      <c r="X331" s="10" t="str">
        <f>IF('FY2025'!$A333&lt;&gt;"",IF(AND(MONTH($K331) &lt;= 9, MONTH($L331) &gt;= 9), IF($O331 &lt;&gt; "", $E331/$O331, ""), ""),"")</f>
        <v/>
      </c>
      <c r="Y331" s="10" t="str">
        <f>IF('FY2025'!$A333&lt;&gt;"",IF(AND(MONTH($K331) &lt;= 10, MONTH($L331) &gt;= 10), IF($O331 &lt;&gt; "", $E331/$O331, ""), ""),"")</f>
        <v/>
      </c>
      <c r="Z331" s="10" t="str">
        <f>IF('FY2025'!$A333&lt;&gt;"",IF(AND(MONTH($K331) &lt;= 11, MONTH($L331) &gt;= 11), IF($O331 &lt;&gt; "", $E331/$O331, ""), ""),"")</f>
        <v/>
      </c>
      <c r="AA331" s="10" t="str">
        <f>IF('FY2025'!$A333&lt;&gt;"",IF(AND(MONTH($K331) &lt;= 12, MONTH($L331) &gt;= 12), IF($O331 &lt;&gt; "", $E331/$O331, ""), ""),"")</f>
        <v/>
      </c>
    </row>
    <row r="332" spans="1:27" x14ac:dyDescent="0.25">
      <c r="A332" s="8" t="str">
        <f>IF('FY2025'!A334&lt;&gt;"", VALUE('FY2025'!A334), "")</f>
        <v/>
      </c>
      <c r="B332" s="5" t="str">
        <f>IF('FY2025'!A334&lt;&gt;"",_xlfn.VALUETOTEXT('FY2025'!B334),"")</f>
        <v/>
      </c>
      <c r="C332" s="5" t="str">
        <f>_xlfn.VALUETOTEXT('FY2025'!C334)</f>
        <v/>
      </c>
      <c r="D332" s="5" t="str">
        <f>IF('FY2025'!A334&lt;&gt;"",_xlfn.VALUETOTEXT('FY2025'!D334),"")</f>
        <v/>
      </c>
      <c r="E332" s="6" t="str">
        <f>IF('FY2025'!A334&lt;&gt;"",VALUE('FY2025'!E334),"")</f>
        <v/>
      </c>
      <c r="F332" s="6" t="str">
        <f>IF('FY2025'!A334&lt;&gt;"",VALUE('FY2025'!F334),"")</f>
        <v/>
      </c>
      <c r="G332" s="6" t="str">
        <f>IF('FY2025'!A334&lt;&gt;"",VALUE('FY2025'!G334),"")</f>
        <v/>
      </c>
      <c r="H332" s="6" t="str">
        <f>IF('FY2025'!A334&lt;&gt;"",VALUE('FY2025'!H334),"")</f>
        <v/>
      </c>
      <c r="I332" s="6" t="str">
        <f>IF('FY2025'!A334&lt;&gt;"",VALUE('FY2025'!I334),"")</f>
        <v/>
      </c>
      <c r="J332" s="6" t="str">
        <f>IF('FY2025'!A334&lt;&gt;"",VALUE('FY2025'!J334),"")</f>
        <v/>
      </c>
      <c r="K332" s="7" t="str">
        <f>IF('FY2025'!A334&lt;&gt;"",DATEVALUE(MID('FY2025'!K334, FIND(",", 'FY2025'!K334) + 2, FIND(" ", 'FY2025'!K334) - FIND(",", 'FY2025'!K334) - 1) &amp; " " &amp; MID('FY2025'!K334, FIND(" ", 'FY2025'!K334) + 1, FIND(",", 'FY2025'!K334, FIND(" ", 'FY2025'!K334)) - FIND(" ", 'FY2025'!K334) - 1) &amp; ", " &amp; MID('FY2025'!K334, FIND(",", 'FY2025'!K334, FIND(",",'FY2025'!K334) + 1) + 2, LEN('FY2025'!K334))),"")</f>
        <v/>
      </c>
      <c r="L332" s="7" t="str">
        <f>IF('FY2025'!A334&lt;&gt;"",DATEVALUE(MID('FY2025'!L334, FIND(",", 'FY2025'!L334) + 2, FIND(" ", 'FY2025'!L334) - FIND(",", 'FY2025'!L334) - 1) &amp; " " &amp; MID('FY2025'!L334, FIND(" ", 'FY2025'!L334) + 1, FIND(",", 'FY2025'!L334, FIND(" ", 'FY2025'!L334)) - FIND(" ", 'FY2025'!L334) - 1) &amp; ", " &amp; MID('FY2025'!L334, FIND(",", 'FY2025'!L334, FIND(",",'FY2025'!L334) + 1) + 2, LEN('FY2025'!L334))),"")</f>
        <v/>
      </c>
      <c r="M332" s="7" t="str">
        <f>IF('FY2025'!A334&lt;&gt;"",DATEVALUE(MID('FY2025'!M334, FIND(",", 'FY2025'!M334) + 2, FIND(" ", 'FY2025'!M334) - FIND(",", 'FY2025'!M334) - 1) &amp; " " &amp; MID('FY2025'!M334, FIND(" ", 'FY2025'!M334) + 1, FIND(",", 'FY2025'!M334, FIND(" ", 'FY2025'!M334)) - FIND(" ", 'FY2025'!M334) - 1) &amp; ", " &amp; MID('FY2025'!M334, FIND(",", 'FY2025'!M334, FIND(",",'FY2025'!M334) + 1) + 2, LEN('FY2025'!M334))),"")</f>
        <v/>
      </c>
      <c r="N332" s="7" t="str">
        <f>IF('FY2025'!A334&lt;&gt;"",DATEVALUE(MID('FY2025'!N334, FIND(",", 'FY2025'!N334) + 2, FIND(" ", 'FY2025'!N334) - FIND(",", 'FY2025'!N334) - 1) &amp; " " &amp; MID('FY2025'!N334, FIND(" ", 'FY2025'!N334) + 1, FIND(",", 'FY2025'!N334, FIND(" ", 'FY2025'!N334)) - FIND(" ", 'FY2025'!N334) - 1) &amp; ", " &amp; MID('FY2025'!N334, FIND(",", 'FY2025'!N334, FIND(",",'FY2025'!N334) + 1) + 2, LEN('FY2025'!N334))),"")</f>
        <v/>
      </c>
      <c r="O332" s="5" t="str">
        <f t="shared" si="5"/>
        <v/>
      </c>
      <c r="P332" s="10" t="str">
        <f>IF('FY2025'!$A334&lt;&gt;"",IF(AND(MONTH($K332) &lt;= 1, MONTH($L332) &gt;= 1), IF($O332 &lt;&gt; "", $E332/$O332, ""), ""),"")</f>
        <v/>
      </c>
      <c r="Q332" s="10" t="str">
        <f>IF('FY2025'!$A334&lt;&gt;"",IF(AND(MONTH($K332) &lt;= 2, MONTH($L332) &gt;= 2), IF($O332 &lt;&gt; "", $E332/$O332, ""), ""),"")</f>
        <v/>
      </c>
      <c r="R332" s="10" t="str">
        <f>IF('FY2025'!$A334&lt;&gt;"",IF(AND(MONTH($K332) &lt;= 3, MONTH($L332) &gt;= 3), IF($O332 &lt;&gt; "", $E332/$O332, ""), ""),"")</f>
        <v/>
      </c>
      <c r="S332" s="10" t="str">
        <f>IF('FY2025'!$A334&lt;&gt;"",IF(AND(MONTH($K332) &lt;= 4, MONTH($L332) &gt;= 4), IF($O332 &lt;&gt; "", $E332/$O332, ""), ""),"")</f>
        <v/>
      </c>
      <c r="T332" s="10" t="str">
        <f>IF('FY2025'!$A334&lt;&gt;"",IF(AND(MONTH($K332) &lt;= 5, MONTH($L332) &gt;= 5), IF($O332 &lt;&gt; "", $E332/$O332, ""), ""),"")</f>
        <v/>
      </c>
      <c r="U332" s="10" t="str">
        <f>IF('FY2025'!$A334&lt;&gt;"",IF(AND(MONTH($K332) &lt;= 6, MONTH($L332) &gt;= 6), IF($O332 &lt;&gt; "", $E332/$O332, ""), ""),"")</f>
        <v/>
      </c>
      <c r="V332" s="10" t="str">
        <f>IF('FY2025'!$A334&lt;&gt;"",IF(AND(MONTH($K332) &lt;= 7, MONTH($L332) &gt;= 7 ), IF($O332 &lt;&gt; "", $E332/$O332, ""), ""),"")</f>
        <v/>
      </c>
      <c r="W332" s="10" t="str">
        <f>IF('FY2025'!$A334&lt;&gt;"",IF(AND(MONTH($K332) &lt;= 8, MONTH($L332) &gt;= 8), IF($O332 &lt;&gt; "", $E332/$O332, ""), ""),"")</f>
        <v/>
      </c>
      <c r="X332" s="10" t="str">
        <f>IF('FY2025'!$A334&lt;&gt;"",IF(AND(MONTH($K332) &lt;= 9, MONTH($L332) &gt;= 9), IF($O332 &lt;&gt; "", $E332/$O332, ""), ""),"")</f>
        <v/>
      </c>
      <c r="Y332" s="10" t="str">
        <f>IF('FY2025'!$A334&lt;&gt;"",IF(AND(MONTH($K332) &lt;= 10, MONTH($L332) &gt;= 10), IF($O332 &lt;&gt; "", $E332/$O332, ""), ""),"")</f>
        <v/>
      </c>
      <c r="Z332" s="10" t="str">
        <f>IF('FY2025'!$A334&lt;&gt;"",IF(AND(MONTH($K332) &lt;= 11, MONTH($L332) &gt;= 11), IF($O332 &lt;&gt; "", $E332/$O332, ""), ""),"")</f>
        <v/>
      </c>
      <c r="AA332" s="10" t="str">
        <f>IF('FY2025'!$A334&lt;&gt;"",IF(AND(MONTH($K332) &lt;= 12, MONTH($L332) &gt;= 12), IF($O332 &lt;&gt; "", $E332/$O332, ""), ""),"")</f>
        <v/>
      </c>
    </row>
    <row r="333" spans="1:27" x14ac:dyDescent="0.25">
      <c r="A333" s="8" t="str">
        <f>IF('FY2025'!A335&lt;&gt;"", VALUE('FY2025'!A335), "")</f>
        <v/>
      </c>
      <c r="B333" s="5" t="str">
        <f>IF('FY2025'!A335&lt;&gt;"",_xlfn.VALUETOTEXT('FY2025'!B335),"")</f>
        <v/>
      </c>
      <c r="C333" s="5" t="str">
        <f>_xlfn.VALUETOTEXT('FY2025'!C335)</f>
        <v/>
      </c>
      <c r="D333" s="5" t="str">
        <f>IF('FY2025'!A335&lt;&gt;"",_xlfn.VALUETOTEXT('FY2025'!D335),"")</f>
        <v/>
      </c>
      <c r="E333" s="6" t="str">
        <f>IF('FY2025'!A335&lt;&gt;"",VALUE('FY2025'!E335),"")</f>
        <v/>
      </c>
      <c r="F333" s="6" t="str">
        <f>IF('FY2025'!A335&lt;&gt;"",VALUE('FY2025'!F335),"")</f>
        <v/>
      </c>
      <c r="G333" s="6" t="str">
        <f>IF('FY2025'!A335&lt;&gt;"",VALUE('FY2025'!G335),"")</f>
        <v/>
      </c>
      <c r="H333" s="6" t="str">
        <f>IF('FY2025'!A335&lt;&gt;"",VALUE('FY2025'!H335),"")</f>
        <v/>
      </c>
      <c r="I333" s="6" t="str">
        <f>IF('FY2025'!A335&lt;&gt;"",VALUE('FY2025'!I335),"")</f>
        <v/>
      </c>
      <c r="J333" s="6" t="str">
        <f>IF('FY2025'!A335&lt;&gt;"",VALUE('FY2025'!J335),"")</f>
        <v/>
      </c>
      <c r="K333" s="7" t="str">
        <f>IF('FY2025'!A335&lt;&gt;"",DATEVALUE(MID('FY2025'!K335, FIND(",", 'FY2025'!K335) + 2, FIND(" ", 'FY2025'!K335) - FIND(",", 'FY2025'!K335) - 1) &amp; " " &amp; MID('FY2025'!K335, FIND(" ", 'FY2025'!K335) + 1, FIND(",", 'FY2025'!K335, FIND(" ", 'FY2025'!K335)) - FIND(" ", 'FY2025'!K335) - 1) &amp; ", " &amp; MID('FY2025'!K335, FIND(",", 'FY2025'!K335, FIND(",",'FY2025'!K335) + 1) + 2, LEN('FY2025'!K335))),"")</f>
        <v/>
      </c>
      <c r="L333" s="7" t="str">
        <f>IF('FY2025'!A335&lt;&gt;"",DATEVALUE(MID('FY2025'!L335, FIND(",", 'FY2025'!L335) + 2, FIND(" ", 'FY2025'!L335) - FIND(",", 'FY2025'!L335) - 1) &amp; " " &amp; MID('FY2025'!L335, FIND(" ", 'FY2025'!L335) + 1, FIND(",", 'FY2025'!L335, FIND(" ", 'FY2025'!L335)) - FIND(" ", 'FY2025'!L335) - 1) &amp; ", " &amp; MID('FY2025'!L335, FIND(",", 'FY2025'!L335, FIND(",",'FY2025'!L335) + 1) + 2, LEN('FY2025'!L335))),"")</f>
        <v/>
      </c>
      <c r="M333" s="7" t="str">
        <f>IF('FY2025'!A335&lt;&gt;"",DATEVALUE(MID('FY2025'!M335, FIND(",", 'FY2025'!M335) + 2, FIND(" ", 'FY2025'!M335) - FIND(",", 'FY2025'!M335) - 1) &amp; " " &amp; MID('FY2025'!M335, FIND(" ", 'FY2025'!M335) + 1, FIND(",", 'FY2025'!M335, FIND(" ", 'FY2025'!M335)) - FIND(" ", 'FY2025'!M335) - 1) &amp; ", " &amp; MID('FY2025'!M335, FIND(",", 'FY2025'!M335, FIND(",",'FY2025'!M335) + 1) + 2, LEN('FY2025'!M335))),"")</f>
        <v/>
      </c>
      <c r="N333" s="7" t="str">
        <f>IF('FY2025'!A335&lt;&gt;"",DATEVALUE(MID('FY2025'!N335, FIND(",", 'FY2025'!N335) + 2, FIND(" ", 'FY2025'!N335) - FIND(",", 'FY2025'!N335) - 1) &amp; " " &amp; MID('FY2025'!N335, FIND(" ", 'FY2025'!N335) + 1, FIND(",", 'FY2025'!N335, FIND(" ", 'FY2025'!N335)) - FIND(" ", 'FY2025'!N335) - 1) &amp; ", " &amp; MID('FY2025'!N335, FIND(",", 'FY2025'!N335, FIND(",",'FY2025'!N335) + 1) + 2, LEN('FY2025'!N335))),"")</f>
        <v/>
      </c>
      <c r="O333" s="5" t="str">
        <f t="shared" si="5"/>
        <v/>
      </c>
      <c r="P333" s="10" t="str">
        <f>IF('FY2025'!$A335&lt;&gt;"",IF(AND(MONTH($K333) &lt;= 1, MONTH($L333) &gt;= 1), IF($O333 &lt;&gt; "", $E333/$O333, ""), ""),"")</f>
        <v/>
      </c>
      <c r="Q333" s="10" t="str">
        <f>IF('FY2025'!$A335&lt;&gt;"",IF(AND(MONTH($K333) &lt;= 2, MONTH($L333) &gt;= 2), IF($O333 &lt;&gt; "", $E333/$O333, ""), ""),"")</f>
        <v/>
      </c>
      <c r="R333" s="10" t="str">
        <f>IF('FY2025'!$A335&lt;&gt;"",IF(AND(MONTH($K333) &lt;= 3, MONTH($L333) &gt;= 3), IF($O333 &lt;&gt; "", $E333/$O333, ""), ""),"")</f>
        <v/>
      </c>
      <c r="S333" s="10" t="str">
        <f>IF('FY2025'!$A335&lt;&gt;"",IF(AND(MONTH($K333) &lt;= 4, MONTH($L333) &gt;= 4), IF($O333 &lt;&gt; "", $E333/$O333, ""), ""),"")</f>
        <v/>
      </c>
      <c r="T333" s="10" t="str">
        <f>IF('FY2025'!$A335&lt;&gt;"",IF(AND(MONTH($K333) &lt;= 5, MONTH($L333) &gt;= 5), IF($O333 &lt;&gt; "", $E333/$O333, ""), ""),"")</f>
        <v/>
      </c>
      <c r="U333" s="10" t="str">
        <f>IF('FY2025'!$A335&lt;&gt;"",IF(AND(MONTH($K333) &lt;= 6, MONTH($L333) &gt;= 6), IF($O333 &lt;&gt; "", $E333/$O333, ""), ""),"")</f>
        <v/>
      </c>
      <c r="V333" s="10" t="str">
        <f>IF('FY2025'!$A335&lt;&gt;"",IF(AND(MONTH($K333) &lt;= 7, MONTH($L333) &gt;= 7 ), IF($O333 &lt;&gt; "", $E333/$O333, ""), ""),"")</f>
        <v/>
      </c>
      <c r="W333" s="10" t="str">
        <f>IF('FY2025'!$A335&lt;&gt;"",IF(AND(MONTH($K333) &lt;= 8, MONTH($L333) &gt;= 8), IF($O333 &lt;&gt; "", $E333/$O333, ""), ""),"")</f>
        <v/>
      </c>
      <c r="X333" s="10" t="str">
        <f>IF('FY2025'!$A335&lt;&gt;"",IF(AND(MONTH($K333) &lt;= 9, MONTH($L333) &gt;= 9), IF($O333 &lt;&gt; "", $E333/$O333, ""), ""),"")</f>
        <v/>
      </c>
      <c r="Y333" s="10" t="str">
        <f>IF('FY2025'!$A335&lt;&gt;"",IF(AND(MONTH($K333) &lt;= 10, MONTH($L333) &gt;= 10), IF($O333 &lt;&gt; "", $E333/$O333, ""), ""),"")</f>
        <v/>
      </c>
      <c r="Z333" s="10" t="str">
        <f>IF('FY2025'!$A335&lt;&gt;"",IF(AND(MONTH($K333) &lt;= 11, MONTH($L333) &gt;= 11), IF($O333 &lt;&gt; "", $E333/$O333, ""), ""),"")</f>
        <v/>
      </c>
      <c r="AA333" s="10" t="str">
        <f>IF('FY2025'!$A335&lt;&gt;"",IF(AND(MONTH($K333) &lt;= 12, MONTH($L333) &gt;= 12), IF($O333 &lt;&gt; "", $E333/$O333, ""), ""),"")</f>
        <v/>
      </c>
    </row>
    <row r="334" spans="1:27" x14ac:dyDescent="0.25">
      <c r="A334" s="8" t="str">
        <f>IF('FY2025'!A336&lt;&gt;"", VALUE('FY2025'!A336), "")</f>
        <v/>
      </c>
      <c r="B334" s="5" t="str">
        <f>IF('FY2025'!A336&lt;&gt;"",_xlfn.VALUETOTEXT('FY2025'!B336),"")</f>
        <v/>
      </c>
      <c r="C334" s="5" t="str">
        <f>_xlfn.VALUETOTEXT('FY2025'!C336)</f>
        <v/>
      </c>
      <c r="D334" s="5" t="str">
        <f>IF('FY2025'!A336&lt;&gt;"",_xlfn.VALUETOTEXT('FY2025'!D336),"")</f>
        <v/>
      </c>
      <c r="E334" s="6" t="str">
        <f>IF('FY2025'!A336&lt;&gt;"",VALUE('FY2025'!E336),"")</f>
        <v/>
      </c>
      <c r="F334" s="6" t="str">
        <f>IF('FY2025'!A336&lt;&gt;"",VALUE('FY2025'!F336),"")</f>
        <v/>
      </c>
      <c r="G334" s="6" t="str">
        <f>IF('FY2025'!A336&lt;&gt;"",VALUE('FY2025'!G336),"")</f>
        <v/>
      </c>
      <c r="H334" s="6" t="str">
        <f>IF('FY2025'!A336&lt;&gt;"",VALUE('FY2025'!H336),"")</f>
        <v/>
      </c>
      <c r="I334" s="6" t="str">
        <f>IF('FY2025'!A336&lt;&gt;"",VALUE('FY2025'!I336),"")</f>
        <v/>
      </c>
      <c r="J334" s="6" t="str">
        <f>IF('FY2025'!A336&lt;&gt;"",VALUE('FY2025'!J336),"")</f>
        <v/>
      </c>
      <c r="K334" s="7" t="str">
        <f>IF('FY2025'!A336&lt;&gt;"",DATEVALUE(MID('FY2025'!K336, FIND(",", 'FY2025'!K336) + 2, FIND(" ", 'FY2025'!K336) - FIND(",", 'FY2025'!K336) - 1) &amp; " " &amp; MID('FY2025'!K336, FIND(" ", 'FY2025'!K336) + 1, FIND(",", 'FY2025'!K336, FIND(" ", 'FY2025'!K336)) - FIND(" ", 'FY2025'!K336) - 1) &amp; ", " &amp; MID('FY2025'!K336, FIND(",", 'FY2025'!K336, FIND(",",'FY2025'!K336) + 1) + 2, LEN('FY2025'!K336))),"")</f>
        <v/>
      </c>
      <c r="L334" s="7" t="str">
        <f>IF('FY2025'!A336&lt;&gt;"",DATEVALUE(MID('FY2025'!L336, FIND(",", 'FY2025'!L336) + 2, FIND(" ", 'FY2025'!L336) - FIND(",", 'FY2025'!L336) - 1) &amp; " " &amp; MID('FY2025'!L336, FIND(" ", 'FY2025'!L336) + 1, FIND(",", 'FY2025'!L336, FIND(" ", 'FY2025'!L336)) - FIND(" ", 'FY2025'!L336) - 1) &amp; ", " &amp; MID('FY2025'!L336, FIND(",", 'FY2025'!L336, FIND(",",'FY2025'!L336) + 1) + 2, LEN('FY2025'!L336))),"")</f>
        <v/>
      </c>
      <c r="M334" s="7" t="str">
        <f>IF('FY2025'!A336&lt;&gt;"",DATEVALUE(MID('FY2025'!M336, FIND(",", 'FY2025'!M336) + 2, FIND(" ", 'FY2025'!M336) - FIND(",", 'FY2025'!M336) - 1) &amp; " " &amp; MID('FY2025'!M336, FIND(" ", 'FY2025'!M336) + 1, FIND(",", 'FY2025'!M336, FIND(" ", 'FY2025'!M336)) - FIND(" ", 'FY2025'!M336) - 1) &amp; ", " &amp; MID('FY2025'!M336, FIND(",", 'FY2025'!M336, FIND(",",'FY2025'!M336) + 1) + 2, LEN('FY2025'!M336))),"")</f>
        <v/>
      </c>
      <c r="N334" s="7" t="str">
        <f>IF('FY2025'!A336&lt;&gt;"",DATEVALUE(MID('FY2025'!N336, FIND(",", 'FY2025'!N336) + 2, FIND(" ", 'FY2025'!N336) - FIND(",", 'FY2025'!N336) - 1) &amp; " " &amp; MID('FY2025'!N336, FIND(" ", 'FY2025'!N336) + 1, FIND(",", 'FY2025'!N336, FIND(" ", 'FY2025'!N336)) - FIND(" ", 'FY2025'!N336) - 1) &amp; ", " &amp; MID('FY2025'!N336, FIND(",", 'FY2025'!N336, FIND(",",'FY2025'!N336) + 1) + 2, LEN('FY2025'!N336))),"")</f>
        <v/>
      </c>
      <c r="O334" s="5" t="str">
        <f t="shared" si="5"/>
        <v/>
      </c>
      <c r="P334" s="10" t="str">
        <f>IF('FY2025'!$A336&lt;&gt;"",IF(AND(MONTH($K334) &lt;= 1, MONTH($L334) &gt;= 1), IF($O334 &lt;&gt; "", $E334/$O334, ""), ""),"")</f>
        <v/>
      </c>
      <c r="Q334" s="10" t="str">
        <f>IF('FY2025'!$A336&lt;&gt;"",IF(AND(MONTH($K334) &lt;= 2, MONTH($L334) &gt;= 2), IF($O334 &lt;&gt; "", $E334/$O334, ""), ""),"")</f>
        <v/>
      </c>
      <c r="R334" s="10" t="str">
        <f>IF('FY2025'!$A336&lt;&gt;"",IF(AND(MONTH($K334) &lt;= 3, MONTH($L334) &gt;= 3), IF($O334 &lt;&gt; "", $E334/$O334, ""), ""),"")</f>
        <v/>
      </c>
      <c r="S334" s="10" t="str">
        <f>IF('FY2025'!$A336&lt;&gt;"",IF(AND(MONTH($K334) &lt;= 4, MONTH($L334) &gt;= 4), IF($O334 &lt;&gt; "", $E334/$O334, ""), ""),"")</f>
        <v/>
      </c>
      <c r="T334" s="10" t="str">
        <f>IF('FY2025'!$A336&lt;&gt;"",IF(AND(MONTH($K334) &lt;= 5, MONTH($L334) &gt;= 5), IF($O334 &lt;&gt; "", $E334/$O334, ""), ""),"")</f>
        <v/>
      </c>
      <c r="U334" s="10" t="str">
        <f>IF('FY2025'!$A336&lt;&gt;"",IF(AND(MONTH($K334) &lt;= 6, MONTH($L334) &gt;= 6), IF($O334 &lt;&gt; "", $E334/$O334, ""), ""),"")</f>
        <v/>
      </c>
      <c r="V334" s="10" t="str">
        <f>IF('FY2025'!$A336&lt;&gt;"",IF(AND(MONTH($K334) &lt;= 7, MONTH($L334) &gt;= 7 ), IF($O334 &lt;&gt; "", $E334/$O334, ""), ""),"")</f>
        <v/>
      </c>
      <c r="W334" s="10" t="str">
        <f>IF('FY2025'!$A336&lt;&gt;"",IF(AND(MONTH($K334) &lt;= 8, MONTH($L334) &gt;= 8), IF($O334 &lt;&gt; "", $E334/$O334, ""), ""),"")</f>
        <v/>
      </c>
      <c r="X334" s="10" t="str">
        <f>IF('FY2025'!$A336&lt;&gt;"",IF(AND(MONTH($K334) &lt;= 9, MONTH($L334) &gt;= 9), IF($O334 &lt;&gt; "", $E334/$O334, ""), ""),"")</f>
        <v/>
      </c>
      <c r="Y334" s="10" t="str">
        <f>IF('FY2025'!$A336&lt;&gt;"",IF(AND(MONTH($K334) &lt;= 10, MONTH($L334) &gt;= 10), IF($O334 &lt;&gt; "", $E334/$O334, ""), ""),"")</f>
        <v/>
      </c>
      <c r="Z334" s="10" t="str">
        <f>IF('FY2025'!$A336&lt;&gt;"",IF(AND(MONTH($K334) &lt;= 11, MONTH($L334) &gt;= 11), IF($O334 &lt;&gt; "", $E334/$O334, ""), ""),"")</f>
        <v/>
      </c>
      <c r="AA334" s="10" t="str">
        <f>IF('FY2025'!$A336&lt;&gt;"",IF(AND(MONTH($K334) &lt;= 12, MONTH($L334) &gt;= 12), IF($O334 &lt;&gt; "", $E334/$O334, ""), ""),"")</f>
        <v/>
      </c>
    </row>
    <row r="335" spans="1:27" x14ac:dyDescent="0.25">
      <c r="A335" s="8" t="str">
        <f>IF('FY2025'!A337&lt;&gt;"", VALUE('FY2025'!A337), "")</f>
        <v/>
      </c>
      <c r="B335" s="5" t="str">
        <f>IF('FY2025'!A337&lt;&gt;"",_xlfn.VALUETOTEXT('FY2025'!B337),"")</f>
        <v/>
      </c>
      <c r="C335" s="5" t="str">
        <f>_xlfn.VALUETOTEXT('FY2025'!C337)</f>
        <v/>
      </c>
      <c r="D335" s="5" t="str">
        <f>IF('FY2025'!A337&lt;&gt;"",_xlfn.VALUETOTEXT('FY2025'!D337),"")</f>
        <v/>
      </c>
      <c r="E335" s="6" t="str">
        <f>IF('FY2025'!A337&lt;&gt;"",VALUE('FY2025'!E337),"")</f>
        <v/>
      </c>
      <c r="F335" s="6" t="str">
        <f>IF('FY2025'!A337&lt;&gt;"",VALUE('FY2025'!F337),"")</f>
        <v/>
      </c>
      <c r="G335" s="6" t="str">
        <f>IF('FY2025'!A337&lt;&gt;"",VALUE('FY2025'!G337),"")</f>
        <v/>
      </c>
      <c r="H335" s="6" t="str">
        <f>IF('FY2025'!A337&lt;&gt;"",VALUE('FY2025'!H337),"")</f>
        <v/>
      </c>
      <c r="I335" s="6" t="str">
        <f>IF('FY2025'!A337&lt;&gt;"",VALUE('FY2025'!I337),"")</f>
        <v/>
      </c>
      <c r="J335" s="6" t="str">
        <f>IF('FY2025'!A337&lt;&gt;"",VALUE('FY2025'!J337),"")</f>
        <v/>
      </c>
      <c r="K335" s="7" t="str">
        <f>IF('FY2025'!A337&lt;&gt;"",DATEVALUE(MID('FY2025'!K337, FIND(",", 'FY2025'!K337) + 2, FIND(" ", 'FY2025'!K337) - FIND(",", 'FY2025'!K337) - 1) &amp; " " &amp; MID('FY2025'!K337, FIND(" ", 'FY2025'!K337) + 1, FIND(",", 'FY2025'!K337, FIND(" ", 'FY2025'!K337)) - FIND(" ", 'FY2025'!K337) - 1) &amp; ", " &amp; MID('FY2025'!K337, FIND(",", 'FY2025'!K337, FIND(",",'FY2025'!K337) + 1) + 2, LEN('FY2025'!K337))),"")</f>
        <v/>
      </c>
      <c r="L335" s="7" t="str">
        <f>IF('FY2025'!A337&lt;&gt;"",DATEVALUE(MID('FY2025'!L337, FIND(",", 'FY2025'!L337) + 2, FIND(" ", 'FY2025'!L337) - FIND(",", 'FY2025'!L337) - 1) &amp; " " &amp; MID('FY2025'!L337, FIND(" ", 'FY2025'!L337) + 1, FIND(",", 'FY2025'!L337, FIND(" ", 'FY2025'!L337)) - FIND(" ", 'FY2025'!L337) - 1) &amp; ", " &amp; MID('FY2025'!L337, FIND(",", 'FY2025'!L337, FIND(",",'FY2025'!L337) + 1) + 2, LEN('FY2025'!L337))),"")</f>
        <v/>
      </c>
      <c r="M335" s="7" t="str">
        <f>IF('FY2025'!A337&lt;&gt;"",DATEVALUE(MID('FY2025'!M337, FIND(",", 'FY2025'!M337) + 2, FIND(" ", 'FY2025'!M337) - FIND(",", 'FY2025'!M337) - 1) &amp; " " &amp; MID('FY2025'!M337, FIND(" ", 'FY2025'!M337) + 1, FIND(",", 'FY2025'!M337, FIND(" ", 'FY2025'!M337)) - FIND(" ", 'FY2025'!M337) - 1) &amp; ", " &amp; MID('FY2025'!M337, FIND(",", 'FY2025'!M337, FIND(",",'FY2025'!M337) + 1) + 2, LEN('FY2025'!M337))),"")</f>
        <v/>
      </c>
      <c r="N335" s="7" t="str">
        <f>IF('FY2025'!A337&lt;&gt;"",DATEVALUE(MID('FY2025'!N337, FIND(",", 'FY2025'!N337) + 2, FIND(" ", 'FY2025'!N337) - FIND(",", 'FY2025'!N337) - 1) &amp; " " &amp; MID('FY2025'!N337, FIND(" ", 'FY2025'!N337) + 1, FIND(",", 'FY2025'!N337, FIND(" ", 'FY2025'!N337)) - FIND(" ", 'FY2025'!N337) - 1) &amp; ", " &amp; MID('FY2025'!N337, FIND(",", 'FY2025'!N337, FIND(",",'FY2025'!N337) + 1) + 2, LEN('FY2025'!N337))),"")</f>
        <v/>
      </c>
      <c r="O335" s="5" t="str">
        <f t="shared" si="5"/>
        <v/>
      </c>
      <c r="P335" s="10" t="str">
        <f>IF('FY2025'!$A337&lt;&gt;"",IF(AND(MONTH($K335) &lt;= 1, MONTH($L335) &gt;= 1), IF($O335 &lt;&gt; "", $E335/$O335, ""), ""),"")</f>
        <v/>
      </c>
      <c r="Q335" s="10" t="str">
        <f>IF('FY2025'!$A337&lt;&gt;"",IF(AND(MONTH($K335) &lt;= 2, MONTH($L335) &gt;= 2), IF($O335 &lt;&gt; "", $E335/$O335, ""), ""),"")</f>
        <v/>
      </c>
      <c r="R335" s="10" t="str">
        <f>IF('FY2025'!$A337&lt;&gt;"",IF(AND(MONTH($K335) &lt;= 3, MONTH($L335) &gt;= 3), IF($O335 &lt;&gt; "", $E335/$O335, ""), ""),"")</f>
        <v/>
      </c>
      <c r="S335" s="10" t="str">
        <f>IF('FY2025'!$A337&lt;&gt;"",IF(AND(MONTH($K335) &lt;= 4, MONTH($L335) &gt;= 4), IF($O335 &lt;&gt; "", $E335/$O335, ""), ""),"")</f>
        <v/>
      </c>
      <c r="T335" s="10" t="str">
        <f>IF('FY2025'!$A337&lt;&gt;"",IF(AND(MONTH($K335) &lt;= 5, MONTH($L335) &gt;= 5), IF($O335 &lt;&gt; "", $E335/$O335, ""), ""),"")</f>
        <v/>
      </c>
      <c r="U335" s="10" t="str">
        <f>IF('FY2025'!$A337&lt;&gt;"",IF(AND(MONTH($K335) &lt;= 6, MONTH($L335) &gt;= 6), IF($O335 &lt;&gt; "", $E335/$O335, ""), ""),"")</f>
        <v/>
      </c>
      <c r="V335" s="10" t="str">
        <f>IF('FY2025'!$A337&lt;&gt;"",IF(AND(MONTH($K335) &lt;= 7, MONTH($L335) &gt;= 7 ), IF($O335 &lt;&gt; "", $E335/$O335, ""), ""),"")</f>
        <v/>
      </c>
      <c r="W335" s="10" t="str">
        <f>IF('FY2025'!$A337&lt;&gt;"",IF(AND(MONTH($K335) &lt;= 8, MONTH($L335) &gt;= 8), IF($O335 &lt;&gt; "", $E335/$O335, ""), ""),"")</f>
        <v/>
      </c>
      <c r="X335" s="10" t="str">
        <f>IF('FY2025'!$A337&lt;&gt;"",IF(AND(MONTH($K335) &lt;= 9, MONTH($L335) &gt;= 9), IF($O335 &lt;&gt; "", $E335/$O335, ""), ""),"")</f>
        <v/>
      </c>
      <c r="Y335" s="10" t="str">
        <f>IF('FY2025'!$A337&lt;&gt;"",IF(AND(MONTH($K335) &lt;= 10, MONTH($L335) &gt;= 10), IF($O335 &lt;&gt; "", $E335/$O335, ""), ""),"")</f>
        <v/>
      </c>
      <c r="Z335" s="10" t="str">
        <f>IF('FY2025'!$A337&lt;&gt;"",IF(AND(MONTH($K335) &lt;= 11, MONTH($L335) &gt;= 11), IF($O335 &lt;&gt; "", $E335/$O335, ""), ""),"")</f>
        <v/>
      </c>
      <c r="AA335" s="10" t="str">
        <f>IF('FY2025'!$A337&lt;&gt;"",IF(AND(MONTH($K335) &lt;= 12, MONTH($L335) &gt;= 12), IF($O335 &lt;&gt; "", $E335/$O335, ""), ""),"")</f>
        <v/>
      </c>
    </row>
    <row r="336" spans="1:27" x14ac:dyDescent="0.25">
      <c r="A336" s="8" t="str">
        <f>IF('FY2025'!A338&lt;&gt;"", VALUE('FY2025'!A338), "")</f>
        <v/>
      </c>
      <c r="B336" s="5" t="str">
        <f>IF('FY2025'!A338&lt;&gt;"",_xlfn.VALUETOTEXT('FY2025'!B338),"")</f>
        <v/>
      </c>
      <c r="C336" s="5" t="str">
        <f>_xlfn.VALUETOTEXT('FY2025'!C338)</f>
        <v/>
      </c>
      <c r="D336" s="5" t="str">
        <f>IF('FY2025'!A338&lt;&gt;"",_xlfn.VALUETOTEXT('FY2025'!D338),"")</f>
        <v/>
      </c>
      <c r="E336" s="6" t="str">
        <f>IF('FY2025'!A338&lt;&gt;"",VALUE('FY2025'!E338),"")</f>
        <v/>
      </c>
      <c r="F336" s="6" t="str">
        <f>IF('FY2025'!A338&lt;&gt;"",VALUE('FY2025'!F338),"")</f>
        <v/>
      </c>
      <c r="G336" s="6" t="str">
        <f>IF('FY2025'!A338&lt;&gt;"",VALUE('FY2025'!G338),"")</f>
        <v/>
      </c>
      <c r="H336" s="6" t="str">
        <f>IF('FY2025'!A338&lt;&gt;"",VALUE('FY2025'!H338),"")</f>
        <v/>
      </c>
      <c r="I336" s="6" t="str">
        <f>IF('FY2025'!A338&lt;&gt;"",VALUE('FY2025'!I338),"")</f>
        <v/>
      </c>
      <c r="J336" s="6" t="str">
        <f>IF('FY2025'!A338&lt;&gt;"",VALUE('FY2025'!J338),"")</f>
        <v/>
      </c>
      <c r="K336" s="7" t="str">
        <f>IF('FY2025'!A338&lt;&gt;"",DATEVALUE(MID('FY2025'!K338, FIND(",", 'FY2025'!K338) + 2, FIND(" ", 'FY2025'!K338) - FIND(",", 'FY2025'!K338) - 1) &amp; " " &amp; MID('FY2025'!K338, FIND(" ", 'FY2025'!K338) + 1, FIND(",", 'FY2025'!K338, FIND(" ", 'FY2025'!K338)) - FIND(" ", 'FY2025'!K338) - 1) &amp; ", " &amp; MID('FY2025'!K338, FIND(",", 'FY2025'!K338, FIND(",",'FY2025'!K338) + 1) + 2, LEN('FY2025'!K338))),"")</f>
        <v/>
      </c>
      <c r="L336" s="7" t="str">
        <f>IF('FY2025'!A338&lt;&gt;"",DATEVALUE(MID('FY2025'!L338, FIND(",", 'FY2025'!L338) + 2, FIND(" ", 'FY2025'!L338) - FIND(",", 'FY2025'!L338) - 1) &amp; " " &amp; MID('FY2025'!L338, FIND(" ", 'FY2025'!L338) + 1, FIND(",", 'FY2025'!L338, FIND(" ", 'FY2025'!L338)) - FIND(" ", 'FY2025'!L338) - 1) &amp; ", " &amp; MID('FY2025'!L338, FIND(",", 'FY2025'!L338, FIND(",",'FY2025'!L338) + 1) + 2, LEN('FY2025'!L338))),"")</f>
        <v/>
      </c>
      <c r="M336" s="7" t="str">
        <f>IF('FY2025'!A338&lt;&gt;"",DATEVALUE(MID('FY2025'!M338, FIND(",", 'FY2025'!M338) + 2, FIND(" ", 'FY2025'!M338) - FIND(",", 'FY2025'!M338) - 1) &amp; " " &amp; MID('FY2025'!M338, FIND(" ", 'FY2025'!M338) + 1, FIND(",", 'FY2025'!M338, FIND(" ", 'FY2025'!M338)) - FIND(" ", 'FY2025'!M338) - 1) &amp; ", " &amp; MID('FY2025'!M338, FIND(",", 'FY2025'!M338, FIND(",",'FY2025'!M338) + 1) + 2, LEN('FY2025'!M338))),"")</f>
        <v/>
      </c>
      <c r="N336" s="7" t="str">
        <f>IF('FY2025'!A338&lt;&gt;"",DATEVALUE(MID('FY2025'!N338, FIND(",", 'FY2025'!N338) + 2, FIND(" ", 'FY2025'!N338) - FIND(",", 'FY2025'!N338) - 1) &amp; " " &amp; MID('FY2025'!N338, FIND(" ", 'FY2025'!N338) + 1, FIND(",", 'FY2025'!N338, FIND(" ", 'FY2025'!N338)) - FIND(" ", 'FY2025'!N338) - 1) &amp; ", " &amp; MID('FY2025'!N338, FIND(",", 'FY2025'!N338, FIND(",",'FY2025'!N338) + 1) + 2, LEN('FY2025'!N338))),"")</f>
        <v/>
      </c>
      <c r="O336" s="5" t="str">
        <f t="shared" si="5"/>
        <v/>
      </c>
      <c r="P336" s="10" t="str">
        <f>IF('FY2025'!$A338&lt;&gt;"",IF(AND(MONTH($K336) &lt;= 1, MONTH($L336) &gt;= 1), IF($O336 &lt;&gt; "", $E336/$O336, ""), ""),"")</f>
        <v/>
      </c>
      <c r="Q336" s="10" t="str">
        <f>IF('FY2025'!$A338&lt;&gt;"",IF(AND(MONTH($K336) &lt;= 2, MONTH($L336) &gt;= 2), IF($O336 &lt;&gt; "", $E336/$O336, ""), ""),"")</f>
        <v/>
      </c>
      <c r="R336" s="10" t="str">
        <f>IF('FY2025'!$A338&lt;&gt;"",IF(AND(MONTH($K336) &lt;= 3, MONTH($L336) &gt;= 3), IF($O336 &lt;&gt; "", $E336/$O336, ""), ""),"")</f>
        <v/>
      </c>
      <c r="S336" s="10" t="str">
        <f>IF('FY2025'!$A338&lt;&gt;"",IF(AND(MONTH($K336) &lt;= 4, MONTH($L336) &gt;= 4), IF($O336 &lt;&gt; "", $E336/$O336, ""), ""),"")</f>
        <v/>
      </c>
      <c r="T336" s="10" t="str">
        <f>IF('FY2025'!$A338&lt;&gt;"",IF(AND(MONTH($K336) &lt;= 5, MONTH($L336) &gt;= 5), IF($O336 &lt;&gt; "", $E336/$O336, ""), ""),"")</f>
        <v/>
      </c>
      <c r="U336" s="10" t="str">
        <f>IF('FY2025'!$A338&lt;&gt;"",IF(AND(MONTH($K336) &lt;= 6, MONTH($L336) &gt;= 6), IF($O336 &lt;&gt; "", $E336/$O336, ""), ""),"")</f>
        <v/>
      </c>
      <c r="V336" s="10" t="str">
        <f>IF('FY2025'!$A338&lt;&gt;"",IF(AND(MONTH($K336) &lt;= 7, MONTH($L336) &gt;= 7 ), IF($O336 &lt;&gt; "", $E336/$O336, ""), ""),"")</f>
        <v/>
      </c>
      <c r="W336" s="10" t="str">
        <f>IF('FY2025'!$A338&lt;&gt;"",IF(AND(MONTH($K336) &lt;= 8, MONTH($L336) &gt;= 8), IF($O336 &lt;&gt; "", $E336/$O336, ""), ""),"")</f>
        <v/>
      </c>
      <c r="X336" s="10" t="str">
        <f>IF('FY2025'!$A338&lt;&gt;"",IF(AND(MONTH($K336) &lt;= 9, MONTH($L336) &gt;= 9), IF($O336 &lt;&gt; "", $E336/$O336, ""), ""),"")</f>
        <v/>
      </c>
      <c r="Y336" s="10" t="str">
        <f>IF('FY2025'!$A338&lt;&gt;"",IF(AND(MONTH($K336) &lt;= 10, MONTH($L336) &gt;= 10), IF($O336 &lt;&gt; "", $E336/$O336, ""), ""),"")</f>
        <v/>
      </c>
      <c r="Z336" s="10" t="str">
        <f>IF('FY2025'!$A338&lt;&gt;"",IF(AND(MONTH($K336) &lt;= 11, MONTH($L336) &gt;= 11), IF($O336 &lt;&gt; "", $E336/$O336, ""), ""),"")</f>
        <v/>
      </c>
      <c r="AA336" s="10" t="str">
        <f>IF('FY2025'!$A338&lt;&gt;"",IF(AND(MONTH($K336) &lt;= 12, MONTH($L336) &gt;= 12), IF($O336 &lt;&gt; "", $E336/$O336, ""), ""),"")</f>
        <v/>
      </c>
    </row>
    <row r="337" spans="1:27" x14ac:dyDescent="0.25">
      <c r="A337" s="8" t="str">
        <f>IF('FY2025'!A339&lt;&gt;"", VALUE('FY2025'!A339), "")</f>
        <v/>
      </c>
      <c r="B337" s="5" t="str">
        <f>IF('FY2025'!A339&lt;&gt;"",_xlfn.VALUETOTEXT('FY2025'!B339),"")</f>
        <v/>
      </c>
      <c r="C337" s="5" t="str">
        <f>_xlfn.VALUETOTEXT('FY2025'!C339)</f>
        <v/>
      </c>
      <c r="D337" s="5" t="str">
        <f>IF('FY2025'!A339&lt;&gt;"",_xlfn.VALUETOTEXT('FY2025'!D339),"")</f>
        <v/>
      </c>
      <c r="E337" s="6" t="str">
        <f>IF('FY2025'!A339&lt;&gt;"",VALUE('FY2025'!E339),"")</f>
        <v/>
      </c>
      <c r="F337" s="6" t="str">
        <f>IF('FY2025'!A339&lt;&gt;"",VALUE('FY2025'!F339),"")</f>
        <v/>
      </c>
      <c r="G337" s="6" t="str">
        <f>IF('FY2025'!A339&lt;&gt;"",VALUE('FY2025'!G339),"")</f>
        <v/>
      </c>
      <c r="H337" s="6" t="str">
        <f>IF('FY2025'!A339&lt;&gt;"",VALUE('FY2025'!H339),"")</f>
        <v/>
      </c>
      <c r="I337" s="6" t="str">
        <f>IF('FY2025'!A339&lt;&gt;"",VALUE('FY2025'!I339),"")</f>
        <v/>
      </c>
      <c r="J337" s="6" t="str">
        <f>IF('FY2025'!A339&lt;&gt;"",VALUE('FY2025'!J339),"")</f>
        <v/>
      </c>
      <c r="K337" s="7" t="str">
        <f>IF('FY2025'!A339&lt;&gt;"",DATEVALUE(MID('FY2025'!K339, FIND(",", 'FY2025'!K339) + 2, FIND(" ", 'FY2025'!K339) - FIND(",", 'FY2025'!K339) - 1) &amp; " " &amp; MID('FY2025'!K339, FIND(" ", 'FY2025'!K339) + 1, FIND(",", 'FY2025'!K339, FIND(" ", 'FY2025'!K339)) - FIND(" ", 'FY2025'!K339) - 1) &amp; ", " &amp; MID('FY2025'!K339, FIND(",", 'FY2025'!K339, FIND(",",'FY2025'!K339) + 1) + 2, LEN('FY2025'!K339))),"")</f>
        <v/>
      </c>
      <c r="L337" s="7" t="str">
        <f>IF('FY2025'!A339&lt;&gt;"",DATEVALUE(MID('FY2025'!L339, FIND(",", 'FY2025'!L339) + 2, FIND(" ", 'FY2025'!L339) - FIND(",", 'FY2025'!L339) - 1) &amp; " " &amp; MID('FY2025'!L339, FIND(" ", 'FY2025'!L339) + 1, FIND(",", 'FY2025'!L339, FIND(" ", 'FY2025'!L339)) - FIND(" ", 'FY2025'!L339) - 1) &amp; ", " &amp; MID('FY2025'!L339, FIND(",", 'FY2025'!L339, FIND(",",'FY2025'!L339) + 1) + 2, LEN('FY2025'!L339))),"")</f>
        <v/>
      </c>
      <c r="M337" s="7" t="str">
        <f>IF('FY2025'!A339&lt;&gt;"",DATEVALUE(MID('FY2025'!M339, FIND(",", 'FY2025'!M339) + 2, FIND(" ", 'FY2025'!M339) - FIND(",", 'FY2025'!M339) - 1) &amp; " " &amp; MID('FY2025'!M339, FIND(" ", 'FY2025'!M339) + 1, FIND(",", 'FY2025'!M339, FIND(" ", 'FY2025'!M339)) - FIND(" ", 'FY2025'!M339) - 1) &amp; ", " &amp; MID('FY2025'!M339, FIND(",", 'FY2025'!M339, FIND(",",'FY2025'!M339) + 1) + 2, LEN('FY2025'!M339))),"")</f>
        <v/>
      </c>
      <c r="N337" s="7" t="str">
        <f>IF('FY2025'!A339&lt;&gt;"",DATEVALUE(MID('FY2025'!N339, FIND(",", 'FY2025'!N339) + 2, FIND(" ", 'FY2025'!N339) - FIND(",", 'FY2025'!N339) - 1) &amp; " " &amp; MID('FY2025'!N339, FIND(" ", 'FY2025'!N339) + 1, FIND(",", 'FY2025'!N339, FIND(" ", 'FY2025'!N339)) - FIND(" ", 'FY2025'!N339) - 1) &amp; ", " &amp; MID('FY2025'!N339, FIND(",", 'FY2025'!N339, FIND(",",'FY2025'!N339) + 1) + 2, LEN('FY2025'!N339))),"")</f>
        <v/>
      </c>
      <c r="O337" s="5" t="str">
        <f t="shared" si="5"/>
        <v/>
      </c>
      <c r="P337" s="10" t="str">
        <f>IF('FY2025'!$A339&lt;&gt;"",IF(AND(MONTH($K337) &lt;= 1, MONTH($L337) &gt;= 1), IF($O337 &lt;&gt; "", $E337/$O337, ""), ""),"")</f>
        <v/>
      </c>
      <c r="Q337" s="10" t="str">
        <f>IF('FY2025'!$A339&lt;&gt;"",IF(AND(MONTH($K337) &lt;= 2, MONTH($L337) &gt;= 2), IF($O337 &lt;&gt; "", $E337/$O337, ""), ""),"")</f>
        <v/>
      </c>
      <c r="R337" s="10" t="str">
        <f>IF('FY2025'!$A339&lt;&gt;"",IF(AND(MONTH($K337) &lt;= 3, MONTH($L337) &gt;= 3), IF($O337 &lt;&gt; "", $E337/$O337, ""), ""),"")</f>
        <v/>
      </c>
      <c r="S337" s="10" t="str">
        <f>IF('FY2025'!$A339&lt;&gt;"",IF(AND(MONTH($K337) &lt;= 4, MONTH($L337) &gt;= 4), IF($O337 &lt;&gt; "", $E337/$O337, ""), ""),"")</f>
        <v/>
      </c>
      <c r="T337" s="10" t="str">
        <f>IF('FY2025'!$A339&lt;&gt;"",IF(AND(MONTH($K337) &lt;= 5, MONTH($L337) &gt;= 5), IF($O337 &lt;&gt; "", $E337/$O337, ""), ""),"")</f>
        <v/>
      </c>
      <c r="U337" s="10" t="str">
        <f>IF('FY2025'!$A339&lt;&gt;"",IF(AND(MONTH($K337) &lt;= 6, MONTH($L337) &gt;= 6), IF($O337 &lt;&gt; "", $E337/$O337, ""), ""),"")</f>
        <v/>
      </c>
      <c r="V337" s="10" t="str">
        <f>IF('FY2025'!$A339&lt;&gt;"",IF(AND(MONTH($K337) &lt;= 7, MONTH($L337) &gt;= 7 ), IF($O337 &lt;&gt; "", $E337/$O337, ""), ""),"")</f>
        <v/>
      </c>
      <c r="W337" s="10" t="str">
        <f>IF('FY2025'!$A339&lt;&gt;"",IF(AND(MONTH($K337) &lt;= 8, MONTH($L337) &gt;= 8), IF($O337 &lt;&gt; "", $E337/$O337, ""), ""),"")</f>
        <v/>
      </c>
      <c r="X337" s="10" t="str">
        <f>IF('FY2025'!$A339&lt;&gt;"",IF(AND(MONTH($K337) &lt;= 9, MONTH($L337) &gt;= 9), IF($O337 &lt;&gt; "", $E337/$O337, ""), ""),"")</f>
        <v/>
      </c>
      <c r="Y337" s="10" t="str">
        <f>IF('FY2025'!$A339&lt;&gt;"",IF(AND(MONTH($K337) &lt;= 10, MONTH($L337) &gt;= 10), IF($O337 &lt;&gt; "", $E337/$O337, ""), ""),"")</f>
        <v/>
      </c>
      <c r="Z337" s="10" t="str">
        <f>IF('FY2025'!$A339&lt;&gt;"",IF(AND(MONTH($K337) &lt;= 11, MONTH($L337) &gt;= 11), IF($O337 &lt;&gt; "", $E337/$O337, ""), ""),"")</f>
        <v/>
      </c>
      <c r="AA337" s="10" t="str">
        <f>IF('FY2025'!$A339&lt;&gt;"",IF(AND(MONTH($K337) &lt;= 12, MONTH($L337) &gt;= 12), IF($O337 &lt;&gt; "", $E337/$O337, ""), ""),"")</f>
        <v/>
      </c>
    </row>
    <row r="338" spans="1:27" x14ac:dyDescent="0.25">
      <c r="A338" s="8" t="str">
        <f>IF('FY2025'!A340&lt;&gt;"", VALUE('FY2025'!A340), "")</f>
        <v/>
      </c>
      <c r="B338" s="5" t="str">
        <f>IF('FY2025'!A340&lt;&gt;"",_xlfn.VALUETOTEXT('FY2025'!B340),"")</f>
        <v/>
      </c>
      <c r="C338" s="5" t="str">
        <f>_xlfn.VALUETOTEXT('FY2025'!C340)</f>
        <v/>
      </c>
      <c r="D338" s="5" t="str">
        <f>IF('FY2025'!A340&lt;&gt;"",_xlfn.VALUETOTEXT('FY2025'!D340),"")</f>
        <v/>
      </c>
      <c r="E338" s="6" t="str">
        <f>IF('FY2025'!A340&lt;&gt;"",VALUE('FY2025'!E340),"")</f>
        <v/>
      </c>
      <c r="F338" s="6" t="str">
        <f>IF('FY2025'!A340&lt;&gt;"",VALUE('FY2025'!F340),"")</f>
        <v/>
      </c>
      <c r="G338" s="6" t="str">
        <f>IF('FY2025'!A340&lt;&gt;"",VALUE('FY2025'!G340),"")</f>
        <v/>
      </c>
      <c r="H338" s="6" t="str">
        <f>IF('FY2025'!A340&lt;&gt;"",VALUE('FY2025'!H340),"")</f>
        <v/>
      </c>
      <c r="I338" s="6" t="str">
        <f>IF('FY2025'!A340&lt;&gt;"",VALUE('FY2025'!I340),"")</f>
        <v/>
      </c>
      <c r="J338" s="6" t="str">
        <f>IF('FY2025'!A340&lt;&gt;"",VALUE('FY2025'!J340),"")</f>
        <v/>
      </c>
      <c r="K338" s="7" t="str">
        <f>IF('FY2025'!A340&lt;&gt;"",DATEVALUE(MID('FY2025'!K340, FIND(",", 'FY2025'!K340) + 2, FIND(" ", 'FY2025'!K340) - FIND(",", 'FY2025'!K340) - 1) &amp; " " &amp; MID('FY2025'!K340, FIND(" ", 'FY2025'!K340) + 1, FIND(",", 'FY2025'!K340, FIND(" ", 'FY2025'!K340)) - FIND(" ", 'FY2025'!K340) - 1) &amp; ", " &amp; MID('FY2025'!K340, FIND(",", 'FY2025'!K340, FIND(",",'FY2025'!K340) + 1) + 2, LEN('FY2025'!K340))),"")</f>
        <v/>
      </c>
      <c r="L338" s="7" t="str">
        <f>IF('FY2025'!A340&lt;&gt;"",DATEVALUE(MID('FY2025'!L340, FIND(",", 'FY2025'!L340) + 2, FIND(" ", 'FY2025'!L340) - FIND(",", 'FY2025'!L340) - 1) &amp; " " &amp; MID('FY2025'!L340, FIND(" ", 'FY2025'!L340) + 1, FIND(",", 'FY2025'!L340, FIND(" ", 'FY2025'!L340)) - FIND(" ", 'FY2025'!L340) - 1) &amp; ", " &amp; MID('FY2025'!L340, FIND(",", 'FY2025'!L340, FIND(",",'FY2025'!L340) + 1) + 2, LEN('FY2025'!L340))),"")</f>
        <v/>
      </c>
      <c r="M338" s="7" t="str">
        <f>IF('FY2025'!A340&lt;&gt;"",DATEVALUE(MID('FY2025'!M340, FIND(",", 'FY2025'!M340) + 2, FIND(" ", 'FY2025'!M340) - FIND(",", 'FY2025'!M340) - 1) &amp; " " &amp; MID('FY2025'!M340, FIND(" ", 'FY2025'!M340) + 1, FIND(",", 'FY2025'!M340, FIND(" ", 'FY2025'!M340)) - FIND(" ", 'FY2025'!M340) - 1) &amp; ", " &amp; MID('FY2025'!M340, FIND(",", 'FY2025'!M340, FIND(",",'FY2025'!M340) + 1) + 2, LEN('FY2025'!M340))),"")</f>
        <v/>
      </c>
      <c r="N338" s="7" t="str">
        <f>IF('FY2025'!A340&lt;&gt;"",DATEVALUE(MID('FY2025'!N340, FIND(",", 'FY2025'!N340) + 2, FIND(" ", 'FY2025'!N340) - FIND(",", 'FY2025'!N340) - 1) &amp; " " &amp; MID('FY2025'!N340, FIND(" ", 'FY2025'!N340) + 1, FIND(",", 'FY2025'!N340, FIND(" ", 'FY2025'!N340)) - FIND(" ", 'FY2025'!N340) - 1) &amp; ", " &amp; MID('FY2025'!N340, FIND(",", 'FY2025'!N340, FIND(",",'FY2025'!N340) + 1) + 2, LEN('FY2025'!N340))),"")</f>
        <v/>
      </c>
      <c r="O338" s="5" t="str">
        <f t="shared" si="5"/>
        <v/>
      </c>
      <c r="P338" s="10" t="str">
        <f>IF('FY2025'!$A340&lt;&gt;"",IF(AND(MONTH($K338) &lt;= 1, MONTH($L338) &gt;= 1), IF($O338 &lt;&gt; "", $E338/$O338, ""), ""),"")</f>
        <v/>
      </c>
      <c r="Q338" s="10" t="str">
        <f>IF('FY2025'!$A340&lt;&gt;"",IF(AND(MONTH($K338) &lt;= 2, MONTH($L338) &gt;= 2), IF($O338 &lt;&gt; "", $E338/$O338, ""), ""),"")</f>
        <v/>
      </c>
      <c r="R338" s="10" t="str">
        <f>IF('FY2025'!$A340&lt;&gt;"",IF(AND(MONTH($K338) &lt;= 3, MONTH($L338) &gt;= 3), IF($O338 &lt;&gt; "", $E338/$O338, ""), ""),"")</f>
        <v/>
      </c>
      <c r="S338" s="10" t="str">
        <f>IF('FY2025'!$A340&lt;&gt;"",IF(AND(MONTH($K338) &lt;= 4, MONTH($L338) &gt;= 4), IF($O338 &lt;&gt; "", $E338/$O338, ""), ""),"")</f>
        <v/>
      </c>
      <c r="T338" s="10" t="str">
        <f>IF('FY2025'!$A340&lt;&gt;"",IF(AND(MONTH($K338) &lt;= 5, MONTH($L338) &gt;= 5), IF($O338 &lt;&gt; "", $E338/$O338, ""), ""),"")</f>
        <v/>
      </c>
      <c r="U338" s="10" t="str">
        <f>IF('FY2025'!$A340&lt;&gt;"",IF(AND(MONTH($K338) &lt;= 6, MONTH($L338) &gt;= 6), IF($O338 &lt;&gt; "", $E338/$O338, ""), ""),"")</f>
        <v/>
      </c>
      <c r="V338" s="10" t="str">
        <f>IF('FY2025'!$A340&lt;&gt;"",IF(AND(MONTH($K338) &lt;= 7, MONTH($L338) &gt;= 7 ), IF($O338 &lt;&gt; "", $E338/$O338, ""), ""),"")</f>
        <v/>
      </c>
      <c r="W338" s="10" t="str">
        <f>IF('FY2025'!$A340&lt;&gt;"",IF(AND(MONTH($K338) &lt;= 8, MONTH($L338) &gt;= 8), IF($O338 &lt;&gt; "", $E338/$O338, ""), ""),"")</f>
        <v/>
      </c>
      <c r="X338" s="10" t="str">
        <f>IF('FY2025'!$A340&lt;&gt;"",IF(AND(MONTH($K338) &lt;= 9, MONTH($L338) &gt;= 9), IF($O338 &lt;&gt; "", $E338/$O338, ""), ""),"")</f>
        <v/>
      </c>
      <c r="Y338" s="10" t="str">
        <f>IF('FY2025'!$A340&lt;&gt;"",IF(AND(MONTH($K338) &lt;= 10, MONTH($L338) &gt;= 10), IF($O338 &lt;&gt; "", $E338/$O338, ""), ""),"")</f>
        <v/>
      </c>
      <c r="Z338" s="10" t="str">
        <f>IF('FY2025'!$A340&lt;&gt;"",IF(AND(MONTH($K338) &lt;= 11, MONTH($L338) &gt;= 11), IF($O338 &lt;&gt; "", $E338/$O338, ""), ""),"")</f>
        <v/>
      </c>
      <c r="AA338" s="10" t="str">
        <f>IF('FY2025'!$A340&lt;&gt;"",IF(AND(MONTH($K338) &lt;= 12, MONTH($L338) &gt;= 12), IF($O338 &lt;&gt; "", $E338/$O338, ""), ""),"")</f>
        <v/>
      </c>
    </row>
    <row r="339" spans="1:27" x14ac:dyDescent="0.25">
      <c r="A339" s="8" t="str">
        <f>IF('FY2025'!A341&lt;&gt;"", VALUE('FY2025'!A341), "")</f>
        <v/>
      </c>
      <c r="B339" s="5" t="str">
        <f>IF('FY2025'!A341&lt;&gt;"",_xlfn.VALUETOTEXT('FY2025'!B341),"")</f>
        <v/>
      </c>
      <c r="C339" s="5" t="str">
        <f>_xlfn.VALUETOTEXT('FY2025'!C341)</f>
        <v/>
      </c>
      <c r="D339" s="5" t="str">
        <f>IF('FY2025'!A341&lt;&gt;"",_xlfn.VALUETOTEXT('FY2025'!D341),"")</f>
        <v/>
      </c>
      <c r="E339" s="6" t="str">
        <f>IF('FY2025'!A341&lt;&gt;"",VALUE('FY2025'!E341),"")</f>
        <v/>
      </c>
      <c r="F339" s="6" t="str">
        <f>IF('FY2025'!A341&lt;&gt;"",VALUE('FY2025'!F341),"")</f>
        <v/>
      </c>
      <c r="G339" s="6" t="str">
        <f>IF('FY2025'!A341&lt;&gt;"",VALUE('FY2025'!G341),"")</f>
        <v/>
      </c>
      <c r="H339" s="6" t="str">
        <f>IF('FY2025'!A341&lt;&gt;"",VALUE('FY2025'!H341),"")</f>
        <v/>
      </c>
      <c r="I339" s="6" t="str">
        <f>IF('FY2025'!A341&lt;&gt;"",VALUE('FY2025'!I341),"")</f>
        <v/>
      </c>
      <c r="J339" s="6" t="str">
        <f>IF('FY2025'!A341&lt;&gt;"",VALUE('FY2025'!J341),"")</f>
        <v/>
      </c>
      <c r="K339" s="7" t="str">
        <f>IF('FY2025'!A341&lt;&gt;"",DATEVALUE(MID('FY2025'!K341, FIND(",", 'FY2025'!K341) + 2, FIND(" ", 'FY2025'!K341) - FIND(",", 'FY2025'!K341) - 1) &amp; " " &amp; MID('FY2025'!K341, FIND(" ", 'FY2025'!K341) + 1, FIND(",", 'FY2025'!K341, FIND(" ", 'FY2025'!K341)) - FIND(" ", 'FY2025'!K341) - 1) &amp; ", " &amp; MID('FY2025'!K341, FIND(",", 'FY2025'!K341, FIND(",",'FY2025'!K341) + 1) + 2, LEN('FY2025'!K341))),"")</f>
        <v/>
      </c>
      <c r="L339" s="7" t="str">
        <f>IF('FY2025'!A341&lt;&gt;"",DATEVALUE(MID('FY2025'!L341, FIND(",", 'FY2025'!L341) + 2, FIND(" ", 'FY2025'!L341) - FIND(",", 'FY2025'!L341) - 1) &amp; " " &amp; MID('FY2025'!L341, FIND(" ", 'FY2025'!L341) + 1, FIND(",", 'FY2025'!L341, FIND(" ", 'FY2025'!L341)) - FIND(" ", 'FY2025'!L341) - 1) &amp; ", " &amp; MID('FY2025'!L341, FIND(",", 'FY2025'!L341, FIND(",",'FY2025'!L341) + 1) + 2, LEN('FY2025'!L341))),"")</f>
        <v/>
      </c>
      <c r="M339" s="7" t="str">
        <f>IF('FY2025'!A341&lt;&gt;"",DATEVALUE(MID('FY2025'!M341, FIND(",", 'FY2025'!M341) + 2, FIND(" ", 'FY2025'!M341) - FIND(",", 'FY2025'!M341) - 1) &amp; " " &amp; MID('FY2025'!M341, FIND(" ", 'FY2025'!M341) + 1, FIND(",", 'FY2025'!M341, FIND(" ", 'FY2025'!M341)) - FIND(" ", 'FY2025'!M341) - 1) &amp; ", " &amp; MID('FY2025'!M341, FIND(",", 'FY2025'!M341, FIND(",",'FY2025'!M341) + 1) + 2, LEN('FY2025'!M341))),"")</f>
        <v/>
      </c>
      <c r="N339" s="7" t="str">
        <f>IF('FY2025'!A341&lt;&gt;"",DATEVALUE(MID('FY2025'!N341, FIND(",", 'FY2025'!N341) + 2, FIND(" ", 'FY2025'!N341) - FIND(",", 'FY2025'!N341) - 1) &amp; " " &amp; MID('FY2025'!N341, FIND(" ", 'FY2025'!N341) + 1, FIND(",", 'FY2025'!N341, FIND(" ", 'FY2025'!N341)) - FIND(" ", 'FY2025'!N341) - 1) &amp; ", " &amp; MID('FY2025'!N341, FIND(",", 'FY2025'!N341, FIND(",",'FY2025'!N341) + 1) + 2, LEN('FY2025'!N341))),"")</f>
        <v/>
      </c>
      <c r="O339" s="5" t="str">
        <f t="shared" si="5"/>
        <v/>
      </c>
      <c r="P339" s="10" t="str">
        <f>IF('FY2025'!$A341&lt;&gt;"",IF(AND(MONTH($K339) &lt;= 1, MONTH($L339) &gt;= 1), IF($O339 &lt;&gt; "", $E339/$O339, ""), ""),"")</f>
        <v/>
      </c>
      <c r="Q339" s="10" t="str">
        <f>IF('FY2025'!$A341&lt;&gt;"",IF(AND(MONTH($K339) &lt;= 2, MONTH($L339) &gt;= 2), IF($O339 &lt;&gt; "", $E339/$O339, ""), ""),"")</f>
        <v/>
      </c>
      <c r="R339" s="10" t="str">
        <f>IF('FY2025'!$A341&lt;&gt;"",IF(AND(MONTH($K339) &lt;= 3, MONTH($L339) &gt;= 3), IF($O339 &lt;&gt; "", $E339/$O339, ""), ""),"")</f>
        <v/>
      </c>
      <c r="S339" s="10" t="str">
        <f>IF('FY2025'!$A341&lt;&gt;"",IF(AND(MONTH($K339) &lt;= 4, MONTH($L339) &gt;= 4), IF($O339 &lt;&gt; "", $E339/$O339, ""), ""),"")</f>
        <v/>
      </c>
      <c r="T339" s="10" t="str">
        <f>IF('FY2025'!$A341&lt;&gt;"",IF(AND(MONTH($K339) &lt;= 5, MONTH($L339) &gt;= 5), IF($O339 &lt;&gt; "", $E339/$O339, ""), ""),"")</f>
        <v/>
      </c>
      <c r="U339" s="10" t="str">
        <f>IF('FY2025'!$A341&lt;&gt;"",IF(AND(MONTH($K339) &lt;= 6, MONTH($L339) &gt;= 6), IF($O339 &lt;&gt; "", $E339/$O339, ""), ""),"")</f>
        <v/>
      </c>
      <c r="V339" s="10" t="str">
        <f>IF('FY2025'!$A341&lt;&gt;"",IF(AND(MONTH($K339) &lt;= 7, MONTH($L339) &gt;= 7 ), IF($O339 &lt;&gt; "", $E339/$O339, ""), ""),"")</f>
        <v/>
      </c>
      <c r="W339" s="10" t="str">
        <f>IF('FY2025'!$A341&lt;&gt;"",IF(AND(MONTH($K339) &lt;= 8, MONTH($L339) &gt;= 8), IF($O339 &lt;&gt; "", $E339/$O339, ""), ""),"")</f>
        <v/>
      </c>
      <c r="X339" s="10" t="str">
        <f>IF('FY2025'!$A341&lt;&gt;"",IF(AND(MONTH($K339) &lt;= 9, MONTH($L339) &gt;= 9), IF($O339 &lt;&gt; "", $E339/$O339, ""), ""),"")</f>
        <v/>
      </c>
      <c r="Y339" s="10" t="str">
        <f>IF('FY2025'!$A341&lt;&gt;"",IF(AND(MONTH($K339) &lt;= 10, MONTH($L339) &gt;= 10), IF($O339 &lt;&gt; "", $E339/$O339, ""), ""),"")</f>
        <v/>
      </c>
      <c r="Z339" s="10" t="str">
        <f>IF('FY2025'!$A341&lt;&gt;"",IF(AND(MONTH($K339) &lt;= 11, MONTH($L339) &gt;= 11), IF($O339 &lt;&gt; "", $E339/$O339, ""), ""),"")</f>
        <v/>
      </c>
      <c r="AA339" s="10" t="str">
        <f>IF('FY2025'!$A341&lt;&gt;"",IF(AND(MONTH($K339) &lt;= 12, MONTH($L339) &gt;= 12), IF($O339 &lt;&gt; "", $E339/$O339, ""), ""),"")</f>
        <v/>
      </c>
    </row>
    <row r="340" spans="1:27" x14ac:dyDescent="0.25">
      <c r="A340" s="8" t="str">
        <f>IF('FY2025'!A342&lt;&gt;"", VALUE('FY2025'!A342), "")</f>
        <v/>
      </c>
      <c r="B340" s="5" t="str">
        <f>IF('FY2025'!A342&lt;&gt;"",_xlfn.VALUETOTEXT('FY2025'!B342),"")</f>
        <v/>
      </c>
      <c r="C340" s="5" t="str">
        <f>_xlfn.VALUETOTEXT('FY2025'!C342)</f>
        <v/>
      </c>
      <c r="D340" s="5" t="str">
        <f>IF('FY2025'!A342&lt;&gt;"",_xlfn.VALUETOTEXT('FY2025'!D342),"")</f>
        <v/>
      </c>
      <c r="E340" s="6" t="str">
        <f>IF('FY2025'!A342&lt;&gt;"",VALUE('FY2025'!E342),"")</f>
        <v/>
      </c>
      <c r="F340" s="6" t="str">
        <f>IF('FY2025'!A342&lt;&gt;"",VALUE('FY2025'!F342),"")</f>
        <v/>
      </c>
      <c r="G340" s="6" t="str">
        <f>IF('FY2025'!A342&lt;&gt;"",VALUE('FY2025'!G342),"")</f>
        <v/>
      </c>
      <c r="H340" s="6" t="str">
        <f>IF('FY2025'!A342&lt;&gt;"",VALUE('FY2025'!H342),"")</f>
        <v/>
      </c>
      <c r="I340" s="6" t="str">
        <f>IF('FY2025'!A342&lt;&gt;"",VALUE('FY2025'!I342),"")</f>
        <v/>
      </c>
      <c r="J340" s="6" t="str">
        <f>IF('FY2025'!A342&lt;&gt;"",VALUE('FY2025'!J342),"")</f>
        <v/>
      </c>
      <c r="K340" s="7" t="str">
        <f>IF('FY2025'!A342&lt;&gt;"",DATEVALUE(MID('FY2025'!K342, FIND(",", 'FY2025'!K342) + 2, FIND(" ", 'FY2025'!K342) - FIND(",", 'FY2025'!K342) - 1) &amp; " " &amp; MID('FY2025'!K342, FIND(" ", 'FY2025'!K342) + 1, FIND(",", 'FY2025'!K342, FIND(" ", 'FY2025'!K342)) - FIND(" ", 'FY2025'!K342) - 1) &amp; ", " &amp; MID('FY2025'!K342, FIND(",", 'FY2025'!K342, FIND(",",'FY2025'!K342) + 1) + 2, LEN('FY2025'!K342))),"")</f>
        <v/>
      </c>
      <c r="L340" s="7" t="str">
        <f>IF('FY2025'!A342&lt;&gt;"",DATEVALUE(MID('FY2025'!L342, FIND(",", 'FY2025'!L342) + 2, FIND(" ", 'FY2025'!L342) - FIND(",", 'FY2025'!L342) - 1) &amp; " " &amp; MID('FY2025'!L342, FIND(" ", 'FY2025'!L342) + 1, FIND(",", 'FY2025'!L342, FIND(" ", 'FY2025'!L342)) - FIND(" ", 'FY2025'!L342) - 1) &amp; ", " &amp; MID('FY2025'!L342, FIND(",", 'FY2025'!L342, FIND(",",'FY2025'!L342) + 1) + 2, LEN('FY2025'!L342))),"")</f>
        <v/>
      </c>
      <c r="M340" s="7" t="str">
        <f>IF('FY2025'!A342&lt;&gt;"",DATEVALUE(MID('FY2025'!M342, FIND(",", 'FY2025'!M342) + 2, FIND(" ", 'FY2025'!M342) - FIND(",", 'FY2025'!M342) - 1) &amp; " " &amp; MID('FY2025'!M342, FIND(" ", 'FY2025'!M342) + 1, FIND(",", 'FY2025'!M342, FIND(" ", 'FY2025'!M342)) - FIND(" ", 'FY2025'!M342) - 1) &amp; ", " &amp; MID('FY2025'!M342, FIND(",", 'FY2025'!M342, FIND(",",'FY2025'!M342) + 1) + 2, LEN('FY2025'!M342))),"")</f>
        <v/>
      </c>
      <c r="N340" s="7" t="str">
        <f>IF('FY2025'!A342&lt;&gt;"",DATEVALUE(MID('FY2025'!N342, FIND(",", 'FY2025'!N342) + 2, FIND(" ", 'FY2025'!N342) - FIND(",", 'FY2025'!N342) - 1) &amp; " " &amp; MID('FY2025'!N342, FIND(" ", 'FY2025'!N342) + 1, FIND(",", 'FY2025'!N342, FIND(" ", 'FY2025'!N342)) - FIND(" ", 'FY2025'!N342) - 1) &amp; ", " &amp; MID('FY2025'!N342, FIND(",", 'FY2025'!N342, FIND(",",'FY2025'!N342) + 1) + 2, LEN('FY2025'!N342))),"")</f>
        <v/>
      </c>
      <c r="O340" s="5" t="str">
        <f t="shared" si="5"/>
        <v/>
      </c>
      <c r="P340" s="10" t="str">
        <f>IF('FY2025'!$A342&lt;&gt;"",IF(AND(MONTH($K340) &lt;= 1, MONTH($L340) &gt;= 1), IF($O340 &lt;&gt; "", $E340/$O340, ""), ""),"")</f>
        <v/>
      </c>
      <c r="Q340" s="10" t="str">
        <f>IF('FY2025'!$A342&lt;&gt;"",IF(AND(MONTH($K340) &lt;= 2, MONTH($L340) &gt;= 2), IF($O340 &lt;&gt; "", $E340/$O340, ""), ""),"")</f>
        <v/>
      </c>
      <c r="R340" s="10" t="str">
        <f>IF('FY2025'!$A342&lt;&gt;"",IF(AND(MONTH($K340) &lt;= 3, MONTH($L340) &gt;= 3), IF($O340 &lt;&gt; "", $E340/$O340, ""), ""),"")</f>
        <v/>
      </c>
      <c r="S340" s="10" t="str">
        <f>IF('FY2025'!$A342&lt;&gt;"",IF(AND(MONTH($K340) &lt;= 4, MONTH($L340) &gt;= 4), IF($O340 &lt;&gt; "", $E340/$O340, ""), ""),"")</f>
        <v/>
      </c>
      <c r="T340" s="10" t="str">
        <f>IF('FY2025'!$A342&lt;&gt;"",IF(AND(MONTH($K340) &lt;= 5, MONTH($L340) &gt;= 5), IF($O340 &lt;&gt; "", $E340/$O340, ""), ""),"")</f>
        <v/>
      </c>
      <c r="U340" s="10" t="str">
        <f>IF('FY2025'!$A342&lt;&gt;"",IF(AND(MONTH($K340) &lt;= 6, MONTH($L340) &gt;= 6), IF($O340 &lt;&gt; "", $E340/$O340, ""), ""),"")</f>
        <v/>
      </c>
      <c r="V340" s="10" t="str">
        <f>IF('FY2025'!$A342&lt;&gt;"",IF(AND(MONTH($K340) &lt;= 7, MONTH($L340) &gt;= 7 ), IF($O340 &lt;&gt; "", $E340/$O340, ""), ""),"")</f>
        <v/>
      </c>
      <c r="W340" s="10" t="str">
        <f>IF('FY2025'!$A342&lt;&gt;"",IF(AND(MONTH($K340) &lt;= 8, MONTH($L340) &gt;= 8), IF($O340 &lt;&gt; "", $E340/$O340, ""), ""),"")</f>
        <v/>
      </c>
      <c r="X340" s="10" t="str">
        <f>IF('FY2025'!$A342&lt;&gt;"",IF(AND(MONTH($K340) &lt;= 9, MONTH($L340) &gt;= 9), IF($O340 &lt;&gt; "", $E340/$O340, ""), ""),"")</f>
        <v/>
      </c>
      <c r="Y340" s="10" t="str">
        <f>IF('FY2025'!$A342&lt;&gt;"",IF(AND(MONTH($K340) &lt;= 10, MONTH($L340) &gt;= 10), IF($O340 &lt;&gt; "", $E340/$O340, ""), ""),"")</f>
        <v/>
      </c>
      <c r="Z340" s="10" t="str">
        <f>IF('FY2025'!$A342&lt;&gt;"",IF(AND(MONTH($K340) &lt;= 11, MONTH($L340) &gt;= 11), IF($O340 &lt;&gt; "", $E340/$O340, ""), ""),"")</f>
        <v/>
      </c>
      <c r="AA340" s="10" t="str">
        <f>IF('FY2025'!$A342&lt;&gt;"",IF(AND(MONTH($K340) &lt;= 12, MONTH($L340) &gt;= 12), IF($O340 &lt;&gt; "", $E340/$O340, ""), ""),"")</f>
        <v/>
      </c>
    </row>
    <row r="341" spans="1:27" x14ac:dyDescent="0.25">
      <c r="A341" s="8" t="str">
        <f>IF('FY2025'!A343&lt;&gt;"", VALUE('FY2025'!A343), "")</f>
        <v/>
      </c>
      <c r="B341" s="5" t="str">
        <f>IF('FY2025'!A343&lt;&gt;"",_xlfn.VALUETOTEXT('FY2025'!B343),"")</f>
        <v/>
      </c>
      <c r="D341" s="5" t="str">
        <f>IF('FY2025'!A343&lt;&gt;"",_xlfn.VALUETOTEXT('FY2025'!D343),"")</f>
        <v/>
      </c>
      <c r="E341" s="6" t="str">
        <f>IF('FY2025'!A343&lt;&gt;"",VALUE('FY2025'!E343),"")</f>
        <v/>
      </c>
      <c r="F341" s="6" t="str">
        <f>IF('FY2025'!A343&lt;&gt;"",VALUE('FY2025'!F343),"")</f>
        <v/>
      </c>
      <c r="G341" s="6" t="str">
        <f>IF('FY2025'!A343&lt;&gt;"",VALUE('FY2025'!G343),"")</f>
        <v/>
      </c>
      <c r="H341" s="6" t="str">
        <f>IF('FY2025'!A343&lt;&gt;"",VALUE('FY2025'!H343),"")</f>
        <v/>
      </c>
      <c r="I341" s="6" t="str">
        <f>IF('FY2025'!A343&lt;&gt;"",VALUE('FY2025'!I343),"")</f>
        <v/>
      </c>
      <c r="J341" s="6" t="str">
        <f>IF('FY2025'!A343&lt;&gt;"",VALUE('FY2025'!J343),"")</f>
        <v/>
      </c>
      <c r="K341" s="7" t="str">
        <f>IF('FY2025'!A343&lt;&gt;"",DATEVALUE(MID('FY2025'!K343, FIND(",", 'FY2025'!K343) + 2, FIND(" ", 'FY2025'!K343) - FIND(",", 'FY2025'!K343) - 1) &amp; " " &amp; MID('FY2025'!K343, FIND(" ", 'FY2025'!K343) + 1, FIND(",", 'FY2025'!K343, FIND(" ", 'FY2025'!K343)) - FIND(" ", 'FY2025'!K343) - 1) &amp; ", " &amp; MID('FY2025'!K343, FIND(",", 'FY2025'!K343, FIND(",",'FY2025'!K343) + 1) + 2, LEN('FY2025'!K343))),"")</f>
        <v/>
      </c>
      <c r="L341" s="7" t="str">
        <f>IF('FY2025'!A343&lt;&gt;"",DATEVALUE(MID('FY2025'!L343, FIND(",", 'FY2025'!L343) + 2, FIND(" ", 'FY2025'!L343) - FIND(",", 'FY2025'!L343) - 1) &amp; " " &amp; MID('FY2025'!L343, FIND(" ", 'FY2025'!L343) + 1, FIND(",", 'FY2025'!L343, FIND(" ", 'FY2025'!L343)) - FIND(" ", 'FY2025'!L343) - 1) &amp; ", " &amp; MID('FY2025'!L343, FIND(",", 'FY2025'!L343, FIND(",",'FY2025'!L343) + 1) + 2, LEN('FY2025'!L343))),"")</f>
        <v/>
      </c>
      <c r="M341" s="7" t="str">
        <f>IF('FY2025'!A343&lt;&gt;"",DATEVALUE(MID('FY2025'!M343, FIND(",", 'FY2025'!M343) + 2, FIND(" ", 'FY2025'!M343) - FIND(",", 'FY2025'!M343) - 1) &amp; " " &amp; MID('FY2025'!M343, FIND(" ", 'FY2025'!M343) + 1, FIND(",", 'FY2025'!M343, FIND(" ", 'FY2025'!M343)) - FIND(" ", 'FY2025'!M343) - 1) &amp; ", " &amp; MID('FY2025'!M343, FIND(",", 'FY2025'!M343, FIND(",",'FY2025'!M343) + 1) + 2, LEN('FY2025'!M343))),"")</f>
        <v/>
      </c>
      <c r="N341" s="7" t="str">
        <f>IF('FY2025'!A343&lt;&gt;"",DATEVALUE(MID('FY2025'!N343, FIND(",", 'FY2025'!N343) + 2, FIND(" ", 'FY2025'!N343) - FIND(",", 'FY2025'!N343) - 1) &amp; " " &amp; MID('FY2025'!N343, FIND(" ", 'FY2025'!N343) + 1, FIND(",", 'FY2025'!N343, FIND(" ", 'FY2025'!N343)) - FIND(" ", 'FY2025'!N343) - 1) &amp; ", " &amp; MID('FY2025'!N343, FIND(",", 'FY2025'!N343, FIND(",",'FY2025'!N343) + 1) + 2, LEN('FY2025'!N343))),"")</f>
        <v/>
      </c>
      <c r="O341" s="5" t="str">
        <f t="shared" si="5"/>
        <v/>
      </c>
      <c r="P341" s="10" t="str">
        <f>IF('FY2025'!$A343&lt;&gt;"",IF(AND(MONTH($K341) &lt;= 1, MONTH($L341) &gt;= 1), IF($O341 &lt;&gt; "", $E341/$O341, ""), ""),"")</f>
        <v/>
      </c>
      <c r="Q341" s="10" t="str">
        <f>IF('FY2025'!$A343&lt;&gt;"",IF(AND(MONTH($K341) &lt;= 2, MONTH($L341) &gt;= 2), IF($O341 &lt;&gt; "", $E341/$O341, ""), ""),"")</f>
        <v/>
      </c>
      <c r="R341" s="10" t="str">
        <f>IF('FY2025'!$A343&lt;&gt;"",IF(AND(MONTH($K341) &lt;= 3, MONTH($L341) &gt;= 3), IF($O341 &lt;&gt; "", $E341/$O341, ""), ""),"")</f>
        <v/>
      </c>
      <c r="S341" s="10" t="str">
        <f>IF('FY2025'!$A343&lt;&gt;"",IF(AND(MONTH($K341) &lt;= 4, MONTH($L341) &gt;= 4), IF($O341 &lt;&gt; "", $E341/$O341, ""), ""),"")</f>
        <v/>
      </c>
      <c r="T341" s="10" t="str">
        <f>IF('FY2025'!$A343&lt;&gt;"",IF(AND(MONTH($K341) &lt;= 5, MONTH($L341) &gt;= 5), IF($O341 &lt;&gt; "", $E341/$O341, ""), ""),"")</f>
        <v/>
      </c>
      <c r="U341" s="10" t="str">
        <f>IF('FY2025'!$A343&lt;&gt;"",IF(AND(MONTH($K341) &lt;= 6, MONTH($L341) &gt;= 6), IF($O341 &lt;&gt; "", $E341/$O341, ""), ""),"")</f>
        <v/>
      </c>
      <c r="V341" s="10" t="str">
        <f>IF('FY2025'!$A343&lt;&gt;"",IF(AND(MONTH($K341) &lt;= 7, MONTH($L341) &gt;= 7 ), IF($O341 &lt;&gt; "", $E341/$O341, ""), ""),"")</f>
        <v/>
      </c>
      <c r="W341" s="10" t="str">
        <f>IF('FY2025'!$A343&lt;&gt;"",IF(AND(MONTH($K341) &lt;= 8, MONTH($L341) &gt;= 8), IF($O341 &lt;&gt; "", $E341/$O341, ""), ""),"")</f>
        <v/>
      </c>
      <c r="X341" s="10" t="str">
        <f>IF('FY2025'!$A343&lt;&gt;"",IF(AND(MONTH($K341) &lt;= 9, MONTH($L341) &gt;= 9), IF($O341 &lt;&gt; "", $E341/$O341, ""), ""),"")</f>
        <v/>
      </c>
      <c r="Y341" s="10" t="str">
        <f>IF('FY2025'!$A343&lt;&gt;"",IF(AND(MONTH($K341) &lt;= 10, MONTH($L341) &gt;= 10), IF($O341 &lt;&gt; "", $E341/$O341, ""), ""),"")</f>
        <v/>
      </c>
      <c r="Z341" s="10" t="str">
        <f>IF('FY2025'!$A343&lt;&gt;"",IF(AND(MONTH($K341) &lt;= 11, MONTH($L341) &gt;= 11), IF($O341 &lt;&gt; "", $E341/$O341, ""), ""),"")</f>
        <v/>
      </c>
      <c r="AA341" s="10" t="str">
        <f>IF('FY2025'!$A343&lt;&gt;"",IF(AND(MONTH($K341) &lt;= 12, MONTH($L341) &gt;= 12), IF($O341 &lt;&gt; "", $E341/$O341, ""), ""),"")</f>
        <v/>
      </c>
    </row>
    <row r="342" spans="1:27" x14ac:dyDescent="0.25">
      <c r="A342" s="8" t="str">
        <f>IF('FY2025'!A344&lt;&gt;"", VALUE('FY2025'!A344), "")</f>
        <v/>
      </c>
      <c r="B342" s="5" t="str">
        <f>IF('FY2025'!A344&lt;&gt;"",_xlfn.VALUETOTEXT('FY2025'!B344),"")</f>
        <v/>
      </c>
      <c r="D342" s="5" t="str">
        <f>IF('FY2025'!A344&lt;&gt;"",_xlfn.VALUETOTEXT('FY2025'!D344),"")</f>
        <v/>
      </c>
      <c r="E342" s="6" t="str">
        <f>IF('FY2025'!A344&lt;&gt;"",VALUE('FY2025'!E344),"")</f>
        <v/>
      </c>
      <c r="F342" s="6" t="str">
        <f>IF('FY2025'!A344&lt;&gt;"",VALUE('FY2025'!F344),"")</f>
        <v/>
      </c>
      <c r="G342" s="6" t="str">
        <f>IF('FY2025'!A344&lt;&gt;"",VALUE('FY2025'!G344),"")</f>
        <v/>
      </c>
      <c r="H342" s="6" t="str">
        <f>IF('FY2025'!A344&lt;&gt;"",VALUE('FY2025'!H344),"")</f>
        <v/>
      </c>
      <c r="I342" s="6" t="str">
        <f>IF('FY2025'!A344&lt;&gt;"",VALUE('FY2025'!I344),"")</f>
        <v/>
      </c>
      <c r="J342" s="6" t="str">
        <f>IF('FY2025'!A344&lt;&gt;"",VALUE('FY2025'!J344),"")</f>
        <v/>
      </c>
      <c r="K342" s="7" t="str">
        <f>IF('FY2025'!A344&lt;&gt;"",DATEVALUE(MID('FY2025'!K344, FIND(",", 'FY2025'!K344) + 2, FIND(" ", 'FY2025'!K344) - FIND(",", 'FY2025'!K344) - 1) &amp; " " &amp; MID('FY2025'!K344, FIND(" ", 'FY2025'!K344) + 1, FIND(",", 'FY2025'!K344, FIND(" ", 'FY2025'!K344)) - FIND(" ", 'FY2025'!K344) - 1) &amp; ", " &amp; MID('FY2025'!K344, FIND(",", 'FY2025'!K344, FIND(",",'FY2025'!K344) + 1) + 2, LEN('FY2025'!K344))),"")</f>
        <v/>
      </c>
      <c r="L342" s="7" t="str">
        <f>IF('FY2025'!A344&lt;&gt;"",DATEVALUE(MID('FY2025'!L344, FIND(",", 'FY2025'!L344) + 2, FIND(" ", 'FY2025'!L344) - FIND(",", 'FY2025'!L344) - 1) &amp; " " &amp; MID('FY2025'!L344, FIND(" ", 'FY2025'!L344) + 1, FIND(",", 'FY2025'!L344, FIND(" ", 'FY2025'!L344)) - FIND(" ", 'FY2025'!L344) - 1) &amp; ", " &amp; MID('FY2025'!L344, FIND(",", 'FY2025'!L344, FIND(",",'FY2025'!L344) + 1) + 2, LEN('FY2025'!L344))),"")</f>
        <v/>
      </c>
      <c r="M342" s="7" t="str">
        <f>IF('FY2025'!A344&lt;&gt;"",DATEVALUE(MID('FY2025'!M344, FIND(",", 'FY2025'!M344) + 2, FIND(" ", 'FY2025'!M344) - FIND(",", 'FY2025'!M344) - 1) &amp; " " &amp; MID('FY2025'!M344, FIND(" ", 'FY2025'!M344) + 1, FIND(",", 'FY2025'!M344, FIND(" ", 'FY2025'!M344)) - FIND(" ", 'FY2025'!M344) - 1) &amp; ", " &amp; MID('FY2025'!M344, FIND(",", 'FY2025'!M344, FIND(",",'FY2025'!M344) + 1) + 2, LEN('FY2025'!M344))),"")</f>
        <v/>
      </c>
      <c r="N342" s="7" t="str">
        <f>IF('FY2025'!A344&lt;&gt;"",DATEVALUE(MID('FY2025'!N344, FIND(",", 'FY2025'!N344) + 2, FIND(" ", 'FY2025'!N344) - FIND(",", 'FY2025'!N344) - 1) &amp; " " &amp; MID('FY2025'!N344, FIND(" ", 'FY2025'!N344) + 1, FIND(",", 'FY2025'!N344, FIND(" ", 'FY2025'!N344)) - FIND(" ", 'FY2025'!N344) - 1) &amp; ", " &amp; MID('FY2025'!N344, FIND(",", 'FY2025'!N344, FIND(",",'FY2025'!N344) + 1) + 2, LEN('FY2025'!N344))),"")</f>
        <v/>
      </c>
      <c r="O342" s="5" t="str">
        <f t="shared" si="5"/>
        <v/>
      </c>
      <c r="P342" s="10" t="str">
        <f>IF('FY2025'!$A344&lt;&gt;"",IF(AND(MONTH($K342) &lt;= 1, MONTH($L342) &gt;= 1), IF($O342 &lt;&gt; "", $E342/$O342, ""), ""),"")</f>
        <v/>
      </c>
      <c r="Q342" s="10" t="str">
        <f>IF('FY2025'!$A344&lt;&gt;"",IF(AND(MONTH($K342) &lt;= 2, MONTH($L342) &gt;= 2), IF($O342 &lt;&gt; "", $E342/$O342, ""), ""),"")</f>
        <v/>
      </c>
      <c r="R342" s="10" t="str">
        <f>IF('FY2025'!$A344&lt;&gt;"",IF(AND(MONTH($K342) &lt;= 3, MONTH($L342) &gt;= 3), IF($O342 &lt;&gt; "", $E342/$O342, ""), ""),"")</f>
        <v/>
      </c>
      <c r="S342" s="10" t="str">
        <f>IF('FY2025'!$A344&lt;&gt;"",IF(AND(MONTH($K342) &lt;= 4, MONTH($L342) &gt;= 4), IF($O342 &lt;&gt; "", $E342/$O342, ""), ""),"")</f>
        <v/>
      </c>
      <c r="T342" s="10" t="str">
        <f>IF('FY2025'!$A344&lt;&gt;"",IF(AND(MONTH($K342) &lt;= 5, MONTH($L342) &gt;= 5), IF($O342 &lt;&gt; "", $E342/$O342, ""), ""),"")</f>
        <v/>
      </c>
      <c r="U342" s="10" t="str">
        <f>IF('FY2025'!$A344&lt;&gt;"",IF(AND(MONTH($K342) &lt;= 6, MONTH($L342) &gt;= 6), IF($O342 &lt;&gt; "", $E342/$O342, ""), ""),"")</f>
        <v/>
      </c>
      <c r="V342" s="10" t="str">
        <f>IF('FY2025'!$A344&lt;&gt;"",IF(AND(MONTH($K342) &lt;= 7, MONTH($L342) &gt;= 7 ), IF($O342 &lt;&gt; "", $E342/$O342, ""), ""),"")</f>
        <v/>
      </c>
      <c r="W342" s="10" t="str">
        <f>IF('FY2025'!$A344&lt;&gt;"",IF(AND(MONTH($K342) &lt;= 8, MONTH($L342) &gt;= 8), IF($O342 &lt;&gt; "", $E342/$O342, ""), ""),"")</f>
        <v/>
      </c>
      <c r="X342" s="10" t="str">
        <f>IF('FY2025'!$A344&lt;&gt;"",IF(AND(MONTH($K342) &lt;= 9, MONTH($L342) &gt;= 9), IF($O342 &lt;&gt; "", $E342/$O342, ""), ""),"")</f>
        <v/>
      </c>
      <c r="Y342" s="10" t="str">
        <f>IF('FY2025'!$A344&lt;&gt;"",IF(AND(MONTH($K342) &lt;= 10, MONTH($L342) &gt;= 10), IF($O342 &lt;&gt; "", $E342/$O342, ""), ""),"")</f>
        <v/>
      </c>
      <c r="Z342" s="10" t="str">
        <f>IF('FY2025'!$A344&lt;&gt;"",IF(AND(MONTH($K342) &lt;= 11, MONTH($L342) &gt;= 11), IF($O342 &lt;&gt; "", $E342/$O342, ""), ""),"")</f>
        <v/>
      </c>
      <c r="AA342" s="10" t="str">
        <f>IF('FY2025'!$A344&lt;&gt;"",IF(AND(MONTH($K342) &lt;= 12, MONTH($L342) &gt;= 12), IF($O342 &lt;&gt; "", $E342/$O342, ""), ""),"")</f>
        <v/>
      </c>
    </row>
    <row r="343" spans="1:27" x14ac:dyDescent="0.25">
      <c r="A343" s="8" t="str">
        <f>IF('FY2025'!A345&lt;&gt;"", VALUE('FY2025'!A345), "")</f>
        <v/>
      </c>
      <c r="B343" s="5" t="str">
        <f>IF('FY2025'!A345&lt;&gt;"",_xlfn.VALUETOTEXT('FY2025'!B345),"")</f>
        <v/>
      </c>
      <c r="D343" s="5" t="str">
        <f>IF('FY2025'!A345&lt;&gt;"",_xlfn.VALUETOTEXT('FY2025'!D345),"")</f>
        <v/>
      </c>
      <c r="E343" s="6" t="str">
        <f>IF('FY2025'!A345&lt;&gt;"",VALUE('FY2025'!E345),"")</f>
        <v/>
      </c>
      <c r="F343" s="6" t="str">
        <f>IF('FY2025'!A345&lt;&gt;"",VALUE('FY2025'!F345),"")</f>
        <v/>
      </c>
      <c r="G343" s="6" t="str">
        <f>IF('FY2025'!A345&lt;&gt;"",VALUE('FY2025'!G345),"")</f>
        <v/>
      </c>
      <c r="H343" s="6" t="str">
        <f>IF('FY2025'!A345&lt;&gt;"",VALUE('FY2025'!H345),"")</f>
        <v/>
      </c>
      <c r="I343" s="6" t="str">
        <f>IF('FY2025'!A345&lt;&gt;"",VALUE('FY2025'!I345),"")</f>
        <v/>
      </c>
      <c r="J343" s="6" t="str">
        <f>IF('FY2025'!A345&lt;&gt;"",VALUE('FY2025'!J345),"")</f>
        <v/>
      </c>
      <c r="K343" s="7" t="str">
        <f>IF('FY2025'!A345&lt;&gt;"",DATEVALUE(MID('FY2025'!K345, FIND(",", 'FY2025'!K345) + 2, FIND(" ", 'FY2025'!K345) - FIND(",", 'FY2025'!K345) - 1) &amp; " " &amp; MID('FY2025'!K345, FIND(" ", 'FY2025'!K345) + 1, FIND(",", 'FY2025'!K345, FIND(" ", 'FY2025'!K345)) - FIND(" ", 'FY2025'!K345) - 1) &amp; ", " &amp; MID('FY2025'!K345, FIND(",", 'FY2025'!K345, FIND(",",'FY2025'!K345) + 1) + 2, LEN('FY2025'!K345))),"")</f>
        <v/>
      </c>
      <c r="L343" s="7" t="str">
        <f>IF('FY2025'!A345&lt;&gt;"",DATEVALUE(MID('FY2025'!L345, FIND(",", 'FY2025'!L345) + 2, FIND(" ", 'FY2025'!L345) - FIND(",", 'FY2025'!L345) - 1) &amp; " " &amp; MID('FY2025'!L345, FIND(" ", 'FY2025'!L345) + 1, FIND(",", 'FY2025'!L345, FIND(" ", 'FY2025'!L345)) - FIND(" ", 'FY2025'!L345) - 1) &amp; ", " &amp; MID('FY2025'!L345, FIND(",", 'FY2025'!L345, FIND(",",'FY2025'!L345) + 1) + 2, LEN('FY2025'!L345))),"")</f>
        <v/>
      </c>
      <c r="M343" s="7" t="str">
        <f>IF('FY2025'!A345&lt;&gt;"",DATEVALUE(MID('FY2025'!M345, FIND(",", 'FY2025'!M345) + 2, FIND(" ", 'FY2025'!M345) - FIND(",", 'FY2025'!M345) - 1) &amp; " " &amp; MID('FY2025'!M345, FIND(" ", 'FY2025'!M345) + 1, FIND(",", 'FY2025'!M345, FIND(" ", 'FY2025'!M345)) - FIND(" ", 'FY2025'!M345) - 1) &amp; ", " &amp; MID('FY2025'!M345, FIND(",", 'FY2025'!M345, FIND(",",'FY2025'!M345) + 1) + 2, LEN('FY2025'!M345))),"")</f>
        <v/>
      </c>
      <c r="N343" s="7" t="str">
        <f>IF('FY2025'!A345&lt;&gt;"",DATEVALUE(MID('FY2025'!N345, FIND(",", 'FY2025'!N345) + 2, FIND(" ", 'FY2025'!N345) - FIND(",", 'FY2025'!N345) - 1) &amp; " " &amp; MID('FY2025'!N345, FIND(" ", 'FY2025'!N345) + 1, FIND(",", 'FY2025'!N345, FIND(" ", 'FY2025'!N345)) - FIND(" ", 'FY2025'!N345) - 1) &amp; ", " &amp; MID('FY2025'!N345, FIND(",", 'FY2025'!N345, FIND(",",'FY2025'!N345) + 1) + 2, LEN('FY2025'!N345))),"")</f>
        <v/>
      </c>
      <c r="O343" s="5" t="str">
        <f t="shared" si="5"/>
        <v/>
      </c>
      <c r="P343" s="10" t="str">
        <f>IF('FY2025'!$A345&lt;&gt;"",IF(AND(MONTH($K343) &lt;= 1, MONTH($L343) &gt;= 1), IF($O343 &lt;&gt; "", $E343/$O343, ""), ""),"")</f>
        <v/>
      </c>
      <c r="Q343" s="10" t="str">
        <f>IF('FY2025'!$A345&lt;&gt;"",IF(AND(MONTH($K343) &lt;= 2, MONTH($L343) &gt;= 2), IF($O343 &lt;&gt; "", $E343/$O343, ""), ""),"")</f>
        <v/>
      </c>
      <c r="R343" s="10" t="str">
        <f>IF('FY2025'!$A345&lt;&gt;"",IF(AND(MONTH($K343) &lt;= 3, MONTH($L343) &gt;= 3), IF($O343 &lt;&gt; "", $E343/$O343, ""), ""),"")</f>
        <v/>
      </c>
      <c r="S343" s="10" t="str">
        <f>IF('FY2025'!$A345&lt;&gt;"",IF(AND(MONTH($K343) &lt;= 4, MONTH($L343) &gt;= 4), IF($O343 &lt;&gt; "", $E343/$O343, ""), ""),"")</f>
        <v/>
      </c>
      <c r="T343" s="10" t="str">
        <f>IF('FY2025'!$A345&lt;&gt;"",IF(AND(MONTH($K343) &lt;= 5, MONTH($L343) &gt;= 5), IF($O343 &lt;&gt; "", $E343/$O343, ""), ""),"")</f>
        <v/>
      </c>
      <c r="U343" s="10" t="str">
        <f>IF('FY2025'!$A345&lt;&gt;"",IF(AND(MONTH($K343) &lt;= 6, MONTH($L343) &gt;= 6), IF($O343 &lt;&gt; "", $E343/$O343, ""), ""),"")</f>
        <v/>
      </c>
      <c r="V343" s="10" t="str">
        <f>IF('FY2025'!$A345&lt;&gt;"",IF(AND(MONTH($K343) &lt;= 7, MONTH($L343) &gt;= 7 ), IF($O343 &lt;&gt; "", $E343/$O343, ""), ""),"")</f>
        <v/>
      </c>
      <c r="W343" s="10" t="str">
        <f>IF('FY2025'!$A345&lt;&gt;"",IF(AND(MONTH($K343) &lt;= 8, MONTH($L343) &gt;= 8), IF($O343 &lt;&gt; "", $E343/$O343, ""), ""),"")</f>
        <v/>
      </c>
      <c r="X343" s="10" t="str">
        <f>IF('FY2025'!$A345&lt;&gt;"",IF(AND(MONTH($K343) &lt;= 9, MONTH($L343) &gt;= 9), IF($O343 &lt;&gt; "", $E343/$O343, ""), ""),"")</f>
        <v/>
      </c>
      <c r="Y343" s="10" t="str">
        <f>IF('FY2025'!$A345&lt;&gt;"",IF(AND(MONTH($K343) &lt;= 10, MONTH($L343) &gt;= 10), IF($O343 &lt;&gt; "", $E343/$O343, ""), ""),"")</f>
        <v/>
      </c>
      <c r="Z343" s="10" t="str">
        <f>IF('FY2025'!$A345&lt;&gt;"",IF(AND(MONTH($K343) &lt;= 11, MONTH($L343) &gt;= 11), IF($O343 &lt;&gt; "", $E343/$O343, ""), ""),"")</f>
        <v/>
      </c>
      <c r="AA343" s="10" t="str">
        <f>IF('FY2025'!$A345&lt;&gt;"",IF(AND(MONTH($K343) &lt;= 12, MONTH($L343) &gt;= 12), IF($O343 &lt;&gt; "", $E343/$O343, ""), ""),"")</f>
        <v/>
      </c>
    </row>
    <row r="344" spans="1:27" x14ac:dyDescent="0.25">
      <c r="A344" s="8" t="str">
        <f>IF('FY2025'!A346&lt;&gt;"", VALUE('FY2025'!A346), "")</f>
        <v/>
      </c>
      <c r="D344" s="5" t="str">
        <f>IF('FY2025'!A346&lt;&gt;"",_xlfn.VALUETOTEXT('FY2025'!D346),"")</f>
        <v/>
      </c>
      <c r="E344" s="6" t="str">
        <f>IF('FY2025'!A346&lt;&gt;"",VALUE('FY2025'!E346),"")</f>
        <v/>
      </c>
      <c r="F344" s="6" t="str">
        <f>IF('FY2025'!A346&lt;&gt;"",VALUE('FY2025'!F346),"")</f>
        <v/>
      </c>
      <c r="G344" s="6" t="str">
        <f>IF('FY2025'!A346&lt;&gt;"",VALUE('FY2025'!G346),"")</f>
        <v/>
      </c>
      <c r="H344" s="6" t="str">
        <f>IF('FY2025'!A346&lt;&gt;"",VALUE('FY2025'!H346),"")</f>
        <v/>
      </c>
      <c r="I344" s="6" t="str">
        <f>IF('FY2025'!A346&lt;&gt;"",VALUE('FY2025'!I346),"")</f>
        <v/>
      </c>
      <c r="J344" s="6" t="str">
        <f>IF('FY2025'!A346&lt;&gt;"",VALUE('FY2025'!J346),"")</f>
        <v/>
      </c>
      <c r="K344" s="7" t="str">
        <f>IF('FY2025'!A346&lt;&gt;"",DATEVALUE(MID('FY2025'!K346, FIND(",", 'FY2025'!K346) + 2, FIND(" ", 'FY2025'!K346) - FIND(",", 'FY2025'!K346) - 1) &amp; " " &amp; MID('FY2025'!K346, FIND(" ", 'FY2025'!K346) + 1, FIND(",", 'FY2025'!K346, FIND(" ", 'FY2025'!K346)) - FIND(" ", 'FY2025'!K346) - 1) &amp; ", " &amp; MID('FY2025'!K346, FIND(",", 'FY2025'!K346, FIND(",",'FY2025'!K346) + 1) + 2, LEN('FY2025'!K346))),"")</f>
        <v/>
      </c>
      <c r="L344" s="7" t="str">
        <f>IF('FY2025'!A346&lt;&gt;"",DATEVALUE(MID('FY2025'!L346, FIND(",", 'FY2025'!L346) + 2, FIND(" ", 'FY2025'!L346) - FIND(",", 'FY2025'!L346) - 1) &amp; " " &amp; MID('FY2025'!L346, FIND(" ", 'FY2025'!L346) + 1, FIND(",", 'FY2025'!L346, FIND(" ", 'FY2025'!L346)) - FIND(" ", 'FY2025'!L346) - 1) &amp; ", " &amp; MID('FY2025'!L346, FIND(",", 'FY2025'!L346, FIND(",",'FY2025'!L346) + 1) + 2, LEN('FY2025'!L346))),"")</f>
        <v/>
      </c>
      <c r="M344" s="7" t="str">
        <f>IF('FY2025'!A346&lt;&gt;"",DATEVALUE(MID('FY2025'!M346, FIND(",", 'FY2025'!M346) + 2, FIND(" ", 'FY2025'!M346) - FIND(",", 'FY2025'!M346) - 1) &amp; " " &amp; MID('FY2025'!M346, FIND(" ", 'FY2025'!M346) + 1, FIND(",", 'FY2025'!M346, FIND(" ", 'FY2025'!M346)) - FIND(" ", 'FY2025'!M346) - 1) &amp; ", " &amp; MID('FY2025'!M346, FIND(",", 'FY2025'!M346, FIND(",",'FY2025'!M346) + 1) + 2, LEN('FY2025'!M346))),"")</f>
        <v/>
      </c>
      <c r="N344" s="7" t="str">
        <f>IF('FY2025'!A346&lt;&gt;"",DATEVALUE(MID('FY2025'!N346, FIND(",", 'FY2025'!N346) + 2, FIND(" ", 'FY2025'!N346) - FIND(",", 'FY2025'!N346) - 1) &amp; " " &amp; MID('FY2025'!N346, FIND(" ", 'FY2025'!N346) + 1, FIND(",", 'FY2025'!N346, FIND(" ", 'FY2025'!N346)) - FIND(" ", 'FY2025'!N346) - 1) &amp; ", " &amp; MID('FY2025'!N346, FIND(",", 'FY2025'!N346, FIND(",",'FY2025'!N346) + 1) + 2, LEN('FY2025'!N346))),"")</f>
        <v/>
      </c>
      <c r="O344" s="5" t="str">
        <f t="shared" si="5"/>
        <v/>
      </c>
      <c r="P344" s="10" t="str">
        <f>IF('FY2025'!$A346&lt;&gt;"",IF(AND(MONTH($K344) &lt;= 1, MONTH($L344) &gt;= 1), IF($O344 &lt;&gt; "", $E344/$O344, ""), ""),"")</f>
        <v/>
      </c>
      <c r="Q344" s="10" t="str">
        <f>IF('FY2025'!$A346&lt;&gt;"",IF(AND(MONTH($K344) &lt;= 2, MONTH($L344) &gt;= 2), IF($O344 &lt;&gt; "", $E344/$O344, ""), ""),"")</f>
        <v/>
      </c>
      <c r="R344" s="10" t="str">
        <f>IF('FY2025'!$A346&lt;&gt;"",IF(AND(MONTH($K344) &lt;= 3, MONTH($L344) &gt;= 3), IF($O344 &lt;&gt; "", $E344/$O344, ""), ""),"")</f>
        <v/>
      </c>
      <c r="S344" s="10" t="str">
        <f>IF('FY2025'!$A346&lt;&gt;"",IF(AND(MONTH($K344) &lt;= 4, MONTH($L344) &gt;= 4), IF($O344 &lt;&gt; "", $E344/$O344, ""), ""),"")</f>
        <v/>
      </c>
      <c r="T344" s="10" t="str">
        <f>IF('FY2025'!$A346&lt;&gt;"",IF(AND(MONTH($K344) &lt;= 5, MONTH($L344) &gt;= 5), IF($O344 &lt;&gt; "", $E344/$O344, ""), ""),"")</f>
        <v/>
      </c>
      <c r="U344" s="10" t="str">
        <f>IF('FY2025'!$A346&lt;&gt;"",IF(AND(MONTH($K344) &lt;= 6, MONTH($L344) &gt;= 6), IF($O344 &lt;&gt; "", $E344/$O344, ""), ""),"")</f>
        <v/>
      </c>
      <c r="V344" s="10" t="str">
        <f>IF('FY2025'!$A346&lt;&gt;"",IF(AND(MONTH($K344) &lt;= 7, MONTH($L344) &gt;= 7 ), IF($O344 &lt;&gt; "", $E344/$O344, ""), ""),"")</f>
        <v/>
      </c>
      <c r="W344" s="10" t="str">
        <f>IF('FY2025'!$A346&lt;&gt;"",IF(AND(MONTH($K344) &lt;= 8, MONTH($L344) &gt;= 8), IF($O344 &lt;&gt; "", $E344/$O344, ""), ""),"")</f>
        <v/>
      </c>
      <c r="X344" s="10" t="str">
        <f>IF('FY2025'!$A346&lt;&gt;"",IF(AND(MONTH($K344) &lt;= 9, MONTH($L344) &gt;= 9), IF($O344 &lt;&gt; "", $E344/$O344, ""), ""),"")</f>
        <v/>
      </c>
      <c r="Y344" s="10" t="str">
        <f>IF('FY2025'!$A346&lt;&gt;"",IF(AND(MONTH($K344) &lt;= 10, MONTH($L344) &gt;= 10), IF($O344 &lt;&gt; "", $E344/$O344, ""), ""),"")</f>
        <v/>
      </c>
      <c r="Z344" s="10" t="str">
        <f>IF('FY2025'!$A346&lt;&gt;"",IF(AND(MONTH($K344) &lt;= 11, MONTH($L344) &gt;= 11), IF($O344 &lt;&gt; "", $E344/$O344, ""), ""),"")</f>
        <v/>
      </c>
      <c r="AA344" s="10" t="str">
        <f>IF('FY2025'!$A346&lt;&gt;"",IF(AND(MONTH($K344) &lt;= 12, MONTH($L344) &gt;= 12), IF($O344 &lt;&gt; "", $E344/$O344, ""), ""),"")</f>
        <v/>
      </c>
    </row>
    <row r="345" spans="1:27" x14ac:dyDescent="0.25">
      <c r="A345" s="8" t="str">
        <f>IF('FY2025'!A347&lt;&gt;"", VALUE('FY2025'!A347), "")</f>
        <v/>
      </c>
      <c r="D345" s="5" t="str">
        <f>IF('FY2025'!A347&lt;&gt;"",_xlfn.VALUETOTEXT('FY2025'!D347),"")</f>
        <v/>
      </c>
      <c r="E345" s="6" t="str">
        <f>IF('FY2025'!A347&lt;&gt;"",VALUE('FY2025'!E347),"")</f>
        <v/>
      </c>
      <c r="F345" s="6" t="str">
        <f>IF('FY2025'!A347&lt;&gt;"",VALUE('FY2025'!F347),"")</f>
        <v/>
      </c>
      <c r="G345" s="6" t="str">
        <f>IF('FY2025'!A347&lt;&gt;"",VALUE('FY2025'!G347),"")</f>
        <v/>
      </c>
      <c r="H345" s="6" t="str">
        <f>IF('FY2025'!A347&lt;&gt;"",VALUE('FY2025'!H347),"")</f>
        <v/>
      </c>
      <c r="I345" s="6" t="str">
        <f>IF('FY2025'!A347&lt;&gt;"",VALUE('FY2025'!I347),"")</f>
        <v/>
      </c>
      <c r="J345" s="6" t="str">
        <f>IF('FY2025'!A347&lt;&gt;"",VALUE('FY2025'!J347),"")</f>
        <v/>
      </c>
      <c r="K345" s="7" t="str">
        <f>IF('FY2025'!A347&lt;&gt;"",DATEVALUE(MID('FY2025'!K347, FIND(",", 'FY2025'!K347) + 2, FIND(" ", 'FY2025'!K347) - FIND(",", 'FY2025'!K347) - 1) &amp; " " &amp; MID('FY2025'!K347, FIND(" ", 'FY2025'!K347) + 1, FIND(",", 'FY2025'!K347, FIND(" ", 'FY2025'!K347)) - FIND(" ", 'FY2025'!K347) - 1) &amp; ", " &amp; MID('FY2025'!K347, FIND(",", 'FY2025'!K347, FIND(",",'FY2025'!K347) + 1) + 2, LEN('FY2025'!K347))),"")</f>
        <v/>
      </c>
      <c r="L345" s="7" t="str">
        <f>IF('FY2025'!A347&lt;&gt;"",DATEVALUE(MID('FY2025'!L347, FIND(",", 'FY2025'!L347) + 2, FIND(" ", 'FY2025'!L347) - FIND(",", 'FY2025'!L347) - 1) &amp; " " &amp; MID('FY2025'!L347, FIND(" ", 'FY2025'!L347) + 1, FIND(",", 'FY2025'!L347, FIND(" ", 'FY2025'!L347)) - FIND(" ", 'FY2025'!L347) - 1) &amp; ", " &amp; MID('FY2025'!L347, FIND(",", 'FY2025'!L347, FIND(",",'FY2025'!L347) + 1) + 2, LEN('FY2025'!L347))),"")</f>
        <v/>
      </c>
      <c r="M345" s="7" t="str">
        <f>IF('FY2025'!A347&lt;&gt;"",DATEVALUE(MID('FY2025'!M347, FIND(",", 'FY2025'!M347) + 2, FIND(" ", 'FY2025'!M347) - FIND(",", 'FY2025'!M347) - 1) &amp; " " &amp; MID('FY2025'!M347, FIND(" ", 'FY2025'!M347) + 1, FIND(",", 'FY2025'!M347, FIND(" ", 'FY2025'!M347)) - FIND(" ", 'FY2025'!M347) - 1) &amp; ", " &amp; MID('FY2025'!M347, FIND(",", 'FY2025'!M347, FIND(",",'FY2025'!M347) + 1) + 2, LEN('FY2025'!M347))),"")</f>
        <v/>
      </c>
      <c r="N345" s="7" t="str">
        <f>IF('FY2025'!A347&lt;&gt;"",DATEVALUE(MID('FY2025'!N347, FIND(",", 'FY2025'!N347) + 2, FIND(" ", 'FY2025'!N347) - FIND(",", 'FY2025'!N347) - 1) &amp; " " &amp; MID('FY2025'!N347, FIND(" ", 'FY2025'!N347) + 1, FIND(",", 'FY2025'!N347, FIND(" ", 'FY2025'!N347)) - FIND(" ", 'FY2025'!N347) - 1) &amp; ", " &amp; MID('FY2025'!N347, FIND(",", 'FY2025'!N347, FIND(",",'FY2025'!N347) + 1) + 2, LEN('FY2025'!N347))),"")</f>
        <v/>
      </c>
      <c r="O345" s="5" t="str">
        <f t="shared" si="5"/>
        <v/>
      </c>
      <c r="P345" s="10" t="str">
        <f>IF('FY2025'!$A347&lt;&gt;"",IF(AND(MONTH($K345) &lt;= 1, MONTH($L345) &gt;= 1), IF($O345 &lt;&gt; "", $E345/$O345, ""), ""),"")</f>
        <v/>
      </c>
      <c r="Q345" s="10" t="str">
        <f>IF('FY2025'!$A347&lt;&gt;"",IF(AND(MONTH($K345) &lt;= 2, MONTH($L345) &gt;= 2), IF($O345 &lt;&gt; "", $E345/$O345, ""), ""),"")</f>
        <v/>
      </c>
      <c r="R345" s="10" t="str">
        <f>IF('FY2025'!$A347&lt;&gt;"",IF(AND(MONTH($K345) &lt;= 3, MONTH($L345) &gt;= 3), IF($O345 &lt;&gt; "", $E345/$O345, ""), ""),"")</f>
        <v/>
      </c>
      <c r="S345" s="10" t="str">
        <f>IF('FY2025'!$A347&lt;&gt;"",IF(AND(MONTH($K345) &lt;= 4, MONTH($L345) &gt;= 4), IF($O345 &lt;&gt; "", $E345/$O345, ""), ""),"")</f>
        <v/>
      </c>
      <c r="T345" s="10" t="str">
        <f>IF('FY2025'!$A347&lt;&gt;"",IF(AND(MONTH($K345) &lt;= 5, MONTH($L345) &gt;= 5), IF($O345 &lt;&gt; "", $E345/$O345, ""), ""),"")</f>
        <v/>
      </c>
      <c r="U345" s="10" t="str">
        <f>IF('FY2025'!$A347&lt;&gt;"",IF(AND(MONTH($K345) &lt;= 6, MONTH($L345) &gt;= 6), IF($O345 &lt;&gt; "", $E345/$O345, ""), ""),"")</f>
        <v/>
      </c>
      <c r="V345" s="10" t="str">
        <f>IF('FY2025'!$A347&lt;&gt;"",IF(AND(MONTH($K345) &lt;= 7, MONTH($L345) &gt;= 7 ), IF($O345 &lt;&gt; "", $E345/$O345, ""), ""),"")</f>
        <v/>
      </c>
      <c r="W345" s="10" t="str">
        <f>IF('FY2025'!$A347&lt;&gt;"",IF(AND(MONTH($K345) &lt;= 8, MONTH($L345) &gt;= 8), IF($O345 &lt;&gt; "", $E345/$O345, ""), ""),"")</f>
        <v/>
      </c>
      <c r="X345" s="10" t="str">
        <f>IF('FY2025'!$A347&lt;&gt;"",IF(AND(MONTH($K345) &lt;= 9, MONTH($L345) &gt;= 9), IF($O345 &lt;&gt; "", $E345/$O345, ""), ""),"")</f>
        <v/>
      </c>
      <c r="Y345" s="10" t="str">
        <f>IF('FY2025'!$A347&lt;&gt;"",IF(AND(MONTH($K345) &lt;= 10, MONTH($L345) &gt;= 10), IF($O345 &lt;&gt; "", $E345/$O345, ""), ""),"")</f>
        <v/>
      </c>
      <c r="Z345" s="10" t="str">
        <f>IF('FY2025'!$A347&lt;&gt;"",IF(AND(MONTH($K345) &lt;= 11, MONTH($L345) &gt;= 11), IF($O345 &lt;&gt; "", $E345/$O345, ""), ""),"")</f>
        <v/>
      </c>
      <c r="AA345" s="10" t="str">
        <f>IF('FY2025'!$A347&lt;&gt;"",IF(AND(MONTH($K345) &lt;= 12, MONTH($L345) &gt;= 12), IF($O345 &lt;&gt; "", $E345/$O345, ""), ""),"")</f>
        <v/>
      </c>
    </row>
    <row r="346" spans="1:27" x14ac:dyDescent="0.25">
      <c r="A346" s="8" t="str">
        <f>IF('FY2025'!A348&lt;&gt;"", VALUE('FY2025'!A348), "")</f>
        <v/>
      </c>
      <c r="D346" s="5" t="str">
        <f>IF('FY2025'!A348&lt;&gt;"",_xlfn.VALUETOTEXT('FY2025'!D348),"")</f>
        <v/>
      </c>
      <c r="E346" s="6" t="str">
        <f>IF('FY2025'!A348&lt;&gt;"",VALUE('FY2025'!E348),"")</f>
        <v/>
      </c>
      <c r="F346" s="6" t="str">
        <f>IF('FY2025'!A348&lt;&gt;"",VALUE('FY2025'!F348),"")</f>
        <v/>
      </c>
      <c r="G346" s="6" t="str">
        <f>IF('FY2025'!A348&lt;&gt;"",VALUE('FY2025'!G348),"")</f>
        <v/>
      </c>
      <c r="H346" s="6" t="str">
        <f>IF('FY2025'!A348&lt;&gt;"",VALUE('FY2025'!H348),"")</f>
        <v/>
      </c>
      <c r="I346" s="6" t="str">
        <f>IF('FY2025'!A348&lt;&gt;"",VALUE('FY2025'!I348),"")</f>
        <v/>
      </c>
      <c r="J346" s="6" t="str">
        <f>IF('FY2025'!A348&lt;&gt;"",VALUE('FY2025'!J348),"")</f>
        <v/>
      </c>
      <c r="K346" s="7" t="str">
        <f>IF('FY2025'!A348&lt;&gt;"",DATEVALUE(MID('FY2025'!K348, FIND(",", 'FY2025'!K348) + 2, FIND(" ", 'FY2025'!K348) - FIND(",", 'FY2025'!K348) - 1) &amp; " " &amp; MID('FY2025'!K348, FIND(" ", 'FY2025'!K348) + 1, FIND(",", 'FY2025'!K348, FIND(" ", 'FY2025'!K348)) - FIND(" ", 'FY2025'!K348) - 1) &amp; ", " &amp; MID('FY2025'!K348, FIND(",", 'FY2025'!K348, FIND(",",'FY2025'!K348) + 1) + 2, LEN('FY2025'!K348))),"")</f>
        <v/>
      </c>
      <c r="L346" s="7" t="str">
        <f>IF('FY2025'!A348&lt;&gt;"",DATEVALUE(MID('FY2025'!L348, FIND(",", 'FY2025'!L348) + 2, FIND(" ", 'FY2025'!L348) - FIND(",", 'FY2025'!L348) - 1) &amp; " " &amp; MID('FY2025'!L348, FIND(" ", 'FY2025'!L348) + 1, FIND(",", 'FY2025'!L348, FIND(" ", 'FY2025'!L348)) - FIND(" ", 'FY2025'!L348) - 1) &amp; ", " &amp; MID('FY2025'!L348, FIND(",", 'FY2025'!L348, FIND(",",'FY2025'!L348) + 1) + 2, LEN('FY2025'!L348))),"")</f>
        <v/>
      </c>
      <c r="M346" s="7" t="str">
        <f>IF('FY2025'!A348&lt;&gt;"",DATEVALUE(MID('FY2025'!M348, FIND(",", 'FY2025'!M348) + 2, FIND(" ", 'FY2025'!M348) - FIND(",", 'FY2025'!M348) - 1) &amp; " " &amp; MID('FY2025'!M348, FIND(" ", 'FY2025'!M348) + 1, FIND(",", 'FY2025'!M348, FIND(" ", 'FY2025'!M348)) - FIND(" ", 'FY2025'!M348) - 1) &amp; ", " &amp; MID('FY2025'!M348, FIND(",", 'FY2025'!M348, FIND(",",'FY2025'!M348) + 1) + 2, LEN('FY2025'!M348))),"")</f>
        <v/>
      </c>
      <c r="N346" s="7" t="str">
        <f>IF('FY2025'!A348&lt;&gt;"",DATEVALUE(MID('FY2025'!N348, FIND(",", 'FY2025'!N348) + 2, FIND(" ", 'FY2025'!N348) - FIND(",", 'FY2025'!N348) - 1) &amp; " " &amp; MID('FY2025'!N348, FIND(" ", 'FY2025'!N348) + 1, FIND(",", 'FY2025'!N348, FIND(" ", 'FY2025'!N348)) - FIND(" ", 'FY2025'!N348) - 1) &amp; ", " &amp; MID('FY2025'!N348, FIND(",", 'FY2025'!N348, FIND(",",'FY2025'!N348) + 1) + 2, LEN('FY2025'!N348))),"")</f>
        <v/>
      </c>
      <c r="O346" s="5" t="str">
        <f t="shared" si="5"/>
        <v/>
      </c>
      <c r="P346" s="10" t="str">
        <f>IF('FY2025'!$A348&lt;&gt;"",IF(AND(MONTH($K346) &lt;= 1, MONTH($L346) &gt;= 1), IF($O346 &lt;&gt; "", $E346/$O346, ""), ""),"")</f>
        <v/>
      </c>
      <c r="Q346" s="10" t="str">
        <f>IF('FY2025'!$A348&lt;&gt;"",IF(AND(MONTH($K346) &lt;= 2, MONTH($L346) &gt;= 2), IF($O346 &lt;&gt; "", $E346/$O346, ""), ""),"")</f>
        <v/>
      </c>
      <c r="R346" s="10" t="str">
        <f>IF('FY2025'!$A348&lt;&gt;"",IF(AND(MONTH($K346) &lt;= 3, MONTH($L346) &gt;= 3), IF($O346 &lt;&gt; "", $E346/$O346, ""), ""),"")</f>
        <v/>
      </c>
      <c r="S346" s="10" t="str">
        <f>IF('FY2025'!$A348&lt;&gt;"",IF(AND(MONTH($K346) &lt;= 4, MONTH($L346) &gt;= 4), IF($O346 &lt;&gt; "", $E346/$O346, ""), ""),"")</f>
        <v/>
      </c>
      <c r="T346" s="10" t="str">
        <f>IF('FY2025'!$A348&lt;&gt;"",IF(AND(MONTH($K346) &lt;= 5, MONTH($L346) &gt;= 5), IF($O346 &lt;&gt; "", $E346/$O346, ""), ""),"")</f>
        <v/>
      </c>
      <c r="U346" s="10" t="str">
        <f>IF('FY2025'!$A348&lt;&gt;"",IF(AND(MONTH($K346) &lt;= 6, MONTH($L346) &gt;= 6), IF($O346 &lt;&gt; "", $E346/$O346, ""), ""),"")</f>
        <v/>
      </c>
      <c r="V346" s="10" t="str">
        <f>IF('FY2025'!$A348&lt;&gt;"",IF(AND(MONTH($K346) &lt;= 7, MONTH($L346) &gt;= 7 ), IF($O346 &lt;&gt; "", $E346/$O346, ""), ""),"")</f>
        <v/>
      </c>
      <c r="W346" s="10" t="str">
        <f>IF('FY2025'!$A348&lt;&gt;"",IF(AND(MONTH($K346) &lt;= 8, MONTH($L346) &gt;= 8), IF($O346 &lt;&gt; "", $E346/$O346, ""), ""),"")</f>
        <v/>
      </c>
      <c r="X346" s="10" t="str">
        <f>IF('FY2025'!$A348&lt;&gt;"",IF(AND(MONTH($K346) &lt;= 9, MONTH($L346) &gt;= 9), IF($O346 &lt;&gt; "", $E346/$O346, ""), ""),"")</f>
        <v/>
      </c>
      <c r="Y346" s="10" t="str">
        <f>IF('FY2025'!$A348&lt;&gt;"",IF(AND(MONTH($K346) &lt;= 10, MONTH($L346) &gt;= 10), IF($O346 &lt;&gt; "", $E346/$O346, ""), ""),"")</f>
        <v/>
      </c>
      <c r="Z346" s="10" t="str">
        <f>IF('FY2025'!$A348&lt;&gt;"",IF(AND(MONTH($K346) &lt;= 11, MONTH($L346) &gt;= 11), IF($O346 &lt;&gt; "", $E346/$O346, ""), ""),"")</f>
        <v/>
      </c>
      <c r="AA346" s="10" t="str">
        <f>IF('FY2025'!$A348&lt;&gt;"",IF(AND(MONTH($K346) &lt;= 12, MONTH($L346) &gt;= 12), IF($O346 &lt;&gt; "", $E346/$O346, ""), ""),"")</f>
        <v/>
      </c>
    </row>
    <row r="347" spans="1:27" x14ac:dyDescent="0.25">
      <c r="A347" s="8" t="str">
        <f>IF('FY2025'!A349&lt;&gt;"", VALUE('FY2025'!A349), "")</f>
        <v/>
      </c>
      <c r="D347" s="5" t="str">
        <f>IF('FY2025'!A349&lt;&gt;"",_xlfn.VALUETOTEXT('FY2025'!D349),"")</f>
        <v/>
      </c>
      <c r="E347" s="6" t="str">
        <f>IF('FY2025'!A349&lt;&gt;"",VALUE('FY2025'!E349),"")</f>
        <v/>
      </c>
      <c r="F347" s="6" t="str">
        <f>IF('FY2025'!A349&lt;&gt;"",VALUE('FY2025'!F349),"")</f>
        <v/>
      </c>
      <c r="G347" s="6" t="str">
        <f>IF('FY2025'!A349&lt;&gt;"",VALUE('FY2025'!G349),"")</f>
        <v/>
      </c>
      <c r="H347" s="6" t="str">
        <f>IF('FY2025'!A349&lt;&gt;"",VALUE('FY2025'!H349),"")</f>
        <v/>
      </c>
      <c r="I347" s="6" t="str">
        <f>IF('FY2025'!A349&lt;&gt;"",VALUE('FY2025'!I349),"")</f>
        <v/>
      </c>
      <c r="J347" s="6" t="str">
        <f>IF('FY2025'!A349&lt;&gt;"",VALUE('FY2025'!J349),"")</f>
        <v/>
      </c>
      <c r="K347" s="7" t="str">
        <f>IF('FY2025'!A349&lt;&gt;"",DATEVALUE(MID('FY2025'!K349, FIND(",", 'FY2025'!K349) + 2, FIND(" ", 'FY2025'!K349) - FIND(",", 'FY2025'!K349) - 1) &amp; " " &amp; MID('FY2025'!K349, FIND(" ", 'FY2025'!K349) + 1, FIND(",", 'FY2025'!K349, FIND(" ", 'FY2025'!K349)) - FIND(" ", 'FY2025'!K349) - 1) &amp; ", " &amp; MID('FY2025'!K349, FIND(",", 'FY2025'!K349, FIND(",",'FY2025'!K349) + 1) + 2, LEN('FY2025'!K349))),"")</f>
        <v/>
      </c>
      <c r="L347" s="7" t="str">
        <f>IF('FY2025'!A349&lt;&gt;"",DATEVALUE(MID('FY2025'!L349, FIND(",", 'FY2025'!L349) + 2, FIND(" ", 'FY2025'!L349) - FIND(",", 'FY2025'!L349) - 1) &amp; " " &amp; MID('FY2025'!L349, FIND(" ", 'FY2025'!L349) + 1, FIND(",", 'FY2025'!L349, FIND(" ", 'FY2025'!L349)) - FIND(" ", 'FY2025'!L349) - 1) &amp; ", " &amp; MID('FY2025'!L349, FIND(",", 'FY2025'!L349, FIND(",",'FY2025'!L349) + 1) + 2, LEN('FY2025'!L349))),"")</f>
        <v/>
      </c>
      <c r="M347" s="7" t="str">
        <f>IF('FY2025'!A349&lt;&gt;"",DATEVALUE(MID('FY2025'!M349, FIND(",", 'FY2025'!M349) + 2, FIND(" ", 'FY2025'!M349) - FIND(",", 'FY2025'!M349) - 1) &amp; " " &amp; MID('FY2025'!M349, FIND(" ", 'FY2025'!M349) + 1, FIND(",", 'FY2025'!M349, FIND(" ", 'FY2025'!M349)) - FIND(" ", 'FY2025'!M349) - 1) &amp; ", " &amp; MID('FY2025'!M349, FIND(",", 'FY2025'!M349, FIND(",",'FY2025'!M349) + 1) + 2, LEN('FY2025'!M349))),"")</f>
        <v/>
      </c>
      <c r="N347" s="7" t="str">
        <f>IF('FY2025'!A349&lt;&gt;"",DATEVALUE(MID('FY2025'!N349, FIND(",", 'FY2025'!N349) + 2, FIND(" ", 'FY2025'!N349) - FIND(",", 'FY2025'!N349) - 1) &amp; " " &amp; MID('FY2025'!N349, FIND(" ", 'FY2025'!N349) + 1, FIND(",", 'FY2025'!N349, FIND(" ", 'FY2025'!N349)) - FIND(" ", 'FY2025'!N349) - 1) &amp; ", " &amp; MID('FY2025'!N349, FIND(",", 'FY2025'!N349, FIND(",",'FY2025'!N349) + 1) + 2, LEN('FY2025'!N349))),"")</f>
        <v/>
      </c>
      <c r="O347" s="5" t="str">
        <f t="shared" si="5"/>
        <v/>
      </c>
      <c r="P347" s="10" t="str">
        <f>IF('FY2025'!$A349&lt;&gt;"",IF(AND(MONTH($K347) &lt;= 1, MONTH($L347) &gt;= 1), IF($O347 &lt;&gt; "", $E347/$O347, ""), ""),"")</f>
        <v/>
      </c>
      <c r="Q347" s="10" t="str">
        <f>IF('FY2025'!$A349&lt;&gt;"",IF(AND(MONTH($K347) &lt;= 2, MONTH($L347) &gt;= 2), IF($O347 &lt;&gt; "", $E347/$O347, ""), ""),"")</f>
        <v/>
      </c>
      <c r="R347" s="10" t="str">
        <f>IF('FY2025'!$A349&lt;&gt;"",IF(AND(MONTH($K347) &lt;= 3, MONTH($L347) &gt;= 3), IF($O347 &lt;&gt; "", $E347/$O347, ""), ""),"")</f>
        <v/>
      </c>
      <c r="S347" s="10" t="str">
        <f>IF('FY2025'!$A349&lt;&gt;"",IF(AND(MONTH($K347) &lt;= 4, MONTH($L347) &gt;= 4), IF($O347 &lt;&gt; "", $E347/$O347, ""), ""),"")</f>
        <v/>
      </c>
      <c r="T347" s="10" t="str">
        <f>IF('FY2025'!$A349&lt;&gt;"",IF(AND(MONTH($K347) &lt;= 5, MONTH($L347) &gt;= 5), IF($O347 &lt;&gt; "", $E347/$O347, ""), ""),"")</f>
        <v/>
      </c>
      <c r="U347" s="10" t="str">
        <f>IF('FY2025'!$A349&lt;&gt;"",IF(AND(MONTH($K347) &lt;= 6, MONTH($L347) &gt;= 6), IF($O347 &lt;&gt; "", $E347/$O347, ""), ""),"")</f>
        <v/>
      </c>
      <c r="V347" s="10" t="str">
        <f>IF('FY2025'!$A349&lt;&gt;"",IF(AND(MONTH($K347) &lt;= 7, MONTH($L347) &gt;= 7 ), IF($O347 &lt;&gt; "", $E347/$O347, ""), ""),"")</f>
        <v/>
      </c>
      <c r="W347" s="10" t="str">
        <f>IF('FY2025'!$A349&lt;&gt;"",IF(AND(MONTH($K347) &lt;= 8, MONTH($L347) &gt;= 8), IF($O347 &lt;&gt; "", $E347/$O347, ""), ""),"")</f>
        <v/>
      </c>
      <c r="X347" s="10" t="str">
        <f>IF('FY2025'!$A349&lt;&gt;"",IF(AND(MONTH($K347) &lt;= 9, MONTH($L347) &gt;= 9), IF($O347 &lt;&gt; "", $E347/$O347, ""), ""),"")</f>
        <v/>
      </c>
      <c r="Y347" s="10" t="str">
        <f>IF('FY2025'!$A349&lt;&gt;"",IF(AND(MONTH($K347) &lt;= 10, MONTH($L347) &gt;= 10), IF($O347 &lt;&gt; "", $E347/$O347, ""), ""),"")</f>
        <v/>
      </c>
      <c r="Z347" s="10" t="str">
        <f>IF('FY2025'!$A349&lt;&gt;"",IF(AND(MONTH($K347) &lt;= 11, MONTH($L347) &gt;= 11), IF($O347 &lt;&gt; "", $E347/$O347, ""), ""),"")</f>
        <v/>
      </c>
      <c r="AA347" s="10" t="str">
        <f>IF('FY2025'!$A349&lt;&gt;"",IF(AND(MONTH($K347) &lt;= 12, MONTH($L347) &gt;= 12), IF($O347 &lt;&gt; "", $E347/$O347, ""), ""),"")</f>
        <v/>
      </c>
    </row>
    <row r="348" spans="1:27" x14ac:dyDescent="0.25">
      <c r="A348" s="8" t="str">
        <f>IF('FY2025'!A350&lt;&gt;"", VALUE('FY2025'!A350), "")</f>
        <v/>
      </c>
      <c r="D348" s="5" t="str">
        <f>IF('FY2025'!A350&lt;&gt;"",_xlfn.VALUETOTEXT('FY2025'!D350),"")</f>
        <v/>
      </c>
      <c r="E348" s="6" t="str">
        <f>IF('FY2025'!A350&lt;&gt;"",VALUE('FY2025'!E350),"")</f>
        <v/>
      </c>
      <c r="F348" s="6" t="str">
        <f>IF('FY2025'!A350&lt;&gt;"",VALUE('FY2025'!F350),"")</f>
        <v/>
      </c>
      <c r="G348" s="6" t="str">
        <f>IF('FY2025'!A350&lt;&gt;"",VALUE('FY2025'!G350),"")</f>
        <v/>
      </c>
      <c r="H348" s="6" t="str">
        <f>IF('FY2025'!A350&lt;&gt;"",VALUE('FY2025'!H350),"")</f>
        <v/>
      </c>
      <c r="I348" s="6" t="str">
        <f>IF('FY2025'!A350&lt;&gt;"",VALUE('FY2025'!I350),"")</f>
        <v/>
      </c>
      <c r="J348" s="6" t="str">
        <f>IF('FY2025'!A350&lt;&gt;"",VALUE('FY2025'!J350),"")</f>
        <v/>
      </c>
      <c r="K348" s="7" t="str">
        <f>IF('FY2025'!A350&lt;&gt;"",DATEVALUE(MID('FY2025'!K350, FIND(",", 'FY2025'!K350) + 2, FIND(" ", 'FY2025'!K350) - FIND(",", 'FY2025'!K350) - 1) &amp; " " &amp; MID('FY2025'!K350, FIND(" ", 'FY2025'!K350) + 1, FIND(",", 'FY2025'!K350, FIND(" ", 'FY2025'!K350)) - FIND(" ", 'FY2025'!K350) - 1) &amp; ", " &amp; MID('FY2025'!K350, FIND(",", 'FY2025'!K350, FIND(",",'FY2025'!K350) + 1) + 2, LEN('FY2025'!K350))),"")</f>
        <v/>
      </c>
      <c r="L348" s="7" t="str">
        <f>IF('FY2025'!A350&lt;&gt;"",DATEVALUE(MID('FY2025'!L350, FIND(",", 'FY2025'!L350) + 2, FIND(" ", 'FY2025'!L350) - FIND(",", 'FY2025'!L350) - 1) &amp; " " &amp; MID('FY2025'!L350, FIND(" ", 'FY2025'!L350) + 1, FIND(",", 'FY2025'!L350, FIND(" ", 'FY2025'!L350)) - FIND(" ", 'FY2025'!L350) - 1) &amp; ", " &amp; MID('FY2025'!L350, FIND(",", 'FY2025'!L350, FIND(",",'FY2025'!L350) + 1) + 2, LEN('FY2025'!L350))),"")</f>
        <v/>
      </c>
      <c r="M348" s="7" t="str">
        <f>IF('FY2025'!A350&lt;&gt;"",DATEVALUE(MID('FY2025'!M350, FIND(",", 'FY2025'!M350) + 2, FIND(" ", 'FY2025'!M350) - FIND(",", 'FY2025'!M350) - 1) &amp; " " &amp; MID('FY2025'!M350, FIND(" ", 'FY2025'!M350) + 1, FIND(",", 'FY2025'!M350, FIND(" ", 'FY2025'!M350)) - FIND(" ", 'FY2025'!M350) - 1) &amp; ", " &amp; MID('FY2025'!M350, FIND(",", 'FY2025'!M350, FIND(",",'FY2025'!M350) + 1) + 2, LEN('FY2025'!M350))),"")</f>
        <v/>
      </c>
      <c r="N348" s="7" t="str">
        <f>IF('FY2025'!A350&lt;&gt;"",DATEVALUE(MID('FY2025'!N350, FIND(",", 'FY2025'!N350) + 2, FIND(" ", 'FY2025'!N350) - FIND(",", 'FY2025'!N350) - 1) &amp; " " &amp; MID('FY2025'!N350, FIND(" ", 'FY2025'!N350) + 1, FIND(",", 'FY2025'!N350, FIND(" ", 'FY2025'!N350)) - FIND(" ", 'FY2025'!N350) - 1) &amp; ", " &amp; MID('FY2025'!N350, FIND(",", 'FY2025'!N350, FIND(",",'FY2025'!N350) + 1) + 2, LEN('FY2025'!N350))),"")</f>
        <v/>
      </c>
      <c r="O348" s="5" t="str">
        <f t="shared" si="5"/>
        <v/>
      </c>
      <c r="P348" s="10" t="str">
        <f>IF('FY2025'!$A350&lt;&gt;"",IF(AND(MONTH($K348) &lt;= 1, MONTH($L348) &gt;= 1), IF($O348 &lt;&gt; "", $E348/$O348, ""), ""),"")</f>
        <v/>
      </c>
      <c r="Q348" s="10" t="str">
        <f>IF('FY2025'!$A350&lt;&gt;"",IF(AND(MONTH($K348) &lt;= 2, MONTH($L348) &gt;= 2), IF($O348 &lt;&gt; "", $E348/$O348, ""), ""),"")</f>
        <v/>
      </c>
      <c r="R348" s="10" t="str">
        <f>IF('FY2025'!$A350&lt;&gt;"",IF(AND(MONTH($K348) &lt;= 3, MONTH($L348) &gt;= 3), IF($O348 &lt;&gt; "", $E348/$O348, ""), ""),"")</f>
        <v/>
      </c>
      <c r="S348" s="10" t="str">
        <f>IF('FY2025'!$A350&lt;&gt;"",IF(AND(MONTH($K348) &lt;= 4, MONTH($L348) &gt;= 4), IF($O348 &lt;&gt; "", $E348/$O348, ""), ""),"")</f>
        <v/>
      </c>
      <c r="T348" s="10" t="str">
        <f>IF('FY2025'!$A350&lt;&gt;"",IF(AND(MONTH($K348) &lt;= 5, MONTH($L348) &gt;= 5), IF($O348 &lt;&gt; "", $E348/$O348, ""), ""),"")</f>
        <v/>
      </c>
      <c r="U348" s="10" t="str">
        <f>IF('FY2025'!$A350&lt;&gt;"",IF(AND(MONTH($K348) &lt;= 6, MONTH($L348) &gt;= 6), IF($O348 &lt;&gt; "", $E348/$O348, ""), ""),"")</f>
        <v/>
      </c>
      <c r="V348" s="10" t="str">
        <f>IF('FY2025'!$A350&lt;&gt;"",IF(AND(MONTH($K348) &lt;= 7, MONTH($L348) &gt;= 7 ), IF($O348 &lt;&gt; "", $E348/$O348, ""), ""),"")</f>
        <v/>
      </c>
      <c r="W348" s="10" t="str">
        <f>IF('FY2025'!$A350&lt;&gt;"",IF(AND(MONTH($K348) &lt;= 8, MONTH($L348) &gt;= 8), IF($O348 &lt;&gt; "", $E348/$O348, ""), ""),"")</f>
        <v/>
      </c>
      <c r="X348" s="10" t="str">
        <f>IF('FY2025'!$A350&lt;&gt;"",IF(AND(MONTH($K348) &lt;= 9, MONTH($L348) &gt;= 9), IF($O348 &lt;&gt; "", $E348/$O348, ""), ""),"")</f>
        <v/>
      </c>
      <c r="Y348" s="10" t="str">
        <f>IF('FY2025'!$A350&lt;&gt;"",IF(AND(MONTH($K348) &lt;= 10, MONTH($L348) &gt;= 10), IF($O348 &lt;&gt; "", $E348/$O348, ""), ""),"")</f>
        <v/>
      </c>
      <c r="Z348" s="10" t="str">
        <f>IF('FY2025'!$A350&lt;&gt;"",IF(AND(MONTH($K348) &lt;= 11, MONTH($L348) &gt;= 11), IF($O348 &lt;&gt; "", $E348/$O348, ""), ""),"")</f>
        <v/>
      </c>
      <c r="AA348" s="10" t="str">
        <f>IF('FY2025'!$A350&lt;&gt;"",IF(AND(MONTH($K348) &lt;= 12, MONTH($L348) &gt;= 12), IF($O348 &lt;&gt; "", $E348/$O348, ""), ""),"")</f>
        <v/>
      </c>
    </row>
    <row r="349" spans="1:27" x14ac:dyDescent="0.25">
      <c r="A349" s="8" t="str">
        <f>IF('FY2025'!A351&lt;&gt;"", VALUE('FY2025'!A351), "")</f>
        <v/>
      </c>
      <c r="D349" s="5" t="str">
        <f>IF('FY2025'!A351&lt;&gt;"",_xlfn.VALUETOTEXT('FY2025'!D351),"")</f>
        <v/>
      </c>
      <c r="E349" s="6" t="str">
        <f>IF('FY2025'!A351&lt;&gt;"",VALUE('FY2025'!E351),"")</f>
        <v/>
      </c>
      <c r="F349" s="6" t="str">
        <f>IF('FY2025'!A351&lt;&gt;"",VALUE('FY2025'!F351),"")</f>
        <v/>
      </c>
      <c r="G349" s="6" t="str">
        <f>IF('FY2025'!A351&lt;&gt;"",VALUE('FY2025'!G351),"")</f>
        <v/>
      </c>
      <c r="H349" s="6" t="str">
        <f>IF('FY2025'!A351&lt;&gt;"",VALUE('FY2025'!H351),"")</f>
        <v/>
      </c>
      <c r="I349" s="6" t="str">
        <f>IF('FY2025'!A351&lt;&gt;"",VALUE('FY2025'!I351),"")</f>
        <v/>
      </c>
      <c r="J349" s="6" t="str">
        <f>IF('FY2025'!A351&lt;&gt;"",VALUE('FY2025'!J351),"")</f>
        <v/>
      </c>
      <c r="K349" s="7" t="str">
        <f>IF('FY2025'!A351&lt;&gt;"",DATEVALUE(MID('FY2025'!K351, FIND(",", 'FY2025'!K351) + 2, FIND(" ", 'FY2025'!K351) - FIND(",", 'FY2025'!K351) - 1) &amp; " " &amp; MID('FY2025'!K351, FIND(" ", 'FY2025'!K351) + 1, FIND(",", 'FY2025'!K351, FIND(" ", 'FY2025'!K351)) - FIND(" ", 'FY2025'!K351) - 1) &amp; ", " &amp; MID('FY2025'!K351, FIND(",", 'FY2025'!K351, FIND(",",'FY2025'!K351) + 1) + 2, LEN('FY2025'!K351))),"")</f>
        <v/>
      </c>
      <c r="L349" s="7" t="str">
        <f>IF('FY2025'!A351&lt;&gt;"",DATEVALUE(MID('FY2025'!L351, FIND(",", 'FY2025'!L351) + 2, FIND(" ", 'FY2025'!L351) - FIND(",", 'FY2025'!L351) - 1) &amp; " " &amp; MID('FY2025'!L351, FIND(" ", 'FY2025'!L351) + 1, FIND(",", 'FY2025'!L351, FIND(" ", 'FY2025'!L351)) - FIND(" ", 'FY2025'!L351) - 1) &amp; ", " &amp; MID('FY2025'!L351, FIND(",", 'FY2025'!L351, FIND(",",'FY2025'!L351) + 1) + 2, LEN('FY2025'!L351))),"")</f>
        <v/>
      </c>
      <c r="M349" s="7" t="str">
        <f>IF('FY2025'!A351&lt;&gt;"",DATEVALUE(MID('FY2025'!M351, FIND(",", 'FY2025'!M351) + 2, FIND(" ", 'FY2025'!M351) - FIND(",", 'FY2025'!M351) - 1) &amp; " " &amp; MID('FY2025'!M351, FIND(" ", 'FY2025'!M351) + 1, FIND(",", 'FY2025'!M351, FIND(" ", 'FY2025'!M351)) - FIND(" ", 'FY2025'!M351) - 1) &amp; ", " &amp; MID('FY2025'!M351, FIND(",", 'FY2025'!M351, FIND(",",'FY2025'!M351) + 1) + 2, LEN('FY2025'!M351))),"")</f>
        <v/>
      </c>
      <c r="N349" s="7" t="str">
        <f>IF('FY2025'!A351&lt;&gt;"",DATEVALUE(MID('FY2025'!N351, FIND(",", 'FY2025'!N351) + 2, FIND(" ", 'FY2025'!N351) - FIND(",", 'FY2025'!N351) - 1) &amp; " " &amp; MID('FY2025'!N351, FIND(" ", 'FY2025'!N351) + 1, FIND(",", 'FY2025'!N351, FIND(" ", 'FY2025'!N351)) - FIND(" ", 'FY2025'!N351) - 1) &amp; ", " &amp; MID('FY2025'!N351, FIND(",", 'FY2025'!N351, FIND(",",'FY2025'!N351) + 1) + 2, LEN('FY2025'!N351))),"")</f>
        <v/>
      </c>
      <c r="O349" s="5" t="str">
        <f t="shared" si="5"/>
        <v/>
      </c>
      <c r="P349" s="10" t="str">
        <f>IF('FY2025'!$A351&lt;&gt;"",IF(AND(MONTH($K349) &lt;= 1, MONTH($L349) &gt;= 1), IF($O349 &lt;&gt; "", $E349/$O349, ""), ""),"")</f>
        <v/>
      </c>
      <c r="Q349" s="10" t="str">
        <f>IF('FY2025'!$A351&lt;&gt;"",IF(AND(MONTH($K349) &lt;= 2, MONTH($L349) &gt;= 2), IF($O349 &lt;&gt; "", $E349/$O349, ""), ""),"")</f>
        <v/>
      </c>
      <c r="R349" s="10" t="str">
        <f>IF('FY2025'!$A351&lt;&gt;"",IF(AND(MONTH($K349) &lt;= 3, MONTH($L349) &gt;= 3), IF($O349 &lt;&gt; "", $E349/$O349, ""), ""),"")</f>
        <v/>
      </c>
      <c r="S349" s="10" t="str">
        <f>IF('FY2025'!$A351&lt;&gt;"",IF(AND(MONTH($K349) &lt;= 4, MONTH($L349) &gt;= 4), IF($O349 &lt;&gt; "", $E349/$O349, ""), ""),"")</f>
        <v/>
      </c>
      <c r="T349" s="10" t="str">
        <f>IF('FY2025'!$A351&lt;&gt;"",IF(AND(MONTH($K349) &lt;= 5, MONTH($L349) &gt;= 5), IF($O349 &lt;&gt; "", $E349/$O349, ""), ""),"")</f>
        <v/>
      </c>
      <c r="U349" s="10" t="str">
        <f>IF('FY2025'!$A351&lt;&gt;"",IF(AND(MONTH($K349) &lt;= 6, MONTH($L349) &gt;= 6), IF($O349 &lt;&gt; "", $E349/$O349, ""), ""),"")</f>
        <v/>
      </c>
      <c r="V349" s="10" t="str">
        <f>IF('FY2025'!$A351&lt;&gt;"",IF(AND(MONTH($K349) &lt;= 7, MONTH($L349) &gt;= 7 ), IF($O349 &lt;&gt; "", $E349/$O349, ""), ""),"")</f>
        <v/>
      </c>
      <c r="W349" s="10" t="str">
        <f>IF('FY2025'!$A351&lt;&gt;"",IF(AND(MONTH($K349) &lt;= 8, MONTH($L349) &gt;= 8), IF($O349 &lt;&gt; "", $E349/$O349, ""), ""),"")</f>
        <v/>
      </c>
      <c r="X349" s="10" t="str">
        <f>IF('FY2025'!$A351&lt;&gt;"",IF(AND(MONTH($K349) &lt;= 9, MONTH($L349) &gt;= 9), IF($O349 &lt;&gt; "", $E349/$O349, ""), ""),"")</f>
        <v/>
      </c>
      <c r="Y349" s="10" t="str">
        <f>IF('FY2025'!$A351&lt;&gt;"",IF(AND(MONTH($K349) &lt;= 10, MONTH($L349) &gt;= 10), IF($O349 &lt;&gt; "", $E349/$O349, ""), ""),"")</f>
        <v/>
      </c>
      <c r="Z349" s="10" t="str">
        <f>IF('FY2025'!$A351&lt;&gt;"",IF(AND(MONTH($K349) &lt;= 11, MONTH($L349) &gt;= 11), IF($O349 &lt;&gt; "", $E349/$O349, ""), ""),"")</f>
        <v/>
      </c>
      <c r="AA349" s="10" t="str">
        <f>IF('FY2025'!$A351&lt;&gt;"",IF(AND(MONTH($K349) &lt;= 12, MONTH($L349) &gt;= 12), IF($O349 &lt;&gt; "", $E349/$O349, ""), ""),"")</f>
        <v/>
      </c>
    </row>
    <row r="350" spans="1:27" x14ac:dyDescent="0.25">
      <c r="A350" s="8" t="str">
        <f>IF('FY2025'!A352&lt;&gt;"", VALUE('FY2025'!A352), "")</f>
        <v/>
      </c>
      <c r="D350" s="5" t="str">
        <f>IF('FY2025'!A352&lt;&gt;"",_xlfn.VALUETOTEXT('FY2025'!D352),"")</f>
        <v/>
      </c>
      <c r="E350" s="6" t="str">
        <f>IF('FY2025'!A352&lt;&gt;"",VALUE('FY2025'!E352),"")</f>
        <v/>
      </c>
      <c r="F350" s="6" t="str">
        <f>IF('FY2025'!A352&lt;&gt;"",VALUE('FY2025'!F352),"")</f>
        <v/>
      </c>
      <c r="G350" s="6" t="str">
        <f>IF('FY2025'!A352&lt;&gt;"",VALUE('FY2025'!G352),"")</f>
        <v/>
      </c>
      <c r="H350" s="6" t="str">
        <f>IF('FY2025'!A352&lt;&gt;"",VALUE('FY2025'!H352),"")</f>
        <v/>
      </c>
      <c r="I350" s="6" t="str">
        <f>IF('FY2025'!A352&lt;&gt;"",VALUE('FY2025'!I352),"")</f>
        <v/>
      </c>
      <c r="J350" s="6" t="str">
        <f>IF('FY2025'!A352&lt;&gt;"",VALUE('FY2025'!J352),"")</f>
        <v/>
      </c>
      <c r="K350" s="7" t="str">
        <f>IF('FY2025'!A352&lt;&gt;"",DATEVALUE(MID('FY2025'!K352, FIND(",", 'FY2025'!K352) + 2, FIND(" ", 'FY2025'!K352) - FIND(",", 'FY2025'!K352) - 1) &amp; " " &amp; MID('FY2025'!K352, FIND(" ", 'FY2025'!K352) + 1, FIND(",", 'FY2025'!K352, FIND(" ", 'FY2025'!K352)) - FIND(" ", 'FY2025'!K352) - 1) &amp; ", " &amp; MID('FY2025'!K352, FIND(",", 'FY2025'!K352, FIND(",",'FY2025'!K352) + 1) + 2, LEN('FY2025'!K352))),"")</f>
        <v/>
      </c>
      <c r="L350" s="7" t="str">
        <f>IF('FY2025'!A352&lt;&gt;"",DATEVALUE(MID('FY2025'!L352, FIND(",", 'FY2025'!L352) + 2, FIND(" ", 'FY2025'!L352) - FIND(",", 'FY2025'!L352) - 1) &amp; " " &amp; MID('FY2025'!L352, FIND(" ", 'FY2025'!L352) + 1, FIND(",", 'FY2025'!L352, FIND(" ", 'FY2025'!L352)) - FIND(" ", 'FY2025'!L352) - 1) &amp; ", " &amp; MID('FY2025'!L352, FIND(",", 'FY2025'!L352, FIND(",",'FY2025'!L352) + 1) + 2, LEN('FY2025'!L352))),"")</f>
        <v/>
      </c>
      <c r="M350" s="7" t="str">
        <f>IF('FY2025'!A352&lt;&gt;"",DATEVALUE(MID('FY2025'!M352, FIND(",", 'FY2025'!M352) + 2, FIND(" ", 'FY2025'!M352) - FIND(",", 'FY2025'!M352) - 1) &amp; " " &amp; MID('FY2025'!M352, FIND(" ", 'FY2025'!M352) + 1, FIND(",", 'FY2025'!M352, FIND(" ", 'FY2025'!M352)) - FIND(" ", 'FY2025'!M352) - 1) &amp; ", " &amp; MID('FY2025'!M352, FIND(",", 'FY2025'!M352, FIND(",",'FY2025'!M352) + 1) + 2, LEN('FY2025'!M352))),"")</f>
        <v/>
      </c>
      <c r="N350" s="7" t="str">
        <f>IF('FY2025'!A352&lt;&gt;"",DATEVALUE(MID('FY2025'!N352, FIND(",", 'FY2025'!N352) + 2, FIND(" ", 'FY2025'!N352) - FIND(",", 'FY2025'!N352) - 1) &amp; " " &amp; MID('FY2025'!N352, FIND(" ", 'FY2025'!N352) + 1, FIND(",", 'FY2025'!N352, FIND(" ", 'FY2025'!N352)) - FIND(" ", 'FY2025'!N352) - 1) &amp; ", " &amp; MID('FY2025'!N352, FIND(",", 'FY2025'!N352, FIND(",",'FY2025'!N352) + 1) + 2, LEN('FY2025'!N352))),"")</f>
        <v/>
      </c>
      <c r="O350" s="5" t="str">
        <f t="shared" si="5"/>
        <v/>
      </c>
      <c r="P350" s="10" t="str">
        <f>IF('FY2025'!$A352&lt;&gt;"",IF(AND(MONTH($K350) &lt;= 1, MONTH($L350) &gt;= 1), IF($O350 &lt;&gt; "", $E350/$O350, ""), ""),"")</f>
        <v/>
      </c>
      <c r="Q350" s="10" t="str">
        <f>IF('FY2025'!$A352&lt;&gt;"",IF(AND(MONTH($K350) &lt;= 2, MONTH($L350) &gt;= 2), IF($O350 &lt;&gt; "", $E350/$O350, ""), ""),"")</f>
        <v/>
      </c>
      <c r="R350" s="10" t="str">
        <f>IF('FY2025'!$A352&lt;&gt;"",IF(AND(MONTH($K350) &lt;= 3, MONTH($L350) &gt;= 3), IF($O350 &lt;&gt; "", $E350/$O350, ""), ""),"")</f>
        <v/>
      </c>
      <c r="S350" s="10" t="str">
        <f>IF('FY2025'!$A352&lt;&gt;"",IF(AND(MONTH($K350) &lt;= 4, MONTH($L350) &gt;= 4), IF($O350 &lt;&gt; "", $E350/$O350, ""), ""),"")</f>
        <v/>
      </c>
      <c r="T350" s="10" t="str">
        <f>IF('FY2025'!$A352&lt;&gt;"",IF(AND(MONTH($K350) &lt;= 5, MONTH($L350) &gt;= 5), IF($O350 &lt;&gt; "", $E350/$O350, ""), ""),"")</f>
        <v/>
      </c>
      <c r="U350" s="10" t="str">
        <f>IF('FY2025'!$A352&lt;&gt;"",IF(AND(MONTH($K350) &lt;= 6, MONTH($L350) &gt;= 6), IF($O350 &lt;&gt; "", $E350/$O350, ""), ""),"")</f>
        <v/>
      </c>
      <c r="V350" s="10" t="str">
        <f>IF('FY2025'!$A352&lt;&gt;"",IF(AND(MONTH($K350) &lt;= 7, MONTH($L350) &gt;= 7 ), IF($O350 &lt;&gt; "", $E350/$O350, ""), ""),"")</f>
        <v/>
      </c>
      <c r="W350" s="10" t="str">
        <f>IF('FY2025'!$A352&lt;&gt;"",IF(AND(MONTH($K350) &lt;= 8, MONTH($L350) &gt;= 8), IF($O350 &lt;&gt; "", $E350/$O350, ""), ""),"")</f>
        <v/>
      </c>
      <c r="X350" s="10" t="str">
        <f>IF('FY2025'!$A352&lt;&gt;"",IF(AND(MONTH($K350) &lt;= 9, MONTH($L350) &gt;= 9), IF($O350 &lt;&gt; "", $E350/$O350, ""), ""),"")</f>
        <v/>
      </c>
      <c r="Y350" s="10" t="str">
        <f>IF('FY2025'!$A352&lt;&gt;"",IF(AND(MONTH($K350) &lt;= 10, MONTH($L350) &gt;= 10), IF($O350 &lt;&gt; "", $E350/$O350, ""), ""),"")</f>
        <v/>
      </c>
      <c r="Z350" s="10" t="str">
        <f>IF('FY2025'!$A352&lt;&gt;"",IF(AND(MONTH($K350) &lt;= 11, MONTH($L350) &gt;= 11), IF($O350 &lt;&gt; "", $E350/$O350, ""), ""),"")</f>
        <v/>
      </c>
      <c r="AA350" s="10" t="str">
        <f>IF('FY2025'!$A352&lt;&gt;"",IF(AND(MONTH($K350) &lt;= 12, MONTH($L350) &gt;= 12), IF($O350 &lt;&gt; "", $E350/$O350, ""), ""),"")</f>
        <v/>
      </c>
    </row>
    <row r="351" spans="1:27" x14ac:dyDescent="0.25">
      <c r="A351" s="8" t="str">
        <f>IF('FY2025'!A353&lt;&gt;"", VALUE('FY2025'!A353), "")</f>
        <v/>
      </c>
      <c r="D351" s="5" t="str">
        <f>IF('FY2025'!A353&lt;&gt;"",_xlfn.VALUETOTEXT('FY2025'!D353),"")</f>
        <v/>
      </c>
      <c r="E351" s="6" t="str">
        <f>IF('FY2025'!A353&lt;&gt;"",VALUE('FY2025'!E353),"")</f>
        <v/>
      </c>
      <c r="F351" s="6" t="str">
        <f>IF('FY2025'!A353&lt;&gt;"",VALUE('FY2025'!F353),"")</f>
        <v/>
      </c>
      <c r="G351" s="6" t="str">
        <f>IF('FY2025'!A353&lt;&gt;"",VALUE('FY2025'!G353),"")</f>
        <v/>
      </c>
      <c r="H351" s="6" t="str">
        <f>IF('FY2025'!A353&lt;&gt;"",VALUE('FY2025'!H353),"")</f>
        <v/>
      </c>
      <c r="I351" s="6" t="str">
        <f>IF('FY2025'!A353&lt;&gt;"",VALUE('FY2025'!I353),"")</f>
        <v/>
      </c>
      <c r="J351" s="6" t="str">
        <f>IF('FY2025'!A353&lt;&gt;"",VALUE('FY2025'!J353),"")</f>
        <v/>
      </c>
      <c r="K351" s="7" t="str">
        <f>IF('FY2025'!A353&lt;&gt;"",DATEVALUE(MID('FY2025'!K353, FIND(",", 'FY2025'!K353) + 2, FIND(" ", 'FY2025'!K353) - FIND(",", 'FY2025'!K353) - 1) &amp; " " &amp; MID('FY2025'!K353, FIND(" ", 'FY2025'!K353) + 1, FIND(",", 'FY2025'!K353, FIND(" ", 'FY2025'!K353)) - FIND(" ", 'FY2025'!K353) - 1) &amp; ", " &amp; MID('FY2025'!K353, FIND(",", 'FY2025'!K353, FIND(",",'FY2025'!K353) + 1) + 2, LEN('FY2025'!K353))),"")</f>
        <v/>
      </c>
      <c r="L351" s="7" t="str">
        <f>IF('FY2025'!A353&lt;&gt;"",DATEVALUE(MID('FY2025'!L353, FIND(",", 'FY2025'!L353) + 2, FIND(" ", 'FY2025'!L353) - FIND(",", 'FY2025'!L353) - 1) &amp; " " &amp; MID('FY2025'!L353, FIND(" ", 'FY2025'!L353) + 1, FIND(",", 'FY2025'!L353, FIND(" ", 'FY2025'!L353)) - FIND(" ", 'FY2025'!L353) - 1) &amp; ", " &amp; MID('FY2025'!L353, FIND(",", 'FY2025'!L353, FIND(",",'FY2025'!L353) + 1) + 2, LEN('FY2025'!L353))),"")</f>
        <v/>
      </c>
      <c r="M351" s="7" t="str">
        <f>IF('FY2025'!A353&lt;&gt;"",DATEVALUE(MID('FY2025'!M353, FIND(",", 'FY2025'!M353) + 2, FIND(" ", 'FY2025'!M353) - FIND(",", 'FY2025'!M353) - 1) &amp; " " &amp; MID('FY2025'!M353, FIND(" ", 'FY2025'!M353) + 1, FIND(",", 'FY2025'!M353, FIND(" ", 'FY2025'!M353)) - FIND(" ", 'FY2025'!M353) - 1) &amp; ", " &amp; MID('FY2025'!M353, FIND(",", 'FY2025'!M353, FIND(",",'FY2025'!M353) + 1) + 2, LEN('FY2025'!M353))),"")</f>
        <v/>
      </c>
      <c r="N351" s="7" t="str">
        <f>IF('FY2025'!A353&lt;&gt;"",DATEVALUE(MID('FY2025'!N353, FIND(",", 'FY2025'!N353) + 2, FIND(" ", 'FY2025'!N353) - FIND(",", 'FY2025'!N353) - 1) &amp; " " &amp; MID('FY2025'!N353, FIND(" ", 'FY2025'!N353) + 1, FIND(",", 'FY2025'!N353, FIND(" ", 'FY2025'!N353)) - FIND(" ", 'FY2025'!N353) - 1) &amp; ", " &amp; MID('FY2025'!N353, FIND(",", 'FY2025'!N353, FIND(",",'FY2025'!N353) + 1) + 2, LEN('FY2025'!N353))),"")</f>
        <v/>
      </c>
      <c r="O351" s="5" t="str">
        <f t="shared" si="5"/>
        <v/>
      </c>
      <c r="P351" s="10" t="str">
        <f>IF('FY2025'!$A353&lt;&gt;"",IF(AND(MONTH($K351) &lt;= 1, MONTH($L351) &gt;= 1), IF($O351 &lt;&gt; "", $E351/$O351, ""), ""),"")</f>
        <v/>
      </c>
      <c r="Q351" s="10" t="str">
        <f>IF('FY2025'!$A353&lt;&gt;"",IF(AND(MONTH($K351) &lt;= 2, MONTH($L351) &gt;= 2), IF($O351 &lt;&gt; "", $E351/$O351, ""), ""),"")</f>
        <v/>
      </c>
      <c r="R351" s="10" t="str">
        <f>IF('FY2025'!$A353&lt;&gt;"",IF(AND(MONTH($K351) &lt;= 3, MONTH($L351) &gt;= 3), IF($O351 &lt;&gt; "", $E351/$O351, ""), ""),"")</f>
        <v/>
      </c>
      <c r="S351" s="10" t="str">
        <f>IF('FY2025'!$A353&lt;&gt;"",IF(AND(MONTH($K351) &lt;= 4, MONTH($L351) &gt;= 4), IF($O351 &lt;&gt; "", $E351/$O351, ""), ""),"")</f>
        <v/>
      </c>
      <c r="T351" s="10" t="str">
        <f>IF('FY2025'!$A353&lt;&gt;"",IF(AND(MONTH($K351) &lt;= 5, MONTH($L351) &gt;= 5), IF($O351 &lt;&gt; "", $E351/$O351, ""), ""),"")</f>
        <v/>
      </c>
      <c r="U351" s="10" t="str">
        <f>IF('FY2025'!$A353&lt;&gt;"",IF(AND(MONTH($K351) &lt;= 6, MONTH($L351) &gt;= 6), IF($O351 &lt;&gt; "", $E351/$O351, ""), ""),"")</f>
        <v/>
      </c>
      <c r="V351" s="10" t="str">
        <f>IF('FY2025'!$A353&lt;&gt;"",IF(AND(MONTH($K351) &lt;= 7, MONTH($L351) &gt;= 7 ), IF($O351 &lt;&gt; "", $E351/$O351, ""), ""),"")</f>
        <v/>
      </c>
      <c r="W351" s="10" t="str">
        <f>IF('FY2025'!$A353&lt;&gt;"",IF(AND(MONTH($K351) &lt;= 8, MONTH($L351) &gt;= 8), IF($O351 &lt;&gt; "", $E351/$O351, ""), ""),"")</f>
        <v/>
      </c>
      <c r="X351" s="10" t="str">
        <f>IF('FY2025'!$A353&lt;&gt;"",IF(AND(MONTH($K351) &lt;= 9, MONTH($L351) &gt;= 9), IF($O351 &lt;&gt; "", $E351/$O351, ""), ""),"")</f>
        <v/>
      </c>
      <c r="Y351" s="10" t="str">
        <f>IF('FY2025'!$A353&lt;&gt;"",IF(AND(MONTH($K351) &lt;= 10, MONTH($L351) &gt;= 10), IF($O351 &lt;&gt; "", $E351/$O351, ""), ""),"")</f>
        <v/>
      </c>
      <c r="Z351" s="10" t="str">
        <f>IF('FY2025'!$A353&lt;&gt;"",IF(AND(MONTH($K351) &lt;= 11, MONTH($L351) &gt;= 11), IF($O351 &lt;&gt; "", $E351/$O351, ""), ""),"")</f>
        <v/>
      </c>
      <c r="AA351" s="10" t="str">
        <f>IF('FY2025'!$A353&lt;&gt;"",IF(AND(MONTH($K351) &lt;= 12, MONTH($L351) &gt;= 12), IF($O351 &lt;&gt; "", $E351/$O351, ""), ""),"")</f>
        <v/>
      </c>
    </row>
    <row r="352" spans="1:27" x14ac:dyDescent="0.25">
      <c r="A352" s="8" t="str">
        <f>IF('FY2025'!A354&lt;&gt;"", VALUE('FY2025'!A354), "")</f>
        <v/>
      </c>
      <c r="D352" s="5" t="str">
        <f>IF('FY2025'!A354&lt;&gt;"",_xlfn.VALUETOTEXT('FY2025'!D354),"")</f>
        <v/>
      </c>
      <c r="E352" s="6" t="str">
        <f>IF('FY2025'!A354&lt;&gt;"",VALUE('FY2025'!E354),"")</f>
        <v/>
      </c>
      <c r="F352" s="6" t="str">
        <f>IF('FY2025'!A354&lt;&gt;"",VALUE('FY2025'!F354),"")</f>
        <v/>
      </c>
      <c r="G352" s="6" t="str">
        <f>IF('FY2025'!A354&lt;&gt;"",VALUE('FY2025'!G354),"")</f>
        <v/>
      </c>
      <c r="H352" s="6" t="str">
        <f>IF('FY2025'!A354&lt;&gt;"",VALUE('FY2025'!H354),"")</f>
        <v/>
      </c>
      <c r="I352" s="6" t="str">
        <f>IF('FY2025'!A354&lt;&gt;"",VALUE('FY2025'!I354),"")</f>
        <v/>
      </c>
      <c r="J352" s="6" t="str">
        <f>IF('FY2025'!A354&lt;&gt;"",VALUE('FY2025'!J354),"")</f>
        <v/>
      </c>
      <c r="K352" s="7" t="str">
        <f>IF('FY2025'!A354&lt;&gt;"",DATEVALUE(MID('FY2025'!K354, FIND(",", 'FY2025'!K354) + 2, FIND(" ", 'FY2025'!K354) - FIND(",", 'FY2025'!K354) - 1) &amp; " " &amp; MID('FY2025'!K354, FIND(" ", 'FY2025'!K354) + 1, FIND(",", 'FY2025'!K354, FIND(" ", 'FY2025'!K354)) - FIND(" ", 'FY2025'!K354) - 1) &amp; ", " &amp; MID('FY2025'!K354, FIND(",", 'FY2025'!K354, FIND(",",'FY2025'!K354) + 1) + 2, LEN('FY2025'!K354))),"")</f>
        <v/>
      </c>
      <c r="L352" s="7" t="str">
        <f>IF('FY2025'!A354&lt;&gt;"",DATEVALUE(MID('FY2025'!L354, FIND(",", 'FY2025'!L354) + 2, FIND(" ", 'FY2025'!L354) - FIND(",", 'FY2025'!L354) - 1) &amp; " " &amp; MID('FY2025'!L354, FIND(" ", 'FY2025'!L354) + 1, FIND(",", 'FY2025'!L354, FIND(" ", 'FY2025'!L354)) - FIND(" ", 'FY2025'!L354) - 1) &amp; ", " &amp; MID('FY2025'!L354, FIND(",", 'FY2025'!L354, FIND(",",'FY2025'!L354) + 1) + 2, LEN('FY2025'!L354))),"")</f>
        <v/>
      </c>
      <c r="M352" s="7" t="str">
        <f>IF('FY2025'!A354&lt;&gt;"",DATEVALUE(MID('FY2025'!M354, FIND(",", 'FY2025'!M354) + 2, FIND(" ", 'FY2025'!M354) - FIND(",", 'FY2025'!M354) - 1) &amp; " " &amp; MID('FY2025'!M354, FIND(" ", 'FY2025'!M354) + 1, FIND(",", 'FY2025'!M354, FIND(" ", 'FY2025'!M354)) - FIND(" ", 'FY2025'!M354) - 1) &amp; ", " &amp; MID('FY2025'!M354, FIND(",", 'FY2025'!M354, FIND(",",'FY2025'!M354) + 1) + 2, LEN('FY2025'!M354))),"")</f>
        <v/>
      </c>
      <c r="N352" s="7" t="str">
        <f>IF('FY2025'!A354&lt;&gt;"",DATEVALUE(MID('FY2025'!N354, FIND(",", 'FY2025'!N354) + 2, FIND(" ", 'FY2025'!N354) - FIND(",", 'FY2025'!N354) - 1) &amp; " " &amp; MID('FY2025'!N354, FIND(" ", 'FY2025'!N354) + 1, FIND(",", 'FY2025'!N354, FIND(" ", 'FY2025'!N354)) - FIND(" ", 'FY2025'!N354) - 1) &amp; ", " &amp; MID('FY2025'!N354, FIND(",", 'FY2025'!N354, FIND(",",'FY2025'!N354) + 1) + 2, LEN('FY2025'!N354))),"")</f>
        <v/>
      </c>
      <c r="O352" s="5" t="str">
        <f t="shared" si="5"/>
        <v/>
      </c>
      <c r="P352" s="10" t="str">
        <f>IF('FY2025'!$A354&lt;&gt;"",IF(AND(MONTH($K352) &lt;= 1, MONTH($L352) &gt;= 1), IF($O352 &lt;&gt; "", $E352/$O352, ""), ""),"")</f>
        <v/>
      </c>
      <c r="Q352" s="10" t="str">
        <f>IF('FY2025'!$A354&lt;&gt;"",IF(AND(MONTH($K352) &lt;= 2, MONTH($L352) &gt;= 2), IF($O352 &lt;&gt; "", $E352/$O352, ""), ""),"")</f>
        <v/>
      </c>
      <c r="R352" s="10" t="str">
        <f>IF('FY2025'!$A354&lt;&gt;"",IF(AND(MONTH($K352) &lt;= 3, MONTH($L352) &gt;= 3), IF($O352 &lt;&gt; "", $E352/$O352, ""), ""),"")</f>
        <v/>
      </c>
      <c r="S352" s="10" t="str">
        <f>IF('FY2025'!$A354&lt;&gt;"",IF(AND(MONTH($K352) &lt;= 4, MONTH($L352) &gt;= 4), IF($O352 &lt;&gt; "", $E352/$O352, ""), ""),"")</f>
        <v/>
      </c>
      <c r="T352" s="10" t="str">
        <f>IF('FY2025'!$A354&lt;&gt;"",IF(AND(MONTH($K352) &lt;= 5, MONTH($L352) &gt;= 5), IF($O352 &lt;&gt; "", $E352/$O352, ""), ""),"")</f>
        <v/>
      </c>
      <c r="U352" s="10" t="str">
        <f>IF('FY2025'!$A354&lt;&gt;"",IF(AND(MONTH($K352) &lt;= 6, MONTH($L352) &gt;= 6), IF($O352 &lt;&gt; "", $E352/$O352, ""), ""),"")</f>
        <v/>
      </c>
      <c r="V352" s="10" t="str">
        <f>IF('FY2025'!$A354&lt;&gt;"",IF(AND(MONTH($K352) &lt;= 7, MONTH($L352) &gt;= 7 ), IF($O352 &lt;&gt; "", $E352/$O352, ""), ""),"")</f>
        <v/>
      </c>
      <c r="W352" s="10" t="str">
        <f>IF('FY2025'!$A354&lt;&gt;"",IF(AND(MONTH($K352) &lt;= 8, MONTH($L352) &gt;= 8), IF($O352 &lt;&gt; "", $E352/$O352, ""), ""),"")</f>
        <v/>
      </c>
      <c r="X352" s="10" t="str">
        <f>IF('FY2025'!$A354&lt;&gt;"",IF(AND(MONTH($K352) &lt;= 9, MONTH($L352) &gt;= 9), IF($O352 &lt;&gt; "", $E352/$O352, ""), ""),"")</f>
        <v/>
      </c>
      <c r="Y352" s="10" t="str">
        <f>IF('FY2025'!$A354&lt;&gt;"",IF(AND(MONTH($K352) &lt;= 10, MONTH($L352) &gt;= 10), IF($O352 &lt;&gt; "", $E352/$O352, ""), ""),"")</f>
        <v/>
      </c>
      <c r="Z352" s="10" t="str">
        <f>IF('FY2025'!$A354&lt;&gt;"",IF(AND(MONTH($K352) &lt;= 11, MONTH($L352) &gt;= 11), IF($O352 &lt;&gt; "", $E352/$O352, ""), ""),"")</f>
        <v/>
      </c>
      <c r="AA352" s="10" t="str">
        <f>IF('FY2025'!$A354&lt;&gt;"",IF(AND(MONTH($K352) &lt;= 12, MONTH($L352) &gt;= 12), IF($O352 &lt;&gt; "", $E352/$O352, ""), ""),"")</f>
        <v/>
      </c>
    </row>
    <row r="353" spans="1:27" x14ac:dyDescent="0.25">
      <c r="A353" s="8" t="str">
        <f>IF('FY2025'!A355&lt;&gt;"", VALUE('FY2025'!A355), "")</f>
        <v/>
      </c>
      <c r="D353" s="5" t="str">
        <f>IF('FY2025'!A355&lt;&gt;"",_xlfn.VALUETOTEXT('FY2025'!D355),"")</f>
        <v/>
      </c>
      <c r="E353" s="6" t="str">
        <f>IF('FY2025'!A355&lt;&gt;"",VALUE('FY2025'!E355),"")</f>
        <v/>
      </c>
      <c r="F353" s="6" t="str">
        <f>IF('FY2025'!A355&lt;&gt;"",VALUE('FY2025'!F355),"")</f>
        <v/>
      </c>
      <c r="G353" s="6" t="str">
        <f>IF('FY2025'!A355&lt;&gt;"",VALUE('FY2025'!G355),"")</f>
        <v/>
      </c>
      <c r="H353" s="6" t="str">
        <f>IF('FY2025'!A355&lt;&gt;"",VALUE('FY2025'!H355),"")</f>
        <v/>
      </c>
      <c r="I353" s="6" t="str">
        <f>IF('FY2025'!A355&lt;&gt;"",VALUE('FY2025'!I355),"")</f>
        <v/>
      </c>
      <c r="J353" s="6" t="str">
        <f>IF('FY2025'!A355&lt;&gt;"",VALUE('FY2025'!J355),"")</f>
        <v/>
      </c>
      <c r="K353" s="7" t="str">
        <f>IF('FY2025'!A355&lt;&gt;"",DATEVALUE(MID('FY2025'!K355, FIND(",", 'FY2025'!K355) + 2, FIND(" ", 'FY2025'!K355) - FIND(",", 'FY2025'!K355) - 1) &amp; " " &amp; MID('FY2025'!K355, FIND(" ", 'FY2025'!K355) + 1, FIND(",", 'FY2025'!K355, FIND(" ", 'FY2025'!K355)) - FIND(" ", 'FY2025'!K355) - 1) &amp; ", " &amp; MID('FY2025'!K355, FIND(",", 'FY2025'!K355, FIND(",",'FY2025'!K355) + 1) + 2, LEN('FY2025'!K355))),"")</f>
        <v/>
      </c>
      <c r="L353" s="7" t="str">
        <f>IF('FY2025'!A355&lt;&gt;"",DATEVALUE(MID('FY2025'!L355, FIND(",", 'FY2025'!L355) + 2, FIND(" ", 'FY2025'!L355) - FIND(",", 'FY2025'!L355) - 1) &amp; " " &amp; MID('FY2025'!L355, FIND(" ", 'FY2025'!L355) + 1, FIND(",", 'FY2025'!L355, FIND(" ", 'FY2025'!L355)) - FIND(" ", 'FY2025'!L355) - 1) &amp; ", " &amp; MID('FY2025'!L355, FIND(",", 'FY2025'!L355, FIND(",",'FY2025'!L355) + 1) + 2, LEN('FY2025'!L355))),"")</f>
        <v/>
      </c>
      <c r="M353" s="7" t="str">
        <f>IF('FY2025'!A355&lt;&gt;"",DATEVALUE(MID('FY2025'!M355, FIND(",", 'FY2025'!M355) + 2, FIND(" ", 'FY2025'!M355) - FIND(",", 'FY2025'!M355) - 1) &amp; " " &amp; MID('FY2025'!M355, FIND(" ", 'FY2025'!M355) + 1, FIND(",", 'FY2025'!M355, FIND(" ", 'FY2025'!M355)) - FIND(" ", 'FY2025'!M355) - 1) &amp; ", " &amp; MID('FY2025'!M355, FIND(",", 'FY2025'!M355, FIND(",",'FY2025'!M355) + 1) + 2, LEN('FY2025'!M355))),"")</f>
        <v/>
      </c>
      <c r="N353" s="7" t="str">
        <f>IF('FY2025'!A355&lt;&gt;"",DATEVALUE(MID('FY2025'!N355, FIND(",", 'FY2025'!N355) + 2, FIND(" ", 'FY2025'!N355) - FIND(",", 'FY2025'!N355) - 1) &amp; " " &amp; MID('FY2025'!N355, FIND(" ", 'FY2025'!N355) + 1, FIND(",", 'FY2025'!N355, FIND(" ", 'FY2025'!N355)) - FIND(" ", 'FY2025'!N355) - 1) &amp; ", " &amp; MID('FY2025'!N355, FIND(",", 'FY2025'!N355, FIND(",",'FY2025'!N355) + 1) + 2, LEN('FY2025'!N355))),"")</f>
        <v/>
      </c>
      <c r="O353" s="5" t="str">
        <f t="shared" si="5"/>
        <v/>
      </c>
      <c r="P353" s="10" t="str">
        <f>IF('FY2025'!$A355&lt;&gt;"",IF(AND(MONTH($K353) &lt;= 1, MONTH($L353) &gt;= 1), IF($O353 &lt;&gt; "", $E353/$O353, ""), ""),"")</f>
        <v/>
      </c>
      <c r="Q353" s="10" t="str">
        <f>IF('FY2025'!$A355&lt;&gt;"",IF(AND(MONTH($K353) &lt;= 2, MONTH($L353) &gt;= 2), IF($O353 &lt;&gt; "", $E353/$O353, ""), ""),"")</f>
        <v/>
      </c>
      <c r="R353" s="10" t="str">
        <f>IF('FY2025'!$A355&lt;&gt;"",IF(AND(MONTH($K353) &lt;= 3, MONTH($L353) &gt;= 3), IF($O353 &lt;&gt; "", $E353/$O353, ""), ""),"")</f>
        <v/>
      </c>
      <c r="S353" s="10" t="str">
        <f>IF('FY2025'!$A355&lt;&gt;"",IF(AND(MONTH($K353) &lt;= 4, MONTH($L353) &gt;= 4), IF($O353 &lt;&gt; "", $E353/$O353, ""), ""),"")</f>
        <v/>
      </c>
      <c r="T353" s="10" t="str">
        <f>IF('FY2025'!$A355&lt;&gt;"",IF(AND(MONTH($K353) &lt;= 5, MONTH($L353) &gt;= 5), IF($O353 &lt;&gt; "", $E353/$O353, ""), ""),"")</f>
        <v/>
      </c>
      <c r="U353" s="10" t="str">
        <f>IF('FY2025'!$A355&lt;&gt;"",IF(AND(MONTH($K353) &lt;= 6, MONTH($L353) &gt;= 6), IF($O353 &lt;&gt; "", $E353/$O353, ""), ""),"")</f>
        <v/>
      </c>
      <c r="V353" s="10" t="str">
        <f>IF('FY2025'!$A355&lt;&gt;"",IF(AND(MONTH($K353) &lt;= 7, MONTH($L353) &gt;= 7 ), IF($O353 &lt;&gt; "", $E353/$O353, ""), ""),"")</f>
        <v/>
      </c>
      <c r="W353" s="10" t="str">
        <f>IF('FY2025'!$A355&lt;&gt;"",IF(AND(MONTH($K353) &lt;= 8, MONTH($L353) &gt;= 8), IF($O353 &lt;&gt; "", $E353/$O353, ""), ""),"")</f>
        <v/>
      </c>
      <c r="X353" s="10" t="str">
        <f>IF('FY2025'!$A355&lt;&gt;"",IF(AND(MONTH($K353) &lt;= 9, MONTH($L353) &gt;= 9), IF($O353 &lt;&gt; "", $E353/$O353, ""), ""),"")</f>
        <v/>
      </c>
      <c r="Y353" s="10" t="str">
        <f>IF('FY2025'!$A355&lt;&gt;"",IF(AND(MONTH($K353) &lt;= 10, MONTH($L353) &gt;= 10), IF($O353 &lt;&gt; "", $E353/$O353, ""), ""),"")</f>
        <v/>
      </c>
      <c r="Z353" s="10" t="str">
        <f>IF('FY2025'!$A355&lt;&gt;"",IF(AND(MONTH($K353) &lt;= 11, MONTH($L353) &gt;= 11), IF($O353 &lt;&gt; "", $E353/$O353, ""), ""),"")</f>
        <v/>
      </c>
      <c r="AA353" s="10" t="str">
        <f>IF('FY2025'!$A355&lt;&gt;"",IF(AND(MONTH($K353) &lt;= 12, MONTH($L353) &gt;= 12), IF($O353 &lt;&gt; "", $E353/$O353, ""), ""),"")</f>
        <v/>
      </c>
    </row>
    <row r="354" spans="1:27" x14ac:dyDescent="0.25">
      <c r="A354" s="8" t="str">
        <f>IF('FY2025'!A356&lt;&gt;"", VALUE('FY2025'!A356), "")</f>
        <v/>
      </c>
      <c r="D354" s="5" t="str">
        <f>IF('FY2025'!A356&lt;&gt;"",_xlfn.VALUETOTEXT('FY2025'!D356),"")</f>
        <v/>
      </c>
      <c r="E354" s="6" t="str">
        <f>IF('FY2025'!A356&lt;&gt;"",VALUE('FY2025'!E356),"")</f>
        <v/>
      </c>
      <c r="F354" s="6" t="str">
        <f>IF('FY2025'!A356&lt;&gt;"",VALUE('FY2025'!F356),"")</f>
        <v/>
      </c>
      <c r="G354" s="6" t="str">
        <f>IF('FY2025'!A356&lt;&gt;"",VALUE('FY2025'!G356),"")</f>
        <v/>
      </c>
      <c r="H354" s="6" t="str">
        <f>IF('FY2025'!A356&lt;&gt;"",VALUE('FY2025'!H356),"")</f>
        <v/>
      </c>
      <c r="I354" s="6" t="str">
        <f>IF('FY2025'!A356&lt;&gt;"",VALUE('FY2025'!I356),"")</f>
        <v/>
      </c>
      <c r="J354" s="6" t="str">
        <f>IF('FY2025'!A356&lt;&gt;"",VALUE('FY2025'!J356),"")</f>
        <v/>
      </c>
      <c r="K354" s="7" t="str">
        <f>IF('FY2025'!A356&lt;&gt;"",DATEVALUE(MID('FY2025'!K356, FIND(",", 'FY2025'!K356) + 2, FIND(" ", 'FY2025'!K356) - FIND(",", 'FY2025'!K356) - 1) &amp; " " &amp; MID('FY2025'!K356, FIND(" ", 'FY2025'!K356) + 1, FIND(",", 'FY2025'!K356, FIND(" ", 'FY2025'!K356)) - FIND(" ", 'FY2025'!K356) - 1) &amp; ", " &amp; MID('FY2025'!K356, FIND(",", 'FY2025'!K356, FIND(",",'FY2025'!K356) + 1) + 2, LEN('FY2025'!K356))),"")</f>
        <v/>
      </c>
      <c r="L354" s="7" t="str">
        <f>IF('FY2025'!A356&lt;&gt;"",DATEVALUE(MID('FY2025'!L356, FIND(",", 'FY2025'!L356) + 2, FIND(" ", 'FY2025'!L356) - FIND(",", 'FY2025'!L356) - 1) &amp; " " &amp; MID('FY2025'!L356, FIND(" ", 'FY2025'!L356) + 1, FIND(",", 'FY2025'!L356, FIND(" ", 'FY2025'!L356)) - FIND(" ", 'FY2025'!L356) - 1) &amp; ", " &amp; MID('FY2025'!L356, FIND(",", 'FY2025'!L356, FIND(",",'FY2025'!L356) + 1) + 2, LEN('FY2025'!L356))),"")</f>
        <v/>
      </c>
      <c r="M354" s="7" t="str">
        <f>IF('FY2025'!A356&lt;&gt;"",DATEVALUE(MID('FY2025'!M356, FIND(",", 'FY2025'!M356) + 2, FIND(" ", 'FY2025'!M356) - FIND(",", 'FY2025'!M356) - 1) &amp; " " &amp; MID('FY2025'!M356, FIND(" ", 'FY2025'!M356) + 1, FIND(",", 'FY2025'!M356, FIND(" ", 'FY2025'!M356)) - FIND(" ", 'FY2025'!M356) - 1) &amp; ", " &amp; MID('FY2025'!M356, FIND(",", 'FY2025'!M356, FIND(",",'FY2025'!M356) + 1) + 2, LEN('FY2025'!M356))),"")</f>
        <v/>
      </c>
      <c r="N354" s="7" t="str">
        <f>IF('FY2025'!A356&lt;&gt;"",DATEVALUE(MID('FY2025'!N356, FIND(",", 'FY2025'!N356) + 2, FIND(" ", 'FY2025'!N356) - FIND(",", 'FY2025'!N356) - 1) &amp; " " &amp; MID('FY2025'!N356, FIND(" ", 'FY2025'!N356) + 1, FIND(",", 'FY2025'!N356, FIND(" ", 'FY2025'!N356)) - FIND(" ", 'FY2025'!N356) - 1) &amp; ", " &amp; MID('FY2025'!N356, FIND(",", 'FY2025'!N356, FIND(",",'FY2025'!N356) + 1) + 2, LEN('FY2025'!N356))),"")</f>
        <v/>
      </c>
      <c r="O354" s="5" t="str">
        <f t="shared" si="5"/>
        <v/>
      </c>
      <c r="P354" s="10" t="str">
        <f>IF('FY2025'!$A356&lt;&gt;"",IF(AND(MONTH($K354) &lt;= 1, MONTH($L354) &gt;= 1), IF($O354 &lt;&gt; "", $E354/$O354, ""), ""),"")</f>
        <v/>
      </c>
      <c r="Q354" s="10" t="str">
        <f>IF('FY2025'!$A356&lt;&gt;"",IF(AND(MONTH($K354) &lt;= 2, MONTH($L354) &gt;= 2), IF($O354 &lt;&gt; "", $E354/$O354, ""), ""),"")</f>
        <v/>
      </c>
      <c r="R354" s="10" t="str">
        <f>IF('FY2025'!$A356&lt;&gt;"",IF(AND(MONTH($K354) &lt;= 3, MONTH($L354) &gt;= 3), IF($O354 &lt;&gt; "", $E354/$O354, ""), ""),"")</f>
        <v/>
      </c>
      <c r="S354" s="10" t="str">
        <f>IF('FY2025'!$A356&lt;&gt;"",IF(AND(MONTH($K354) &lt;= 4, MONTH($L354) &gt;= 4), IF($O354 &lt;&gt; "", $E354/$O354, ""), ""),"")</f>
        <v/>
      </c>
      <c r="T354" s="10" t="str">
        <f>IF('FY2025'!$A356&lt;&gt;"",IF(AND(MONTH($K354) &lt;= 5, MONTH($L354) &gt;= 5), IF($O354 &lt;&gt; "", $E354/$O354, ""), ""),"")</f>
        <v/>
      </c>
      <c r="U354" s="10" t="str">
        <f>IF('FY2025'!$A356&lt;&gt;"",IF(AND(MONTH($K354) &lt;= 6, MONTH($L354) &gt;= 6), IF($O354 &lt;&gt; "", $E354/$O354, ""), ""),"")</f>
        <v/>
      </c>
      <c r="V354" s="10" t="str">
        <f>IF('FY2025'!$A356&lt;&gt;"",IF(AND(MONTH($K354) &lt;= 7, MONTH($L354) &gt;= 7 ), IF($O354 &lt;&gt; "", $E354/$O354, ""), ""),"")</f>
        <v/>
      </c>
      <c r="W354" s="10" t="str">
        <f>IF('FY2025'!$A356&lt;&gt;"",IF(AND(MONTH($K354) &lt;= 8, MONTH($L354) &gt;= 8), IF($O354 &lt;&gt; "", $E354/$O354, ""), ""),"")</f>
        <v/>
      </c>
      <c r="X354" s="10" t="str">
        <f>IF('FY2025'!$A356&lt;&gt;"",IF(AND(MONTH($K354) &lt;= 9, MONTH($L354) &gt;= 9), IF($O354 &lt;&gt; "", $E354/$O354, ""), ""),"")</f>
        <v/>
      </c>
      <c r="Y354" s="10" t="str">
        <f>IF('FY2025'!$A356&lt;&gt;"",IF(AND(MONTH($K354) &lt;= 10, MONTH($L354) &gt;= 10), IF($O354 &lt;&gt; "", $E354/$O354, ""), ""),"")</f>
        <v/>
      </c>
      <c r="Z354" s="10" t="str">
        <f>IF('FY2025'!$A356&lt;&gt;"",IF(AND(MONTH($K354) &lt;= 11, MONTH($L354) &gt;= 11), IF($O354 &lt;&gt; "", $E354/$O354, ""), ""),"")</f>
        <v/>
      </c>
      <c r="AA354" s="10" t="str">
        <f>IF('FY2025'!$A356&lt;&gt;"",IF(AND(MONTH($K354) &lt;= 12, MONTH($L354) &gt;= 12), IF($O354 &lt;&gt; "", $E354/$O354, ""), ""),"")</f>
        <v/>
      </c>
    </row>
    <row r="355" spans="1:27" x14ac:dyDescent="0.25">
      <c r="A355" s="8" t="str">
        <f>IF('FY2025'!A357&lt;&gt;"", VALUE('FY2025'!A357), "")</f>
        <v/>
      </c>
      <c r="D355" s="5" t="str">
        <f>IF('FY2025'!A357&lt;&gt;"",_xlfn.VALUETOTEXT('FY2025'!D357),"")</f>
        <v/>
      </c>
      <c r="E355" s="6" t="str">
        <f>IF('FY2025'!A357&lt;&gt;"",VALUE('FY2025'!E357),"")</f>
        <v/>
      </c>
      <c r="F355" s="6" t="str">
        <f>IF('FY2025'!A357&lt;&gt;"",VALUE('FY2025'!F357),"")</f>
        <v/>
      </c>
      <c r="G355" s="6" t="str">
        <f>IF('FY2025'!A357&lt;&gt;"",VALUE('FY2025'!G357),"")</f>
        <v/>
      </c>
      <c r="H355" s="6" t="str">
        <f>IF('FY2025'!A357&lt;&gt;"",VALUE('FY2025'!H357),"")</f>
        <v/>
      </c>
      <c r="I355" s="6" t="str">
        <f>IF('FY2025'!A357&lt;&gt;"",VALUE('FY2025'!I357),"")</f>
        <v/>
      </c>
      <c r="J355" s="6" t="str">
        <f>IF('FY2025'!A357&lt;&gt;"",VALUE('FY2025'!J357),"")</f>
        <v/>
      </c>
      <c r="K355" s="7" t="str">
        <f>IF('FY2025'!A357&lt;&gt;"",DATEVALUE(MID('FY2025'!K357, FIND(",", 'FY2025'!K357) + 2, FIND(" ", 'FY2025'!K357) - FIND(",", 'FY2025'!K357) - 1) &amp; " " &amp; MID('FY2025'!K357, FIND(" ", 'FY2025'!K357) + 1, FIND(",", 'FY2025'!K357, FIND(" ", 'FY2025'!K357)) - FIND(" ", 'FY2025'!K357) - 1) &amp; ", " &amp; MID('FY2025'!K357, FIND(",", 'FY2025'!K357, FIND(",",'FY2025'!K357) + 1) + 2, LEN('FY2025'!K357))),"")</f>
        <v/>
      </c>
      <c r="L355" s="7" t="str">
        <f>IF('FY2025'!A357&lt;&gt;"",DATEVALUE(MID('FY2025'!L357, FIND(",", 'FY2025'!L357) + 2, FIND(" ", 'FY2025'!L357) - FIND(",", 'FY2025'!L357) - 1) &amp; " " &amp; MID('FY2025'!L357, FIND(" ", 'FY2025'!L357) + 1, FIND(",", 'FY2025'!L357, FIND(" ", 'FY2025'!L357)) - FIND(" ", 'FY2025'!L357) - 1) &amp; ", " &amp; MID('FY2025'!L357, FIND(",", 'FY2025'!L357, FIND(",",'FY2025'!L357) + 1) + 2, LEN('FY2025'!L357))),"")</f>
        <v/>
      </c>
      <c r="M355" s="7" t="str">
        <f>IF('FY2025'!A357&lt;&gt;"",DATEVALUE(MID('FY2025'!M357, FIND(",", 'FY2025'!M357) + 2, FIND(" ", 'FY2025'!M357) - FIND(",", 'FY2025'!M357) - 1) &amp; " " &amp; MID('FY2025'!M357, FIND(" ", 'FY2025'!M357) + 1, FIND(",", 'FY2025'!M357, FIND(" ", 'FY2025'!M357)) - FIND(" ", 'FY2025'!M357) - 1) &amp; ", " &amp; MID('FY2025'!M357, FIND(",", 'FY2025'!M357, FIND(",",'FY2025'!M357) + 1) + 2, LEN('FY2025'!M357))),"")</f>
        <v/>
      </c>
      <c r="N355" s="7" t="str">
        <f>IF('FY2025'!A357&lt;&gt;"",DATEVALUE(MID('FY2025'!N357, FIND(",", 'FY2025'!N357) + 2, FIND(" ", 'FY2025'!N357) - FIND(",", 'FY2025'!N357) - 1) &amp; " " &amp; MID('FY2025'!N357, FIND(" ", 'FY2025'!N357) + 1, FIND(",", 'FY2025'!N357, FIND(" ", 'FY2025'!N357)) - FIND(" ", 'FY2025'!N357) - 1) &amp; ", " &amp; MID('FY2025'!N357, FIND(",", 'FY2025'!N357, FIND(",",'FY2025'!N357) + 1) + 2, LEN('FY2025'!N357))),"")</f>
        <v/>
      </c>
      <c r="O355" s="5" t="str">
        <f t="shared" si="5"/>
        <v/>
      </c>
      <c r="P355" s="10" t="str">
        <f>IF('FY2025'!$A357&lt;&gt;"",IF(AND(MONTH($K355) &lt;= 1, MONTH($L355) &gt;= 1), IF($O355 &lt;&gt; "", $E355/$O355, ""), ""),"")</f>
        <v/>
      </c>
      <c r="Q355" s="10" t="str">
        <f>IF('FY2025'!$A357&lt;&gt;"",IF(AND(MONTH($K355) &lt;= 2, MONTH($L355) &gt;= 2), IF($O355 &lt;&gt; "", $E355/$O355, ""), ""),"")</f>
        <v/>
      </c>
      <c r="R355" s="10" t="str">
        <f>IF('FY2025'!$A357&lt;&gt;"",IF(AND(MONTH($K355) &lt;= 3, MONTH($L355) &gt;= 3), IF($O355 &lt;&gt; "", $E355/$O355, ""), ""),"")</f>
        <v/>
      </c>
      <c r="S355" s="10" t="str">
        <f>IF('FY2025'!$A357&lt;&gt;"",IF(AND(MONTH($K355) &lt;= 4, MONTH($L355) &gt;= 4), IF($O355 &lt;&gt; "", $E355/$O355, ""), ""),"")</f>
        <v/>
      </c>
      <c r="T355" s="10" t="str">
        <f>IF('FY2025'!$A357&lt;&gt;"",IF(AND(MONTH($K355) &lt;= 5, MONTH($L355) &gt;= 5), IF($O355 &lt;&gt; "", $E355/$O355, ""), ""),"")</f>
        <v/>
      </c>
      <c r="U355" s="10" t="str">
        <f>IF('FY2025'!$A357&lt;&gt;"",IF(AND(MONTH($K355) &lt;= 6, MONTH($L355) &gt;= 6), IF($O355 &lt;&gt; "", $E355/$O355, ""), ""),"")</f>
        <v/>
      </c>
      <c r="V355" s="10" t="str">
        <f>IF('FY2025'!$A357&lt;&gt;"",IF(AND(MONTH($K355) &lt;= 7, MONTH($L355) &gt;= 7 ), IF($O355 &lt;&gt; "", $E355/$O355, ""), ""),"")</f>
        <v/>
      </c>
      <c r="W355" s="10" t="str">
        <f>IF('FY2025'!$A357&lt;&gt;"",IF(AND(MONTH($K355) &lt;= 8, MONTH($L355) &gt;= 8), IF($O355 &lt;&gt; "", $E355/$O355, ""), ""),"")</f>
        <v/>
      </c>
      <c r="X355" s="10" t="str">
        <f>IF('FY2025'!$A357&lt;&gt;"",IF(AND(MONTH($K355) &lt;= 9, MONTH($L355) &gt;= 9), IF($O355 &lt;&gt; "", $E355/$O355, ""), ""),"")</f>
        <v/>
      </c>
      <c r="Y355" s="10" t="str">
        <f>IF('FY2025'!$A357&lt;&gt;"",IF(AND(MONTH($K355) &lt;= 10, MONTH($L355) &gt;= 10), IF($O355 &lt;&gt; "", $E355/$O355, ""), ""),"")</f>
        <v/>
      </c>
      <c r="Z355" s="10" t="str">
        <f>IF('FY2025'!$A357&lt;&gt;"",IF(AND(MONTH($K355) &lt;= 11, MONTH($L355) &gt;= 11), IF($O355 &lt;&gt; "", $E355/$O355, ""), ""),"")</f>
        <v/>
      </c>
      <c r="AA355" s="10" t="str">
        <f>IF('FY2025'!$A357&lt;&gt;"",IF(AND(MONTH($K355) &lt;= 12, MONTH($L355) &gt;= 12), IF($O355 &lt;&gt; "", $E355/$O355, ""), ""),"")</f>
        <v/>
      </c>
    </row>
    <row r="356" spans="1:27" x14ac:dyDescent="0.25">
      <c r="A356" s="8" t="str">
        <f>IF('FY2025'!A358&lt;&gt;"", VALUE('FY2025'!A358), "")</f>
        <v/>
      </c>
      <c r="D356" s="5" t="str">
        <f>IF('FY2025'!A358&lt;&gt;"",_xlfn.VALUETOTEXT('FY2025'!D358),"")</f>
        <v/>
      </c>
      <c r="E356" s="6" t="str">
        <f>IF('FY2025'!A358&lt;&gt;"",VALUE('FY2025'!E358),"")</f>
        <v/>
      </c>
      <c r="F356" s="6" t="str">
        <f>IF('FY2025'!A358&lt;&gt;"",VALUE('FY2025'!F358),"")</f>
        <v/>
      </c>
      <c r="G356" s="6" t="str">
        <f>IF('FY2025'!A358&lt;&gt;"",VALUE('FY2025'!G358),"")</f>
        <v/>
      </c>
      <c r="H356" s="6" t="str">
        <f>IF('FY2025'!A358&lt;&gt;"",VALUE('FY2025'!H358),"")</f>
        <v/>
      </c>
      <c r="I356" s="6" t="str">
        <f>IF('FY2025'!A358&lt;&gt;"",VALUE('FY2025'!I358),"")</f>
        <v/>
      </c>
      <c r="J356" s="6" t="str">
        <f>IF('FY2025'!A358&lt;&gt;"",VALUE('FY2025'!J358),"")</f>
        <v/>
      </c>
      <c r="K356" s="7" t="str">
        <f>IF('FY2025'!A358&lt;&gt;"",DATEVALUE(MID('FY2025'!K358, FIND(",", 'FY2025'!K358) + 2, FIND(" ", 'FY2025'!K358) - FIND(",", 'FY2025'!K358) - 1) &amp; " " &amp; MID('FY2025'!K358, FIND(" ", 'FY2025'!K358) + 1, FIND(",", 'FY2025'!K358, FIND(" ", 'FY2025'!K358)) - FIND(" ", 'FY2025'!K358) - 1) &amp; ", " &amp; MID('FY2025'!K358, FIND(",", 'FY2025'!K358, FIND(",",'FY2025'!K358) + 1) + 2, LEN('FY2025'!K358))),"")</f>
        <v/>
      </c>
      <c r="L356" s="7" t="str">
        <f>IF('FY2025'!A358&lt;&gt;"",DATEVALUE(MID('FY2025'!L358, FIND(",", 'FY2025'!L358) + 2, FIND(" ", 'FY2025'!L358) - FIND(",", 'FY2025'!L358) - 1) &amp; " " &amp; MID('FY2025'!L358, FIND(" ", 'FY2025'!L358) + 1, FIND(",", 'FY2025'!L358, FIND(" ", 'FY2025'!L358)) - FIND(" ", 'FY2025'!L358) - 1) &amp; ", " &amp; MID('FY2025'!L358, FIND(",", 'FY2025'!L358, FIND(",",'FY2025'!L358) + 1) + 2, LEN('FY2025'!L358))),"")</f>
        <v/>
      </c>
      <c r="M356" s="7" t="str">
        <f>IF('FY2025'!A358&lt;&gt;"",DATEVALUE(MID('FY2025'!M358, FIND(",", 'FY2025'!M358) + 2, FIND(" ", 'FY2025'!M358) - FIND(",", 'FY2025'!M358) - 1) &amp; " " &amp; MID('FY2025'!M358, FIND(" ", 'FY2025'!M358) + 1, FIND(",", 'FY2025'!M358, FIND(" ", 'FY2025'!M358)) - FIND(" ", 'FY2025'!M358) - 1) &amp; ", " &amp; MID('FY2025'!M358, FIND(",", 'FY2025'!M358, FIND(",",'FY2025'!M358) + 1) + 2, LEN('FY2025'!M358))),"")</f>
        <v/>
      </c>
      <c r="N356" s="7" t="str">
        <f>IF('FY2025'!A358&lt;&gt;"",DATEVALUE(MID('FY2025'!N358, FIND(",", 'FY2025'!N358) + 2, FIND(" ", 'FY2025'!N358) - FIND(",", 'FY2025'!N358) - 1) &amp; " " &amp; MID('FY2025'!N358, FIND(" ", 'FY2025'!N358) + 1, FIND(",", 'FY2025'!N358, FIND(" ", 'FY2025'!N358)) - FIND(" ", 'FY2025'!N358) - 1) &amp; ", " &amp; MID('FY2025'!N358, FIND(",", 'FY2025'!N358, FIND(",",'FY2025'!N358) + 1) + 2, LEN('FY2025'!N358))),"")</f>
        <v/>
      </c>
      <c r="O356" s="5" t="str">
        <f t="shared" si="5"/>
        <v/>
      </c>
      <c r="P356" s="10" t="str">
        <f>IF('FY2025'!$A358&lt;&gt;"",IF(AND(MONTH($K356) &lt;= 1, MONTH($L356) &gt;= 1), IF($O356 &lt;&gt; "", $E356/$O356, ""), ""),"")</f>
        <v/>
      </c>
      <c r="Q356" s="10" t="str">
        <f>IF('FY2025'!$A358&lt;&gt;"",IF(AND(MONTH($K356) &lt;= 2, MONTH($L356) &gt;= 2), IF($O356 &lt;&gt; "", $E356/$O356, ""), ""),"")</f>
        <v/>
      </c>
      <c r="R356" s="10" t="str">
        <f>IF('FY2025'!$A358&lt;&gt;"",IF(AND(MONTH($K356) &lt;= 3, MONTH($L356) &gt;= 3), IF($O356 &lt;&gt; "", $E356/$O356, ""), ""),"")</f>
        <v/>
      </c>
      <c r="S356" s="10" t="str">
        <f>IF('FY2025'!$A358&lt;&gt;"",IF(AND(MONTH($K356) &lt;= 4, MONTH($L356) &gt;= 4), IF($O356 &lt;&gt; "", $E356/$O356, ""), ""),"")</f>
        <v/>
      </c>
      <c r="T356" s="10" t="str">
        <f>IF('FY2025'!$A358&lt;&gt;"",IF(AND(MONTH($K356) &lt;= 5, MONTH($L356) &gt;= 5), IF($O356 &lt;&gt; "", $E356/$O356, ""), ""),"")</f>
        <v/>
      </c>
      <c r="U356" s="10" t="str">
        <f>IF('FY2025'!$A358&lt;&gt;"",IF(AND(MONTH($K356) &lt;= 6, MONTH($L356) &gt;= 6), IF($O356 &lt;&gt; "", $E356/$O356, ""), ""),"")</f>
        <v/>
      </c>
      <c r="V356" s="10" t="str">
        <f>IF('FY2025'!$A358&lt;&gt;"",IF(AND(MONTH($K356) &lt;= 7, MONTH($L356) &gt;= 7 ), IF($O356 &lt;&gt; "", $E356/$O356, ""), ""),"")</f>
        <v/>
      </c>
      <c r="W356" s="10" t="str">
        <f>IF('FY2025'!$A358&lt;&gt;"",IF(AND(MONTH($K356) &lt;= 8, MONTH($L356) &gt;= 8), IF($O356 &lt;&gt; "", $E356/$O356, ""), ""),"")</f>
        <v/>
      </c>
      <c r="X356" s="10" t="str">
        <f>IF('FY2025'!$A358&lt;&gt;"",IF(AND(MONTH($K356) &lt;= 9, MONTH($L356) &gt;= 9), IF($O356 &lt;&gt; "", $E356/$O356, ""), ""),"")</f>
        <v/>
      </c>
      <c r="Y356" s="10" t="str">
        <f>IF('FY2025'!$A358&lt;&gt;"",IF(AND(MONTH($K356) &lt;= 10, MONTH($L356) &gt;= 10), IF($O356 &lt;&gt; "", $E356/$O356, ""), ""),"")</f>
        <v/>
      </c>
      <c r="Z356" s="10" t="str">
        <f>IF('FY2025'!$A358&lt;&gt;"",IF(AND(MONTH($K356) &lt;= 11, MONTH($L356) &gt;= 11), IF($O356 &lt;&gt; "", $E356/$O356, ""), ""),"")</f>
        <v/>
      </c>
      <c r="AA356" s="10" t="str">
        <f>IF('FY2025'!$A358&lt;&gt;"",IF(AND(MONTH($K356) &lt;= 12, MONTH($L356) &gt;= 12), IF($O356 &lt;&gt; "", $E356/$O356, ""), ""),"")</f>
        <v/>
      </c>
    </row>
    <row r="357" spans="1:27" x14ac:dyDescent="0.25">
      <c r="A357" s="8" t="str">
        <f>IF('FY2025'!A359&lt;&gt;"", VALUE('FY2025'!A359), "")</f>
        <v/>
      </c>
      <c r="D357" s="5" t="str">
        <f>IF('FY2025'!A359&lt;&gt;"",_xlfn.VALUETOTEXT('FY2025'!D359),"")</f>
        <v/>
      </c>
      <c r="E357" s="6" t="str">
        <f>IF('FY2025'!A359&lt;&gt;"",VALUE('FY2025'!E359),"")</f>
        <v/>
      </c>
      <c r="F357" s="6" t="str">
        <f>IF('FY2025'!A359&lt;&gt;"",VALUE('FY2025'!F359),"")</f>
        <v/>
      </c>
      <c r="G357" s="6" t="str">
        <f>IF('FY2025'!A359&lt;&gt;"",VALUE('FY2025'!G359),"")</f>
        <v/>
      </c>
      <c r="H357" s="6" t="str">
        <f>IF('FY2025'!A359&lt;&gt;"",VALUE('FY2025'!H359),"")</f>
        <v/>
      </c>
      <c r="I357" s="6" t="str">
        <f>IF('FY2025'!A359&lt;&gt;"",VALUE('FY2025'!I359),"")</f>
        <v/>
      </c>
      <c r="J357" s="6" t="str">
        <f>IF('FY2025'!A359&lt;&gt;"",VALUE('FY2025'!J359),"")</f>
        <v/>
      </c>
      <c r="K357" s="7" t="str">
        <f>IF('FY2025'!A359&lt;&gt;"",DATEVALUE(MID('FY2025'!K359, FIND(",", 'FY2025'!K359) + 2, FIND(" ", 'FY2025'!K359) - FIND(",", 'FY2025'!K359) - 1) &amp; " " &amp; MID('FY2025'!K359, FIND(" ", 'FY2025'!K359) + 1, FIND(",", 'FY2025'!K359, FIND(" ", 'FY2025'!K359)) - FIND(" ", 'FY2025'!K359) - 1) &amp; ", " &amp; MID('FY2025'!K359, FIND(",", 'FY2025'!K359, FIND(",",'FY2025'!K359) + 1) + 2, LEN('FY2025'!K359))),"")</f>
        <v/>
      </c>
      <c r="L357" s="7" t="str">
        <f>IF('FY2025'!A359&lt;&gt;"",DATEVALUE(MID('FY2025'!L359, FIND(",", 'FY2025'!L359) + 2, FIND(" ", 'FY2025'!L359) - FIND(",", 'FY2025'!L359) - 1) &amp; " " &amp; MID('FY2025'!L359, FIND(" ", 'FY2025'!L359) + 1, FIND(",", 'FY2025'!L359, FIND(" ", 'FY2025'!L359)) - FIND(" ", 'FY2025'!L359) - 1) &amp; ", " &amp; MID('FY2025'!L359, FIND(",", 'FY2025'!L359, FIND(",",'FY2025'!L359) + 1) + 2, LEN('FY2025'!L359))),"")</f>
        <v/>
      </c>
      <c r="M357" s="7" t="str">
        <f>IF('FY2025'!A359&lt;&gt;"",DATEVALUE(MID('FY2025'!M359, FIND(",", 'FY2025'!M359) + 2, FIND(" ", 'FY2025'!M359) - FIND(",", 'FY2025'!M359) - 1) &amp; " " &amp; MID('FY2025'!M359, FIND(" ", 'FY2025'!M359) + 1, FIND(",", 'FY2025'!M359, FIND(" ", 'FY2025'!M359)) - FIND(" ", 'FY2025'!M359) - 1) &amp; ", " &amp; MID('FY2025'!M359, FIND(",", 'FY2025'!M359, FIND(",",'FY2025'!M359) + 1) + 2, LEN('FY2025'!M359))),"")</f>
        <v/>
      </c>
      <c r="N357" s="7" t="str">
        <f>IF('FY2025'!A359&lt;&gt;"",DATEVALUE(MID('FY2025'!N359, FIND(",", 'FY2025'!N359) + 2, FIND(" ", 'FY2025'!N359) - FIND(",", 'FY2025'!N359) - 1) &amp; " " &amp; MID('FY2025'!N359, FIND(" ", 'FY2025'!N359) + 1, FIND(",", 'FY2025'!N359, FIND(" ", 'FY2025'!N359)) - FIND(" ", 'FY2025'!N359) - 1) &amp; ", " &amp; MID('FY2025'!N359, FIND(",", 'FY2025'!N359, FIND(",",'FY2025'!N359) + 1) + 2, LEN('FY2025'!N359))),"")</f>
        <v/>
      </c>
      <c r="O357" s="5" t="str">
        <f t="shared" si="5"/>
        <v/>
      </c>
      <c r="P357" s="10" t="str">
        <f>IF('FY2025'!$A359&lt;&gt;"",IF(AND(MONTH($K357) &lt;= 1, MONTH($L357) &gt;= 1), IF($O357 &lt;&gt; "", $E357/$O357, ""), ""),"")</f>
        <v/>
      </c>
      <c r="Q357" s="10" t="str">
        <f>IF('FY2025'!$A359&lt;&gt;"",IF(AND(MONTH($K357) &lt;= 2, MONTH($L357) &gt;= 2), IF($O357 &lt;&gt; "", $E357/$O357, ""), ""),"")</f>
        <v/>
      </c>
      <c r="R357" s="10" t="str">
        <f>IF('FY2025'!$A359&lt;&gt;"",IF(AND(MONTH($K357) &lt;= 3, MONTH($L357) &gt;= 3), IF($O357 &lt;&gt; "", $E357/$O357, ""), ""),"")</f>
        <v/>
      </c>
      <c r="S357" s="10" t="str">
        <f>IF('FY2025'!$A359&lt;&gt;"",IF(AND(MONTH($K357) &lt;= 4, MONTH($L357) &gt;= 4), IF($O357 &lt;&gt; "", $E357/$O357, ""), ""),"")</f>
        <v/>
      </c>
      <c r="T357" s="10" t="str">
        <f>IF('FY2025'!$A359&lt;&gt;"",IF(AND(MONTH($K357) &lt;= 5, MONTH($L357) &gt;= 5), IF($O357 &lt;&gt; "", $E357/$O357, ""), ""),"")</f>
        <v/>
      </c>
      <c r="U357" s="10" t="str">
        <f>IF('FY2025'!$A359&lt;&gt;"",IF(AND(MONTH($K357) &lt;= 6, MONTH($L357) &gt;= 6), IF($O357 &lt;&gt; "", $E357/$O357, ""), ""),"")</f>
        <v/>
      </c>
      <c r="V357" s="10" t="str">
        <f>IF('FY2025'!$A359&lt;&gt;"",IF(AND(MONTH($K357) &lt;= 7, MONTH($L357) &gt;= 7 ), IF($O357 &lt;&gt; "", $E357/$O357, ""), ""),"")</f>
        <v/>
      </c>
      <c r="W357" s="10" t="str">
        <f>IF('FY2025'!$A359&lt;&gt;"",IF(AND(MONTH($K357) &lt;= 8, MONTH($L357) &gt;= 8), IF($O357 &lt;&gt; "", $E357/$O357, ""), ""),"")</f>
        <v/>
      </c>
      <c r="X357" s="10" t="str">
        <f>IF('FY2025'!$A359&lt;&gt;"",IF(AND(MONTH($K357) &lt;= 9, MONTH($L357) &gt;= 9), IF($O357 &lt;&gt; "", $E357/$O357, ""), ""),"")</f>
        <v/>
      </c>
      <c r="Y357" s="10" t="str">
        <f>IF('FY2025'!$A359&lt;&gt;"",IF(AND(MONTH($K357) &lt;= 10, MONTH($L357) &gt;= 10), IF($O357 &lt;&gt; "", $E357/$O357, ""), ""),"")</f>
        <v/>
      </c>
      <c r="Z357" s="10" t="str">
        <f>IF('FY2025'!$A359&lt;&gt;"",IF(AND(MONTH($K357) &lt;= 11, MONTH($L357) &gt;= 11), IF($O357 &lt;&gt; "", $E357/$O357, ""), ""),"")</f>
        <v/>
      </c>
      <c r="AA357" s="10" t="str">
        <f>IF('FY2025'!$A359&lt;&gt;"",IF(AND(MONTH($K357) &lt;= 12, MONTH($L357) &gt;= 12), IF($O357 &lt;&gt; "", $E357/$O357, ""), ""),"")</f>
        <v/>
      </c>
    </row>
    <row r="358" spans="1:27" x14ac:dyDescent="0.25">
      <c r="A358" s="8" t="str">
        <f>IF('FY2025'!A360&lt;&gt;"", VALUE('FY2025'!A360), "")</f>
        <v/>
      </c>
      <c r="D358" s="5" t="str">
        <f>IF('FY2025'!A360&lt;&gt;"",_xlfn.VALUETOTEXT('FY2025'!D360),"")</f>
        <v/>
      </c>
      <c r="E358" s="6" t="str">
        <f>IF('FY2025'!A360&lt;&gt;"",VALUE('FY2025'!E360),"")</f>
        <v/>
      </c>
      <c r="F358" s="6" t="str">
        <f>IF('FY2025'!A360&lt;&gt;"",VALUE('FY2025'!F360),"")</f>
        <v/>
      </c>
      <c r="G358" s="6" t="str">
        <f>IF('FY2025'!A360&lt;&gt;"",VALUE('FY2025'!G360),"")</f>
        <v/>
      </c>
      <c r="H358" s="6" t="str">
        <f>IF('FY2025'!A360&lt;&gt;"",VALUE('FY2025'!H360),"")</f>
        <v/>
      </c>
      <c r="I358" s="6" t="str">
        <f>IF('FY2025'!A360&lt;&gt;"",VALUE('FY2025'!I360),"")</f>
        <v/>
      </c>
      <c r="J358" s="6" t="str">
        <f>IF('FY2025'!A360&lt;&gt;"",VALUE('FY2025'!J360),"")</f>
        <v/>
      </c>
      <c r="K358" s="7" t="str">
        <f>IF('FY2025'!A360&lt;&gt;"",DATEVALUE(MID('FY2025'!K360, FIND(",", 'FY2025'!K360) + 2, FIND(" ", 'FY2025'!K360) - FIND(",", 'FY2025'!K360) - 1) &amp; " " &amp; MID('FY2025'!K360, FIND(" ", 'FY2025'!K360) + 1, FIND(",", 'FY2025'!K360, FIND(" ", 'FY2025'!K360)) - FIND(" ", 'FY2025'!K360) - 1) &amp; ", " &amp; MID('FY2025'!K360, FIND(",", 'FY2025'!K360, FIND(",",'FY2025'!K360) + 1) + 2, LEN('FY2025'!K360))),"")</f>
        <v/>
      </c>
      <c r="L358" s="7" t="str">
        <f>IF('FY2025'!A360&lt;&gt;"",DATEVALUE(MID('FY2025'!L360, FIND(",", 'FY2025'!L360) + 2, FIND(" ", 'FY2025'!L360) - FIND(",", 'FY2025'!L360) - 1) &amp; " " &amp; MID('FY2025'!L360, FIND(" ", 'FY2025'!L360) + 1, FIND(",", 'FY2025'!L360, FIND(" ", 'FY2025'!L360)) - FIND(" ", 'FY2025'!L360) - 1) &amp; ", " &amp; MID('FY2025'!L360, FIND(",", 'FY2025'!L360, FIND(",",'FY2025'!L360) + 1) + 2, LEN('FY2025'!L360))),"")</f>
        <v/>
      </c>
      <c r="M358" s="7" t="str">
        <f>IF('FY2025'!A360&lt;&gt;"",DATEVALUE(MID('FY2025'!M360, FIND(",", 'FY2025'!M360) + 2, FIND(" ", 'FY2025'!M360) - FIND(",", 'FY2025'!M360) - 1) &amp; " " &amp; MID('FY2025'!M360, FIND(" ", 'FY2025'!M360) + 1, FIND(",", 'FY2025'!M360, FIND(" ", 'FY2025'!M360)) - FIND(" ", 'FY2025'!M360) - 1) &amp; ", " &amp; MID('FY2025'!M360, FIND(",", 'FY2025'!M360, FIND(",",'FY2025'!M360) + 1) + 2, LEN('FY2025'!M360))),"")</f>
        <v/>
      </c>
      <c r="N358" s="7" t="str">
        <f>IF('FY2025'!A360&lt;&gt;"",DATEVALUE(MID('FY2025'!N360, FIND(",", 'FY2025'!N360) + 2, FIND(" ", 'FY2025'!N360) - FIND(",", 'FY2025'!N360) - 1) &amp; " " &amp; MID('FY2025'!N360, FIND(" ", 'FY2025'!N360) + 1, FIND(",", 'FY2025'!N360, FIND(" ", 'FY2025'!N360)) - FIND(" ", 'FY2025'!N360) - 1) &amp; ", " &amp; MID('FY2025'!N360, FIND(",", 'FY2025'!N360, FIND(",",'FY2025'!N360) + 1) + 2, LEN('FY2025'!N360))),"")</f>
        <v/>
      </c>
      <c r="O358" s="5" t="str">
        <f t="shared" si="5"/>
        <v/>
      </c>
      <c r="P358" s="10" t="str">
        <f>IF('FY2025'!$A360&lt;&gt;"",IF(AND(MONTH($K358) &lt;= 1, MONTH($L358) &gt;= 1), IF($O358 &lt;&gt; "", $E358/$O358, ""), ""),"")</f>
        <v/>
      </c>
      <c r="Q358" s="10" t="str">
        <f>IF('FY2025'!$A360&lt;&gt;"",IF(AND(MONTH($K358) &lt;= 2, MONTH($L358) &gt;= 2), IF($O358 &lt;&gt; "", $E358/$O358, ""), ""),"")</f>
        <v/>
      </c>
      <c r="R358" s="10" t="str">
        <f>IF('FY2025'!$A360&lt;&gt;"",IF(AND(MONTH($K358) &lt;= 3, MONTH($L358) &gt;= 3), IF($O358 &lt;&gt; "", $E358/$O358, ""), ""),"")</f>
        <v/>
      </c>
      <c r="S358" s="10" t="str">
        <f>IF('FY2025'!$A360&lt;&gt;"",IF(AND(MONTH($K358) &lt;= 4, MONTH($L358) &gt;= 4), IF($O358 &lt;&gt; "", $E358/$O358, ""), ""),"")</f>
        <v/>
      </c>
      <c r="T358" s="10" t="str">
        <f>IF('FY2025'!$A360&lt;&gt;"",IF(AND(MONTH($K358) &lt;= 5, MONTH($L358) &gt;= 5), IF($O358 &lt;&gt; "", $E358/$O358, ""), ""),"")</f>
        <v/>
      </c>
      <c r="U358" s="10" t="str">
        <f>IF('FY2025'!$A360&lt;&gt;"",IF(AND(MONTH($K358) &lt;= 6, MONTH($L358) &gt;= 6), IF($O358 &lt;&gt; "", $E358/$O358, ""), ""),"")</f>
        <v/>
      </c>
      <c r="V358" s="10" t="str">
        <f>IF('FY2025'!$A360&lt;&gt;"",IF(AND(MONTH($K358) &lt;= 7, MONTH($L358) &gt;= 7 ), IF($O358 &lt;&gt; "", $E358/$O358, ""), ""),"")</f>
        <v/>
      </c>
      <c r="W358" s="10" t="str">
        <f>IF('FY2025'!$A360&lt;&gt;"",IF(AND(MONTH($K358) &lt;= 8, MONTH($L358) &gt;= 8), IF($O358 &lt;&gt; "", $E358/$O358, ""), ""),"")</f>
        <v/>
      </c>
      <c r="X358" s="10" t="str">
        <f>IF('FY2025'!$A360&lt;&gt;"",IF(AND(MONTH($K358) &lt;= 9, MONTH($L358) &gt;= 9), IF($O358 &lt;&gt; "", $E358/$O358, ""), ""),"")</f>
        <v/>
      </c>
      <c r="Y358" s="10" t="str">
        <f>IF('FY2025'!$A360&lt;&gt;"",IF(AND(MONTH($K358) &lt;= 10, MONTH($L358) &gt;= 10), IF($O358 &lt;&gt; "", $E358/$O358, ""), ""),"")</f>
        <v/>
      </c>
      <c r="Z358" s="10" t="str">
        <f>IF('FY2025'!$A360&lt;&gt;"",IF(AND(MONTH($K358) &lt;= 11, MONTH($L358) &gt;= 11), IF($O358 &lt;&gt; "", $E358/$O358, ""), ""),"")</f>
        <v/>
      </c>
      <c r="AA358" s="10" t="str">
        <f>IF('FY2025'!$A360&lt;&gt;"",IF(AND(MONTH($K358) &lt;= 12, MONTH($L358) &gt;= 12), IF($O358 &lt;&gt; "", $E358/$O358, ""), ""),"")</f>
        <v/>
      </c>
    </row>
    <row r="359" spans="1:27" x14ac:dyDescent="0.25">
      <c r="A359" s="8" t="str">
        <f>IF('FY2025'!A361&lt;&gt;"", VALUE('FY2025'!A361), "")</f>
        <v/>
      </c>
      <c r="D359" s="5" t="str">
        <f>IF('FY2025'!A361&lt;&gt;"",_xlfn.VALUETOTEXT('FY2025'!D361),"")</f>
        <v/>
      </c>
      <c r="E359" s="6" t="str">
        <f>IF('FY2025'!A361&lt;&gt;"",VALUE('FY2025'!E361),"")</f>
        <v/>
      </c>
      <c r="F359" s="6" t="str">
        <f>IF('FY2025'!A361&lt;&gt;"",VALUE('FY2025'!F361),"")</f>
        <v/>
      </c>
      <c r="G359" s="6" t="str">
        <f>IF('FY2025'!A361&lt;&gt;"",VALUE('FY2025'!G361),"")</f>
        <v/>
      </c>
      <c r="H359" s="6" t="str">
        <f>IF('FY2025'!A361&lt;&gt;"",VALUE('FY2025'!H361),"")</f>
        <v/>
      </c>
      <c r="I359" s="6" t="str">
        <f>IF('FY2025'!A361&lt;&gt;"",VALUE('FY2025'!I361),"")</f>
        <v/>
      </c>
      <c r="J359" s="6" t="str">
        <f>IF('FY2025'!A361&lt;&gt;"",VALUE('FY2025'!J361),"")</f>
        <v/>
      </c>
      <c r="K359" s="7" t="str">
        <f>IF('FY2025'!A361&lt;&gt;"",DATEVALUE(MID('FY2025'!K361, FIND(",", 'FY2025'!K361) + 2, FIND(" ", 'FY2025'!K361) - FIND(",", 'FY2025'!K361) - 1) &amp; " " &amp; MID('FY2025'!K361, FIND(" ", 'FY2025'!K361) + 1, FIND(",", 'FY2025'!K361, FIND(" ", 'FY2025'!K361)) - FIND(" ", 'FY2025'!K361) - 1) &amp; ", " &amp; MID('FY2025'!K361, FIND(",", 'FY2025'!K361, FIND(",",'FY2025'!K361) + 1) + 2, LEN('FY2025'!K361))),"")</f>
        <v/>
      </c>
      <c r="L359" s="7" t="str">
        <f>IF('FY2025'!A361&lt;&gt;"",DATEVALUE(MID('FY2025'!L361, FIND(",", 'FY2025'!L361) + 2, FIND(" ", 'FY2025'!L361) - FIND(",", 'FY2025'!L361) - 1) &amp; " " &amp; MID('FY2025'!L361, FIND(" ", 'FY2025'!L361) + 1, FIND(",", 'FY2025'!L361, FIND(" ", 'FY2025'!L361)) - FIND(" ", 'FY2025'!L361) - 1) &amp; ", " &amp; MID('FY2025'!L361, FIND(",", 'FY2025'!L361, FIND(",",'FY2025'!L361) + 1) + 2, LEN('FY2025'!L361))),"")</f>
        <v/>
      </c>
      <c r="M359" s="7" t="str">
        <f>IF('FY2025'!A361&lt;&gt;"",DATEVALUE(MID('FY2025'!M361, FIND(",", 'FY2025'!M361) + 2, FIND(" ", 'FY2025'!M361) - FIND(",", 'FY2025'!M361) - 1) &amp; " " &amp; MID('FY2025'!M361, FIND(" ", 'FY2025'!M361) + 1, FIND(",", 'FY2025'!M361, FIND(" ", 'FY2025'!M361)) - FIND(" ", 'FY2025'!M361) - 1) &amp; ", " &amp; MID('FY2025'!M361, FIND(",", 'FY2025'!M361, FIND(",",'FY2025'!M361) + 1) + 2, LEN('FY2025'!M361))),"")</f>
        <v/>
      </c>
      <c r="N359" s="7" t="str">
        <f>IF('FY2025'!A361&lt;&gt;"",DATEVALUE(MID('FY2025'!N361, FIND(",", 'FY2025'!N361) + 2, FIND(" ", 'FY2025'!N361) - FIND(",", 'FY2025'!N361) - 1) &amp; " " &amp; MID('FY2025'!N361, FIND(" ", 'FY2025'!N361) + 1, FIND(",", 'FY2025'!N361, FIND(" ", 'FY2025'!N361)) - FIND(" ", 'FY2025'!N361) - 1) &amp; ", " &amp; MID('FY2025'!N361, FIND(",", 'FY2025'!N361, FIND(",",'FY2025'!N361) + 1) + 2, LEN('FY2025'!N361))),"")</f>
        <v/>
      </c>
      <c r="O359" s="5" t="str">
        <f t="shared" si="5"/>
        <v/>
      </c>
      <c r="P359" s="10" t="str">
        <f>IF('FY2025'!$A361&lt;&gt;"",IF(AND(MONTH($K359) &lt;= 1, MONTH($L359) &gt;= 1), IF($O359 &lt;&gt; "", $E359/$O359, ""), ""),"")</f>
        <v/>
      </c>
      <c r="Q359" s="10" t="str">
        <f>IF('FY2025'!$A361&lt;&gt;"",IF(AND(MONTH($K359) &lt;= 2, MONTH($L359) &gt;= 2), IF($O359 &lt;&gt; "", $E359/$O359, ""), ""),"")</f>
        <v/>
      </c>
      <c r="R359" s="10" t="str">
        <f>IF('FY2025'!$A361&lt;&gt;"",IF(AND(MONTH($K359) &lt;= 3, MONTH($L359) &gt;= 3), IF($O359 &lt;&gt; "", $E359/$O359, ""), ""),"")</f>
        <v/>
      </c>
      <c r="S359" s="10" t="str">
        <f>IF('FY2025'!$A361&lt;&gt;"",IF(AND(MONTH($K359) &lt;= 4, MONTH($L359) &gt;= 4), IF($O359 &lt;&gt; "", $E359/$O359, ""), ""),"")</f>
        <v/>
      </c>
      <c r="T359" s="10" t="str">
        <f>IF('FY2025'!$A361&lt;&gt;"",IF(AND(MONTH($K359) &lt;= 5, MONTH($L359) &gt;= 5), IF($O359 &lt;&gt; "", $E359/$O359, ""), ""),"")</f>
        <v/>
      </c>
      <c r="U359" s="10" t="str">
        <f>IF('FY2025'!$A361&lt;&gt;"",IF(AND(MONTH($K359) &lt;= 6, MONTH($L359) &gt;= 6), IF($O359 &lt;&gt; "", $E359/$O359, ""), ""),"")</f>
        <v/>
      </c>
      <c r="V359" s="10" t="str">
        <f>IF('FY2025'!$A361&lt;&gt;"",IF(AND(MONTH($K359) &lt;= 7, MONTH($L359) &gt;= 7 ), IF($O359 &lt;&gt; "", $E359/$O359, ""), ""),"")</f>
        <v/>
      </c>
      <c r="W359" s="10" t="str">
        <f>IF('FY2025'!$A361&lt;&gt;"",IF(AND(MONTH($K359) &lt;= 8, MONTH($L359) &gt;= 8), IF($O359 &lt;&gt; "", $E359/$O359, ""), ""),"")</f>
        <v/>
      </c>
      <c r="X359" s="10" t="str">
        <f>IF('FY2025'!$A361&lt;&gt;"",IF(AND(MONTH($K359) &lt;= 9, MONTH($L359) &gt;= 9), IF($O359 &lt;&gt; "", $E359/$O359, ""), ""),"")</f>
        <v/>
      </c>
      <c r="Y359" s="10" t="str">
        <f>IF('FY2025'!$A361&lt;&gt;"",IF(AND(MONTH($K359) &lt;= 10, MONTH($L359) &gt;= 10), IF($O359 &lt;&gt; "", $E359/$O359, ""), ""),"")</f>
        <v/>
      </c>
      <c r="Z359" s="10" t="str">
        <f>IF('FY2025'!$A361&lt;&gt;"",IF(AND(MONTH($K359) &lt;= 11, MONTH($L359) &gt;= 11), IF($O359 &lt;&gt; "", $E359/$O359, ""), ""),"")</f>
        <v/>
      </c>
      <c r="AA359" s="10" t="str">
        <f>IF('FY2025'!$A361&lt;&gt;"",IF(AND(MONTH($K359) &lt;= 12, MONTH($L359) &gt;= 12), IF($O359 &lt;&gt; "", $E359/$O359, ""), ""),"")</f>
        <v/>
      </c>
    </row>
    <row r="360" spans="1:27" x14ac:dyDescent="0.25">
      <c r="A360" s="8" t="str">
        <f>IF('FY2025'!A362&lt;&gt;"", VALUE('FY2025'!A362), "")</f>
        <v/>
      </c>
      <c r="D360" s="5" t="str">
        <f>IF('FY2025'!A362&lt;&gt;"",_xlfn.VALUETOTEXT('FY2025'!D362),"")</f>
        <v/>
      </c>
      <c r="E360" s="6" t="str">
        <f>IF('FY2025'!A362&lt;&gt;"",VALUE('FY2025'!E362),"")</f>
        <v/>
      </c>
      <c r="F360" s="6" t="str">
        <f>IF('FY2025'!A362&lt;&gt;"",VALUE('FY2025'!F362),"")</f>
        <v/>
      </c>
      <c r="G360" s="6" t="str">
        <f>IF('FY2025'!A362&lt;&gt;"",VALUE('FY2025'!G362),"")</f>
        <v/>
      </c>
      <c r="H360" s="6" t="str">
        <f>IF('FY2025'!A362&lt;&gt;"",VALUE('FY2025'!H362),"")</f>
        <v/>
      </c>
      <c r="I360" s="6" t="str">
        <f>IF('FY2025'!A362&lt;&gt;"",VALUE('FY2025'!I362),"")</f>
        <v/>
      </c>
      <c r="J360" s="6" t="str">
        <f>IF('FY2025'!A362&lt;&gt;"",VALUE('FY2025'!J362),"")</f>
        <v/>
      </c>
      <c r="K360" s="7" t="str">
        <f>IF('FY2025'!A362&lt;&gt;"",DATEVALUE(MID('FY2025'!K362, FIND(",", 'FY2025'!K362) + 2, FIND(" ", 'FY2025'!K362) - FIND(",", 'FY2025'!K362) - 1) &amp; " " &amp; MID('FY2025'!K362, FIND(" ", 'FY2025'!K362) + 1, FIND(",", 'FY2025'!K362, FIND(" ", 'FY2025'!K362)) - FIND(" ", 'FY2025'!K362) - 1) &amp; ", " &amp; MID('FY2025'!K362, FIND(",", 'FY2025'!K362, FIND(",",'FY2025'!K362) + 1) + 2, LEN('FY2025'!K362))),"")</f>
        <v/>
      </c>
      <c r="L360" s="7" t="str">
        <f>IF('FY2025'!A362&lt;&gt;"",DATEVALUE(MID('FY2025'!L362, FIND(",", 'FY2025'!L362) + 2, FIND(" ", 'FY2025'!L362) - FIND(",", 'FY2025'!L362) - 1) &amp; " " &amp; MID('FY2025'!L362, FIND(" ", 'FY2025'!L362) + 1, FIND(",", 'FY2025'!L362, FIND(" ", 'FY2025'!L362)) - FIND(" ", 'FY2025'!L362) - 1) &amp; ", " &amp; MID('FY2025'!L362, FIND(",", 'FY2025'!L362, FIND(",",'FY2025'!L362) + 1) + 2, LEN('FY2025'!L362))),"")</f>
        <v/>
      </c>
      <c r="M360" s="7" t="str">
        <f>IF('FY2025'!A362&lt;&gt;"",DATEVALUE(MID('FY2025'!M362, FIND(",", 'FY2025'!M362) + 2, FIND(" ", 'FY2025'!M362) - FIND(",", 'FY2025'!M362) - 1) &amp; " " &amp; MID('FY2025'!M362, FIND(" ", 'FY2025'!M362) + 1, FIND(",", 'FY2025'!M362, FIND(" ", 'FY2025'!M362)) - FIND(" ", 'FY2025'!M362) - 1) &amp; ", " &amp; MID('FY2025'!M362, FIND(",", 'FY2025'!M362, FIND(",",'FY2025'!M362) + 1) + 2, LEN('FY2025'!M362))),"")</f>
        <v/>
      </c>
      <c r="N360" s="7" t="str">
        <f>IF('FY2025'!A362&lt;&gt;"",DATEVALUE(MID('FY2025'!N362, FIND(",", 'FY2025'!N362) + 2, FIND(" ", 'FY2025'!N362) - FIND(",", 'FY2025'!N362) - 1) &amp; " " &amp; MID('FY2025'!N362, FIND(" ", 'FY2025'!N362) + 1, FIND(",", 'FY2025'!N362, FIND(" ", 'FY2025'!N362)) - FIND(" ", 'FY2025'!N362) - 1) &amp; ", " &amp; MID('FY2025'!N362, FIND(",", 'FY2025'!N362, FIND(",",'FY2025'!N362) + 1) + 2, LEN('FY2025'!N362))),"")</f>
        <v/>
      </c>
      <c r="O360" s="5" t="str">
        <f t="shared" si="5"/>
        <v/>
      </c>
      <c r="P360" s="10" t="str">
        <f>IF('FY2025'!$A362&lt;&gt;"",IF(AND(MONTH($K360) &lt;= 1, MONTH($L360) &gt;= 1), IF($O360 &lt;&gt; "", $E360/$O360, ""), ""),"")</f>
        <v/>
      </c>
      <c r="Q360" s="10" t="str">
        <f>IF('FY2025'!$A362&lt;&gt;"",IF(AND(MONTH($K360) &lt;= 2, MONTH($L360) &gt;= 2), IF($O360 &lt;&gt; "", $E360/$O360, ""), ""),"")</f>
        <v/>
      </c>
      <c r="R360" s="10" t="str">
        <f>IF('FY2025'!$A362&lt;&gt;"",IF(AND(MONTH($K360) &lt;= 3, MONTH($L360) &gt;= 3), IF($O360 &lt;&gt; "", $E360/$O360, ""), ""),"")</f>
        <v/>
      </c>
      <c r="S360" s="10" t="str">
        <f>IF('FY2025'!$A362&lt;&gt;"",IF(AND(MONTH($K360) &lt;= 4, MONTH($L360) &gt;= 4), IF($O360 &lt;&gt; "", $E360/$O360, ""), ""),"")</f>
        <v/>
      </c>
      <c r="T360" s="10" t="str">
        <f>IF('FY2025'!$A362&lt;&gt;"",IF(AND(MONTH($K360) &lt;= 5, MONTH($L360) &gt;= 5), IF($O360 &lt;&gt; "", $E360/$O360, ""), ""),"")</f>
        <v/>
      </c>
      <c r="U360" s="10" t="str">
        <f>IF('FY2025'!$A362&lt;&gt;"",IF(AND(MONTH($K360) &lt;= 6, MONTH($L360) &gt;= 6), IF($O360 &lt;&gt; "", $E360/$O360, ""), ""),"")</f>
        <v/>
      </c>
      <c r="V360" s="10" t="str">
        <f>IF('FY2025'!$A362&lt;&gt;"",IF(AND(MONTH($K360) &lt;= 7, MONTH($L360) &gt;= 7 ), IF($O360 &lt;&gt; "", $E360/$O360, ""), ""),"")</f>
        <v/>
      </c>
      <c r="W360" s="10" t="str">
        <f>IF('FY2025'!$A362&lt;&gt;"",IF(AND(MONTH($K360) &lt;= 8, MONTH($L360) &gt;= 8), IF($O360 &lt;&gt; "", $E360/$O360, ""), ""),"")</f>
        <v/>
      </c>
      <c r="X360" s="10" t="str">
        <f>IF('FY2025'!$A362&lt;&gt;"",IF(AND(MONTH($K360) &lt;= 9, MONTH($L360) &gt;= 9), IF($O360 &lt;&gt; "", $E360/$O360, ""), ""),"")</f>
        <v/>
      </c>
      <c r="Y360" s="10" t="str">
        <f>IF('FY2025'!$A362&lt;&gt;"",IF(AND(MONTH($K360) &lt;= 10, MONTH($L360) &gt;= 10), IF($O360 &lt;&gt; "", $E360/$O360, ""), ""),"")</f>
        <v/>
      </c>
      <c r="Z360" s="10" t="str">
        <f>IF('FY2025'!$A362&lt;&gt;"",IF(AND(MONTH($K360) &lt;= 11, MONTH($L360) &gt;= 11), IF($O360 &lt;&gt; "", $E360/$O360, ""), ""),"")</f>
        <v/>
      </c>
      <c r="AA360" s="10" t="str">
        <f>IF('FY2025'!$A362&lt;&gt;"",IF(AND(MONTH($K360) &lt;= 12, MONTH($L360) &gt;= 12), IF($O360 &lt;&gt; "", $E360/$O360, ""), ""),"")</f>
        <v/>
      </c>
    </row>
    <row r="361" spans="1:27" x14ac:dyDescent="0.25">
      <c r="A361" s="8" t="str">
        <f>IF('FY2025'!A363&lt;&gt;"", VALUE('FY2025'!A363), "")</f>
        <v/>
      </c>
      <c r="D361" s="5" t="str">
        <f>IF('FY2025'!A363&lt;&gt;"",_xlfn.VALUETOTEXT('FY2025'!D363),"")</f>
        <v/>
      </c>
      <c r="E361" s="6" t="str">
        <f>IF('FY2025'!A363&lt;&gt;"",VALUE('FY2025'!E363),"")</f>
        <v/>
      </c>
      <c r="F361" s="6" t="str">
        <f>IF('FY2025'!A363&lt;&gt;"",VALUE('FY2025'!F363),"")</f>
        <v/>
      </c>
      <c r="G361" s="6" t="str">
        <f>IF('FY2025'!A363&lt;&gt;"",VALUE('FY2025'!G363),"")</f>
        <v/>
      </c>
      <c r="H361" s="6" t="str">
        <f>IF('FY2025'!A363&lt;&gt;"",VALUE('FY2025'!H363),"")</f>
        <v/>
      </c>
      <c r="I361" s="6" t="str">
        <f>IF('FY2025'!A363&lt;&gt;"",VALUE('FY2025'!I363),"")</f>
        <v/>
      </c>
      <c r="J361" s="6" t="str">
        <f>IF('FY2025'!A363&lt;&gt;"",VALUE('FY2025'!J363),"")</f>
        <v/>
      </c>
      <c r="K361" s="7" t="str">
        <f>IF('FY2025'!A363&lt;&gt;"",DATEVALUE(MID('FY2025'!K363, FIND(",", 'FY2025'!K363) + 2, FIND(" ", 'FY2025'!K363) - FIND(",", 'FY2025'!K363) - 1) &amp; " " &amp; MID('FY2025'!K363, FIND(" ", 'FY2025'!K363) + 1, FIND(",", 'FY2025'!K363, FIND(" ", 'FY2025'!K363)) - FIND(" ", 'FY2025'!K363) - 1) &amp; ", " &amp; MID('FY2025'!K363, FIND(",", 'FY2025'!K363, FIND(",",'FY2025'!K363) + 1) + 2, LEN('FY2025'!K363))),"")</f>
        <v/>
      </c>
      <c r="L361" s="7" t="str">
        <f>IF('FY2025'!A363&lt;&gt;"",DATEVALUE(MID('FY2025'!L363, FIND(",", 'FY2025'!L363) + 2, FIND(" ", 'FY2025'!L363) - FIND(",", 'FY2025'!L363) - 1) &amp; " " &amp; MID('FY2025'!L363, FIND(" ", 'FY2025'!L363) + 1, FIND(",", 'FY2025'!L363, FIND(" ", 'FY2025'!L363)) - FIND(" ", 'FY2025'!L363) - 1) &amp; ", " &amp; MID('FY2025'!L363, FIND(",", 'FY2025'!L363, FIND(",",'FY2025'!L363) + 1) + 2, LEN('FY2025'!L363))),"")</f>
        <v/>
      </c>
      <c r="M361" s="7" t="str">
        <f>IF('FY2025'!A363&lt;&gt;"",DATEVALUE(MID('FY2025'!M363, FIND(",", 'FY2025'!M363) + 2, FIND(" ", 'FY2025'!M363) - FIND(",", 'FY2025'!M363) - 1) &amp; " " &amp; MID('FY2025'!M363, FIND(" ", 'FY2025'!M363) + 1, FIND(",", 'FY2025'!M363, FIND(" ", 'FY2025'!M363)) - FIND(" ", 'FY2025'!M363) - 1) &amp; ", " &amp; MID('FY2025'!M363, FIND(",", 'FY2025'!M363, FIND(",",'FY2025'!M363) + 1) + 2, LEN('FY2025'!M363))),"")</f>
        <v/>
      </c>
      <c r="N361" s="7" t="str">
        <f>IF('FY2025'!A363&lt;&gt;"",DATEVALUE(MID('FY2025'!N363, FIND(",", 'FY2025'!N363) + 2, FIND(" ", 'FY2025'!N363) - FIND(",", 'FY2025'!N363) - 1) &amp; " " &amp; MID('FY2025'!N363, FIND(" ", 'FY2025'!N363) + 1, FIND(",", 'FY2025'!N363, FIND(" ", 'FY2025'!N363)) - FIND(" ", 'FY2025'!N363) - 1) &amp; ", " &amp; MID('FY2025'!N363, FIND(",", 'FY2025'!N363, FIND(",",'FY2025'!N363) + 1) + 2, LEN('FY2025'!N363))),"")</f>
        <v/>
      </c>
      <c r="O361" s="5" t="str">
        <f t="shared" si="5"/>
        <v/>
      </c>
      <c r="P361" s="10" t="str">
        <f>IF('FY2025'!$A363&lt;&gt;"",IF(AND(MONTH($K361) &lt;= 1, MONTH($L361) &gt;= 1), IF($O361 &lt;&gt; "", $E361/$O361, ""), ""),"")</f>
        <v/>
      </c>
      <c r="Q361" s="10" t="str">
        <f>IF('FY2025'!$A363&lt;&gt;"",IF(AND(MONTH($K361) &lt;= 2, MONTH($L361) &gt;= 2), IF($O361 &lt;&gt; "", $E361/$O361, ""), ""),"")</f>
        <v/>
      </c>
      <c r="R361" s="10" t="str">
        <f>IF('FY2025'!$A363&lt;&gt;"",IF(AND(MONTH($K361) &lt;= 3, MONTH($L361) &gt;= 3), IF($O361 &lt;&gt; "", $E361/$O361, ""), ""),"")</f>
        <v/>
      </c>
      <c r="S361" s="10" t="str">
        <f>IF('FY2025'!$A363&lt;&gt;"",IF(AND(MONTH($K361) &lt;= 4, MONTH($L361) &gt;= 4), IF($O361 &lt;&gt; "", $E361/$O361, ""), ""),"")</f>
        <v/>
      </c>
      <c r="T361" s="10" t="str">
        <f>IF('FY2025'!$A363&lt;&gt;"",IF(AND(MONTH($K361) &lt;= 5, MONTH($L361) &gt;= 5), IF($O361 &lt;&gt; "", $E361/$O361, ""), ""),"")</f>
        <v/>
      </c>
      <c r="U361" s="10" t="str">
        <f>IF('FY2025'!$A363&lt;&gt;"",IF(AND(MONTH($K361) &lt;= 6, MONTH($L361) &gt;= 6), IF($O361 &lt;&gt; "", $E361/$O361, ""), ""),"")</f>
        <v/>
      </c>
      <c r="V361" s="10" t="str">
        <f>IF('FY2025'!$A363&lt;&gt;"",IF(AND(MONTH($K361) &lt;= 7, MONTH($L361) &gt;= 7 ), IF($O361 &lt;&gt; "", $E361/$O361, ""), ""),"")</f>
        <v/>
      </c>
      <c r="W361" s="10" t="str">
        <f>IF('FY2025'!$A363&lt;&gt;"",IF(AND(MONTH($K361) &lt;= 8, MONTH($L361) &gt;= 8), IF($O361 &lt;&gt; "", $E361/$O361, ""), ""),"")</f>
        <v/>
      </c>
      <c r="X361" s="10" t="str">
        <f>IF('FY2025'!$A363&lt;&gt;"",IF(AND(MONTH($K361) &lt;= 9, MONTH($L361) &gt;= 9), IF($O361 &lt;&gt; "", $E361/$O361, ""), ""),"")</f>
        <v/>
      </c>
      <c r="Y361" s="10" t="str">
        <f>IF('FY2025'!$A363&lt;&gt;"",IF(AND(MONTH($K361) &lt;= 10, MONTH($L361) &gt;= 10), IF($O361 &lt;&gt; "", $E361/$O361, ""), ""),"")</f>
        <v/>
      </c>
      <c r="Z361" s="10" t="str">
        <f>IF('FY2025'!$A363&lt;&gt;"",IF(AND(MONTH($K361) &lt;= 11, MONTH($L361) &gt;= 11), IF($O361 &lt;&gt; "", $E361/$O361, ""), ""),"")</f>
        <v/>
      </c>
      <c r="AA361" s="10" t="str">
        <f>IF('FY2025'!$A363&lt;&gt;"",IF(AND(MONTH($K361) &lt;= 12, MONTH($L361) &gt;= 12), IF($O361 &lt;&gt; "", $E361/$O361, ""), ""),"")</f>
        <v/>
      </c>
    </row>
    <row r="362" spans="1:27" x14ac:dyDescent="0.25">
      <c r="A362" s="8" t="str">
        <f>IF('FY2025'!A364&lt;&gt;"", VALUE('FY2025'!A364), "")</f>
        <v/>
      </c>
      <c r="D362" s="5" t="str">
        <f>IF('FY2025'!A364&lt;&gt;"",_xlfn.VALUETOTEXT('FY2025'!D364),"")</f>
        <v/>
      </c>
      <c r="E362" s="6" t="str">
        <f>IF('FY2025'!A364&lt;&gt;"",VALUE('FY2025'!E364),"")</f>
        <v/>
      </c>
      <c r="F362" s="6" t="str">
        <f>IF('FY2025'!A364&lt;&gt;"",VALUE('FY2025'!F364),"")</f>
        <v/>
      </c>
      <c r="G362" s="6" t="str">
        <f>IF('FY2025'!A364&lt;&gt;"",VALUE('FY2025'!G364),"")</f>
        <v/>
      </c>
      <c r="H362" s="6" t="str">
        <f>IF('FY2025'!A364&lt;&gt;"",VALUE('FY2025'!H364),"")</f>
        <v/>
      </c>
      <c r="I362" s="6" t="str">
        <f>IF('FY2025'!A364&lt;&gt;"",VALUE('FY2025'!I364),"")</f>
        <v/>
      </c>
      <c r="J362" s="6" t="str">
        <f>IF('FY2025'!A364&lt;&gt;"",VALUE('FY2025'!J364),"")</f>
        <v/>
      </c>
      <c r="K362" s="7" t="str">
        <f>IF('FY2025'!A364&lt;&gt;"",DATEVALUE(MID('FY2025'!K364, FIND(",", 'FY2025'!K364) + 2, FIND(" ", 'FY2025'!K364) - FIND(",", 'FY2025'!K364) - 1) &amp; " " &amp; MID('FY2025'!K364, FIND(" ", 'FY2025'!K364) + 1, FIND(",", 'FY2025'!K364, FIND(" ", 'FY2025'!K364)) - FIND(" ", 'FY2025'!K364) - 1) &amp; ", " &amp; MID('FY2025'!K364, FIND(",", 'FY2025'!K364, FIND(",",'FY2025'!K364) + 1) + 2, LEN('FY2025'!K364))),"")</f>
        <v/>
      </c>
      <c r="L362" s="7" t="str">
        <f>IF('FY2025'!A364&lt;&gt;"",DATEVALUE(MID('FY2025'!L364, FIND(",", 'FY2025'!L364) + 2, FIND(" ", 'FY2025'!L364) - FIND(",", 'FY2025'!L364) - 1) &amp; " " &amp; MID('FY2025'!L364, FIND(" ", 'FY2025'!L364) + 1, FIND(",", 'FY2025'!L364, FIND(" ", 'FY2025'!L364)) - FIND(" ", 'FY2025'!L364) - 1) &amp; ", " &amp; MID('FY2025'!L364, FIND(",", 'FY2025'!L364, FIND(",",'FY2025'!L364) + 1) + 2, LEN('FY2025'!L364))),"")</f>
        <v/>
      </c>
      <c r="M362" s="7" t="str">
        <f>IF('FY2025'!A364&lt;&gt;"",DATEVALUE(MID('FY2025'!M364, FIND(",", 'FY2025'!M364) + 2, FIND(" ", 'FY2025'!M364) - FIND(",", 'FY2025'!M364) - 1) &amp; " " &amp; MID('FY2025'!M364, FIND(" ", 'FY2025'!M364) + 1, FIND(",", 'FY2025'!M364, FIND(" ", 'FY2025'!M364)) - FIND(" ", 'FY2025'!M364) - 1) &amp; ", " &amp; MID('FY2025'!M364, FIND(",", 'FY2025'!M364, FIND(",",'FY2025'!M364) + 1) + 2, LEN('FY2025'!M364))),"")</f>
        <v/>
      </c>
      <c r="N362" s="7" t="str">
        <f>IF('FY2025'!A364&lt;&gt;"",DATEVALUE(MID('FY2025'!N364, FIND(",", 'FY2025'!N364) + 2, FIND(" ", 'FY2025'!N364) - FIND(",", 'FY2025'!N364) - 1) &amp; " " &amp; MID('FY2025'!N364, FIND(" ", 'FY2025'!N364) + 1, FIND(",", 'FY2025'!N364, FIND(" ", 'FY2025'!N364)) - FIND(" ", 'FY2025'!N364) - 1) &amp; ", " &amp; MID('FY2025'!N364, FIND(",", 'FY2025'!N364, FIND(",",'FY2025'!N364) + 1) + 2, LEN('FY2025'!N364))),"")</f>
        <v/>
      </c>
      <c r="O362" s="5" t="str">
        <f t="shared" si="5"/>
        <v/>
      </c>
      <c r="P362" s="10" t="str">
        <f>IF('FY2025'!$A364&lt;&gt;"",IF(AND(MONTH($K362) &lt;= 1, MONTH($L362) &gt;= 1), IF($O362 &lt;&gt; "", $E362/$O362, ""), ""),"")</f>
        <v/>
      </c>
      <c r="Q362" s="10" t="str">
        <f>IF('FY2025'!$A364&lt;&gt;"",IF(AND(MONTH($K362) &lt;= 2, MONTH($L362) &gt;= 2), IF($O362 &lt;&gt; "", $E362/$O362, ""), ""),"")</f>
        <v/>
      </c>
      <c r="R362" s="10" t="str">
        <f>IF('FY2025'!$A364&lt;&gt;"",IF(AND(MONTH($K362) &lt;= 3, MONTH($L362) &gt;= 3), IF($O362 &lt;&gt; "", $E362/$O362, ""), ""),"")</f>
        <v/>
      </c>
      <c r="S362" s="10" t="str">
        <f>IF('FY2025'!$A364&lt;&gt;"",IF(AND(MONTH($K362) &lt;= 4, MONTH($L362) &gt;= 4), IF($O362 &lt;&gt; "", $E362/$O362, ""), ""),"")</f>
        <v/>
      </c>
      <c r="T362" s="10" t="str">
        <f>IF('FY2025'!$A364&lt;&gt;"",IF(AND(MONTH($K362) &lt;= 5, MONTH($L362) &gt;= 5), IF($O362 &lt;&gt; "", $E362/$O362, ""), ""),"")</f>
        <v/>
      </c>
      <c r="U362" s="10" t="str">
        <f>IF('FY2025'!$A364&lt;&gt;"",IF(AND(MONTH($K362) &lt;= 6, MONTH($L362) &gt;= 6), IF($O362 &lt;&gt; "", $E362/$O362, ""), ""),"")</f>
        <v/>
      </c>
      <c r="V362" s="10" t="str">
        <f>IF('FY2025'!$A364&lt;&gt;"",IF(AND(MONTH($K362) &lt;= 7, MONTH($L362) &gt;= 7 ), IF($O362 &lt;&gt; "", $E362/$O362, ""), ""),"")</f>
        <v/>
      </c>
      <c r="W362" s="10" t="str">
        <f>IF('FY2025'!$A364&lt;&gt;"",IF(AND(MONTH($K362) &lt;= 8, MONTH($L362) &gt;= 8), IF($O362 &lt;&gt; "", $E362/$O362, ""), ""),"")</f>
        <v/>
      </c>
      <c r="X362" s="10" t="str">
        <f>IF('FY2025'!$A364&lt;&gt;"",IF(AND(MONTH($K362) &lt;= 9, MONTH($L362) &gt;= 9), IF($O362 &lt;&gt; "", $E362/$O362, ""), ""),"")</f>
        <v/>
      </c>
      <c r="Y362" s="10" t="str">
        <f>IF('FY2025'!$A364&lt;&gt;"",IF(AND(MONTH($K362) &lt;= 10, MONTH($L362) &gt;= 10), IF($O362 &lt;&gt; "", $E362/$O362, ""), ""),"")</f>
        <v/>
      </c>
      <c r="Z362" s="10" t="str">
        <f>IF('FY2025'!$A364&lt;&gt;"",IF(AND(MONTH($K362) &lt;= 11, MONTH($L362) &gt;= 11), IF($O362 &lt;&gt; "", $E362/$O362, ""), ""),"")</f>
        <v/>
      </c>
      <c r="AA362" s="10" t="str">
        <f>IF('FY2025'!$A364&lt;&gt;"",IF(AND(MONTH($K362) &lt;= 12, MONTH($L362) &gt;= 12), IF($O362 &lt;&gt; "", $E362/$O362, ""), ""),"")</f>
        <v/>
      </c>
    </row>
    <row r="363" spans="1:27" x14ac:dyDescent="0.25">
      <c r="A363" s="8" t="str">
        <f>IF('FY2025'!A365&lt;&gt;"", VALUE('FY2025'!A365), "")</f>
        <v/>
      </c>
      <c r="D363" s="5" t="str">
        <f>IF('FY2025'!A365&lt;&gt;"",_xlfn.VALUETOTEXT('FY2025'!D365),"")</f>
        <v/>
      </c>
      <c r="E363" s="6" t="str">
        <f>IF('FY2025'!A365&lt;&gt;"",VALUE('FY2025'!E365),"")</f>
        <v/>
      </c>
      <c r="F363" s="6" t="str">
        <f>IF('FY2025'!A365&lt;&gt;"",VALUE('FY2025'!F365),"")</f>
        <v/>
      </c>
      <c r="G363" s="6" t="str">
        <f>IF('FY2025'!A365&lt;&gt;"",VALUE('FY2025'!G365),"")</f>
        <v/>
      </c>
      <c r="H363" s="6" t="str">
        <f>IF('FY2025'!A365&lt;&gt;"",VALUE('FY2025'!H365),"")</f>
        <v/>
      </c>
      <c r="I363" s="6" t="str">
        <f>IF('FY2025'!A365&lt;&gt;"",VALUE('FY2025'!I365),"")</f>
        <v/>
      </c>
      <c r="J363" s="6" t="str">
        <f>IF('FY2025'!A365&lt;&gt;"",VALUE('FY2025'!J365),"")</f>
        <v/>
      </c>
      <c r="K363" s="7" t="str">
        <f>IF('FY2025'!A365&lt;&gt;"",DATEVALUE(MID('FY2025'!K365, FIND(",", 'FY2025'!K365) + 2, FIND(" ", 'FY2025'!K365) - FIND(",", 'FY2025'!K365) - 1) &amp; " " &amp; MID('FY2025'!K365, FIND(" ", 'FY2025'!K365) + 1, FIND(",", 'FY2025'!K365, FIND(" ", 'FY2025'!K365)) - FIND(" ", 'FY2025'!K365) - 1) &amp; ", " &amp; MID('FY2025'!K365, FIND(",", 'FY2025'!K365, FIND(",",'FY2025'!K365) + 1) + 2, LEN('FY2025'!K365))),"")</f>
        <v/>
      </c>
      <c r="L363" s="7" t="str">
        <f>IF('FY2025'!A365&lt;&gt;"",DATEVALUE(MID('FY2025'!L365, FIND(",", 'FY2025'!L365) + 2, FIND(" ", 'FY2025'!L365) - FIND(",", 'FY2025'!L365) - 1) &amp; " " &amp; MID('FY2025'!L365, FIND(" ", 'FY2025'!L365) + 1, FIND(",", 'FY2025'!L365, FIND(" ", 'FY2025'!L365)) - FIND(" ", 'FY2025'!L365) - 1) &amp; ", " &amp; MID('FY2025'!L365, FIND(",", 'FY2025'!L365, FIND(",",'FY2025'!L365) + 1) + 2, LEN('FY2025'!L365))),"")</f>
        <v/>
      </c>
      <c r="M363" s="7" t="str">
        <f>IF('FY2025'!A365&lt;&gt;"",DATEVALUE(MID('FY2025'!M365, FIND(",", 'FY2025'!M365) + 2, FIND(" ", 'FY2025'!M365) - FIND(",", 'FY2025'!M365) - 1) &amp; " " &amp; MID('FY2025'!M365, FIND(" ", 'FY2025'!M365) + 1, FIND(",", 'FY2025'!M365, FIND(" ", 'FY2025'!M365)) - FIND(" ", 'FY2025'!M365) - 1) &amp; ", " &amp; MID('FY2025'!M365, FIND(",", 'FY2025'!M365, FIND(",",'FY2025'!M365) + 1) + 2, LEN('FY2025'!M365))),"")</f>
        <v/>
      </c>
      <c r="N363" s="7" t="str">
        <f>IF('FY2025'!A365&lt;&gt;"",DATEVALUE(MID('FY2025'!N365, FIND(",", 'FY2025'!N365) + 2, FIND(" ", 'FY2025'!N365) - FIND(",", 'FY2025'!N365) - 1) &amp; " " &amp; MID('FY2025'!N365, FIND(" ", 'FY2025'!N365) + 1, FIND(",", 'FY2025'!N365, FIND(" ", 'FY2025'!N365)) - FIND(" ", 'FY2025'!N365) - 1) &amp; ", " &amp; MID('FY2025'!N365, FIND(",", 'FY2025'!N365, FIND(",",'FY2025'!N365) + 1) + 2, LEN('FY2025'!N365))),"")</f>
        <v/>
      </c>
      <c r="O363" s="5" t="str">
        <f t="shared" si="5"/>
        <v/>
      </c>
      <c r="P363" s="10" t="str">
        <f>IF('FY2025'!$A365&lt;&gt;"",IF(AND(MONTH($K363) &lt;= 1, MONTH($L363) &gt;= 1), IF($O363 &lt;&gt; "", $E363/$O363, ""), ""),"")</f>
        <v/>
      </c>
      <c r="Q363" s="10" t="str">
        <f>IF('FY2025'!$A365&lt;&gt;"",IF(AND(MONTH($K363) &lt;= 2, MONTH($L363) &gt;= 2), IF($O363 &lt;&gt; "", $E363/$O363, ""), ""),"")</f>
        <v/>
      </c>
      <c r="R363" s="10" t="str">
        <f>IF('FY2025'!$A365&lt;&gt;"",IF(AND(MONTH($K363) &lt;= 3, MONTH($L363) &gt;= 3), IF($O363 &lt;&gt; "", $E363/$O363, ""), ""),"")</f>
        <v/>
      </c>
      <c r="S363" s="10" t="str">
        <f>IF('FY2025'!$A365&lt;&gt;"",IF(AND(MONTH($K363) &lt;= 4, MONTH($L363) &gt;= 4), IF($O363 &lt;&gt; "", $E363/$O363, ""), ""),"")</f>
        <v/>
      </c>
      <c r="T363" s="10" t="str">
        <f>IF('FY2025'!$A365&lt;&gt;"",IF(AND(MONTH($K363) &lt;= 5, MONTH($L363) &gt;= 5), IF($O363 &lt;&gt; "", $E363/$O363, ""), ""),"")</f>
        <v/>
      </c>
      <c r="U363" s="10" t="str">
        <f>IF('FY2025'!$A365&lt;&gt;"",IF(AND(MONTH($K363) &lt;= 6, MONTH($L363) &gt;= 6), IF($O363 &lt;&gt; "", $E363/$O363, ""), ""),"")</f>
        <v/>
      </c>
      <c r="V363" s="10" t="str">
        <f>IF('FY2025'!$A365&lt;&gt;"",IF(AND(MONTH($K363) &lt;= 7, MONTH($L363) &gt;= 7 ), IF($O363 &lt;&gt; "", $E363/$O363, ""), ""),"")</f>
        <v/>
      </c>
      <c r="W363" s="10" t="str">
        <f>IF('FY2025'!$A365&lt;&gt;"",IF(AND(MONTH($K363) &lt;= 8, MONTH($L363) &gt;= 8), IF($O363 &lt;&gt; "", $E363/$O363, ""), ""),"")</f>
        <v/>
      </c>
      <c r="X363" s="10" t="str">
        <f>IF('FY2025'!$A365&lt;&gt;"",IF(AND(MONTH($K363) &lt;= 9, MONTH($L363) &gt;= 9), IF($O363 &lt;&gt; "", $E363/$O363, ""), ""),"")</f>
        <v/>
      </c>
      <c r="Y363" s="10" t="str">
        <f>IF('FY2025'!$A365&lt;&gt;"",IF(AND(MONTH($K363) &lt;= 10, MONTH($L363) &gt;= 10), IF($O363 &lt;&gt; "", $E363/$O363, ""), ""),"")</f>
        <v/>
      </c>
      <c r="Z363" s="10" t="str">
        <f>IF('FY2025'!$A365&lt;&gt;"",IF(AND(MONTH($K363) &lt;= 11, MONTH($L363) &gt;= 11), IF($O363 &lt;&gt; "", $E363/$O363, ""), ""),"")</f>
        <v/>
      </c>
      <c r="AA363" s="10" t="str">
        <f>IF('FY2025'!$A365&lt;&gt;"",IF(AND(MONTH($K363) &lt;= 12, MONTH($L363) &gt;= 12), IF($O363 &lt;&gt; "", $E363/$O363, ""), ""),"")</f>
        <v/>
      </c>
    </row>
    <row r="364" spans="1:27" x14ac:dyDescent="0.25">
      <c r="A364" s="8" t="str">
        <f>IF('FY2025'!A366&lt;&gt;"", VALUE('FY2025'!A366), "")</f>
        <v/>
      </c>
      <c r="D364" s="5" t="str">
        <f>IF('FY2025'!A366&lt;&gt;"",_xlfn.VALUETOTEXT('FY2025'!D366),"")</f>
        <v/>
      </c>
      <c r="E364" s="6" t="str">
        <f>IF('FY2025'!A366&lt;&gt;"",VALUE('FY2025'!E366),"")</f>
        <v/>
      </c>
      <c r="F364" s="6" t="str">
        <f>IF('FY2025'!A366&lt;&gt;"",VALUE('FY2025'!F366),"")</f>
        <v/>
      </c>
      <c r="G364" s="6" t="str">
        <f>IF('FY2025'!A366&lt;&gt;"",VALUE('FY2025'!G366),"")</f>
        <v/>
      </c>
      <c r="H364" s="6" t="str">
        <f>IF('FY2025'!A366&lt;&gt;"",VALUE('FY2025'!H366),"")</f>
        <v/>
      </c>
      <c r="I364" s="6" t="str">
        <f>IF('FY2025'!A366&lt;&gt;"",VALUE('FY2025'!I366),"")</f>
        <v/>
      </c>
      <c r="J364" s="6" t="str">
        <f>IF('FY2025'!A366&lt;&gt;"",VALUE('FY2025'!J366),"")</f>
        <v/>
      </c>
      <c r="K364" s="7" t="str">
        <f>IF('FY2025'!A366&lt;&gt;"",DATEVALUE(MID('FY2025'!K366, FIND(",", 'FY2025'!K366) + 2, FIND(" ", 'FY2025'!K366) - FIND(",", 'FY2025'!K366) - 1) &amp; " " &amp; MID('FY2025'!K366, FIND(" ", 'FY2025'!K366) + 1, FIND(",", 'FY2025'!K366, FIND(" ", 'FY2025'!K366)) - FIND(" ", 'FY2025'!K366) - 1) &amp; ", " &amp; MID('FY2025'!K366, FIND(",", 'FY2025'!K366, FIND(",",'FY2025'!K366) + 1) + 2, LEN('FY2025'!K366))),"")</f>
        <v/>
      </c>
      <c r="L364" s="7" t="str">
        <f>IF('FY2025'!A366&lt;&gt;"",DATEVALUE(MID('FY2025'!L366, FIND(",", 'FY2025'!L366) + 2, FIND(" ", 'FY2025'!L366) - FIND(",", 'FY2025'!L366) - 1) &amp; " " &amp; MID('FY2025'!L366, FIND(" ", 'FY2025'!L366) + 1, FIND(",", 'FY2025'!L366, FIND(" ", 'FY2025'!L366)) - FIND(" ", 'FY2025'!L366) - 1) &amp; ", " &amp; MID('FY2025'!L366, FIND(",", 'FY2025'!L366, FIND(",",'FY2025'!L366) + 1) + 2, LEN('FY2025'!L366))),"")</f>
        <v/>
      </c>
      <c r="M364" s="7" t="str">
        <f>IF('FY2025'!A366&lt;&gt;"",DATEVALUE(MID('FY2025'!M366, FIND(",", 'FY2025'!M366) + 2, FIND(" ", 'FY2025'!M366) - FIND(",", 'FY2025'!M366) - 1) &amp; " " &amp; MID('FY2025'!M366, FIND(" ", 'FY2025'!M366) + 1, FIND(",", 'FY2025'!M366, FIND(" ", 'FY2025'!M366)) - FIND(" ", 'FY2025'!M366) - 1) &amp; ", " &amp; MID('FY2025'!M366, FIND(",", 'FY2025'!M366, FIND(",",'FY2025'!M366) + 1) + 2, LEN('FY2025'!M366))),"")</f>
        <v/>
      </c>
      <c r="N364" s="7" t="str">
        <f>IF('FY2025'!A366&lt;&gt;"",DATEVALUE(MID('FY2025'!N366, FIND(",", 'FY2025'!N366) + 2, FIND(" ", 'FY2025'!N366) - FIND(",", 'FY2025'!N366) - 1) &amp; " " &amp; MID('FY2025'!N366, FIND(" ", 'FY2025'!N366) + 1, FIND(",", 'FY2025'!N366, FIND(" ", 'FY2025'!N366)) - FIND(" ", 'FY2025'!N366) - 1) &amp; ", " &amp; MID('FY2025'!N366, FIND(",", 'FY2025'!N366, FIND(",",'FY2025'!N366) + 1) + 2, LEN('FY2025'!N366))),"")</f>
        <v/>
      </c>
      <c r="O364" s="5" t="str">
        <f t="shared" si="5"/>
        <v/>
      </c>
      <c r="P364" s="10" t="str">
        <f>IF('FY2025'!$A366&lt;&gt;"",IF(AND(MONTH($K364) &lt;= 1, MONTH($L364) &gt;= 1), IF($O364 &lt;&gt; "", $E364/$O364, ""), ""),"")</f>
        <v/>
      </c>
      <c r="Q364" s="10" t="str">
        <f>IF('FY2025'!$A366&lt;&gt;"",IF(AND(MONTH($K364) &lt;= 2, MONTH($L364) &gt;= 2), IF($O364 &lt;&gt; "", $E364/$O364, ""), ""),"")</f>
        <v/>
      </c>
      <c r="R364" s="10" t="str">
        <f>IF('FY2025'!$A366&lt;&gt;"",IF(AND(MONTH($K364) &lt;= 3, MONTH($L364) &gt;= 3), IF($O364 &lt;&gt; "", $E364/$O364, ""), ""),"")</f>
        <v/>
      </c>
      <c r="S364" s="10" t="str">
        <f>IF('FY2025'!$A366&lt;&gt;"",IF(AND(MONTH($K364) &lt;= 4, MONTH($L364) &gt;= 4), IF($O364 &lt;&gt; "", $E364/$O364, ""), ""),"")</f>
        <v/>
      </c>
      <c r="T364" s="10" t="str">
        <f>IF('FY2025'!$A366&lt;&gt;"",IF(AND(MONTH($K364) &lt;= 5, MONTH($L364) &gt;= 5), IF($O364 &lt;&gt; "", $E364/$O364, ""), ""),"")</f>
        <v/>
      </c>
      <c r="U364" s="10" t="str">
        <f>IF('FY2025'!$A366&lt;&gt;"",IF(AND(MONTH($K364) &lt;= 6, MONTH($L364) &gt;= 6), IF($O364 &lt;&gt; "", $E364/$O364, ""), ""),"")</f>
        <v/>
      </c>
      <c r="V364" s="10" t="str">
        <f>IF('FY2025'!$A366&lt;&gt;"",IF(AND(MONTH($K364) &lt;= 7, MONTH($L364) &gt;= 7 ), IF($O364 &lt;&gt; "", $E364/$O364, ""), ""),"")</f>
        <v/>
      </c>
      <c r="W364" s="10" t="str">
        <f>IF('FY2025'!$A366&lt;&gt;"",IF(AND(MONTH($K364) &lt;= 8, MONTH($L364) &gt;= 8), IF($O364 &lt;&gt; "", $E364/$O364, ""), ""),"")</f>
        <v/>
      </c>
      <c r="X364" s="10" t="str">
        <f>IF('FY2025'!$A366&lt;&gt;"",IF(AND(MONTH($K364) &lt;= 9, MONTH($L364) &gt;= 9), IF($O364 &lt;&gt; "", $E364/$O364, ""), ""),"")</f>
        <v/>
      </c>
      <c r="Y364" s="10" t="str">
        <f>IF('FY2025'!$A366&lt;&gt;"",IF(AND(MONTH($K364) &lt;= 10, MONTH($L364) &gt;= 10), IF($O364 &lt;&gt; "", $E364/$O364, ""), ""),"")</f>
        <v/>
      </c>
      <c r="Z364" s="10" t="str">
        <f>IF('FY2025'!$A366&lt;&gt;"",IF(AND(MONTH($K364) &lt;= 11, MONTH($L364) &gt;= 11), IF($O364 &lt;&gt; "", $E364/$O364, ""), ""),"")</f>
        <v/>
      </c>
      <c r="AA364" s="10" t="str">
        <f>IF('FY2025'!$A366&lt;&gt;"",IF(AND(MONTH($K364) &lt;= 12, MONTH($L364) &gt;= 12), IF($O364 &lt;&gt; "", $E364/$O364, ""), ""),"")</f>
        <v/>
      </c>
    </row>
    <row r="365" spans="1:27" x14ac:dyDescent="0.25">
      <c r="A365" s="8" t="str">
        <f>IF('FY2025'!A367&lt;&gt;"", VALUE('FY2025'!A367), "")</f>
        <v/>
      </c>
      <c r="D365" s="5" t="str">
        <f>IF('FY2025'!A367&lt;&gt;"",_xlfn.VALUETOTEXT('FY2025'!D367),"")</f>
        <v/>
      </c>
      <c r="E365" s="6" t="str">
        <f>IF('FY2025'!A367&lt;&gt;"",VALUE('FY2025'!E367),"")</f>
        <v/>
      </c>
      <c r="F365" s="6" t="str">
        <f>IF('FY2025'!A367&lt;&gt;"",VALUE('FY2025'!F367),"")</f>
        <v/>
      </c>
      <c r="G365" s="6" t="str">
        <f>IF('FY2025'!A367&lt;&gt;"",VALUE('FY2025'!G367),"")</f>
        <v/>
      </c>
      <c r="H365" s="6" t="str">
        <f>IF('FY2025'!A367&lt;&gt;"",VALUE('FY2025'!H367),"")</f>
        <v/>
      </c>
      <c r="I365" s="6" t="str">
        <f>IF('FY2025'!A367&lt;&gt;"",VALUE('FY2025'!I367),"")</f>
        <v/>
      </c>
      <c r="J365" s="6" t="str">
        <f>IF('FY2025'!A367&lt;&gt;"",VALUE('FY2025'!J367),"")</f>
        <v/>
      </c>
      <c r="K365" s="7" t="str">
        <f>IF('FY2025'!A367&lt;&gt;"",DATEVALUE(MID('FY2025'!K367, FIND(",", 'FY2025'!K367) + 2, FIND(" ", 'FY2025'!K367) - FIND(",", 'FY2025'!K367) - 1) &amp; " " &amp; MID('FY2025'!K367, FIND(" ", 'FY2025'!K367) + 1, FIND(",", 'FY2025'!K367, FIND(" ", 'FY2025'!K367)) - FIND(" ", 'FY2025'!K367) - 1) &amp; ", " &amp; MID('FY2025'!K367, FIND(",", 'FY2025'!K367, FIND(",",'FY2025'!K367) + 1) + 2, LEN('FY2025'!K367))),"")</f>
        <v/>
      </c>
      <c r="L365" s="7" t="str">
        <f>IF('FY2025'!A367&lt;&gt;"",DATEVALUE(MID('FY2025'!L367, FIND(",", 'FY2025'!L367) + 2, FIND(" ", 'FY2025'!L367) - FIND(",", 'FY2025'!L367) - 1) &amp; " " &amp; MID('FY2025'!L367, FIND(" ", 'FY2025'!L367) + 1, FIND(",", 'FY2025'!L367, FIND(" ", 'FY2025'!L367)) - FIND(" ", 'FY2025'!L367) - 1) &amp; ", " &amp; MID('FY2025'!L367, FIND(",", 'FY2025'!L367, FIND(",",'FY2025'!L367) + 1) + 2, LEN('FY2025'!L367))),"")</f>
        <v/>
      </c>
      <c r="M365" s="7" t="str">
        <f>IF('FY2025'!A367&lt;&gt;"",DATEVALUE(MID('FY2025'!M367, FIND(",", 'FY2025'!M367) + 2, FIND(" ", 'FY2025'!M367) - FIND(",", 'FY2025'!M367) - 1) &amp; " " &amp; MID('FY2025'!M367, FIND(" ", 'FY2025'!M367) + 1, FIND(",", 'FY2025'!M367, FIND(" ", 'FY2025'!M367)) - FIND(" ", 'FY2025'!M367) - 1) &amp; ", " &amp; MID('FY2025'!M367, FIND(",", 'FY2025'!M367, FIND(",",'FY2025'!M367) + 1) + 2, LEN('FY2025'!M367))),"")</f>
        <v/>
      </c>
      <c r="N365" s="7" t="str">
        <f>IF('FY2025'!A367&lt;&gt;"",DATEVALUE(MID('FY2025'!N367, FIND(",", 'FY2025'!N367) + 2, FIND(" ", 'FY2025'!N367) - FIND(",", 'FY2025'!N367) - 1) &amp; " " &amp; MID('FY2025'!N367, FIND(" ", 'FY2025'!N367) + 1, FIND(",", 'FY2025'!N367, FIND(" ", 'FY2025'!N367)) - FIND(" ", 'FY2025'!N367) - 1) &amp; ", " &amp; MID('FY2025'!N367, FIND(",", 'FY2025'!N367, FIND(",",'FY2025'!N367) + 1) + 2, LEN('FY2025'!N367))),"")</f>
        <v/>
      </c>
      <c r="O365" s="5" t="str">
        <f t="shared" si="5"/>
        <v/>
      </c>
      <c r="P365" s="10" t="str">
        <f>IF('FY2025'!$A367&lt;&gt;"",IF(AND(MONTH($K365) &lt;= 1, MONTH($L365) &gt;= 1), IF($O365 &lt;&gt; "", $E365/$O365, ""), ""),"")</f>
        <v/>
      </c>
      <c r="Q365" s="10" t="str">
        <f>IF('FY2025'!$A367&lt;&gt;"",IF(AND(MONTH($K365) &lt;= 2, MONTH($L365) &gt;= 2), IF($O365 &lt;&gt; "", $E365/$O365, ""), ""),"")</f>
        <v/>
      </c>
      <c r="R365" s="10" t="str">
        <f>IF('FY2025'!$A367&lt;&gt;"",IF(AND(MONTH($K365) &lt;= 3, MONTH($L365) &gt;= 3), IF($O365 &lt;&gt; "", $E365/$O365, ""), ""),"")</f>
        <v/>
      </c>
      <c r="S365" s="10" t="str">
        <f>IF('FY2025'!$A367&lt;&gt;"",IF(AND(MONTH($K365) &lt;= 4, MONTH($L365) &gt;= 4), IF($O365 &lt;&gt; "", $E365/$O365, ""), ""),"")</f>
        <v/>
      </c>
      <c r="T365" s="10" t="str">
        <f>IF('FY2025'!$A367&lt;&gt;"",IF(AND(MONTH($K365) &lt;= 5, MONTH($L365) &gt;= 5), IF($O365 &lt;&gt; "", $E365/$O365, ""), ""),"")</f>
        <v/>
      </c>
      <c r="U365" s="10" t="str">
        <f>IF('FY2025'!$A367&lt;&gt;"",IF(AND(MONTH($K365) &lt;= 6, MONTH($L365) &gt;= 6), IF($O365 &lt;&gt; "", $E365/$O365, ""), ""),"")</f>
        <v/>
      </c>
      <c r="V365" s="10" t="str">
        <f>IF('FY2025'!$A367&lt;&gt;"",IF(AND(MONTH($K365) &lt;= 7, MONTH($L365) &gt;= 7 ), IF($O365 &lt;&gt; "", $E365/$O365, ""), ""),"")</f>
        <v/>
      </c>
      <c r="W365" s="10" t="str">
        <f>IF('FY2025'!$A367&lt;&gt;"",IF(AND(MONTH($K365) &lt;= 8, MONTH($L365) &gt;= 8), IF($O365 &lt;&gt; "", $E365/$O365, ""), ""),"")</f>
        <v/>
      </c>
      <c r="X365" s="10" t="str">
        <f>IF('FY2025'!$A367&lt;&gt;"",IF(AND(MONTH($K365) &lt;= 9, MONTH($L365) &gt;= 9), IF($O365 &lt;&gt; "", $E365/$O365, ""), ""),"")</f>
        <v/>
      </c>
      <c r="Y365" s="10" t="str">
        <f>IF('FY2025'!$A367&lt;&gt;"",IF(AND(MONTH($K365) &lt;= 10, MONTH($L365) &gt;= 10), IF($O365 &lt;&gt; "", $E365/$O365, ""), ""),"")</f>
        <v/>
      </c>
      <c r="Z365" s="10" t="str">
        <f>IF('FY2025'!$A367&lt;&gt;"",IF(AND(MONTH($K365) &lt;= 11, MONTH($L365) &gt;= 11), IF($O365 &lt;&gt; "", $E365/$O365, ""), ""),"")</f>
        <v/>
      </c>
      <c r="AA365" s="10" t="str">
        <f>IF('FY2025'!$A367&lt;&gt;"",IF(AND(MONTH($K365) &lt;= 12, MONTH($L365) &gt;= 12), IF($O365 &lt;&gt; "", $E365/$O365, ""), ""),"")</f>
        <v/>
      </c>
    </row>
    <row r="366" spans="1:27" x14ac:dyDescent="0.25">
      <c r="A366" s="8" t="str">
        <f>IF('FY2025'!A368&lt;&gt;"", VALUE('FY2025'!A368), "")</f>
        <v/>
      </c>
      <c r="D366" s="5" t="str">
        <f>IF('FY2025'!A368&lt;&gt;"",_xlfn.VALUETOTEXT('FY2025'!D368),"")</f>
        <v/>
      </c>
      <c r="E366" s="6" t="str">
        <f>IF('FY2025'!A368&lt;&gt;"",VALUE('FY2025'!E368),"")</f>
        <v/>
      </c>
      <c r="F366" s="6" t="str">
        <f>IF('FY2025'!A368&lt;&gt;"",VALUE('FY2025'!F368),"")</f>
        <v/>
      </c>
      <c r="G366" s="6" t="str">
        <f>IF('FY2025'!A368&lt;&gt;"",VALUE('FY2025'!G368),"")</f>
        <v/>
      </c>
      <c r="H366" s="6" t="str">
        <f>IF('FY2025'!A368&lt;&gt;"",VALUE('FY2025'!H368),"")</f>
        <v/>
      </c>
      <c r="I366" s="6" t="str">
        <f>IF('FY2025'!A368&lt;&gt;"",VALUE('FY2025'!I368),"")</f>
        <v/>
      </c>
      <c r="J366" s="6" t="str">
        <f>IF('FY2025'!A368&lt;&gt;"",VALUE('FY2025'!J368),"")</f>
        <v/>
      </c>
      <c r="K366" s="7" t="str">
        <f>IF('FY2025'!A368&lt;&gt;"",DATEVALUE(MID('FY2025'!K368, FIND(",", 'FY2025'!K368) + 2, FIND(" ", 'FY2025'!K368) - FIND(",", 'FY2025'!K368) - 1) &amp; " " &amp; MID('FY2025'!K368, FIND(" ", 'FY2025'!K368) + 1, FIND(",", 'FY2025'!K368, FIND(" ", 'FY2025'!K368)) - FIND(" ", 'FY2025'!K368) - 1) &amp; ", " &amp; MID('FY2025'!K368, FIND(",", 'FY2025'!K368, FIND(",",'FY2025'!K368) + 1) + 2, LEN('FY2025'!K368))),"")</f>
        <v/>
      </c>
      <c r="L366" s="7" t="str">
        <f>IF('FY2025'!A368&lt;&gt;"",DATEVALUE(MID('FY2025'!L368, FIND(",", 'FY2025'!L368) + 2, FIND(" ", 'FY2025'!L368) - FIND(",", 'FY2025'!L368) - 1) &amp; " " &amp; MID('FY2025'!L368, FIND(" ", 'FY2025'!L368) + 1, FIND(",", 'FY2025'!L368, FIND(" ", 'FY2025'!L368)) - FIND(" ", 'FY2025'!L368) - 1) &amp; ", " &amp; MID('FY2025'!L368, FIND(",", 'FY2025'!L368, FIND(",",'FY2025'!L368) + 1) + 2, LEN('FY2025'!L368))),"")</f>
        <v/>
      </c>
      <c r="M366" s="7" t="str">
        <f>IF('FY2025'!A368&lt;&gt;"",DATEVALUE(MID('FY2025'!M368, FIND(",", 'FY2025'!M368) + 2, FIND(" ", 'FY2025'!M368) - FIND(",", 'FY2025'!M368) - 1) &amp; " " &amp; MID('FY2025'!M368, FIND(" ", 'FY2025'!M368) + 1, FIND(",", 'FY2025'!M368, FIND(" ", 'FY2025'!M368)) - FIND(" ", 'FY2025'!M368) - 1) &amp; ", " &amp; MID('FY2025'!M368, FIND(",", 'FY2025'!M368, FIND(",",'FY2025'!M368) + 1) + 2, LEN('FY2025'!M368))),"")</f>
        <v/>
      </c>
      <c r="N366" s="7" t="str">
        <f>IF('FY2025'!A368&lt;&gt;"",DATEVALUE(MID('FY2025'!N368, FIND(",", 'FY2025'!N368) + 2, FIND(" ", 'FY2025'!N368) - FIND(",", 'FY2025'!N368) - 1) &amp; " " &amp; MID('FY2025'!N368, FIND(" ", 'FY2025'!N368) + 1, FIND(",", 'FY2025'!N368, FIND(" ", 'FY2025'!N368)) - FIND(" ", 'FY2025'!N368) - 1) &amp; ", " &amp; MID('FY2025'!N368, FIND(",", 'FY2025'!N368, FIND(",",'FY2025'!N368) + 1) + 2, LEN('FY2025'!N368))),"")</f>
        <v/>
      </c>
      <c r="O366" s="5" t="str">
        <f t="shared" si="5"/>
        <v/>
      </c>
      <c r="P366" s="10" t="str">
        <f>IF('FY2025'!$A368&lt;&gt;"",IF(AND(MONTH($K366) &lt;= 1, MONTH($L366) &gt;= 1), IF($O366 &lt;&gt; "", $E366/$O366, ""), ""),"")</f>
        <v/>
      </c>
      <c r="Q366" s="10" t="str">
        <f>IF('FY2025'!$A368&lt;&gt;"",IF(AND(MONTH($K366) &lt;= 2, MONTH($L366) &gt;= 2), IF($O366 &lt;&gt; "", $E366/$O366, ""), ""),"")</f>
        <v/>
      </c>
      <c r="R366" s="10" t="str">
        <f>IF('FY2025'!$A368&lt;&gt;"",IF(AND(MONTH($K366) &lt;= 3, MONTH($L366) &gt;= 3), IF($O366 &lt;&gt; "", $E366/$O366, ""), ""),"")</f>
        <v/>
      </c>
      <c r="S366" s="10" t="str">
        <f>IF('FY2025'!$A368&lt;&gt;"",IF(AND(MONTH($K366) &lt;= 4, MONTH($L366) &gt;= 4), IF($O366 &lt;&gt; "", $E366/$O366, ""), ""),"")</f>
        <v/>
      </c>
      <c r="T366" s="10" t="str">
        <f>IF('FY2025'!$A368&lt;&gt;"",IF(AND(MONTH($K366) &lt;= 5, MONTH($L366) &gt;= 5), IF($O366 &lt;&gt; "", $E366/$O366, ""), ""),"")</f>
        <v/>
      </c>
      <c r="U366" s="10" t="str">
        <f>IF('FY2025'!$A368&lt;&gt;"",IF(AND(MONTH($K366) &lt;= 6, MONTH($L366) &gt;= 6), IF($O366 &lt;&gt; "", $E366/$O366, ""), ""),"")</f>
        <v/>
      </c>
      <c r="V366" s="10" t="str">
        <f>IF('FY2025'!$A368&lt;&gt;"",IF(AND(MONTH($K366) &lt;= 7, MONTH($L366) &gt;= 7 ), IF($O366 &lt;&gt; "", $E366/$O366, ""), ""),"")</f>
        <v/>
      </c>
      <c r="W366" s="10" t="str">
        <f>IF('FY2025'!$A368&lt;&gt;"",IF(AND(MONTH($K366) &lt;= 8, MONTH($L366) &gt;= 8), IF($O366 &lt;&gt; "", $E366/$O366, ""), ""),"")</f>
        <v/>
      </c>
      <c r="X366" s="10" t="str">
        <f>IF('FY2025'!$A368&lt;&gt;"",IF(AND(MONTH($K366) &lt;= 9, MONTH($L366) &gt;= 9), IF($O366 &lt;&gt; "", $E366/$O366, ""), ""),"")</f>
        <v/>
      </c>
      <c r="Y366" s="10" t="str">
        <f>IF('FY2025'!$A368&lt;&gt;"",IF(AND(MONTH($K366) &lt;= 10, MONTH($L366) &gt;= 10), IF($O366 &lt;&gt; "", $E366/$O366, ""), ""),"")</f>
        <v/>
      </c>
      <c r="Z366" s="10" t="str">
        <f>IF('FY2025'!$A368&lt;&gt;"",IF(AND(MONTH($K366) &lt;= 11, MONTH($L366) &gt;= 11), IF($O366 &lt;&gt; "", $E366/$O366, ""), ""),"")</f>
        <v/>
      </c>
      <c r="AA366" s="10" t="str">
        <f>IF('FY2025'!$A368&lt;&gt;"",IF(AND(MONTH($K366) &lt;= 12, MONTH($L366) &gt;= 12), IF($O366 &lt;&gt; "", $E366/$O366, ""), ""),"")</f>
        <v/>
      </c>
    </row>
    <row r="367" spans="1:27" x14ac:dyDescent="0.25">
      <c r="A367" s="8" t="str">
        <f>IF('FY2025'!A369&lt;&gt;"", VALUE('FY2025'!A369), "")</f>
        <v/>
      </c>
      <c r="D367" s="5" t="str">
        <f>IF('FY2025'!A369&lt;&gt;"",_xlfn.VALUETOTEXT('FY2025'!D369),"")</f>
        <v/>
      </c>
      <c r="E367" s="6" t="str">
        <f>IF('FY2025'!A369&lt;&gt;"",VALUE('FY2025'!E369),"")</f>
        <v/>
      </c>
      <c r="F367" s="6" t="str">
        <f>IF('FY2025'!A369&lt;&gt;"",VALUE('FY2025'!F369),"")</f>
        <v/>
      </c>
      <c r="G367" s="6" t="str">
        <f>IF('FY2025'!A369&lt;&gt;"",VALUE('FY2025'!G369),"")</f>
        <v/>
      </c>
      <c r="H367" s="6" t="str">
        <f>IF('FY2025'!A369&lt;&gt;"",VALUE('FY2025'!H369),"")</f>
        <v/>
      </c>
      <c r="I367" s="6" t="str">
        <f>IF('FY2025'!A369&lt;&gt;"",VALUE('FY2025'!I369),"")</f>
        <v/>
      </c>
      <c r="J367" s="6" t="str">
        <f>IF('FY2025'!A369&lt;&gt;"",VALUE('FY2025'!J369),"")</f>
        <v/>
      </c>
      <c r="K367" s="7" t="str">
        <f>IF('FY2025'!A369&lt;&gt;"",DATEVALUE(MID('FY2025'!K369, FIND(",", 'FY2025'!K369) + 2, FIND(" ", 'FY2025'!K369) - FIND(",", 'FY2025'!K369) - 1) &amp; " " &amp; MID('FY2025'!K369, FIND(" ", 'FY2025'!K369) + 1, FIND(",", 'FY2025'!K369, FIND(" ", 'FY2025'!K369)) - FIND(" ", 'FY2025'!K369) - 1) &amp; ", " &amp; MID('FY2025'!K369, FIND(",", 'FY2025'!K369, FIND(",",'FY2025'!K369) + 1) + 2, LEN('FY2025'!K369))),"")</f>
        <v/>
      </c>
      <c r="L367" s="7" t="str">
        <f>IF('FY2025'!A369&lt;&gt;"",DATEVALUE(MID('FY2025'!L369, FIND(",", 'FY2025'!L369) + 2, FIND(" ", 'FY2025'!L369) - FIND(",", 'FY2025'!L369) - 1) &amp; " " &amp; MID('FY2025'!L369, FIND(" ", 'FY2025'!L369) + 1, FIND(",", 'FY2025'!L369, FIND(" ", 'FY2025'!L369)) - FIND(" ", 'FY2025'!L369) - 1) &amp; ", " &amp; MID('FY2025'!L369, FIND(",", 'FY2025'!L369, FIND(",",'FY2025'!L369) + 1) + 2, LEN('FY2025'!L369))),"")</f>
        <v/>
      </c>
      <c r="M367" s="7" t="str">
        <f>IF('FY2025'!A369&lt;&gt;"",DATEVALUE(MID('FY2025'!M369, FIND(",", 'FY2025'!M369) + 2, FIND(" ", 'FY2025'!M369) - FIND(",", 'FY2025'!M369) - 1) &amp; " " &amp; MID('FY2025'!M369, FIND(" ", 'FY2025'!M369) + 1, FIND(",", 'FY2025'!M369, FIND(" ", 'FY2025'!M369)) - FIND(" ", 'FY2025'!M369) - 1) &amp; ", " &amp; MID('FY2025'!M369, FIND(",", 'FY2025'!M369, FIND(",",'FY2025'!M369) + 1) + 2, LEN('FY2025'!M369))),"")</f>
        <v/>
      </c>
      <c r="N367" s="7" t="str">
        <f>IF('FY2025'!A369&lt;&gt;"",DATEVALUE(MID('FY2025'!N369, FIND(",", 'FY2025'!N369) + 2, FIND(" ", 'FY2025'!N369) - FIND(",", 'FY2025'!N369) - 1) &amp; " " &amp; MID('FY2025'!N369, FIND(" ", 'FY2025'!N369) + 1, FIND(",", 'FY2025'!N369, FIND(" ", 'FY2025'!N369)) - FIND(" ", 'FY2025'!N369) - 1) &amp; ", " &amp; MID('FY2025'!N369, FIND(",", 'FY2025'!N369, FIND(",",'FY2025'!N369) + 1) + 2, LEN('FY2025'!N369))),"")</f>
        <v/>
      </c>
      <c r="O367" s="5" t="str">
        <f t="shared" si="5"/>
        <v/>
      </c>
      <c r="P367" s="10" t="str">
        <f>IF('FY2025'!$A369&lt;&gt;"",IF(AND(MONTH($K367) &lt;= 1, MONTH($L367) &gt;= 1), IF($O367 &lt;&gt; "", $E367/$O367, ""), ""),"")</f>
        <v/>
      </c>
      <c r="Q367" s="10" t="str">
        <f>IF('FY2025'!$A369&lt;&gt;"",IF(AND(MONTH($K367) &lt;= 2, MONTH($L367) &gt;= 2), IF($O367 &lt;&gt; "", $E367/$O367, ""), ""),"")</f>
        <v/>
      </c>
      <c r="R367" s="10" t="str">
        <f>IF('FY2025'!$A369&lt;&gt;"",IF(AND(MONTH($K367) &lt;= 3, MONTH($L367) &gt;= 3), IF($O367 &lt;&gt; "", $E367/$O367, ""), ""),"")</f>
        <v/>
      </c>
      <c r="S367" s="10" t="str">
        <f>IF('FY2025'!$A369&lt;&gt;"",IF(AND(MONTH($K367) &lt;= 4, MONTH($L367) &gt;= 4), IF($O367 &lt;&gt; "", $E367/$O367, ""), ""),"")</f>
        <v/>
      </c>
      <c r="T367" s="10" t="str">
        <f>IF('FY2025'!$A369&lt;&gt;"",IF(AND(MONTH($K367) &lt;= 5, MONTH($L367) &gt;= 5), IF($O367 &lt;&gt; "", $E367/$O367, ""), ""),"")</f>
        <v/>
      </c>
      <c r="U367" s="10" t="str">
        <f>IF('FY2025'!$A369&lt;&gt;"",IF(AND(MONTH($K367) &lt;= 6, MONTH($L367) &gt;= 6), IF($O367 &lt;&gt; "", $E367/$O367, ""), ""),"")</f>
        <v/>
      </c>
      <c r="V367" s="10" t="str">
        <f>IF('FY2025'!$A369&lt;&gt;"",IF(AND(MONTH($K367) &lt;= 7, MONTH($L367) &gt;= 7 ), IF($O367 &lt;&gt; "", $E367/$O367, ""), ""),"")</f>
        <v/>
      </c>
      <c r="W367" s="10" t="str">
        <f>IF('FY2025'!$A369&lt;&gt;"",IF(AND(MONTH($K367) &lt;= 8, MONTH($L367) &gt;= 8), IF($O367 &lt;&gt; "", $E367/$O367, ""), ""),"")</f>
        <v/>
      </c>
      <c r="X367" s="10" t="str">
        <f>IF('FY2025'!$A369&lt;&gt;"",IF(AND(MONTH($K367) &lt;= 9, MONTH($L367) &gt;= 9), IF($O367 &lt;&gt; "", $E367/$O367, ""), ""),"")</f>
        <v/>
      </c>
      <c r="Y367" s="10" t="str">
        <f>IF('FY2025'!$A369&lt;&gt;"",IF(AND(MONTH($K367) &lt;= 10, MONTH($L367) &gt;= 10), IF($O367 &lt;&gt; "", $E367/$O367, ""), ""),"")</f>
        <v/>
      </c>
      <c r="Z367" s="10" t="str">
        <f>IF('FY2025'!$A369&lt;&gt;"",IF(AND(MONTH($K367) &lt;= 11, MONTH($L367) &gt;= 11), IF($O367 &lt;&gt; "", $E367/$O367, ""), ""),"")</f>
        <v/>
      </c>
      <c r="AA367" s="10" t="str">
        <f>IF('FY2025'!$A369&lt;&gt;"",IF(AND(MONTH($K367) &lt;= 12, MONTH($L367) &gt;= 12), IF($O367 &lt;&gt; "", $E367/$O367, ""), ""),"")</f>
        <v/>
      </c>
    </row>
    <row r="368" spans="1:27" x14ac:dyDescent="0.25">
      <c r="A368" s="8" t="str">
        <f>IF('FY2025'!A370&lt;&gt;"", VALUE('FY2025'!A370), "")</f>
        <v/>
      </c>
      <c r="D368" s="5" t="str">
        <f>IF('FY2025'!A370&lt;&gt;"",_xlfn.VALUETOTEXT('FY2025'!D370),"")</f>
        <v/>
      </c>
      <c r="E368" s="6" t="str">
        <f>IF('FY2025'!A370&lt;&gt;"",VALUE('FY2025'!E370),"")</f>
        <v/>
      </c>
      <c r="F368" s="6" t="str">
        <f>IF('FY2025'!A370&lt;&gt;"",VALUE('FY2025'!F370),"")</f>
        <v/>
      </c>
      <c r="G368" s="6" t="str">
        <f>IF('FY2025'!A370&lt;&gt;"",VALUE('FY2025'!G370),"")</f>
        <v/>
      </c>
      <c r="H368" s="6" t="str">
        <f>IF('FY2025'!A370&lt;&gt;"",VALUE('FY2025'!H370),"")</f>
        <v/>
      </c>
      <c r="I368" s="6" t="str">
        <f>IF('FY2025'!A370&lt;&gt;"",VALUE('FY2025'!I370),"")</f>
        <v/>
      </c>
      <c r="J368" s="6" t="str">
        <f>IF('FY2025'!A370&lt;&gt;"",VALUE('FY2025'!J370),"")</f>
        <v/>
      </c>
      <c r="K368" s="7" t="str">
        <f>IF('FY2025'!A370&lt;&gt;"",DATEVALUE(MID('FY2025'!K370, FIND(",", 'FY2025'!K370) + 2, FIND(" ", 'FY2025'!K370) - FIND(",", 'FY2025'!K370) - 1) &amp; " " &amp; MID('FY2025'!K370, FIND(" ", 'FY2025'!K370) + 1, FIND(",", 'FY2025'!K370, FIND(" ", 'FY2025'!K370)) - FIND(" ", 'FY2025'!K370) - 1) &amp; ", " &amp; MID('FY2025'!K370, FIND(",", 'FY2025'!K370, FIND(",",'FY2025'!K370) + 1) + 2, LEN('FY2025'!K370))),"")</f>
        <v/>
      </c>
      <c r="L368" s="7" t="str">
        <f>IF('FY2025'!A370&lt;&gt;"",DATEVALUE(MID('FY2025'!L370, FIND(",", 'FY2025'!L370) + 2, FIND(" ", 'FY2025'!L370) - FIND(",", 'FY2025'!L370) - 1) &amp; " " &amp; MID('FY2025'!L370, FIND(" ", 'FY2025'!L370) + 1, FIND(",", 'FY2025'!L370, FIND(" ", 'FY2025'!L370)) - FIND(" ", 'FY2025'!L370) - 1) &amp; ", " &amp; MID('FY2025'!L370, FIND(",", 'FY2025'!L370, FIND(",",'FY2025'!L370) + 1) + 2, LEN('FY2025'!L370))),"")</f>
        <v/>
      </c>
      <c r="M368" s="7" t="str">
        <f>IF('FY2025'!A370&lt;&gt;"",DATEVALUE(MID('FY2025'!M370, FIND(",", 'FY2025'!M370) + 2, FIND(" ", 'FY2025'!M370) - FIND(",", 'FY2025'!M370) - 1) &amp; " " &amp; MID('FY2025'!M370, FIND(" ", 'FY2025'!M370) + 1, FIND(",", 'FY2025'!M370, FIND(" ", 'FY2025'!M370)) - FIND(" ", 'FY2025'!M370) - 1) &amp; ", " &amp; MID('FY2025'!M370, FIND(",", 'FY2025'!M370, FIND(",",'FY2025'!M370) + 1) + 2, LEN('FY2025'!M370))),"")</f>
        <v/>
      </c>
      <c r="N368" s="7" t="str">
        <f>IF('FY2025'!A370&lt;&gt;"",DATEVALUE(MID('FY2025'!N370, FIND(",", 'FY2025'!N370) + 2, FIND(" ", 'FY2025'!N370) - FIND(",", 'FY2025'!N370) - 1) &amp; " " &amp; MID('FY2025'!N370, FIND(" ", 'FY2025'!N370) + 1, FIND(",", 'FY2025'!N370, FIND(" ", 'FY2025'!N370)) - FIND(" ", 'FY2025'!N370) - 1) &amp; ", " &amp; MID('FY2025'!N370, FIND(",", 'FY2025'!N370, FIND(",",'FY2025'!N370) + 1) + 2, LEN('FY2025'!N370))),"")</f>
        <v/>
      </c>
      <c r="O368" s="5" t="str">
        <f t="shared" si="5"/>
        <v/>
      </c>
      <c r="P368" s="10" t="str">
        <f>IF('FY2025'!$A370&lt;&gt;"",IF(AND(MONTH($K368) &lt;= 1, MONTH($L368) &gt;= 1), IF($O368 &lt;&gt; "", $E368/$O368, ""), ""),"")</f>
        <v/>
      </c>
      <c r="Q368" s="10" t="str">
        <f>IF('FY2025'!$A370&lt;&gt;"",IF(AND(MONTH($K368) &lt;= 2, MONTH($L368) &gt;= 2), IF($O368 &lt;&gt; "", $E368/$O368, ""), ""),"")</f>
        <v/>
      </c>
      <c r="R368" s="10" t="str">
        <f>IF('FY2025'!$A370&lt;&gt;"",IF(AND(MONTH($K368) &lt;= 3, MONTH($L368) &gt;= 3), IF($O368 &lt;&gt; "", $E368/$O368, ""), ""),"")</f>
        <v/>
      </c>
      <c r="S368" s="10" t="str">
        <f>IF('FY2025'!$A370&lt;&gt;"",IF(AND(MONTH($K368) &lt;= 4, MONTH($L368) &gt;= 4), IF($O368 &lt;&gt; "", $E368/$O368, ""), ""),"")</f>
        <v/>
      </c>
      <c r="T368" s="10" t="str">
        <f>IF('FY2025'!$A370&lt;&gt;"",IF(AND(MONTH($K368) &lt;= 5, MONTH($L368) &gt;= 5), IF($O368 &lt;&gt; "", $E368/$O368, ""), ""),"")</f>
        <v/>
      </c>
      <c r="U368" s="10" t="str">
        <f>IF('FY2025'!$A370&lt;&gt;"",IF(AND(MONTH($K368) &lt;= 6, MONTH($L368) &gt;= 6), IF($O368 &lt;&gt; "", $E368/$O368, ""), ""),"")</f>
        <v/>
      </c>
      <c r="V368" s="10" t="str">
        <f>IF('FY2025'!$A370&lt;&gt;"",IF(AND(MONTH($K368) &lt;= 7, MONTH($L368) &gt;= 7 ), IF($O368 &lt;&gt; "", $E368/$O368, ""), ""),"")</f>
        <v/>
      </c>
      <c r="W368" s="10" t="str">
        <f>IF('FY2025'!$A370&lt;&gt;"",IF(AND(MONTH($K368) &lt;= 8, MONTH($L368) &gt;= 8), IF($O368 &lt;&gt; "", $E368/$O368, ""), ""),"")</f>
        <v/>
      </c>
      <c r="X368" s="10" t="str">
        <f>IF('FY2025'!$A370&lt;&gt;"",IF(AND(MONTH($K368) &lt;= 9, MONTH($L368) &gt;= 9), IF($O368 &lt;&gt; "", $E368/$O368, ""), ""),"")</f>
        <v/>
      </c>
      <c r="Y368" s="10" t="str">
        <f>IF('FY2025'!$A370&lt;&gt;"",IF(AND(MONTH($K368) &lt;= 10, MONTH($L368) &gt;= 10), IF($O368 &lt;&gt; "", $E368/$O368, ""), ""),"")</f>
        <v/>
      </c>
      <c r="Z368" s="10" t="str">
        <f>IF('FY2025'!$A370&lt;&gt;"",IF(AND(MONTH($K368) &lt;= 11, MONTH($L368) &gt;= 11), IF($O368 &lt;&gt; "", $E368/$O368, ""), ""),"")</f>
        <v/>
      </c>
      <c r="AA368" s="10" t="str">
        <f>IF('FY2025'!$A370&lt;&gt;"",IF(AND(MONTH($K368) &lt;= 12, MONTH($L368) &gt;= 12), IF($O368 &lt;&gt; "", $E368/$O368, ""), ""),"")</f>
        <v/>
      </c>
    </row>
    <row r="369" spans="1:27" x14ac:dyDescent="0.25">
      <c r="A369" s="8" t="str">
        <f>IF('FY2025'!A371&lt;&gt;"", VALUE('FY2025'!A371), "")</f>
        <v/>
      </c>
      <c r="D369" s="5" t="str">
        <f>IF('FY2025'!A371&lt;&gt;"",_xlfn.VALUETOTEXT('FY2025'!D371),"")</f>
        <v/>
      </c>
      <c r="E369" s="6" t="str">
        <f>IF('FY2025'!A371&lt;&gt;"",VALUE('FY2025'!E371),"")</f>
        <v/>
      </c>
      <c r="F369" s="6" t="str">
        <f>IF('FY2025'!A371&lt;&gt;"",VALUE('FY2025'!F371),"")</f>
        <v/>
      </c>
      <c r="G369" s="6" t="str">
        <f>IF('FY2025'!A371&lt;&gt;"",VALUE('FY2025'!G371),"")</f>
        <v/>
      </c>
      <c r="H369" s="6" t="str">
        <f>IF('FY2025'!A371&lt;&gt;"",VALUE('FY2025'!H371),"")</f>
        <v/>
      </c>
      <c r="I369" s="6" t="str">
        <f>IF('FY2025'!A371&lt;&gt;"",VALUE('FY2025'!I371),"")</f>
        <v/>
      </c>
      <c r="J369" s="6" t="str">
        <f>IF('FY2025'!A371&lt;&gt;"",VALUE('FY2025'!J371),"")</f>
        <v/>
      </c>
      <c r="K369" s="7" t="str">
        <f>IF('FY2025'!A371&lt;&gt;"",DATEVALUE(MID('FY2025'!K371, FIND(",", 'FY2025'!K371) + 2, FIND(" ", 'FY2025'!K371) - FIND(",", 'FY2025'!K371) - 1) &amp; " " &amp; MID('FY2025'!K371, FIND(" ", 'FY2025'!K371) + 1, FIND(",", 'FY2025'!K371, FIND(" ", 'FY2025'!K371)) - FIND(" ", 'FY2025'!K371) - 1) &amp; ", " &amp; MID('FY2025'!K371, FIND(",", 'FY2025'!K371, FIND(",",'FY2025'!K371) + 1) + 2, LEN('FY2025'!K371))),"")</f>
        <v/>
      </c>
      <c r="L369" s="7" t="str">
        <f>IF('FY2025'!A371&lt;&gt;"",DATEVALUE(MID('FY2025'!L371, FIND(",", 'FY2025'!L371) + 2, FIND(" ", 'FY2025'!L371) - FIND(",", 'FY2025'!L371) - 1) &amp; " " &amp; MID('FY2025'!L371, FIND(" ", 'FY2025'!L371) + 1, FIND(",", 'FY2025'!L371, FIND(" ", 'FY2025'!L371)) - FIND(" ", 'FY2025'!L371) - 1) &amp; ", " &amp; MID('FY2025'!L371, FIND(",", 'FY2025'!L371, FIND(",",'FY2025'!L371) + 1) + 2, LEN('FY2025'!L371))),"")</f>
        <v/>
      </c>
      <c r="M369" s="7" t="str">
        <f>IF('FY2025'!A371&lt;&gt;"",DATEVALUE(MID('FY2025'!M371, FIND(",", 'FY2025'!M371) + 2, FIND(" ", 'FY2025'!M371) - FIND(",", 'FY2025'!M371) - 1) &amp; " " &amp; MID('FY2025'!M371, FIND(" ", 'FY2025'!M371) + 1, FIND(",", 'FY2025'!M371, FIND(" ", 'FY2025'!M371)) - FIND(" ", 'FY2025'!M371) - 1) &amp; ", " &amp; MID('FY2025'!M371, FIND(",", 'FY2025'!M371, FIND(",",'FY2025'!M371) + 1) + 2, LEN('FY2025'!M371))),"")</f>
        <v/>
      </c>
      <c r="N369" s="7" t="str">
        <f>IF('FY2025'!A371&lt;&gt;"",DATEVALUE(MID('FY2025'!N371, FIND(",", 'FY2025'!N371) + 2, FIND(" ", 'FY2025'!N371) - FIND(",", 'FY2025'!N371) - 1) &amp; " " &amp; MID('FY2025'!N371, FIND(" ", 'FY2025'!N371) + 1, FIND(",", 'FY2025'!N371, FIND(" ", 'FY2025'!N371)) - FIND(" ", 'FY2025'!N371) - 1) &amp; ", " &amp; MID('FY2025'!N371, FIND(",", 'FY2025'!N371, FIND(",",'FY2025'!N371) + 1) + 2, LEN('FY2025'!N371))),"")</f>
        <v/>
      </c>
      <c r="O369" s="5" t="str">
        <f t="shared" si="5"/>
        <v/>
      </c>
      <c r="P369" s="10" t="str">
        <f>IF('FY2025'!$A371&lt;&gt;"",IF(AND(MONTH($K369) &lt;= 1, MONTH($L369) &gt;= 1), IF($O369 &lt;&gt; "", $E369/$O369, ""), ""),"")</f>
        <v/>
      </c>
      <c r="Q369" s="10" t="str">
        <f>IF('FY2025'!$A371&lt;&gt;"",IF(AND(MONTH($K369) &lt;= 2, MONTH($L369) &gt;= 2), IF($O369 &lt;&gt; "", $E369/$O369, ""), ""),"")</f>
        <v/>
      </c>
      <c r="R369" s="10" t="str">
        <f>IF('FY2025'!$A371&lt;&gt;"",IF(AND(MONTH($K369) &lt;= 3, MONTH($L369) &gt;= 3), IF($O369 &lt;&gt; "", $E369/$O369, ""), ""),"")</f>
        <v/>
      </c>
      <c r="S369" s="10" t="str">
        <f>IF('FY2025'!$A371&lt;&gt;"",IF(AND(MONTH($K369) &lt;= 4, MONTH($L369) &gt;= 4), IF($O369 &lt;&gt; "", $E369/$O369, ""), ""),"")</f>
        <v/>
      </c>
      <c r="T369" s="10" t="str">
        <f>IF('FY2025'!$A371&lt;&gt;"",IF(AND(MONTH($K369) &lt;= 5, MONTH($L369) &gt;= 5), IF($O369 &lt;&gt; "", $E369/$O369, ""), ""),"")</f>
        <v/>
      </c>
      <c r="U369" s="10" t="str">
        <f>IF('FY2025'!$A371&lt;&gt;"",IF(AND(MONTH($K369) &lt;= 6, MONTH($L369) &gt;= 6), IF($O369 &lt;&gt; "", $E369/$O369, ""), ""),"")</f>
        <v/>
      </c>
      <c r="V369" s="10" t="str">
        <f>IF('FY2025'!$A371&lt;&gt;"",IF(AND(MONTH($K369) &lt;= 7, MONTH($L369) &gt;= 7 ), IF($O369 &lt;&gt; "", $E369/$O369, ""), ""),"")</f>
        <v/>
      </c>
      <c r="W369" s="10" t="str">
        <f>IF('FY2025'!$A371&lt;&gt;"",IF(AND(MONTH($K369) &lt;= 8, MONTH($L369) &gt;= 8), IF($O369 &lt;&gt; "", $E369/$O369, ""), ""),"")</f>
        <v/>
      </c>
      <c r="X369" s="10" t="str">
        <f>IF('FY2025'!$A371&lt;&gt;"",IF(AND(MONTH($K369) &lt;= 9, MONTH($L369) &gt;= 9), IF($O369 &lt;&gt; "", $E369/$O369, ""), ""),"")</f>
        <v/>
      </c>
      <c r="Y369" s="10" t="str">
        <f>IF('FY2025'!$A371&lt;&gt;"",IF(AND(MONTH($K369) &lt;= 10, MONTH($L369) &gt;= 10), IF($O369 &lt;&gt; "", $E369/$O369, ""), ""),"")</f>
        <v/>
      </c>
      <c r="Z369" s="10" t="str">
        <f>IF('FY2025'!$A371&lt;&gt;"",IF(AND(MONTH($K369) &lt;= 11, MONTH($L369) &gt;= 11), IF($O369 &lt;&gt; "", $E369/$O369, ""), ""),"")</f>
        <v/>
      </c>
      <c r="AA369" s="10" t="str">
        <f>IF('FY2025'!$A371&lt;&gt;"",IF(AND(MONTH($K369) &lt;= 12, MONTH($L369) &gt;= 12), IF($O369 &lt;&gt; "", $E369/$O369, ""), ""),"")</f>
        <v/>
      </c>
    </row>
    <row r="370" spans="1:27" x14ac:dyDescent="0.25">
      <c r="A370" s="8" t="str">
        <f>IF('FY2025'!A372&lt;&gt;"", VALUE('FY2025'!A372), "")</f>
        <v/>
      </c>
      <c r="D370" s="5" t="str">
        <f>IF('FY2025'!A372&lt;&gt;"",_xlfn.VALUETOTEXT('FY2025'!D372),"")</f>
        <v/>
      </c>
      <c r="E370" s="6" t="str">
        <f>IF('FY2025'!A372&lt;&gt;"",VALUE('FY2025'!E372),"")</f>
        <v/>
      </c>
      <c r="F370" s="6" t="str">
        <f>IF('FY2025'!A372&lt;&gt;"",VALUE('FY2025'!F372),"")</f>
        <v/>
      </c>
      <c r="G370" s="6" t="str">
        <f>IF('FY2025'!A372&lt;&gt;"",VALUE('FY2025'!G372),"")</f>
        <v/>
      </c>
      <c r="H370" s="6" t="str">
        <f>IF('FY2025'!A372&lt;&gt;"",VALUE('FY2025'!H372),"")</f>
        <v/>
      </c>
      <c r="I370" s="6" t="str">
        <f>IF('FY2025'!A372&lt;&gt;"",VALUE('FY2025'!I372),"")</f>
        <v/>
      </c>
      <c r="J370" s="6" t="str">
        <f>IF('FY2025'!A372&lt;&gt;"",VALUE('FY2025'!J372),"")</f>
        <v/>
      </c>
      <c r="K370" s="7" t="str">
        <f>IF('FY2025'!A372&lt;&gt;"",DATEVALUE(MID('FY2025'!K372, FIND(",", 'FY2025'!K372) + 2, FIND(" ", 'FY2025'!K372) - FIND(",", 'FY2025'!K372) - 1) &amp; " " &amp; MID('FY2025'!K372, FIND(" ", 'FY2025'!K372) + 1, FIND(",", 'FY2025'!K372, FIND(" ", 'FY2025'!K372)) - FIND(" ", 'FY2025'!K372) - 1) &amp; ", " &amp; MID('FY2025'!K372, FIND(",", 'FY2025'!K372, FIND(",",'FY2025'!K372) + 1) + 2, LEN('FY2025'!K372))),"")</f>
        <v/>
      </c>
      <c r="L370" s="7" t="str">
        <f>IF('FY2025'!A372&lt;&gt;"",DATEVALUE(MID('FY2025'!L372, FIND(",", 'FY2025'!L372) + 2, FIND(" ", 'FY2025'!L372) - FIND(",", 'FY2025'!L372) - 1) &amp; " " &amp; MID('FY2025'!L372, FIND(" ", 'FY2025'!L372) + 1, FIND(",", 'FY2025'!L372, FIND(" ", 'FY2025'!L372)) - FIND(" ", 'FY2025'!L372) - 1) &amp; ", " &amp; MID('FY2025'!L372, FIND(",", 'FY2025'!L372, FIND(",",'FY2025'!L372) + 1) + 2, LEN('FY2025'!L372))),"")</f>
        <v/>
      </c>
      <c r="M370" s="7" t="str">
        <f>IF('FY2025'!A372&lt;&gt;"",DATEVALUE(MID('FY2025'!M372, FIND(",", 'FY2025'!M372) + 2, FIND(" ", 'FY2025'!M372) - FIND(",", 'FY2025'!M372) - 1) &amp; " " &amp; MID('FY2025'!M372, FIND(" ", 'FY2025'!M372) + 1, FIND(",", 'FY2025'!M372, FIND(" ", 'FY2025'!M372)) - FIND(" ", 'FY2025'!M372) - 1) &amp; ", " &amp; MID('FY2025'!M372, FIND(",", 'FY2025'!M372, FIND(",",'FY2025'!M372) + 1) + 2, LEN('FY2025'!M372))),"")</f>
        <v/>
      </c>
      <c r="N370" s="7" t="str">
        <f>IF('FY2025'!A372&lt;&gt;"",DATEVALUE(MID('FY2025'!N372, FIND(",", 'FY2025'!N372) + 2, FIND(" ", 'FY2025'!N372) - FIND(",", 'FY2025'!N372) - 1) &amp; " " &amp; MID('FY2025'!N372, FIND(" ", 'FY2025'!N372) + 1, FIND(",", 'FY2025'!N372, FIND(" ", 'FY2025'!N372)) - FIND(" ", 'FY2025'!N372) - 1) &amp; ", " &amp; MID('FY2025'!N372, FIND(",", 'FY2025'!N372, FIND(",",'FY2025'!N372) + 1) + 2, LEN('FY2025'!N372))),"")</f>
        <v/>
      </c>
      <c r="O370" s="5" t="str">
        <f t="shared" si="5"/>
        <v/>
      </c>
      <c r="P370" s="10" t="str">
        <f>IF('FY2025'!$A372&lt;&gt;"",IF(AND(MONTH($K370) &lt;= 1, MONTH($L370) &gt;= 1), IF($O370 &lt;&gt; "", $E370/$O370, ""), ""),"")</f>
        <v/>
      </c>
      <c r="Q370" s="10" t="str">
        <f>IF('FY2025'!$A372&lt;&gt;"",IF(AND(MONTH($K370) &lt;= 2, MONTH($L370) &gt;= 2), IF($O370 &lt;&gt; "", $E370/$O370, ""), ""),"")</f>
        <v/>
      </c>
      <c r="R370" s="10" t="str">
        <f>IF('FY2025'!$A372&lt;&gt;"",IF(AND(MONTH($K370) &lt;= 3, MONTH($L370) &gt;= 3), IF($O370 &lt;&gt; "", $E370/$O370, ""), ""),"")</f>
        <v/>
      </c>
      <c r="S370" s="10" t="str">
        <f>IF('FY2025'!$A372&lt;&gt;"",IF(AND(MONTH($K370) &lt;= 4, MONTH($L370) &gt;= 4), IF($O370 &lt;&gt; "", $E370/$O370, ""), ""),"")</f>
        <v/>
      </c>
      <c r="T370" s="10" t="str">
        <f>IF('FY2025'!$A372&lt;&gt;"",IF(AND(MONTH($K370) &lt;= 5, MONTH($L370) &gt;= 5), IF($O370 &lt;&gt; "", $E370/$O370, ""), ""),"")</f>
        <v/>
      </c>
      <c r="U370" s="10" t="str">
        <f>IF('FY2025'!$A372&lt;&gt;"",IF(AND(MONTH($K370) &lt;= 6, MONTH($L370) &gt;= 6), IF($O370 &lt;&gt; "", $E370/$O370, ""), ""),"")</f>
        <v/>
      </c>
      <c r="V370" s="10" t="str">
        <f>IF('FY2025'!$A372&lt;&gt;"",IF(AND(MONTH($K370) &lt;= 7, MONTH($L370) &gt;= 7 ), IF($O370 &lt;&gt; "", $E370/$O370, ""), ""),"")</f>
        <v/>
      </c>
      <c r="W370" s="10" t="str">
        <f>IF('FY2025'!$A372&lt;&gt;"",IF(AND(MONTH($K370) &lt;= 8, MONTH($L370) &gt;= 8), IF($O370 &lt;&gt; "", $E370/$O370, ""), ""),"")</f>
        <v/>
      </c>
      <c r="X370" s="10" t="str">
        <f>IF('FY2025'!$A372&lt;&gt;"",IF(AND(MONTH($K370) &lt;= 9, MONTH($L370) &gt;= 9), IF($O370 &lt;&gt; "", $E370/$O370, ""), ""),"")</f>
        <v/>
      </c>
      <c r="Y370" s="10" t="str">
        <f>IF('FY2025'!$A372&lt;&gt;"",IF(AND(MONTH($K370) &lt;= 10, MONTH($L370) &gt;= 10), IF($O370 &lt;&gt; "", $E370/$O370, ""), ""),"")</f>
        <v/>
      </c>
      <c r="Z370" s="10" t="str">
        <f>IF('FY2025'!$A372&lt;&gt;"",IF(AND(MONTH($K370) &lt;= 11, MONTH($L370) &gt;= 11), IF($O370 &lt;&gt; "", $E370/$O370, ""), ""),"")</f>
        <v/>
      </c>
      <c r="AA370" s="10" t="str">
        <f>IF('FY2025'!$A372&lt;&gt;"",IF(AND(MONTH($K370) &lt;= 12, MONTH($L370) &gt;= 12), IF($O370 &lt;&gt; "", $E370/$O370, ""), ""),"")</f>
        <v/>
      </c>
    </row>
    <row r="371" spans="1:27" x14ac:dyDescent="0.25">
      <c r="A371" s="8" t="str">
        <f>IF('FY2025'!A373&lt;&gt;"", VALUE('FY2025'!A373), "")</f>
        <v/>
      </c>
      <c r="D371" s="5" t="str">
        <f>IF('FY2025'!A373&lt;&gt;"",_xlfn.VALUETOTEXT('FY2025'!D373),"")</f>
        <v/>
      </c>
      <c r="E371" s="6" t="str">
        <f>IF('FY2025'!A373&lt;&gt;"",VALUE('FY2025'!E373),"")</f>
        <v/>
      </c>
      <c r="F371" s="6" t="str">
        <f>IF('FY2025'!A373&lt;&gt;"",VALUE('FY2025'!F373),"")</f>
        <v/>
      </c>
      <c r="G371" s="6" t="str">
        <f>IF('FY2025'!A373&lt;&gt;"",VALUE('FY2025'!G373),"")</f>
        <v/>
      </c>
      <c r="H371" s="6" t="str">
        <f>IF('FY2025'!A373&lt;&gt;"",VALUE('FY2025'!H373),"")</f>
        <v/>
      </c>
      <c r="I371" s="6" t="str">
        <f>IF('FY2025'!A373&lt;&gt;"",VALUE('FY2025'!I373),"")</f>
        <v/>
      </c>
      <c r="J371" s="6" t="str">
        <f>IF('FY2025'!A373&lt;&gt;"",VALUE('FY2025'!J373),"")</f>
        <v/>
      </c>
      <c r="K371" s="7" t="str">
        <f>IF('FY2025'!A373&lt;&gt;"",DATEVALUE(MID('FY2025'!K373, FIND(",", 'FY2025'!K373) + 2, FIND(" ", 'FY2025'!K373) - FIND(",", 'FY2025'!K373) - 1) &amp; " " &amp; MID('FY2025'!K373, FIND(" ", 'FY2025'!K373) + 1, FIND(",", 'FY2025'!K373, FIND(" ", 'FY2025'!K373)) - FIND(" ", 'FY2025'!K373) - 1) &amp; ", " &amp; MID('FY2025'!K373, FIND(",", 'FY2025'!K373, FIND(",",'FY2025'!K373) + 1) + 2, LEN('FY2025'!K373))),"")</f>
        <v/>
      </c>
      <c r="L371" s="7" t="str">
        <f>IF('FY2025'!A373&lt;&gt;"",DATEVALUE(MID('FY2025'!L373, FIND(",", 'FY2025'!L373) + 2, FIND(" ", 'FY2025'!L373) - FIND(",", 'FY2025'!L373) - 1) &amp; " " &amp; MID('FY2025'!L373, FIND(" ", 'FY2025'!L373) + 1, FIND(",", 'FY2025'!L373, FIND(" ", 'FY2025'!L373)) - FIND(" ", 'FY2025'!L373) - 1) &amp; ", " &amp; MID('FY2025'!L373, FIND(",", 'FY2025'!L373, FIND(",",'FY2025'!L373) + 1) + 2, LEN('FY2025'!L373))),"")</f>
        <v/>
      </c>
      <c r="M371" s="7" t="str">
        <f>IF('FY2025'!A373&lt;&gt;"",DATEVALUE(MID('FY2025'!M373, FIND(",", 'FY2025'!M373) + 2, FIND(" ", 'FY2025'!M373) - FIND(",", 'FY2025'!M373) - 1) &amp; " " &amp; MID('FY2025'!M373, FIND(" ", 'FY2025'!M373) + 1, FIND(",", 'FY2025'!M373, FIND(" ", 'FY2025'!M373)) - FIND(" ", 'FY2025'!M373) - 1) &amp; ", " &amp; MID('FY2025'!M373, FIND(",", 'FY2025'!M373, FIND(",",'FY2025'!M373) + 1) + 2, LEN('FY2025'!M373))),"")</f>
        <v/>
      </c>
      <c r="N371" s="7" t="str">
        <f>IF('FY2025'!A373&lt;&gt;"",DATEVALUE(MID('FY2025'!N373, FIND(",", 'FY2025'!N373) + 2, FIND(" ", 'FY2025'!N373) - FIND(",", 'FY2025'!N373) - 1) &amp; " " &amp; MID('FY2025'!N373, FIND(" ", 'FY2025'!N373) + 1, FIND(",", 'FY2025'!N373, FIND(" ", 'FY2025'!N373)) - FIND(" ", 'FY2025'!N373) - 1) &amp; ", " &amp; MID('FY2025'!N373, FIND(",", 'FY2025'!N373, FIND(",",'FY2025'!N373) + 1) + 2, LEN('FY2025'!N373))),"")</f>
        <v/>
      </c>
      <c r="O371" s="5" t="str">
        <f t="shared" si="5"/>
        <v/>
      </c>
      <c r="P371" s="10" t="str">
        <f>IF('FY2025'!$A373&lt;&gt;"",IF(AND(MONTH($K371) &lt;= 1, MONTH($L371) &gt;= 1), IF($O371 &lt;&gt; "", $E371/$O371, ""), ""),"")</f>
        <v/>
      </c>
      <c r="Q371" s="10" t="str">
        <f>IF('FY2025'!$A373&lt;&gt;"",IF(AND(MONTH($K371) &lt;= 2, MONTH($L371) &gt;= 2), IF($O371 &lt;&gt; "", $E371/$O371, ""), ""),"")</f>
        <v/>
      </c>
      <c r="R371" s="10" t="str">
        <f>IF('FY2025'!$A373&lt;&gt;"",IF(AND(MONTH($K371) &lt;= 3, MONTH($L371) &gt;= 3), IF($O371 &lt;&gt; "", $E371/$O371, ""), ""),"")</f>
        <v/>
      </c>
      <c r="S371" s="10" t="str">
        <f>IF('FY2025'!$A373&lt;&gt;"",IF(AND(MONTH($K371) &lt;= 4, MONTH($L371) &gt;= 4), IF($O371 &lt;&gt; "", $E371/$O371, ""), ""),"")</f>
        <v/>
      </c>
      <c r="T371" s="10" t="str">
        <f>IF('FY2025'!$A373&lt;&gt;"",IF(AND(MONTH($K371) &lt;= 5, MONTH($L371) &gt;= 5), IF($O371 &lt;&gt; "", $E371/$O371, ""), ""),"")</f>
        <v/>
      </c>
      <c r="U371" s="10" t="str">
        <f>IF('FY2025'!$A373&lt;&gt;"",IF(AND(MONTH($K371) &lt;= 6, MONTH($L371) &gt;= 6), IF($O371 &lt;&gt; "", $E371/$O371, ""), ""),"")</f>
        <v/>
      </c>
      <c r="V371" s="10" t="str">
        <f>IF('FY2025'!$A373&lt;&gt;"",IF(AND(MONTH($K371) &lt;= 7, MONTH($L371) &gt;= 7 ), IF($O371 &lt;&gt; "", $E371/$O371, ""), ""),"")</f>
        <v/>
      </c>
      <c r="W371" s="10" t="str">
        <f>IF('FY2025'!$A373&lt;&gt;"",IF(AND(MONTH($K371) &lt;= 8, MONTH($L371) &gt;= 8), IF($O371 &lt;&gt; "", $E371/$O371, ""), ""),"")</f>
        <v/>
      </c>
      <c r="X371" s="10" t="str">
        <f>IF('FY2025'!$A373&lt;&gt;"",IF(AND(MONTH($K371) &lt;= 9, MONTH($L371) &gt;= 9), IF($O371 &lt;&gt; "", $E371/$O371, ""), ""),"")</f>
        <v/>
      </c>
      <c r="Y371" s="10" t="str">
        <f>IF('FY2025'!$A373&lt;&gt;"",IF(AND(MONTH($K371) &lt;= 10, MONTH($L371) &gt;= 10), IF($O371 &lt;&gt; "", $E371/$O371, ""), ""),"")</f>
        <v/>
      </c>
      <c r="Z371" s="10" t="str">
        <f>IF('FY2025'!$A373&lt;&gt;"",IF(AND(MONTH($K371) &lt;= 11, MONTH($L371) &gt;= 11), IF($O371 &lt;&gt; "", $E371/$O371, ""), ""),"")</f>
        <v/>
      </c>
      <c r="AA371" s="10" t="str">
        <f>IF('FY2025'!$A373&lt;&gt;"",IF(AND(MONTH($K371) &lt;= 12, MONTH($L371) &gt;= 12), IF($O371 &lt;&gt; "", $E371/$O371, ""), ""),"")</f>
        <v/>
      </c>
    </row>
    <row r="372" spans="1:27" x14ac:dyDescent="0.25">
      <c r="A372" s="8" t="str">
        <f>IF('FY2025'!A374&lt;&gt;"", VALUE('FY2025'!A374), "")</f>
        <v/>
      </c>
      <c r="D372" s="5" t="str">
        <f>IF('FY2025'!A374&lt;&gt;"",_xlfn.VALUETOTEXT('FY2025'!D374),"")</f>
        <v/>
      </c>
      <c r="E372" s="6" t="str">
        <f>IF('FY2025'!A374&lt;&gt;"",VALUE('FY2025'!E374),"")</f>
        <v/>
      </c>
      <c r="F372" s="6" t="str">
        <f>IF('FY2025'!A374&lt;&gt;"",VALUE('FY2025'!F374),"")</f>
        <v/>
      </c>
      <c r="G372" s="6" t="str">
        <f>IF('FY2025'!A374&lt;&gt;"",VALUE('FY2025'!G374),"")</f>
        <v/>
      </c>
      <c r="H372" s="6" t="str">
        <f>IF('FY2025'!A374&lt;&gt;"",VALUE('FY2025'!H374),"")</f>
        <v/>
      </c>
      <c r="I372" s="6" t="str">
        <f>IF('FY2025'!A374&lt;&gt;"",VALUE('FY2025'!I374),"")</f>
        <v/>
      </c>
      <c r="J372" s="6" t="str">
        <f>IF('FY2025'!A374&lt;&gt;"",VALUE('FY2025'!J374),"")</f>
        <v/>
      </c>
      <c r="K372" s="7" t="str">
        <f>IF('FY2025'!A374&lt;&gt;"",DATEVALUE(MID('FY2025'!K374, FIND(",", 'FY2025'!K374) + 2, FIND(" ", 'FY2025'!K374) - FIND(",", 'FY2025'!K374) - 1) &amp; " " &amp; MID('FY2025'!K374, FIND(" ", 'FY2025'!K374) + 1, FIND(",", 'FY2025'!K374, FIND(" ", 'FY2025'!K374)) - FIND(" ", 'FY2025'!K374) - 1) &amp; ", " &amp; MID('FY2025'!K374, FIND(",", 'FY2025'!K374, FIND(",",'FY2025'!K374) + 1) + 2, LEN('FY2025'!K374))),"")</f>
        <v/>
      </c>
      <c r="L372" s="7" t="str">
        <f>IF('FY2025'!A374&lt;&gt;"",DATEVALUE(MID('FY2025'!L374, FIND(",", 'FY2025'!L374) + 2, FIND(" ", 'FY2025'!L374) - FIND(",", 'FY2025'!L374) - 1) &amp; " " &amp; MID('FY2025'!L374, FIND(" ", 'FY2025'!L374) + 1, FIND(",", 'FY2025'!L374, FIND(" ", 'FY2025'!L374)) - FIND(" ", 'FY2025'!L374) - 1) &amp; ", " &amp; MID('FY2025'!L374, FIND(",", 'FY2025'!L374, FIND(",",'FY2025'!L374) + 1) + 2, LEN('FY2025'!L374))),"")</f>
        <v/>
      </c>
      <c r="M372" s="7" t="str">
        <f>IF('FY2025'!A374&lt;&gt;"",DATEVALUE(MID('FY2025'!M374, FIND(",", 'FY2025'!M374) + 2, FIND(" ", 'FY2025'!M374) - FIND(",", 'FY2025'!M374) - 1) &amp; " " &amp; MID('FY2025'!M374, FIND(" ", 'FY2025'!M374) + 1, FIND(",", 'FY2025'!M374, FIND(" ", 'FY2025'!M374)) - FIND(" ", 'FY2025'!M374) - 1) &amp; ", " &amp; MID('FY2025'!M374, FIND(",", 'FY2025'!M374, FIND(",",'FY2025'!M374) + 1) + 2, LEN('FY2025'!M374))),"")</f>
        <v/>
      </c>
      <c r="N372" s="7" t="str">
        <f>IF('FY2025'!A374&lt;&gt;"",DATEVALUE(MID('FY2025'!N374, FIND(",", 'FY2025'!N374) + 2, FIND(" ", 'FY2025'!N374) - FIND(",", 'FY2025'!N374) - 1) &amp; " " &amp; MID('FY2025'!N374, FIND(" ", 'FY2025'!N374) + 1, FIND(",", 'FY2025'!N374, FIND(" ", 'FY2025'!N374)) - FIND(" ", 'FY2025'!N374) - 1) &amp; ", " &amp; MID('FY2025'!N374, FIND(",", 'FY2025'!N374, FIND(",",'FY2025'!N374) + 1) + 2, LEN('FY2025'!N374))),"")</f>
        <v/>
      </c>
      <c r="O372" s="5" t="str">
        <f t="shared" si="5"/>
        <v/>
      </c>
      <c r="P372" s="10" t="str">
        <f>IF('FY2025'!$A374&lt;&gt;"",IF(AND(MONTH($K372) &lt;= 1, MONTH($L372) &gt;= 1), IF($O372 &lt;&gt; "", $E372/$O372, ""), ""),"")</f>
        <v/>
      </c>
      <c r="Q372" s="10" t="str">
        <f>IF('FY2025'!$A374&lt;&gt;"",IF(AND(MONTH($K372) &lt;= 2, MONTH($L372) &gt;= 2), IF($O372 &lt;&gt; "", $E372/$O372, ""), ""),"")</f>
        <v/>
      </c>
      <c r="R372" s="10" t="str">
        <f>IF('FY2025'!$A374&lt;&gt;"",IF(AND(MONTH($K372) &lt;= 3, MONTH($L372) &gt;= 3), IF($O372 &lt;&gt; "", $E372/$O372, ""), ""),"")</f>
        <v/>
      </c>
      <c r="S372" s="10" t="str">
        <f>IF('FY2025'!$A374&lt;&gt;"",IF(AND(MONTH($K372) &lt;= 4, MONTH($L372) &gt;= 4), IF($O372 &lt;&gt; "", $E372/$O372, ""), ""),"")</f>
        <v/>
      </c>
      <c r="T372" s="10" t="str">
        <f>IF('FY2025'!$A374&lt;&gt;"",IF(AND(MONTH($K372) &lt;= 5, MONTH($L372) &gt;= 5), IF($O372 &lt;&gt; "", $E372/$O372, ""), ""),"")</f>
        <v/>
      </c>
      <c r="U372" s="10" t="str">
        <f>IF('FY2025'!$A374&lt;&gt;"",IF(AND(MONTH($K372) &lt;= 6, MONTH($L372) &gt;= 6), IF($O372 &lt;&gt; "", $E372/$O372, ""), ""),"")</f>
        <v/>
      </c>
      <c r="V372" s="10" t="str">
        <f>IF('FY2025'!$A374&lt;&gt;"",IF(AND(MONTH($K372) &lt;= 7, MONTH($L372) &gt;= 7 ), IF($O372 &lt;&gt; "", $E372/$O372, ""), ""),"")</f>
        <v/>
      </c>
      <c r="W372" s="10" t="str">
        <f>IF('FY2025'!$A374&lt;&gt;"",IF(AND(MONTH($K372) &lt;= 8, MONTH($L372) &gt;= 8), IF($O372 &lt;&gt; "", $E372/$O372, ""), ""),"")</f>
        <v/>
      </c>
      <c r="X372" s="10" t="str">
        <f>IF('FY2025'!$A374&lt;&gt;"",IF(AND(MONTH($K372) &lt;= 9, MONTH($L372) &gt;= 9), IF($O372 &lt;&gt; "", $E372/$O372, ""), ""),"")</f>
        <v/>
      </c>
      <c r="Y372" s="10" t="str">
        <f>IF('FY2025'!$A374&lt;&gt;"",IF(AND(MONTH($K372) &lt;= 10, MONTH($L372) &gt;= 10), IF($O372 &lt;&gt; "", $E372/$O372, ""), ""),"")</f>
        <v/>
      </c>
      <c r="Z372" s="10" t="str">
        <f>IF('FY2025'!$A374&lt;&gt;"",IF(AND(MONTH($K372) &lt;= 11, MONTH($L372) &gt;= 11), IF($O372 &lt;&gt; "", $E372/$O372, ""), ""),"")</f>
        <v/>
      </c>
      <c r="AA372" s="10" t="str">
        <f>IF('FY2025'!$A374&lt;&gt;"",IF(AND(MONTH($K372) &lt;= 12, MONTH($L372) &gt;= 12), IF($O372 &lt;&gt; "", $E372/$O372, ""), ""),"")</f>
        <v/>
      </c>
    </row>
    <row r="373" spans="1:27" x14ac:dyDescent="0.25">
      <c r="A373" s="8" t="str">
        <f>IF('FY2025'!A375&lt;&gt;"", VALUE('FY2025'!A375), "")</f>
        <v/>
      </c>
      <c r="D373" s="5" t="str">
        <f>IF('FY2025'!A375&lt;&gt;"",_xlfn.VALUETOTEXT('FY2025'!D375),"")</f>
        <v/>
      </c>
      <c r="E373" s="6" t="str">
        <f>IF('FY2025'!A375&lt;&gt;"",VALUE('FY2025'!E375),"")</f>
        <v/>
      </c>
      <c r="F373" s="6" t="str">
        <f>IF('FY2025'!A375&lt;&gt;"",VALUE('FY2025'!F375),"")</f>
        <v/>
      </c>
      <c r="G373" s="6" t="str">
        <f>IF('FY2025'!A375&lt;&gt;"",VALUE('FY2025'!G375),"")</f>
        <v/>
      </c>
      <c r="H373" s="6" t="str">
        <f>IF('FY2025'!A375&lt;&gt;"",VALUE('FY2025'!H375),"")</f>
        <v/>
      </c>
      <c r="I373" s="6" t="str">
        <f>IF('FY2025'!A375&lt;&gt;"",VALUE('FY2025'!I375),"")</f>
        <v/>
      </c>
      <c r="J373" s="6" t="str">
        <f>IF('FY2025'!A375&lt;&gt;"",VALUE('FY2025'!J375),"")</f>
        <v/>
      </c>
      <c r="K373" s="7" t="str">
        <f>IF('FY2025'!A375&lt;&gt;"",DATEVALUE(MID('FY2025'!K375, FIND(",", 'FY2025'!K375) + 2, FIND(" ", 'FY2025'!K375) - FIND(",", 'FY2025'!K375) - 1) &amp; " " &amp; MID('FY2025'!K375, FIND(" ", 'FY2025'!K375) + 1, FIND(",", 'FY2025'!K375, FIND(" ", 'FY2025'!K375)) - FIND(" ", 'FY2025'!K375) - 1) &amp; ", " &amp; MID('FY2025'!K375, FIND(",", 'FY2025'!K375, FIND(",",'FY2025'!K375) + 1) + 2, LEN('FY2025'!K375))),"")</f>
        <v/>
      </c>
      <c r="L373" s="7" t="str">
        <f>IF('FY2025'!A375&lt;&gt;"",DATEVALUE(MID('FY2025'!L375, FIND(",", 'FY2025'!L375) + 2, FIND(" ", 'FY2025'!L375) - FIND(",", 'FY2025'!L375) - 1) &amp; " " &amp; MID('FY2025'!L375, FIND(" ", 'FY2025'!L375) + 1, FIND(",", 'FY2025'!L375, FIND(" ", 'FY2025'!L375)) - FIND(" ", 'FY2025'!L375) - 1) &amp; ", " &amp; MID('FY2025'!L375, FIND(",", 'FY2025'!L375, FIND(",",'FY2025'!L375) + 1) + 2, LEN('FY2025'!L375))),"")</f>
        <v/>
      </c>
      <c r="M373" s="7" t="str">
        <f>IF('FY2025'!A375&lt;&gt;"",DATEVALUE(MID('FY2025'!M375, FIND(",", 'FY2025'!M375) + 2, FIND(" ", 'FY2025'!M375) - FIND(",", 'FY2025'!M375) - 1) &amp; " " &amp; MID('FY2025'!M375, FIND(" ", 'FY2025'!M375) + 1, FIND(",", 'FY2025'!M375, FIND(" ", 'FY2025'!M375)) - FIND(" ", 'FY2025'!M375) - 1) &amp; ", " &amp; MID('FY2025'!M375, FIND(",", 'FY2025'!M375, FIND(",",'FY2025'!M375) + 1) + 2, LEN('FY2025'!M375))),"")</f>
        <v/>
      </c>
      <c r="N373" s="7" t="str">
        <f>IF('FY2025'!A375&lt;&gt;"",DATEVALUE(MID('FY2025'!N375, FIND(",", 'FY2025'!N375) + 2, FIND(" ", 'FY2025'!N375) - FIND(",", 'FY2025'!N375) - 1) &amp; " " &amp; MID('FY2025'!N375, FIND(" ", 'FY2025'!N375) + 1, FIND(",", 'FY2025'!N375, FIND(" ", 'FY2025'!N375)) - FIND(" ", 'FY2025'!N375) - 1) &amp; ", " &amp; MID('FY2025'!N375, FIND(",", 'FY2025'!N375, FIND(",",'FY2025'!N375) + 1) + 2, LEN('FY2025'!N375))),"")</f>
        <v/>
      </c>
      <c r="O373" s="5" t="str">
        <f t="shared" si="5"/>
        <v/>
      </c>
      <c r="P373" s="10" t="str">
        <f>IF('FY2025'!$A375&lt;&gt;"",IF(AND(MONTH($K373) &lt;= 1, MONTH($L373) &gt;= 1), IF($O373 &lt;&gt; "", $E373/$O373, ""), ""),"")</f>
        <v/>
      </c>
      <c r="Q373" s="10" t="str">
        <f>IF('FY2025'!$A375&lt;&gt;"",IF(AND(MONTH($K373) &lt;= 2, MONTH($L373) &gt;= 2), IF($O373 &lt;&gt; "", $E373/$O373, ""), ""),"")</f>
        <v/>
      </c>
      <c r="R373" s="10" t="str">
        <f>IF('FY2025'!$A375&lt;&gt;"",IF(AND(MONTH($K373) &lt;= 3, MONTH($L373) &gt;= 3), IF($O373 &lt;&gt; "", $E373/$O373, ""), ""),"")</f>
        <v/>
      </c>
      <c r="S373" s="10" t="str">
        <f>IF('FY2025'!$A375&lt;&gt;"",IF(AND(MONTH($K373) &lt;= 4, MONTH($L373) &gt;= 4), IF($O373 &lt;&gt; "", $E373/$O373, ""), ""),"")</f>
        <v/>
      </c>
      <c r="T373" s="10" t="str">
        <f>IF('FY2025'!$A375&lt;&gt;"",IF(AND(MONTH($K373) &lt;= 5, MONTH($L373) &gt;= 5), IF($O373 &lt;&gt; "", $E373/$O373, ""), ""),"")</f>
        <v/>
      </c>
      <c r="U373" s="10" t="str">
        <f>IF('FY2025'!$A375&lt;&gt;"",IF(AND(MONTH($K373) &lt;= 6, MONTH($L373) &gt;= 6), IF($O373 &lt;&gt; "", $E373/$O373, ""), ""),"")</f>
        <v/>
      </c>
      <c r="V373" s="10" t="str">
        <f>IF('FY2025'!$A375&lt;&gt;"",IF(AND(MONTH($K373) &lt;= 7, MONTH($L373) &gt;= 7 ), IF($O373 &lt;&gt; "", $E373/$O373, ""), ""),"")</f>
        <v/>
      </c>
      <c r="W373" s="10" t="str">
        <f>IF('FY2025'!$A375&lt;&gt;"",IF(AND(MONTH($K373) &lt;= 8, MONTH($L373) &gt;= 8), IF($O373 &lt;&gt; "", $E373/$O373, ""), ""),"")</f>
        <v/>
      </c>
      <c r="X373" s="10" t="str">
        <f>IF('FY2025'!$A375&lt;&gt;"",IF(AND(MONTH($K373) &lt;= 9, MONTH($L373) &gt;= 9), IF($O373 &lt;&gt; "", $E373/$O373, ""), ""),"")</f>
        <v/>
      </c>
      <c r="Y373" s="10" t="str">
        <f>IF('FY2025'!$A375&lt;&gt;"",IF(AND(MONTH($K373) &lt;= 10, MONTH($L373) &gt;= 10), IF($O373 &lt;&gt; "", $E373/$O373, ""), ""),"")</f>
        <v/>
      </c>
      <c r="Z373" s="10" t="str">
        <f>IF('FY2025'!$A375&lt;&gt;"",IF(AND(MONTH($K373) &lt;= 11, MONTH($L373) &gt;= 11), IF($O373 &lt;&gt; "", $E373/$O373, ""), ""),"")</f>
        <v/>
      </c>
      <c r="AA373" s="10" t="str">
        <f>IF('FY2025'!$A375&lt;&gt;"",IF(AND(MONTH($K373) &lt;= 12, MONTH($L373) &gt;= 12), IF($O373 &lt;&gt; "", $E373/$O373, ""), ""),"")</f>
        <v/>
      </c>
    </row>
    <row r="374" spans="1:27" x14ac:dyDescent="0.25">
      <c r="A374" s="8" t="str">
        <f>IF('FY2025'!A376&lt;&gt;"", VALUE('FY2025'!A376), "")</f>
        <v/>
      </c>
      <c r="D374" s="5" t="str">
        <f>IF('FY2025'!A376&lt;&gt;"",_xlfn.VALUETOTEXT('FY2025'!D376),"")</f>
        <v/>
      </c>
      <c r="E374" s="6" t="str">
        <f>IF('FY2025'!A376&lt;&gt;"",VALUE('FY2025'!E376),"")</f>
        <v/>
      </c>
      <c r="F374" s="6" t="str">
        <f>IF('FY2025'!A376&lt;&gt;"",VALUE('FY2025'!F376),"")</f>
        <v/>
      </c>
      <c r="G374" s="6" t="str">
        <f>IF('FY2025'!A376&lt;&gt;"",VALUE('FY2025'!G376),"")</f>
        <v/>
      </c>
      <c r="H374" s="6" t="str">
        <f>IF('FY2025'!A376&lt;&gt;"",VALUE('FY2025'!H376),"")</f>
        <v/>
      </c>
      <c r="I374" s="6" t="str">
        <f>IF('FY2025'!A376&lt;&gt;"",VALUE('FY2025'!I376),"")</f>
        <v/>
      </c>
      <c r="J374" s="6" t="str">
        <f>IF('FY2025'!A376&lt;&gt;"",VALUE('FY2025'!J376),"")</f>
        <v/>
      </c>
      <c r="K374" s="7" t="str">
        <f>IF('FY2025'!A376&lt;&gt;"",DATEVALUE(MID('FY2025'!K376, FIND(",", 'FY2025'!K376) + 2, FIND(" ", 'FY2025'!K376) - FIND(",", 'FY2025'!K376) - 1) &amp; " " &amp; MID('FY2025'!K376, FIND(" ", 'FY2025'!K376) + 1, FIND(",", 'FY2025'!K376, FIND(" ", 'FY2025'!K376)) - FIND(" ", 'FY2025'!K376) - 1) &amp; ", " &amp; MID('FY2025'!K376, FIND(",", 'FY2025'!K376, FIND(",",'FY2025'!K376) + 1) + 2, LEN('FY2025'!K376))),"")</f>
        <v/>
      </c>
      <c r="L374" s="7" t="str">
        <f>IF('FY2025'!A376&lt;&gt;"",DATEVALUE(MID('FY2025'!L376, FIND(",", 'FY2025'!L376) + 2, FIND(" ", 'FY2025'!L376) - FIND(",", 'FY2025'!L376) - 1) &amp; " " &amp; MID('FY2025'!L376, FIND(" ", 'FY2025'!L376) + 1, FIND(",", 'FY2025'!L376, FIND(" ", 'FY2025'!L376)) - FIND(" ", 'FY2025'!L376) - 1) &amp; ", " &amp; MID('FY2025'!L376, FIND(",", 'FY2025'!L376, FIND(",",'FY2025'!L376) + 1) + 2, LEN('FY2025'!L376))),"")</f>
        <v/>
      </c>
      <c r="M374" s="7" t="str">
        <f>IF('FY2025'!A376&lt;&gt;"",DATEVALUE(MID('FY2025'!M376, FIND(",", 'FY2025'!M376) + 2, FIND(" ", 'FY2025'!M376) - FIND(",", 'FY2025'!M376) - 1) &amp; " " &amp; MID('FY2025'!M376, FIND(" ", 'FY2025'!M376) + 1, FIND(",", 'FY2025'!M376, FIND(" ", 'FY2025'!M376)) - FIND(" ", 'FY2025'!M376) - 1) &amp; ", " &amp; MID('FY2025'!M376, FIND(",", 'FY2025'!M376, FIND(",",'FY2025'!M376) + 1) + 2, LEN('FY2025'!M376))),"")</f>
        <v/>
      </c>
      <c r="N374" s="7" t="str">
        <f>IF('FY2025'!A376&lt;&gt;"",DATEVALUE(MID('FY2025'!N376, FIND(",", 'FY2025'!N376) + 2, FIND(" ", 'FY2025'!N376) - FIND(",", 'FY2025'!N376) - 1) &amp; " " &amp; MID('FY2025'!N376, FIND(" ", 'FY2025'!N376) + 1, FIND(",", 'FY2025'!N376, FIND(" ", 'FY2025'!N376)) - FIND(" ", 'FY2025'!N376) - 1) &amp; ", " &amp; MID('FY2025'!N376, FIND(",", 'FY2025'!N376, FIND(",",'FY2025'!N376) + 1) + 2, LEN('FY2025'!N376))),"")</f>
        <v/>
      </c>
      <c r="O374" s="5" t="str">
        <f t="shared" si="5"/>
        <v/>
      </c>
      <c r="P374" s="10" t="str">
        <f>IF('FY2025'!$A376&lt;&gt;"",IF(AND(MONTH($K374) &lt;= 1, MONTH($L374) &gt;= 1), IF($O374 &lt;&gt; "", $E374/$O374, ""), ""),"")</f>
        <v/>
      </c>
      <c r="Q374" s="10" t="str">
        <f>IF('FY2025'!$A376&lt;&gt;"",IF(AND(MONTH($K374) &lt;= 2, MONTH($L374) &gt;= 2), IF($O374 &lt;&gt; "", $E374/$O374, ""), ""),"")</f>
        <v/>
      </c>
      <c r="R374" s="10" t="str">
        <f>IF('FY2025'!$A376&lt;&gt;"",IF(AND(MONTH($K374) &lt;= 3, MONTH($L374) &gt;= 3), IF($O374 &lt;&gt; "", $E374/$O374, ""), ""),"")</f>
        <v/>
      </c>
      <c r="S374" s="10" t="str">
        <f>IF('FY2025'!$A376&lt;&gt;"",IF(AND(MONTH($K374) &lt;= 4, MONTH($L374) &gt;= 4), IF($O374 &lt;&gt; "", $E374/$O374, ""), ""),"")</f>
        <v/>
      </c>
      <c r="T374" s="10" t="str">
        <f>IF('FY2025'!$A376&lt;&gt;"",IF(AND(MONTH($K374) &lt;= 5, MONTH($L374) &gt;= 5), IF($O374 &lt;&gt; "", $E374/$O374, ""), ""),"")</f>
        <v/>
      </c>
      <c r="U374" s="10" t="str">
        <f>IF('FY2025'!$A376&lt;&gt;"",IF(AND(MONTH($K374) &lt;= 6, MONTH($L374) &gt;= 6), IF($O374 &lt;&gt; "", $E374/$O374, ""), ""),"")</f>
        <v/>
      </c>
      <c r="V374" s="10" t="str">
        <f>IF('FY2025'!$A376&lt;&gt;"",IF(AND(MONTH($K374) &lt;= 7, MONTH($L374) &gt;= 7 ), IF($O374 &lt;&gt; "", $E374/$O374, ""), ""),"")</f>
        <v/>
      </c>
      <c r="W374" s="10" t="str">
        <f>IF('FY2025'!$A376&lt;&gt;"",IF(AND(MONTH($K374) &lt;= 8, MONTH($L374) &gt;= 8), IF($O374 &lt;&gt; "", $E374/$O374, ""), ""),"")</f>
        <v/>
      </c>
      <c r="X374" s="10" t="str">
        <f>IF('FY2025'!$A376&lt;&gt;"",IF(AND(MONTH($K374) &lt;= 9, MONTH($L374) &gt;= 9), IF($O374 &lt;&gt; "", $E374/$O374, ""), ""),"")</f>
        <v/>
      </c>
      <c r="Y374" s="10" t="str">
        <f>IF('FY2025'!$A376&lt;&gt;"",IF(AND(MONTH($K374) &lt;= 10, MONTH($L374) &gt;= 10), IF($O374 &lt;&gt; "", $E374/$O374, ""), ""),"")</f>
        <v/>
      </c>
      <c r="Z374" s="10" t="str">
        <f>IF('FY2025'!$A376&lt;&gt;"",IF(AND(MONTH($K374) &lt;= 11, MONTH($L374) &gt;= 11), IF($O374 &lt;&gt; "", $E374/$O374, ""), ""),"")</f>
        <v/>
      </c>
      <c r="AA374" s="10" t="str">
        <f>IF('FY2025'!$A376&lt;&gt;"",IF(AND(MONTH($K374) &lt;= 12, MONTH($L374) &gt;= 12), IF($O374 &lt;&gt; "", $E374/$O374, ""), ""),"")</f>
        <v/>
      </c>
    </row>
    <row r="375" spans="1:27" x14ac:dyDescent="0.25">
      <c r="A375" s="8" t="str">
        <f>IF('FY2025'!A377&lt;&gt;"", VALUE('FY2025'!A377), "")</f>
        <v/>
      </c>
      <c r="D375" s="5" t="str">
        <f>IF('FY2025'!A377&lt;&gt;"",_xlfn.VALUETOTEXT('FY2025'!D377),"")</f>
        <v/>
      </c>
      <c r="E375" s="6" t="str">
        <f>IF('FY2025'!A377&lt;&gt;"",VALUE('FY2025'!E377),"")</f>
        <v/>
      </c>
      <c r="F375" s="6" t="str">
        <f>IF('FY2025'!A377&lt;&gt;"",VALUE('FY2025'!F377),"")</f>
        <v/>
      </c>
      <c r="G375" s="6" t="str">
        <f>IF('FY2025'!A377&lt;&gt;"",VALUE('FY2025'!G377),"")</f>
        <v/>
      </c>
      <c r="H375" s="6" t="str">
        <f>IF('FY2025'!A377&lt;&gt;"",VALUE('FY2025'!H377),"")</f>
        <v/>
      </c>
      <c r="I375" s="6" t="str">
        <f>IF('FY2025'!A377&lt;&gt;"",VALUE('FY2025'!I377),"")</f>
        <v/>
      </c>
      <c r="J375" s="6" t="str">
        <f>IF('FY2025'!A377&lt;&gt;"",VALUE('FY2025'!J377),"")</f>
        <v/>
      </c>
      <c r="K375" s="7" t="str">
        <f>IF('FY2025'!A377&lt;&gt;"",DATEVALUE(MID('FY2025'!K377, FIND(",", 'FY2025'!K377) + 2, FIND(" ", 'FY2025'!K377) - FIND(",", 'FY2025'!K377) - 1) &amp; " " &amp; MID('FY2025'!K377, FIND(" ", 'FY2025'!K377) + 1, FIND(",", 'FY2025'!K377, FIND(" ", 'FY2025'!K377)) - FIND(" ", 'FY2025'!K377) - 1) &amp; ", " &amp; MID('FY2025'!K377, FIND(",", 'FY2025'!K377, FIND(",",'FY2025'!K377) + 1) + 2, LEN('FY2025'!K377))),"")</f>
        <v/>
      </c>
      <c r="L375" s="7" t="str">
        <f>IF('FY2025'!A377&lt;&gt;"",DATEVALUE(MID('FY2025'!L377, FIND(",", 'FY2025'!L377) + 2, FIND(" ", 'FY2025'!L377) - FIND(",", 'FY2025'!L377) - 1) &amp; " " &amp; MID('FY2025'!L377, FIND(" ", 'FY2025'!L377) + 1, FIND(",", 'FY2025'!L377, FIND(" ", 'FY2025'!L377)) - FIND(" ", 'FY2025'!L377) - 1) &amp; ", " &amp; MID('FY2025'!L377, FIND(",", 'FY2025'!L377, FIND(",",'FY2025'!L377) + 1) + 2, LEN('FY2025'!L377))),"")</f>
        <v/>
      </c>
      <c r="M375" s="7" t="str">
        <f>IF('FY2025'!A377&lt;&gt;"",DATEVALUE(MID('FY2025'!M377, FIND(",", 'FY2025'!M377) + 2, FIND(" ", 'FY2025'!M377) - FIND(",", 'FY2025'!M377) - 1) &amp; " " &amp; MID('FY2025'!M377, FIND(" ", 'FY2025'!M377) + 1, FIND(",", 'FY2025'!M377, FIND(" ", 'FY2025'!M377)) - FIND(" ", 'FY2025'!M377) - 1) &amp; ", " &amp; MID('FY2025'!M377, FIND(",", 'FY2025'!M377, FIND(",",'FY2025'!M377) + 1) + 2, LEN('FY2025'!M377))),"")</f>
        <v/>
      </c>
      <c r="N375" s="7" t="str">
        <f>IF('FY2025'!A377&lt;&gt;"",DATEVALUE(MID('FY2025'!N377, FIND(",", 'FY2025'!N377) + 2, FIND(" ", 'FY2025'!N377) - FIND(",", 'FY2025'!N377) - 1) &amp; " " &amp; MID('FY2025'!N377, FIND(" ", 'FY2025'!N377) + 1, FIND(",", 'FY2025'!N377, FIND(" ", 'FY2025'!N377)) - FIND(" ", 'FY2025'!N377) - 1) &amp; ", " &amp; MID('FY2025'!N377, FIND(",", 'FY2025'!N377, FIND(",",'FY2025'!N377) + 1) + 2, LEN('FY2025'!N377))),"")</f>
        <v/>
      </c>
      <c r="O375" s="5" t="str">
        <f t="shared" si="5"/>
        <v/>
      </c>
      <c r="P375" s="10" t="str">
        <f>IF('FY2025'!$A377&lt;&gt;"",IF(AND(MONTH($K375) &lt;= 1, MONTH($L375) &gt;= 1), IF($O375 &lt;&gt; "", $E375/$O375, ""), ""),"")</f>
        <v/>
      </c>
      <c r="Q375" s="10" t="str">
        <f>IF('FY2025'!$A377&lt;&gt;"",IF(AND(MONTH($K375) &lt;= 2, MONTH($L375) &gt;= 2), IF($O375 &lt;&gt; "", $E375/$O375, ""), ""),"")</f>
        <v/>
      </c>
      <c r="R375" s="10" t="str">
        <f>IF('FY2025'!$A377&lt;&gt;"",IF(AND(MONTH($K375) &lt;= 3, MONTH($L375) &gt;= 3), IF($O375 &lt;&gt; "", $E375/$O375, ""), ""),"")</f>
        <v/>
      </c>
      <c r="S375" s="10" t="str">
        <f>IF('FY2025'!$A377&lt;&gt;"",IF(AND(MONTH($K375) &lt;= 4, MONTH($L375) &gt;= 4), IF($O375 &lt;&gt; "", $E375/$O375, ""), ""),"")</f>
        <v/>
      </c>
      <c r="T375" s="10" t="str">
        <f>IF('FY2025'!$A377&lt;&gt;"",IF(AND(MONTH($K375) &lt;= 5, MONTH($L375) &gt;= 5), IF($O375 &lt;&gt; "", $E375/$O375, ""), ""),"")</f>
        <v/>
      </c>
      <c r="U375" s="10" t="str">
        <f>IF('FY2025'!$A377&lt;&gt;"",IF(AND(MONTH($K375) &lt;= 6, MONTH($L375) &gt;= 6), IF($O375 &lt;&gt; "", $E375/$O375, ""), ""),"")</f>
        <v/>
      </c>
      <c r="V375" s="10" t="str">
        <f>IF('FY2025'!$A377&lt;&gt;"",IF(AND(MONTH($K375) &lt;= 7, MONTH($L375) &gt;= 7 ), IF($O375 &lt;&gt; "", $E375/$O375, ""), ""),"")</f>
        <v/>
      </c>
      <c r="W375" s="10" t="str">
        <f>IF('FY2025'!$A377&lt;&gt;"",IF(AND(MONTH($K375) &lt;= 8, MONTH($L375) &gt;= 8), IF($O375 &lt;&gt; "", $E375/$O375, ""), ""),"")</f>
        <v/>
      </c>
      <c r="X375" s="10" t="str">
        <f>IF('FY2025'!$A377&lt;&gt;"",IF(AND(MONTH($K375) &lt;= 9, MONTH($L375) &gt;= 9), IF($O375 &lt;&gt; "", $E375/$O375, ""), ""),"")</f>
        <v/>
      </c>
      <c r="Y375" s="10" t="str">
        <f>IF('FY2025'!$A377&lt;&gt;"",IF(AND(MONTH($K375) &lt;= 10, MONTH($L375) &gt;= 10), IF($O375 &lt;&gt; "", $E375/$O375, ""), ""),"")</f>
        <v/>
      </c>
      <c r="Z375" s="10" t="str">
        <f>IF('FY2025'!$A377&lt;&gt;"",IF(AND(MONTH($K375) &lt;= 11, MONTH($L375) &gt;= 11), IF($O375 &lt;&gt; "", $E375/$O375, ""), ""),"")</f>
        <v/>
      </c>
      <c r="AA375" s="10" t="str">
        <f>IF('FY2025'!$A377&lt;&gt;"",IF(AND(MONTH($K375) &lt;= 12, MONTH($L375) &gt;= 12), IF($O375 &lt;&gt; "", $E375/$O375, ""), ""),"")</f>
        <v/>
      </c>
    </row>
    <row r="376" spans="1:27" x14ac:dyDescent="0.25">
      <c r="A376" s="8" t="str">
        <f>IF('FY2025'!A378&lt;&gt;"", VALUE('FY2025'!A378), "")</f>
        <v/>
      </c>
      <c r="D376" s="5" t="str">
        <f>IF('FY2025'!A378&lt;&gt;"",_xlfn.VALUETOTEXT('FY2025'!D378),"")</f>
        <v/>
      </c>
      <c r="E376" s="6" t="str">
        <f>IF('FY2025'!A378&lt;&gt;"",VALUE('FY2025'!E378),"")</f>
        <v/>
      </c>
      <c r="F376" s="6" t="str">
        <f>IF('FY2025'!A378&lt;&gt;"",VALUE('FY2025'!F378),"")</f>
        <v/>
      </c>
      <c r="G376" s="6" t="str">
        <f>IF('FY2025'!A378&lt;&gt;"",VALUE('FY2025'!G378),"")</f>
        <v/>
      </c>
      <c r="H376" s="6" t="str">
        <f>IF('FY2025'!A378&lt;&gt;"",VALUE('FY2025'!H378),"")</f>
        <v/>
      </c>
      <c r="I376" s="6" t="str">
        <f>IF('FY2025'!A378&lt;&gt;"",VALUE('FY2025'!I378),"")</f>
        <v/>
      </c>
      <c r="J376" s="6" t="str">
        <f>IF('FY2025'!A378&lt;&gt;"",VALUE('FY2025'!J378),"")</f>
        <v/>
      </c>
      <c r="K376" s="7" t="str">
        <f>IF('FY2025'!A378&lt;&gt;"",DATEVALUE(MID('FY2025'!K378, FIND(",", 'FY2025'!K378) + 2, FIND(" ", 'FY2025'!K378) - FIND(",", 'FY2025'!K378) - 1) &amp; " " &amp; MID('FY2025'!K378, FIND(" ", 'FY2025'!K378) + 1, FIND(",", 'FY2025'!K378, FIND(" ", 'FY2025'!K378)) - FIND(" ", 'FY2025'!K378) - 1) &amp; ", " &amp; MID('FY2025'!K378, FIND(",", 'FY2025'!K378, FIND(",",'FY2025'!K378) + 1) + 2, LEN('FY2025'!K378))),"")</f>
        <v/>
      </c>
      <c r="L376" s="7" t="str">
        <f>IF('FY2025'!A378&lt;&gt;"",DATEVALUE(MID('FY2025'!L378, FIND(",", 'FY2025'!L378) + 2, FIND(" ", 'FY2025'!L378) - FIND(",", 'FY2025'!L378) - 1) &amp; " " &amp; MID('FY2025'!L378, FIND(" ", 'FY2025'!L378) + 1, FIND(",", 'FY2025'!L378, FIND(" ", 'FY2025'!L378)) - FIND(" ", 'FY2025'!L378) - 1) &amp; ", " &amp; MID('FY2025'!L378, FIND(",", 'FY2025'!L378, FIND(",",'FY2025'!L378) + 1) + 2, LEN('FY2025'!L378))),"")</f>
        <v/>
      </c>
      <c r="M376" s="7" t="str">
        <f>IF('FY2025'!A378&lt;&gt;"",DATEVALUE(MID('FY2025'!M378, FIND(",", 'FY2025'!M378) + 2, FIND(" ", 'FY2025'!M378) - FIND(",", 'FY2025'!M378) - 1) &amp; " " &amp; MID('FY2025'!M378, FIND(" ", 'FY2025'!M378) + 1, FIND(",", 'FY2025'!M378, FIND(" ", 'FY2025'!M378)) - FIND(" ", 'FY2025'!M378) - 1) &amp; ", " &amp; MID('FY2025'!M378, FIND(",", 'FY2025'!M378, FIND(",",'FY2025'!M378) + 1) + 2, LEN('FY2025'!M378))),"")</f>
        <v/>
      </c>
      <c r="N376" s="7" t="str">
        <f>IF('FY2025'!A378&lt;&gt;"",DATEVALUE(MID('FY2025'!N378, FIND(",", 'FY2025'!N378) + 2, FIND(" ", 'FY2025'!N378) - FIND(",", 'FY2025'!N378) - 1) &amp; " " &amp; MID('FY2025'!N378, FIND(" ", 'FY2025'!N378) + 1, FIND(",", 'FY2025'!N378, FIND(" ", 'FY2025'!N378)) - FIND(" ", 'FY2025'!N378) - 1) &amp; ", " &amp; MID('FY2025'!N378, FIND(",", 'FY2025'!N378, FIND(",",'FY2025'!N378) + 1) + 2, LEN('FY2025'!N378))),"")</f>
        <v/>
      </c>
      <c r="O376" s="5" t="str">
        <f t="shared" si="5"/>
        <v/>
      </c>
      <c r="P376" s="10" t="str">
        <f>IF('FY2025'!$A378&lt;&gt;"",IF(AND(MONTH($K376) &lt;= 1, MONTH($L376) &gt;= 1), IF($O376 &lt;&gt; "", $E376/$O376, ""), ""),"")</f>
        <v/>
      </c>
      <c r="Q376" s="10" t="str">
        <f>IF('FY2025'!$A378&lt;&gt;"",IF(AND(MONTH($K376) &lt;= 2, MONTH($L376) &gt;= 2), IF($O376 &lt;&gt; "", $E376/$O376, ""), ""),"")</f>
        <v/>
      </c>
      <c r="R376" s="10" t="str">
        <f>IF('FY2025'!$A378&lt;&gt;"",IF(AND(MONTH($K376) &lt;= 3, MONTH($L376) &gt;= 3), IF($O376 &lt;&gt; "", $E376/$O376, ""), ""),"")</f>
        <v/>
      </c>
      <c r="S376" s="10" t="str">
        <f>IF('FY2025'!$A378&lt;&gt;"",IF(AND(MONTH($K376) &lt;= 4, MONTH($L376) &gt;= 4), IF($O376 &lt;&gt; "", $E376/$O376, ""), ""),"")</f>
        <v/>
      </c>
      <c r="T376" s="10" t="str">
        <f>IF('FY2025'!$A378&lt;&gt;"",IF(AND(MONTH($K376) &lt;= 5, MONTH($L376) &gt;= 5), IF($O376 &lt;&gt; "", $E376/$O376, ""), ""),"")</f>
        <v/>
      </c>
      <c r="U376" s="10" t="str">
        <f>IF('FY2025'!$A378&lt;&gt;"",IF(AND(MONTH($K376) &lt;= 6, MONTH($L376) &gt;= 6), IF($O376 &lt;&gt; "", $E376/$O376, ""), ""),"")</f>
        <v/>
      </c>
      <c r="V376" s="10" t="str">
        <f>IF('FY2025'!$A378&lt;&gt;"",IF(AND(MONTH($K376) &lt;= 7, MONTH($L376) &gt;= 7 ), IF($O376 &lt;&gt; "", $E376/$O376, ""), ""),"")</f>
        <v/>
      </c>
      <c r="W376" s="10" t="str">
        <f>IF('FY2025'!$A378&lt;&gt;"",IF(AND(MONTH($K376) &lt;= 8, MONTH($L376) &gt;= 8), IF($O376 &lt;&gt; "", $E376/$O376, ""), ""),"")</f>
        <v/>
      </c>
      <c r="X376" s="10" t="str">
        <f>IF('FY2025'!$A378&lt;&gt;"",IF(AND(MONTH($K376) &lt;= 9, MONTH($L376) &gt;= 9), IF($O376 &lt;&gt; "", $E376/$O376, ""), ""),"")</f>
        <v/>
      </c>
      <c r="Y376" s="10" t="str">
        <f>IF('FY2025'!$A378&lt;&gt;"",IF(AND(MONTH($K376) &lt;= 10, MONTH($L376) &gt;= 10), IF($O376 &lt;&gt; "", $E376/$O376, ""), ""),"")</f>
        <v/>
      </c>
      <c r="Z376" s="10" t="str">
        <f>IF('FY2025'!$A378&lt;&gt;"",IF(AND(MONTH($K376) &lt;= 11, MONTH($L376) &gt;= 11), IF($O376 &lt;&gt; "", $E376/$O376, ""), ""),"")</f>
        <v/>
      </c>
      <c r="AA376" s="10" t="str">
        <f>IF('FY2025'!$A378&lt;&gt;"",IF(AND(MONTH($K376) &lt;= 12, MONTH($L376) &gt;= 12), IF($O376 &lt;&gt; "", $E376/$O376, ""), ""),"")</f>
        <v/>
      </c>
    </row>
    <row r="377" spans="1:27" x14ac:dyDescent="0.25">
      <c r="A377" s="8" t="str">
        <f>IF('FY2025'!A379&lt;&gt;"", VALUE('FY2025'!A379), "")</f>
        <v/>
      </c>
      <c r="D377" s="5" t="str">
        <f>IF('FY2025'!A379&lt;&gt;"",_xlfn.VALUETOTEXT('FY2025'!D379),"")</f>
        <v/>
      </c>
      <c r="E377" s="6" t="str">
        <f>IF('FY2025'!A379&lt;&gt;"",VALUE('FY2025'!E379),"")</f>
        <v/>
      </c>
      <c r="F377" s="6" t="str">
        <f>IF('FY2025'!A379&lt;&gt;"",VALUE('FY2025'!F379),"")</f>
        <v/>
      </c>
      <c r="G377" s="6" t="str">
        <f>IF('FY2025'!A379&lt;&gt;"",VALUE('FY2025'!G379),"")</f>
        <v/>
      </c>
      <c r="H377" s="6" t="str">
        <f>IF('FY2025'!A379&lt;&gt;"",VALUE('FY2025'!H379),"")</f>
        <v/>
      </c>
      <c r="I377" s="6" t="str">
        <f>IF('FY2025'!A379&lt;&gt;"",VALUE('FY2025'!I379),"")</f>
        <v/>
      </c>
      <c r="J377" s="6" t="str">
        <f>IF('FY2025'!A379&lt;&gt;"",VALUE('FY2025'!J379),"")</f>
        <v/>
      </c>
      <c r="K377" s="7" t="str">
        <f>IF('FY2025'!A379&lt;&gt;"",DATEVALUE(MID('FY2025'!K379, FIND(",", 'FY2025'!K379) + 2, FIND(" ", 'FY2025'!K379) - FIND(",", 'FY2025'!K379) - 1) &amp; " " &amp; MID('FY2025'!K379, FIND(" ", 'FY2025'!K379) + 1, FIND(",", 'FY2025'!K379, FIND(" ", 'FY2025'!K379)) - FIND(" ", 'FY2025'!K379) - 1) &amp; ", " &amp; MID('FY2025'!K379, FIND(",", 'FY2025'!K379, FIND(",",'FY2025'!K379) + 1) + 2, LEN('FY2025'!K379))),"")</f>
        <v/>
      </c>
      <c r="L377" s="7" t="str">
        <f>IF('FY2025'!A379&lt;&gt;"",DATEVALUE(MID('FY2025'!L379, FIND(",", 'FY2025'!L379) + 2, FIND(" ", 'FY2025'!L379) - FIND(",", 'FY2025'!L379) - 1) &amp; " " &amp; MID('FY2025'!L379, FIND(" ", 'FY2025'!L379) + 1, FIND(",", 'FY2025'!L379, FIND(" ", 'FY2025'!L379)) - FIND(" ", 'FY2025'!L379) - 1) &amp; ", " &amp; MID('FY2025'!L379, FIND(",", 'FY2025'!L379, FIND(",",'FY2025'!L379) + 1) + 2, LEN('FY2025'!L379))),"")</f>
        <v/>
      </c>
      <c r="M377" s="7" t="str">
        <f>IF('FY2025'!A379&lt;&gt;"",DATEVALUE(MID('FY2025'!M379, FIND(",", 'FY2025'!M379) + 2, FIND(" ", 'FY2025'!M379) - FIND(",", 'FY2025'!M379) - 1) &amp; " " &amp; MID('FY2025'!M379, FIND(" ", 'FY2025'!M379) + 1, FIND(",", 'FY2025'!M379, FIND(" ", 'FY2025'!M379)) - FIND(" ", 'FY2025'!M379) - 1) &amp; ", " &amp; MID('FY2025'!M379, FIND(",", 'FY2025'!M379, FIND(",",'FY2025'!M379) + 1) + 2, LEN('FY2025'!M379))),"")</f>
        <v/>
      </c>
      <c r="N377" s="7" t="str">
        <f>IF('FY2025'!A379&lt;&gt;"",DATEVALUE(MID('FY2025'!N379, FIND(",", 'FY2025'!N379) + 2, FIND(" ", 'FY2025'!N379) - FIND(",", 'FY2025'!N379) - 1) &amp; " " &amp; MID('FY2025'!N379, FIND(" ", 'FY2025'!N379) + 1, FIND(",", 'FY2025'!N379, FIND(" ", 'FY2025'!N379)) - FIND(" ", 'FY2025'!N379) - 1) &amp; ", " &amp; MID('FY2025'!N379, FIND(",", 'FY2025'!N379, FIND(",",'FY2025'!N379) + 1) + 2, LEN('FY2025'!N379))),"")</f>
        <v/>
      </c>
      <c r="O377" s="5" t="str">
        <f t="shared" si="5"/>
        <v/>
      </c>
      <c r="P377" s="10" t="str">
        <f>IF('FY2025'!$A379&lt;&gt;"",IF(AND(MONTH($K377) &lt;= 1, MONTH($L377) &gt;= 1), IF($O377 &lt;&gt; "", $E377/$O377, ""), ""),"")</f>
        <v/>
      </c>
      <c r="Q377" s="10" t="str">
        <f>IF('FY2025'!$A379&lt;&gt;"",IF(AND(MONTH($K377) &lt;= 2, MONTH($L377) &gt;= 2), IF($O377 &lt;&gt; "", $E377/$O377, ""), ""),"")</f>
        <v/>
      </c>
      <c r="R377" s="10" t="str">
        <f>IF('FY2025'!$A379&lt;&gt;"",IF(AND(MONTH($K377) &lt;= 3, MONTH($L377) &gt;= 3), IF($O377 &lt;&gt; "", $E377/$O377, ""), ""),"")</f>
        <v/>
      </c>
      <c r="S377" s="10" t="str">
        <f>IF('FY2025'!$A379&lt;&gt;"",IF(AND(MONTH($K377) &lt;= 4, MONTH($L377) &gt;= 4), IF($O377 &lt;&gt; "", $E377/$O377, ""), ""),"")</f>
        <v/>
      </c>
      <c r="T377" s="10" t="str">
        <f>IF('FY2025'!$A379&lt;&gt;"",IF(AND(MONTH($K377) &lt;= 5, MONTH($L377) &gt;= 5), IF($O377 &lt;&gt; "", $E377/$O377, ""), ""),"")</f>
        <v/>
      </c>
      <c r="U377" s="10" t="str">
        <f>IF('FY2025'!$A379&lt;&gt;"",IF(AND(MONTH($K377) &lt;= 6, MONTH($L377) &gt;= 6), IF($O377 &lt;&gt; "", $E377/$O377, ""), ""),"")</f>
        <v/>
      </c>
      <c r="V377" s="10" t="str">
        <f>IF('FY2025'!$A379&lt;&gt;"",IF(AND(MONTH($K377) &lt;= 7, MONTH($L377) &gt;= 7 ), IF($O377 &lt;&gt; "", $E377/$O377, ""), ""),"")</f>
        <v/>
      </c>
      <c r="W377" s="10" t="str">
        <f>IF('FY2025'!$A379&lt;&gt;"",IF(AND(MONTH($K377) &lt;= 8, MONTH($L377) &gt;= 8), IF($O377 &lt;&gt; "", $E377/$O377, ""), ""),"")</f>
        <v/>
      </c>
      <c r="X377" s="10" t="str">
        <f>IF('FY2025'!$A379&lt;&gt;"",IF(AND(MONTH($K377) &lt;= 9, MONTH($L377) &gt;= 9), IF($O377 &lt;&gt; "", $E377/$O377, ""), ""),"")</f>
        <v/>
      </c>
      <c r="Y377" s="10" t="str">
        <f>IF('FY2025'!$A379&lt;&gt;"",IF(AND(MONTH($K377) &lt;= 10, MONTH($L377) &gt;= 10), IF($O377 &lt;&gt; "", $E377/$O377, ""), ""),"")</f>
        <v/>
      </c>
      <c r="Z377" s="10" t="str">
        <f>IF('FY2025'!$A379&lt;&gt;"",IF(AND(MONTH($K377) &lt;= 11, MONTH($L377) &gt;= 11), IF($O377 &lt;&gt; "", $E377/$O377, ""), ""),"")</f>
        <v/>
      </c>
      <c r="AA377" s="10" t="str">
        <f>IF('FY2025'!$A379&lt;&gt;"",IF(AND(MONTH($K377) &lt;= 12, MONTH($L377) &gt;= 12), IF($O377 &lt;&gt; "", $E377/$O377, ""), ""),"")</f>
        <v/>
      </c>
    </row>
    <row r="378" spans="1:27" x14ac:dyDescent="0.25">
      <c r="A378" s="8" t="str">
        <f>IF('FY2025'!A380&lt;&gt;"", VALUE('FY2025'!A380), "")</f>
        <v/>
      </c>
      <c r="D378" s="5" t="str">
        <f>IF('FY2025'!A380&lt;&gt;"",_xlfn.VALUETOTEXT('FY2025'!D380),"")</f>
        <v/>
      </c>
      <c r="E378" s="6" t="str">
        <f>IF('FY2025'!A380&lt;&gt;"",VALUE('FY2025'!E380),"")</f>
        <v/>
      </c>
      <c r="F378" s="6" t="str">
        <f>IF('FY2025'!A380&lt;&gt;"",VALUE('FY2025'!F380),"")</f>
        <v/>
      </c>
      <c r="G378" s="6" t="str">
        <f>IF('FY2025'!A380&lt;&gt;"",VALUE('FY2025'!G380),"")</f>
        <v/>
      </c>
      <c r="H378" s="6" t="str">
        <f>IF('FY2025'!A380&lt;&gt;"",VALUE('FY2025'!H380),"")</f>
        <v/>
      </c>
      <c r="I378" s="6" t="str">
        <f>IF('FY2025'!A380&lt;&gt;"",VALUE('FY2025'!I380),"")</f>
        <v/>
      </c>
      <c r="J378" s="6" t="str">
        <f>IF('FY2025'!A380&lt;&gt;"",VALUE('FY2025'!J380),"")</f>
        <v/>
      </c>
      <c r="K378" s="7" t="str">
        <f>IF('FY2025'!A380&lt;&gt;"",DATEVALUE(MID('FY2025'!K380, FIND(",", 'FY2025'!K380) + 2, FIND(" ", 'FY2025'!K380) - FIND(",", 'FY2025'!K380) - 1) &amp; " " &amp; MID('FY2025'!K380, FIND(" ", 'FY2025'!K380) + 1, FIND(",", 'FY2025'!K380, FIND(" ", 'FY2025'!K380)) - FIND(" ", 'FY2025'!K380) - 1) &amp; ", " &amp; MID('FY2025'!K380, FIND(",", 'FY2025'!K380, FIND(",",'FY2025'!K380) + 1) + 2, LEN('FY2025'!K380))),"")</f>
        <v/>
      </c>
      <c r="L378" s="7" t="str">
        <f>IF('FY2025'!A380&lt;&gt;"",DATEVALUE(MID('FY2025'!L380, FIND(",", 'FY2025'!L380) + 2, FIND(" ", 'FY2025'!L380) - FIND(",", 'FY2025'!L380) - 1) &amp; " " &amp; MID('FY2025'!L380, FIND(" ", 'FY2025'!L380) + 1, FIND(",", 'FY2025'!L380, FIND(" ", 'FY2025'!L380)) - FIND(" ", 'FY2025'!L380) - 1) &amp; ", " &amp; MID('FY2025'!L380, FIND(",", 'FY2025'!L380, FIND(",",'FY2025'!L380) + 1) + 2, LEN('FY2025'!L380))),"")</f>
        <v/>
      </c>
      <c r="M378" s="7" t="str">
        <f>IF('FY2025'!A380&lt;&gt;"",DATEVALUE(MID('FY2025'!M380, FIND(",", 'FY2025'!M380) + 2, FIND(" ", 'FY2025'!M380) - FIND(",", 'FY2025'!M380) - 1) &amp; " " &amp; MID('FY2025'!M380, FIND(" ", 'FY2025'!M380) + 1, FIND(",", 'FY2025'!M380, FIND(" ", 'FY2025'!M380)) - FIND(" ", 'FY2025'!M380) - 1) &amp; ", " &amp; MID('FY2025'!M380, FIND(",", 'FY2025'!M380, FIND(",",'FY2025'!M380) + 1) + 2, LEN('FY2025'!M380))),"")</f>
        <v/>
      </c>
      <c r="N378" s="7" t="str">
        <f>IF('FY2025'!A380&lt;&gt;"",DATEVALUE(MID('FY2025'!N380, FIND(",", 'FY2025'!N380) + 2, FIND(" ", 'FY2025'!N380) - FIND(",", 'FY2025'!N380) - 1) &amp; " " &amp; MID('FY2025'!N380, FIND(" ", 'FY2025'!N380) + 1, FIND(",", 'FY2025'!N380, FIND(" ", 'FY2025'!N380)) - FIND(" ", 'FY2025'!N380) - 1) &amp; ", " &amp; MID('FY2025'!N380, FIND(",", 'FY2025'!N380, FIND(",",'FY2025'!N380) + 1) + 2, LEN('FY2025'!N380))),"")</f>
        <v/>
      </c>
      <c r="O378" s="5" t="str">
        <f t="shared" si="5"/>
        <v/>
      </c>
      <c r="P378" s="10" t="str">
        <f>IF('FY2025'!$A380&lt;&gt;"",IF(AND(MONTH($K378) &lt;= 1, MONTH($L378) &gt;= 1), IF($O378 &lt;&gt; "", $E378/$O378, ""), ""),"")</f>
        <v/>
      </c>
      <c r="Q378" s="10" t="str">
        <f>IF('FY2025'!$A380&lt;&gt;"",IF(AND(MONTH($K378) &lt;= 2, MONTH($L378) &gt;= 2), IF($O378 &lt;&gt; "", $E378/$O378, ""), ""),"")</f>
        <v/>
      </c>
      <c r="R378" s="10" t="str">
        <f>IF('FY2025'!$A380&lt;&gt;"",IF(AND(MONTH($K378) &lt;= 3, MONTH($L378) &gt;= 3), IF($O378 &lt;&gt; "", $E378/$O378, ""), ""),"")</f>
        <v/>
      </c>
      <c r="S378" s="10" t="str">
        <f>IF('FY2025'!$A380&lt;&gt;"",IF(AND(MONTH($K378) &lt;= 4, MONTH($L378) &gt;= 4), IF($O378 &lt;&gt; "", $E378/$O378, ""), ""),"")</f>
        <v/>
      </c>
      <c r="T378" s="10" t="str">
        <f>IF('FY2025'!$A380&lt;&gt;"",IF(AND(MONTH($K378) &lt;= 5, MONTH($L378) &gt;= 5), IF($O378 &lt;&gt; "", $E378/$O378, ""), ""),"")</f>
        <v/>
      </c>
      <c r="U378" s="10" t="str">
        <f>IF('FY2025'!$A380&lt;&gt;"",IF(AND(MONTH($K378) &lt;= 6, MONTH($L378) &gt;= 6), IF($O378 &lt;&gt; "", $E378/$O378, ""), ""),"")</f>
        <v/>
      </c>
      <c r="V378" s="10" t="str">
        <f>IF('FY2025'!$A380&lt;&gt;"",IF(AND(MONTH($K378) &lt;= 7, MONTH($L378) &gt;= 7 ), IF($O378 &lt;&gt; "", $E378/$O378, ""), ""),"")</f>
        <v/>
      </c>
      <c r="W378" s="10" t="str">
        <f>IF('FY2025'!$A380&lt;&gt;"",IF(AND(MONTH($K378) &lt;= 8, MONTH($L378) &gt;= 8), IF($O378 &lt;&gt; "", $E378/$O378, ""), ""),"")</f>
        <v/>
      </c>
      <c r="X378" s="10" t="str">
        <f>IF('FY2025'!$A380&lt;&gt;"",IF(AND(MONTH($K378) &lt;= 9, MONTH($L378) &gt;= 9), IF($O378 &lt;&gt; "", $E378/$O378, ""), ""),"")</f>
        <v/>
      </c>
      <c r="Y378" s="10" t="str">
        <f>IF('FY2025'!$A380&lt;&gt;"",IF(AND(MONTH($K378) &lt;= 10, MONTH($L378) &gt;= 10), IF($O378 &lt;&gt; "", $E378/$O378, ""), ""),"")</f>
        <v/>
      </c>
      <c r="Z378" s="10" t="str">
        <f>IF('FY2025'!$A380&lt;&gt;"",IF(AND(MONTH($K378) &lt;= 11, MONTH($L378) &gt;= 11), IF($O378 &lt;&gt; "", $E378/$O378, ""), ""),"")</f>
        <v/>
      </c>
      <c r="AA378" s="10" t="str">
        <f>IF('FY2025'!$A380&lt;&gt;"",IF(AND(MONTH($K378) &lt;= 12, MONTH($L378) &gt;= 12), IF($O378 &lt;&gt; "", $E378/$O378, ""), ""),"")</f>
        <v/>
      </c>
    </row>
    <row r="379" spans="1:27" x14ac:dyDescent="0.25">
      <c r="A379" s="8" t="str">
        <f>IF('FY2025'!A381&lt;&gt;"", VALUE('FY2025'!A381), "")</f>
        <v/>
      </c>
      <c r="D379" s="5" t="str">
        <f>IF('FY2025'!A381&lt;&gt;"",_xlfn.VALUETOTEXT('FY2025'!D381),"")</f>
        <v/>
      </c>
      <c r="E379" s="6" t="str">
        <f>IF('FY2025'!A381&lt;&gt;"",VALUE('FY2025'!E381),"")</f>
        <v/>
      </c>
      <c r="F379" s="6" t="str">
        <f>IF('FY2025'!A381&lt;&gt;"",VALUE('FY2025'!F381),"")</f>
        <v/>
      </c>
      <c r="G379" s="6" t="str">
        <f>IF('FY2025'!A381&lt;&gt;"",VALUE('FY2025'!G381),"")</f>
        <v/>
      </c>
      <c r="H379" s="6" t="str">
        <f>IF('FY2025'!A381&lt;&gt;"",VALUE('FY2025'!H381),"")</f>
        <v/>
      </c>
      <c r="I379" s="6" t="str">
        <f>IF('FY2025'!A381&lt;&gt;"",VALUE('FY2025'!I381),"")</f>
        <v/>
      </c>
      <c r="J379" s="6" t="str">
        <f>IF('FY2025'!A381&lt;&gt;"",VALUE('FY2025'!J381),"")</f>
        <v/>
      </c>
      <c r="K379" s="7" t="str">
        <f>IF('FY2025'!A381&lt;&gt;"",DATEVALUE(MID('FY2025'!K381, FIND(",", 'FY2025'!K381) + 2, FIND(" ", 'FY2025'!K381) - FIND(",", 'FY2025'!K381) - 1) &amp; " " &amp; MID('FY2025'!K381, FIND(" ", 'FY2025'!K381) + 1, FIND(",", 'FY2025'!K381, FIND(" ", 'FY2025'!K381)) - FIND(" ", 'FY2025'!K381) - 1) &amp; ", " &amp; MID('FY2025'!K381, FIND(",", 'FY2025'!K381, FIND(",",'FY2025'!K381) + 1) + 2, LEN('FY2025'!K381))),"")</f>
        <v/>
      </c>
      <c r="L379" s="7" t="str">
        <f>IF('FY2025'!A381&lt;&gt;"",DATEVALUE(MID('FY2025'!L381, FIND(",", 'FY2025'!L381) + 2, FIND(" ", 'FY2025'!L381) - FIND(",", 'FY2025'!L381) - 1) &amp; " " &amp; MID('FY2025'!L381, FIND(" ", 'FY2025'!L381) + 1, FIND(",", 'FY2025'!L381, FIND(" ", 'FY2025'!L381)) - FIND(" ", 'FY2025'!L381) - 1) &amp; ", " &amp; MID('FY2025'!L381, FIND(",", 'FY2025'!L381, FIND(",",'FY2025'!L381) + 1) + 2, LEN('FY2025'!L381))),"")</f>
        <v/>
      </c>
      <c r="M379" s="7" t="str">
        <f>IF('FY2025'!A381&lt;&gt;"",DATEVALUE(MID('FY2025'!M381, FIND(",", 'FY2025'!M381) + 2, FIND(" ", 'FY2025'!M381) - FIND(",", 'FY2025'!M381) - 1) &amp; " " &amp; MID('FY2025'!M381, FIND(" ", 'FY2025'!M381) + 1, FIND(",", 'FY2025'!M381, FIND(" ", 'FY2025'!M381)) - FIND(" ", 'FY2025'!M381) - 1) &amp; ", " &amp; MID('FY2025'!M381, FIND(",", 'FY2025'!M381, FIND(",",'FY2025'!M381) + 1) + 2, LEN('FY2025'!M381))),"")</f>
        <v/>
      </c>
      <c r="N379" s="7" t="str">
        <f>IF('FY2025'!A381&lt;&gt;"",DATEVALUE(MID('FY2025'!N381, FIND(",", 'FY2025'!N381) + 2, FIND(" ", 'FY2025'!N381) - FIND(",", 'FY2025'!N381) - 1) &amp; " " &amp; MID('FY2025'!N381, FIND(" ", 'FY2025'!N381) + 1, FIND(",", 'FY2025'!N381, FIND(" ", 'FY2025'!N381)) - FIND(" ", 'FY2025'!N381) - 1) &amp; ", " &amp; MID('FY2025'!N381, FIND(",", 'FY2025'!N381, FIND(",",'FY2025'!N381) + 1) + 2, LEN('FY2025'!N381))),"")</f>
        <v/>
      </c>
      <c r="O379" s="5" t="str">
        <f t="shared" si="5"/>
        <v/>
      </c>
      <c r="P379" s="10" t="str">
        <f>IF('FY2025'!$A381&lt;&gt;"",IF(AND(MONTH($K379) &lt;= 1, MONTH($L379) &gt;= 1), IF($O379 &lt;&gt; "", $E379/$O379, ""), ""),"")</f>
        <v/>
      </c>
      <c r="Q379" s="10" t="str">
        <f>IF('FY2025'!$A381&lt;&gt;"",IF(AND(MONTH($K379) &lt;= 2, MONTH($L379) &gt;= 2), IF($O379 &lt;&gt; "", $E379/$O379, ""), ""),"")</f>
        <v/>
      </c>
      <c r="R379" s="10" t="str">
        <f>IF('FY2025'!$A381&lt;&gt;"",IF(AND(MONTH($K379) &lt;= 3, MONTH($L379) &gt;= 3), IF($O379 &lt;&gt; "", $E379/$O379, ""), ""),"")</f>
        <v/>
      </c>
      <c r="S379" s="10" t="str">
        <f>IF('FY2025'!$A381&lt;&gt;"",IF(AND(MONTH($K379) &lt;= 4, MONTH($L379) &gt;= 4), IF($O379 &lt;&gt; "", $E379/$O379, ""), ""),"")</f>
        <v/>
      </c>
      <c r="T379" s="10" t="str">
        <f>IF('FY2025'!$A381&lt;&gt;"",IF(AND(MONTH($K379) &lt;= 5, MONTH($L379) &gt;= 5), IF($O379 &lt;&gt; "", $E379/$O379, ""), ""),"")</f>
        <v/>
      </c>
      <c r="U379" s="10" t="str">
        <f>IF('FY2025'!$A381&lt;&gt;"",IF(AND(MONTH($K379) &lt;= 6, MONTH($L379) &gt;= 6), IF($O379 &lt;&gt; "", $E379/$O379, ""), ""),"")</f>
        <v/>
      </c>
      <c r="V379" s="10" t="str">
        <f>IF('FY2025'!$A381&lt;&gt;"",IF(AND(MONTH($K379) &lt;= 7, MONTH($L379) &gt;= 7 ), IF($O379 &lt;&gt; "", $E379/$O379, ""), ""),"")</f>
        <v/>
      </c>
      <c r="W379" s="10" t="str">
        <f>IF('FY2025'!$A381&lt;&gt;"",IF(AND(MONTH($K379) &lt;= 8, MONTH($L379) &gt;= 8), IF($O379 &lt;&gt; "", $E379/$O379, ""), ""),"")</f>
        <v/>
      </c>
      <c r="X379" s="10" t="str">
        <f>IF('FY2025'!$A381&lt;&gt;"",IF(AND(MONTH($K379) &lt;= 9, MONTH($L379) &gt;= 9), IF($O379 &lt;&gt; "", $E379/$O379, ""), ""),"")</f>
        <v/>
      </c>
      <c r="Y379" s="10" t="str">
        <f>IF('FY2025'!$A381&lt;&gt;"",IF(AND(MONTH($K379) &lt;= 10, MONTH($L379) &gt;= 10), IF($O379 &lt;&gt; "", $E379/$O379, ""), ""),"")</f>
        <v/>
      </c>
      <c r="Z379" s="10" t="str">
        <f>IF('FY2025'!$A381&lt;&gt;"",IF(AND(MONTH($K379) &lt;= 11, MONTH($L379) &gt;= 11), IF($O379 &lt;&gt; "", $E379/$O379, ""), ""),"")</f>
        <v/>
      </c>
      <c r="AA379" s="10" t="str">
        <f>IF('FY2025'!$A381&lt;&gt;"",IF(AND(MONTH($K379) &lt;= 12, MONTH($L379) &gt;= 12), IF($O379 &lt;&gt; "", $E379/$O379, ""), ""),"")</f>
        <v/>
      </c>
    </row>
    <row r="380" spans="1:27" x14ac:dyDescent="0.25">
      <c r="A380" s="8" t="str">
        <f>IF('FY2025'!A382&lt;&gt;"", VALUE('FY2025'!A382), "")</f>
        <v/>
      </c>
      <c r="D380" s="5" t="str">
        <f>IF('FY2025'!A382&lt;&gt;"",_xlfn.VALUETOTEXT('FY2025'!D382),"")</f>
        <v/>
      </c>
      <c r="E380" s="6" t="str">
        <f>IF('FY2025'!A382&lt;&gt;"",VALUE('FY2025'!E382),"")</f>
        <v/>
      </c>
      <c r="F380" s="6" t="str">
        <f>IF('FY2025'!A382&lt;&gt;"",VALUE('FY2025'!F382),"")</f>
        <v/>
      </c>
      <c r="G380" s="6" t="str">
        <f>IF('FY2025'!A382&lt;&gt;"",VALUE('FY2025'!G382),"")</f>
        <v/>
      </c>
      <c r="H380" s="6" t="str">
        <f>IF('FY2025'!A382&lt;&gt;"",VALUE('FY2025'!H382),"")</f>
        <v/>
      </c>
      <c r="I380" s="6" t="str">
        <f>IF('FY2025'!A382&lt;&gt;"",VALUE('FY2025'!I382),"")</f>
        <v/>
      </c>
      <c r="J380" s="6" t="str">
        <f>IF('FY2025'!A382&lt;&gt;"",VALUE('FY2025'!J382),"")</f>
        <v/>
      </c>
      <c r="K380" s="7" t="str">
        <f>IF('FY2025'!A382&lt;&gt;"",DATEVALUE(MID('FY2025'!K382, FIND(",", 'FY2025'!K382) + 2, FIND(" ", 'FY2025'!K382) - FIND(",", 'FY2025'!K382) - 1) &amp; " " &amp; MID('FY2025'!K382, FIND(" ", 'FY2025'!K382) + 1, FIND(",", 'FY2025'!K382, FIND(" ", 'FY2025'!K382)) - FIND(" ", 'FY2025'!K382) - 1) &amp; ", " &amp; MID('FY2025'!K382, FIND(",", 'FY2025'!K382, FIND(",",'FY2025'!K382) + 1) + 2, LEN('FY2025'!K382))),"")</f>
        <v/>
      </c>
      <c r="L380" s="7" t="str">
        <f>IF('FY2025'!A382&lt;&gt;"",DATEVALUE(MID('FY2025'!L382, FIND(",", 'FY2025'!L382) + 2, FIND(" ", 'FY2025'!L382) - FIND(",", 'FY2025'!L382) - 1) &amp; " " &amp; MID('FY2025'!L382, FIND(" ", 'FY2025'!L382) + 1, FIND(",", 'FY2025'!L382, FIND(" ", 'FY2025'!L382)) - FIND(" ", 'FY2025'!L382) - 1) &amp; ", " &amp; MID('FY2025'!L382, FIND(",", 'FY2025'!L382, FIND(",",'FY2025'!L382) + 1) + 2, LEN('FY2025'!L382))),"")</f>
        <v/>
      </c>
      <c r="M380" s="7" t="str">
        <f>IF('FY2025'!A382&lt;&gt;"",DATEVALUE(MID('FY2025'!M382, FIND(",", 'FY2025'!M382) + 2, FIND(" ", 'FY2025'!M382) - FIND(",", 'FY2025'!M382) - 1) &amp; " " &amp; MID('FY2025'!M382, FIND(" ", 'FY2025'!M382) + 1, FIND(",", 'FY2025'!M382, FIND(" ", 'FY2025'!M382)) - FIND(" ", 'FY2025'!M382) - 1) &amp; ", " &amp; MID('FY2025'!M382, FIND(",", 'FY2025'!M382, FIND(",",'FY2025'!M382) + 1) + 2, LEN('FY2025'!M382))),"")</f>
        <v/>
      </c>
      <c r="N380" s="7" t="str">
        <f>IF('FY2025'!A382&lt;&gt;"",DATEVALUE(MID('FY2025'!N382, FIND(",", 'FY2025'!N382) + 2, FIND(" ", 'FY2025'!N382) - FIND(",", 'FY2025'!N382) - 1) &amp; " " &amp; MID('FY2025'!N382, FIND(" ", 'FY2025'!N382) + 1, FIND(",", 'FY2025'!N382, FIND(" ", 'FY2025'!N382)) - FIND(" ", 'FY2025'!N382) - 1) &amp; ", " &amp; MID('FY2025'!N382, FIND(",", 'FY2025'!N382, FIND(",",'FY2025'!N382) + 1) + 2, LEN('FY2025'!N382))),"")</f>
        <v/>
      </c>
      <c r="O380" s="5" t="str">
        <f t="shared" si="5"/>
        <v/>
      </c>
      <c r="P380" s="10" t="str">
        <f>IF('FY2025'!$A382&lt;&gt;"",IF(AND(MONTH($K380) &lt;= 1, MONTH($L380) &gt;= 1), IF($O380 &lt;&gt; "", $E380/$O380, ""), ""),"")</f>
        <v/>
      </c>
      <c r="Q380" s="10" t="str">
        <f>IF('FY2025'!$A382&lt;&gt;"",IF(AND(MONTH($K380) &lt;= 2, MONTH($L380) &gt;= 2), IF($O380 &lt;&gt; "", $E380/$O380, ""), ""),"")</f>
        <v/>
      </c>
      <c r="R380" s="10" t="str">
        <f>IF('FY2025'!$A382&lt;&gt;"",IF(AND(MONTH($K380) &lt;= 3, MONTH($L380) &gt;= 3), IF($O380 &lt;&gt; "", $E380/$O380, ""), ""),"")</f>
        <v/>
      </c>
      <c r="S380" s="10" t="str">
        <f>IF('FY2025'!$A382&lt;&gt;"",IF(AND(MONTH($K380) &lt;= 4, MONTH($L380) &gt;= 4), IF($O380 &lt;&gt; "", $E380/$O380, ""), ""),"")</f>
        <v/>
      </c>
      <c r="T380" s="10" t="str">
        <f>IF('FY2025'!$A382&lt;&gt;"",IF(AND(MONTH($K380) &lt;= 5, MONTH($L380) &gt;= 5), IF($O380 &lt;&gt; "", $E380/$O380, ""), ""),"")</f>
        <v/>
      </c>
      <c r="U380" s="10" t="str">
        <f>IF('FY2025'!$A382&lt;&gt;"",IF(AND(MONTH($K380) &lt;= 6, MONTH($L380) &gt;= 6), IF($O380 &lt;&gt; "", $E380/$O380, ""), ""),"")</f>
        <v/>
      </c>
      <c r="V380" s="10" t="str">
        <f>IF('FY2025'!$A382&lt;&gt;"",IF(AND(MONTH($K380) &lt;= 7, MONTH($L380) &gt;= 7 ), IF($O380 &lt;&gt; "", $E380/$O380, ""), ""),"")</f>
        <v/>
      </c>
      <c r="W380" s="10" t="str">
        <f>IF('FY2025'!$A382&lt;&gt;"",IF(AND(MONTH($K380) &lt;= 8, MONTH($L380) &gt;= 8), IF($O380 &lt;&gt; "", $E380/$O380, ""), ""),"")</f>
        <v/>
      </c>
      <c r="X380" s="10" t="str">
        <f>IF('FY2025'!$A382&lt;&gt;"",IF(AND(MONTH($K380) &lt;= 9, MONTH($L380) &gt;= 9), IF($O380 &lt;&gt; "", $E380/$O380, ""), ""),"")</f>
        <v/>
      </c>
      <c r="Y380" s="10" t="str">
        <f>IF('FY2025'!$A382&lt;&gt;"",IF(AND(MONTH($K380) &lt;= 10, MONTH($L380) &gt;= 10), IF($O380 &lt;&gt; "", $E380/$O380, ""), ""),"")</f>
        <v/>
      </c>
      <c r="Z380" s="10" t="str">
        <f>IF('FY2025'!$A382&lt;&gt;"",IF(AND(MONTH($K380) &lt;= 11, MONTH($L380) &gt;= 11), IF($O380 &lt;&gt; "", $E380/$O380, ""), ""),"")</f>
        <v/>
      </c>
      <c r="AA380" s="10" t="str">
        <f>IF('FY2025'!$A382&lt;&gt;"",IF(AND(MONTH($K380) &lt;= 12, MONTH($L380) &gt;= 12), IF($O380 &lt;&gt; "", $E380/$O380, ""), ""),"")</f>
        <v/>
      </c>
    </row>
    <row r="381" spans="1:27" x14ac:dyDescent="0.25">
      <c r="A381" s="8" t="str">
        <f>IF('FY2025'!A383&lt;&gt;"", VALUE('FY2025'!A383), "")</f>
        <v/>
      </c>
      <c r="D381" s="5" t="str">
        <f>IF('FY2025'!A383&lt;&gt;"",_xlfn.VALUETOTEXT('FY2025'!D383),"")</f>
        <v/>
      </c>
      <c r="E381" s="6" t="str">
        <f>IF('FY2025'!A383&lt;&gt;"",VALUE('FY2025'!E383),"")</f>
        <v/>
      </c>
      <c r="F381" s="6" t="str">
        <f>IF('FY2025'!A383&lt;&gt;"",VALUE('FY2025'!F383),"")</f>
        <v/>
      </c>
      <c r="G381" s="6" t="str">
        <f>IF('FY2025'!A383&lt;&gt;"",VALUE('FY2025'!G383),"")</f>
        <v/>
      </c>
      <c r="H381" s="6" t="str">
        <f>IF('FY2025'!A383&lt;&gt;"",VALUE('FY2025'!H383),"")</f>
        <v/>
      </c>
      <c r="I381" s="6" t="str">
        <f>IF('FY2025'!A383&lt;&gt;"",VALUE('FY2025'!I383),"")</f>
        <v/>
      </c>
      <c r="J381" s="6" t="str">
        <f>IF('FY2025'!A383&lt;&gt;"",VALUE('FY2025'!J383),"")</f>
        <v/>
      </c>
      <c r="K381" s="7" t="str">
        <f>IF('FY2025'!A383&lt;&gt;"",DATEVALUE(MID('FY2025'!K383, FIND(",", 'FY2025'!K383) + 2, FIND(" ", 'FY2025'!K383) - FIND(",", 'FY2025'!K383) - 1) &amp; " " &amp; MID('FY2025'!K383, FIND(" ", 'FY2025'!K383) + 1, FIND(",", 'FY2025'!K383, FIND(" ", 'FY2025'!K383)) - FIND(" ", 'FY2025'!K383) - 1) &amp; ", " &amp; MID('FY2025'!K383, FIND(",", 'FY2025'!K383, FIND(",",'FY2025'!K383) + 1) + 2, LEN('FY2025'!K383))),"")</f>
        <v/>
      </c>
      <c r="L381" s="7" t="str">
        <f>IF('FY2025'!A383&lt;&gt;"",DATEVALUE(MID('FY2025'!L383, FIND(",", 'FY2025'!L383) + 2, FIND(" ", 'FY2025'!L383) - FIND(",", 'FY2025'!L383) - 1) &amp; " " &amp; MID('FY2025'!L383, FIND(" ", 'FY2025'!L383) + 1, FIND(",", 'FY2025'!L383, FIND(" ", 'FY2025'!L383)) - FIND(" ", 'FY2025'!L383) - 1) &amp; ", " &amp; MID('FY2025'!L383, FIND(",", 'FY2025'!L383, FIND(",",'FY2025'!L383) + 1) + 2, LEN('FY2025'!L383))),"")</f>
        <v/>
      </c>
      <c r="M381" s="7" t="str">
        <f>IF('FY2025'!A383&lt;&gt;"",DATEVALUE(MID('FY2025'!M383, FIND(",", 'FY2025'!M383) + 2, FIND(" ", 'FY2025'!M383) - FIND(",", 'FY2025'!M383) - 1) &amp; " " &amp; MID('FY2025'!M383, FIND(" ", 'FY2025'!M383) + 1, FIND(",", 'FY2025'!M383, FIND(" ", 'FY2025'!M383)) - FIND(" ", 'FY2025'!M383) - 1) &amp; ", " &amp; MID('FY2025'!M383, FIND(",", 'FY2025'!M383, FIND(",",'FY2025'!M383) + 1) + 2, LEN('FY2025'!M383))),"")</f>
        <v/>
      </c>
      <c r="N381" s="7" t="str">
        <f>IF('FY2025'!A383&lt;&gt;"",DATEVALUE(MID('FY2025'!N383, FIND(",", 'FY2025'!N383) + 2, FIND(" ", 'FY2025'!N383) - FIND(",", 'FY2025'!N383) - 1) &amp; " " &amp; MID('FY2025'!N383, FIND(" ", 'FY2025'!N383) + 1, FIND(",", 'FY2025'!N383, FIND(" ", 'FY2025'!N383)) - FIND(" ", 'FY2025'!N383) - 1) &amp; ", " &amp; MID('FY2025'!N383, FIND(",", 'FY2025'!N383, FIND(",",'FY2025'!N383) + 1) + 2, LEN('FY2025'!N383))),"")</f>
        <v/>
      </c>
      <c r="O381" s="5" t="str">
        <f t="shared" si="5"/>
        <v/>
      </c>
      <c r="P381" s="10" t="str">
        <f>IF('FY2025'!$A383&lt;&gt;"",IF(AND(MONTH($K381) &lt;= 1, MONTH($L381) &gt;= 1), IF($O381 &lt;&gt; "", $E381/$O381, ""), ""),"")</f>
        <v/>
      </c>
      <c r="Q381" s="10" t="str">
        <f>IF('FY2025'!$A383&lt;&gt;"",IF(AND(MONTH($K381) &lt;= 2, MONTH($L381) &gt;= 2), IF($O381 &lt;&gt; "", $E381/$O381, ""), ""),"")</f>
        <v/>
      </c>
      <c r="R381" s="10" t="str">
        <f>IF('FY2025'!$A383&lt;&gt;"",IF(AND(MONTH($K381) &lt;= 3, MONTH($L381) &gt;= 3), IF($O381 &lt;&gt; "", $E381/$O381, ""), ""),"")</f>
        <v/>
      </c>
      <c r="S381" s="10" t="str">
        <f>IF('FY2025'!$A383&lt;&gt;"",IF(AND(MONTH($K381) &lt;= 4, MONTH($L381) &gt;= 4), IF($O381 &lt;&gt; "", $E381/$O381, ""), ""),"")</f>
        <v/>
      </c>
      <c r="T381" s="10" t="str">
        <f>IF('FY2025'!$A383&lt;&gt;"",IF(AND(MONTH($K381) &lt;= 5, MONTH($L381) &gt;= 5), IF($O381 &lt;&gt; "", $E381/$O381, ""), ""),"")</f>
        <v/>
      </c>
      <c r="U381" s="10" t="str">
        <f>IF('FY2025'!$A383&lt;&gt;"",IF(AND(MONTH($K381) &lt;= 6, MONTH($L381) &gt;= 6), IF($O381 &lt;&gt; "", $E381/$O381, ""), ""),"")</f>
        <v/>
      </c>
      <c r="V381" s="10" t="str">
        <f>IF('FY2025'!$A383&lt;&gt;"",IF(AND(MONTH($K381) &lt;= 7, MONTH($L381) &gt;= 7 ), IF($O381 &lt;&gt; "", $E381/$O381, ""), ""),"")</f>
        <v/>
      </c>
      <c r="W381" s="10" t="str">
        <f>IF('FY2025'!$A383&lt;&gt;"",IF(AND(MONTH($K381) &lt;= 8, MONTH($L381) &gt;= 8), IF($O381 &lt;&gt; "", $E381/$O381, ""), ""),"")</f>
        <v/>
      </c>
      <c r="X381" s="10" t="str">
        <f>IF('FY2025'!$A383&lt;&gt;"",IF(AND(MONTH($K381) &lt;= 9, MONTH($L381) &gt;= 9), IF($O381 &lt;&gt; "", $E381/$O381, ""), ""),"")</f>
        <v/>
      </c>
      <c r="Y381" s="10" t="str">
        <f>IF('FY2025'!$A383&lt;&gt;"",IF(AND(MONTH($K381) &lt;= 10, MONTH($L381) &gt;= 10), IF($O381 &lt;&gt; "", $E381/$O381, ""), ""),"")</f>
        <v/>
      </c>
      <c r="Z381" s="10" t="str">
        <f>IF('FY2025'!$A383&lt;&gt;"",IF(AND(MONTH($K381) &lt;= 11, MONTH($L381) &gt;= 11), IF($O381 &lt;&gt; "", $E381/$O381, ""), ""),"")</f>
        <v/>
      </c>
      <c r="AA381" s="10" t="str">
        <f>IF('FY2025'!$A383&lt;&gt;"",IF(AND(MONTH($K381) &lt;= 12, MONTH($L381) &gt;= 12), IF($O381 &lt;&gt; "", $E381/$O381, ""), ""),"")</f>
        <v/>
      </c>
    </row>
    <row r="382" spans="1:27" x14ac:dyDescent="0.25">
      <c r="A382" s="8" t="str">
        <f>IF('FY2025'!A384&lt;&gt;"", VALUE('FY2025'!A384), "")</f>
        <v/>
      </c>
      <c r="D382" s="5" t="str">
        <f>IF('FY2025'!A384&lt;&gt;"",_xlfn.VALUETOTEXT('FY2025'!D384),"")</f>
        <v/>
      </c>
      <c r="E382" s="6" t="str">
        <f>IF('FY2025'!A384&lt;&gt;"",VALUE('FY2025'!E384),"")</f>
        <v/>
      </c>
      <c r="F382" s="6" t="str">
        <f>IF('FY2025'!A384&lt;&gt;"",VALUE('FY2025'!F384),"")</f>
        <v/>
      </c>
      <c r="G382" s="6" t="str">
        <f>IF('FY2025'!A384&lt;&gt;"",VALUE('FY2025'!G384),"")</f>
        <v/>
      </c>
      <c r="H382" s="6" t="str">
        <f>IF('FY2025'!A384&lt;&gt;"",VALUE('FY2025'!H384),"")</f>
        <v/>
      </c>
      <c r="I382" s="6" t="str">
        <f>IF('FY2025'!A384&lt;&gt;"",VALUE('FY2025'!I384),"")</f>
        <v/>
      </c>
      <c r="J382" s="6" t="str">
        <f>IF('FY2025'!A384&lt;&gt;"",VALUE('FY2025'!J384),"")</f>
        <v/>
      </c>
      <c r="K382" s="7" t="str">
        <f>IF('FY2025'!A384&lt;&gt;"",DATEVALUE(MID('FY2025'!K384, FIND(",", 'FY2025'!K384) + 2, FIND(" ", 'FY2025'!K384) - FIND(",", 'FY2025'!K384) - 1) &amp; " " &amp; MID('FY2025'!K384, FIND(" ", 'FY2025'!K384) + 1, FIND(",", 'FY2025'!K384, FIND(" ", 'FY2025'!K384)) - FIND(" ", 'FY2025'!K384) - 1) &amp; ", " &amp; MID('FY2025'!K384, FIND(",", 'FY2025'!K384, FIND(",",'FY2025'!K384) + 1) + 2, LEN('FY2025'!K384))),"")</f>
        <v/>
      </c>
      <c r="L382" s="7" t="str">
        <f>IF('FY2025'!A384&lt;&gt;"",DATEVALUE(MID('FY2025'!L384, FIND(",", 'FY2025'!L384) + 2, FIND(" ", 'FY2025'!L384) - FIND(",", 'FY2025'!L384) - 1) &amp; " " &amp; MID('FY2025'!L384, FIND(" ", 'FY2025'!L384) + 1, FIND(",", 'FY2025'!L384, FIND(" ", 'FY2025'!L384)) - FIND(" ", 'FY2025'!L384) - 1) &amp; ", " &amp; MID('FY2025'!L384, FIND(",", 'FY2025'!L384, FIND(",",'FY2025'!L384) + 1) + 2, LEN('FY2025'!L384))),"")</f>
        <v/>
      </c>
      <c r="M382" s="7" t="str">
        <f>IF('FY2025'!A384&lt;&gt;"",DATEVALUE(MID('FY2025'!M384, FIND(",", 'FY2025'!M384) + 2, FIND(" ", 'FY2025'!M384) - FIND(",", 'FY2025'!M384) - 1) &amp; " " &amp; MID('FY2025'!M384, FIND(" ", 'FY2025'!M384) + 1, FIND(",", 'FY2025'!M384, FIND(" ", 'FY2025'!M384)) - FIND(" ", 'FY2025'!M384) - 1) &amp; ", " &amp; MID('FY2025'!M384, FIND(",", 'FY2025'!M384, FIND(",",'FY2025'!M384) + 1) + 2, LEN('FY2025'!M384))),"")</f>
        <v/>
      </c>
      <c r="N382" s="7" t="str">
        <f>IF('FY2025'!A384&lt;&gt;"",DATEVALUE(MID('FY2025'!N384, FIND(",", 'FY2025'!N384) + 2, FIND(" ", 'FY2025'!N384) - FIND(",", 'FY2025'!N384) - 1) &amp; " " &amp; MID('FY2025'!N384, FIND(" ", 'FY2025'!N384) + 1, FIND(",", 'FY2025'!N384, FIND(" ", 'FY2025'!N384)) - FIND(" ", 'FY2025'!N384) - 1) &amp; ", " &amp; MID('FY2025'!N384, FIND(",", 'FY2025'!N384, FIND(",",'FY2025'!N384) + 1) + 2, LEN('FY2025'!N384))),"")</f>
        <v/>
      </c>
      <c r="O382" s="5" t="str">
        <f t="shared" si="5"/>
        <v/>
      </c>
      <c r="P382" s="10" t="str">
        <f>IF('FY2025'!$A384&lt;&gt;"",IF(AND(MONTH($K382) &lt;= 1, MONTH($L382) &gt;= 1), IF($O382 &lt;&gt; "", $E382/$O382, ""), ""),"")</f>
        <v/>
      </c>
      <c r="Q382" s="10" t="str">
        <f>IF('FY2025'!$A384&lt;&gt;"",IF(AND(MONTH($K382) &lt;= 2, MONTH($L382) &gt;= 2), IF($O382 &lt;&gt; "", $E382/$O382, ""), ""),"")</f>
        <v/>
      </c>
      <c r="R382" s="10" t="str">
        <f>IF('FY2025'!$A384&lt;&gt;"",IF(AND(MONTH($K382) &lt;= 3, MONTH($L382) &gt;= 3), IF($O382 &lt;&gt; "", $E382/$O382, ""), ""),"")</f>
        <v/>
      </c>
      <c r="S382" s="10" t="str">
        <f>IF('FY2025'!$A384&lt;&gt;"",IF(AND(MONTH($K382) &lt;= 4, MONTH($L382) &gt;= 4), IF($O382 &lt;&gt; "", $E382/$O382, ""), ""),"")</f>
        <v/>
      </c>
      <c r="T382" s="10" t="str">
        <f>IF('FY2025'!$A384&lt;&gt;"",IF(AND(MONTH($K382) &lt;= 5, MONTH($L382) &gt;= 5), IF($O382 &lt;&gt; "", $E382/$O382, ""), ""),"")</f>
        <v/>
      </c>
      <c r="U382" s="10" t="str">
        <f>IF('FY2025'!$A384&lt;&gt;"",IF(AND(MONTH($K382) &lt;= 6, MONTH($L382) &gt;= 6), IF($O382 &lt;&gt; "", $E382/$O382, ""), ""),"")</f>
        <v/>
      </c>
      <c r="V382" s="10" t="str">
        <f>IF('FY2025'!$A384&lt;&gt;"",IF(AND(MONTH($K382) &lt;= 7, MONTH($L382) &gt;= 7 ), IF($O382 &lt;&gt; "", $E382/$O382, ""), ""),"")</f>
        <v/>
      </c>
      <c r="W382" s="10" t="str">
        <f>IF('FY2025'!$A384&lt;&gt;"",IF(AND(MONTH($K382) &lt;= 8, MONTH($L382) &gt;= 8), IF($O382 &lt;&gt; "", $E382/$O382, ""), ""),"")</f>
        <v/>
      </c>
      <c r="X382" s="10" t="str">
        <f>IF('FY2025'!$A384&lt;&gt;"",IF(AND(MONTH($K382) &lt;= 9, MONTH($L382) &gt;= 9), IF($O382 &lt;&gt; "", $E382/$O382, ""), ""),"")</f>
        <v/>
      </c>
      <c r="Y382" s="10" t="str">
        <f>IF('FY2025'!$A384&lt;&gt;"",IF(AND(MONTH($K382) &lt;= 10, MONTH($L382) &gt;= 10), IF($O382 &lt;&gt; "", $E382/$O382, ""), ""),"")</f>
        <v/>
      </c>
      <c r="Z382" s="10" t="str">
        <f>IF('FY2025'!$A384&lt;&gt;"",IF(AND(MONTH($K382) &lt;= 11, MONTH($L382) &gt;= 11), IF($O382 &lt;&gt; "", $E382/$O382, ""), ""),"")</f>
        <v/>
      </c>
      <c r="AA382" s="10" t="str">
        <f>IF('FY2025'!$A384&lt;&gt;"",IF(AND(MONTH($K382) &lt;= 12, MONTH($L382) &gt;= 12), IF($O382 &lt;&gt; "", $E382/$O382, ""), ""),"")</f>
        <v/>
      </c>
    </row>
    <row r="383" spans="1:27" x14ac:dyDescent="0.25">
      <c r="A383" s="8" t="str">
        <f>IF('FY2025'!A385&lt;&gt;"", VALUE('FY2025'!A385), "")</f>
        <v/>
      </c>
      <c r="O383" s="5" t="str">
        <f t="shared" si="5"/>
        <v/>
      </c>
      <c r="P383" s="10" t="str">
        <f>IF('FY2025'!$A385&lt;&gt;"",IF(AND(MONTH($K383) &lt;= 1, MONTH($L383) &gt;= 1), IF($O383 &lt;&gt; "", $E383/$O383, ""), ""),"")</f>
        <v/>
      </c>
      <c r="Q383" s="10" t="str">
        <f>IF('FY2025'!$A385&lt;&gt;"",IF(AND(MONTH($K383) &lt;= 2, MONTH($L383) &gt;= 2), IF($O383 &lt;&gt; "", $E383/$O383, ""), ""),"")</f>
        <v/>
      </c>
      <c r="R383" s="10" t="str">
        <f>IF('FY2025'!$A385&lt;&gt;"",IF(AND(MONTH($K383) &lt;= 3, MONTH($L383) &gt;= 3), IF($O383 &lt;&gt; "", $E383/$O383, ""), ""),"")</f>
        <v/>
      </c>
      <c r="S383" s="10" t="str">
        <f>IF('FY2025'!$A385&lt;&gt;"",IF(AND(MONTH($K383) &lt;= 4, MONTH($L383) &gt;= 4), IF($O383 &lt;&gt; "", $E383/$O383, ""), ""),"")</f>
        <v/>
      </c>
      <c r="T383" s="10" t="str">
        <f>IF('FY2025'!$A385&lt;&gt;"",IF(AND(MONTH($K383) &lt;= 5, MONTH($L383) &gt;= 5), IF($O383 &lt;&gt; "", $E383/$O383, ""), ""),"")</f>
        <v/>
      </c>
      <c r="U383" s="10" t="str">
        <f>IF('FY2025'!$A385&lt;&gt;"",IF(AND(MONTH($K383) &lt;= 6, MONTH($L383) &gt;= 6), IF($O383 &lt;&gt; "", $E383/$O383, ""), ""),"")</f>
        <v/>
      </c>
      <c r="V383" s="10" t="str">
        <f>IF('FY2025'!$A385&lt;&gt;"",IF(AND(MONTH($K383) &lt;= 7, MONTH($L383) &gt;= 7 ), IF($O383 &lt;&gt; "", $E383/$O383, ""), ""),"")</f>
        <v/>
      </c>
      <c r="W383" s="10" t="str">
        <f>IF('FY2025'!$A385&lt;&gt;"",IF(AND(MONTH($K383) &lt;= 8, MONTH($L383) &gt;= 8), IF($O383 &lt;&gt; "", $E383/$O383, ""), ""),"")</f>
        <v/>
      </c>
      <c r="X383" s="10" t="str">
        <f>IF('FY2025'!$A385&lt;&gt;"",IF(AND(MONTH($K383) &lt;= 9, MONTH($L383) &gt;= 9), IF($O383 &lt;&gt; "", $E383/$O383, ""), ""),"")</f>
        <v/>
      </c>
      <c r="Y383" s="10" t="str">
        <f>IF('FY2025'!$A385&lt;&gt;"",IF(AND(MONTH($K383) &lt;= 10, MONTH($L383) &gt;= 10), IF($O383 &lt;&gt; "", $E383/$O383, ""), ""),"")</f>
        <v/>
      </c>
      <c r="Z383" s="10" t="str">
        <f>IF('FY2025'!$A385&lt;&gt;"",IF(AND(MONTH($K383) &lt;= 11, MONTH($L383) &gt;= 11), IF($O383 &lt;&gt; "", $E383/$O383, ""), ""),"")</f>
        <v/>
      </c>
      <c r="AA383" s="10" t="str">
        <f>IF('FY2025'!$A385&lt;&gt;"",IF(AND(MONTH($K383) &lt;= 12, MONTH($L383) &gt;= 12), IF($O383 &lt;&gt; "", $E383/$O383, ""), ""),"")</f>
        <v/>
      </c>
    </row>
    <row r="384" spans="1:27" x14ac:dyDescent="0.25">
      <c r="A384" s="8" t="str">
        <f>IF('FY2025'!A386&lt;&gt;"", VALUE('FY2025'!A386), "")</f>
        <v/>
      </c>
      <c r="O384" s="5" t="str">
        <f t="shared" si="5"/>
        <v/>
      </c>
      <c r="P384" s="10" t="str">
        <f>IF('FY2025'!$A386&lt;&gt;"",IF(AND(MONTH($K384) &lt;= 1, MONTH($L384) &gt;= 1), IF($O384 &lt;&gt; "", $E384/$O384, ""), ""),"")</f>
        <v/>
      </c>
      <c r="Q384" s="10" t="str">
        <f>IF('FY2025'!$A386&lt;&gt;"",IF(AND(MONTH($K384) &lt;= 2, MONTH($L384) &gt;= 2), IF($O384 &lt;&gt; "", $E384/$O384, ""), ""),"")</f>
        <v/>
      </c>
      <c r="R384" s="10" t="str">
        <f>IF('FY2025'!$A386&lt;&gt;"",IF(AND(MONTH($K384) &lt;= 3, MONTH($L384) &gt;= 3), IF($O384 &lt;&gt; "", $E384/$O384, ""), ""),"")</f>
        <v/>
      </c>
      <c r="S384" s="10" t="str">
        <f>IF('FY2025'!$A386&lt;&gt;"",IF(AND(MONTH($K384) &lt;= 4, MONTH($L384) &gt;= 4), IF($O384 &lt;&gt; "", $E384/$O384, ""), ""),"")</f>
        <v/>
      </c>
      <c r="T384" s="10" t="str">
        <f>IF('FY2025'!$A386&lt;&gt;"",IF(AND(MONTH($K384) &lt;= 5, MONTH($L384) &gt;= 5), IF($O384 &lt;&gt; "", $E384/$O384, ""), ""),"")</f>
        <v/>
      </c>
      <c r="U384" s="10" t="str">
        <f>IF('FY2025'!$A386&lt;&gt;"",IF(AND(MONTH($K384) &lt;= 6, MONTH($L384) &gt;= 6), IF($O384 &lt;&gt; "", $E384/$O384, ""), ""),"")</f>
        <v/>
      </c>
      <c r="V384" s="10" t="str">
        <f>IF('FY2025'!$A386&lt;&gt;"",IF(AND(MONTH($K384) &lt;= 7, MONTH($L384) &gt;= 7 ), IF($O384 &lt;&gt; "", $E384/$O384, ""), ""),"")</f>
        <v/>
      </c>
      <c r="W384" s="10" t="str">
        <f>IF('FY2025'!$A386&lt;&gt;"",IF(AND(MONTH($K384) &lt;= 8, MONTH($L384) &gt;= 8), IF($O384 &lt;&gt; "", $E384/$O384, ""), ""),"")</f>
        <v/>
      </c>
      <c r="X384" s="10" t="str">
        <f>IF('FY2025'!$A386&lt;&gt;"",IF(AND(MONTH($K384) &lt;= 9, MONTH($L384) &gt;= 9), IF($O384 &lt;&gt; "", $E384/$O384, ""), ""),"")</f>
        <v/>
      </c>
      <c r="Y384" s="10" t="str">
        <f>IF('FY2025'!$A386&lt;&gt;"",IF(AND(MONTH($K384) &lt;= 10, MONTH($L384) &gt;= 10), IF($O384 &lt;&gt; "", $E384/$O384, ""), ""),"")</f>
        <v/>
      </c>
      <c r="Z384" s="10" t="str">
        <f>IF('FY2025'!$A386&lt;&gt;"",IF(AND(MONTH($K384) &lt;= 11, MONTH($L384) &gt;= 11), IF($O384 &lt;&gt; "", $E384/$O384, ""), ""),"")</f>
        <v/>
      </c>
      <c r="AA384" s="10" t="str">
        <f>IF('FY2025'!$A386&lt;&gt;"",IF(AND(MONTH($K384) &lt;= 12, MONTH($L384) &gt;= 12), IF($O384 &lt;&gt; "", $E384/$O384, ""), ""),"")</f>
        <v/>
      </c>
    </row>
    <row r="385" spans="1:27" x14ac:dyDescent="0.25">
      <c r="A385" s="8" t="str">
        <f>IF('FY2025'!A387&lt;&gt;"", VALUE('FY2025'!A387), "")</f>
        <v/>
      </c>
      <c r="O385" s="5" t="str">
        <f t="shared" si="5"/>
        <v/>
      </c>
      <c r="P385" s="10" t="str">
        <f>IF('FY2025'!$A387&lt;&gt;"",IF(AND(MONTH($K385) &lt;= 1, MONTH($L385) &gt;= 1), IF($O385 &lt;&gt; "", $E385/$O385, ""), ""),"")</f>
        <v/>
      </c>
      <c r="Q385" s="10" t="str">
        <f>IF('FY2025'!$A387&lt;&gt;"",IF(AND(MONTH($K385) &lt;= 2, MONTH($L385) &gt;= 2), IF($O385 &lt;&gt; "", $E385/$O385, ""), ""),"")</f>
        <v/>
      </c>
      <c r="R385" s="10" t="str">
        <f>IF('FY2025'!$A387&lt;&gt;"",IF(AND(MONTH($K385) &lt;= 3, MONTH($L385) &gt;= 3), IF($O385 &lt;&gt; "", $E385/$O385, ""), ""),"")</f>
        <v/>
      </c>
      <c r="S385" s="10" t="str">
        <f>IF('FY2025'!$A387&lt;&gt;"",IF(AND(MONTH($K385) &lt;= 4, MONTH($L385) &gt;= 4), IF($O385 &lt;&gt; "", $E385/$O385, ""), ""),"")</f>
        <v/>
      </c>
      <c r="T385" s="10" t="str">
        <f>IF('FY2025'!$A387&lt;&gt;"",IF(AND(MONTH($K385) &lt;= 5, MONTH($L385) &gt;= 5), IF($O385 &lt;&gt; "", $E385/$O385, ""), ""),"")</f>
        <v/>
      </c>
      <c r="U385" s="10" t="str">
        <f>IF('FY2025'!$A387&lt;&gt;"",IF(AND(MONTH($K385) &lt;= 6, MONTH($L385) &gt;= 6), IF($O385 &lt;&gt; "", $E385/$O385, ""), ""),"")</f>
        <v/>
      </c>
      <c r="V385" s="10" t="str">
        <f>IF('FY2025'!$A387&lt;&gt;"",IF(AND(MONTH($K385) &lt;= 7, MONTH($L385) &gt;= 7 ), IF($O385 &lt;&gt; "", $E385/$O385, ""), ""),"")</f>
        <v/>
      </c>
      <c r="W385" s="10" t="str">
        <f>IF('FY2025'!$A387&lt;&gt;"",IF(AND(MONTH($K385) &lt;= 8, MONTH($L385) &gt;= 8), IF($O385 &lt;&gt; "", $E385/$O385, ""), ""),"")</f>
        <v/>
      </c>
      <c r="X385" s="10" t="str">
        <f>IF('FY2025'!$A387&lt;&gt;"",IF(AND(MONTH($K385) &lt;= 9, MONTH($L385) &gt;= 9), IF($O385 &lt;&gt; "", $E385/$O385, ""), ""),"")</f>
        <v/>
      </c>
      <c r="Y385" s="10" t="str">
        <f>IF('FY2025'!$A387&lt;&gt;"",IF(AND(MONTH($K385) &lt;= 10, MONTH($L385) &gt;= 10), IF($O385 &lt;&gt; "", $E385/$O385, ""), ""),"")</f>
        <v/>
      </c>
      <c r="Z385" s="10" t="str">
        <f>IF('FY2025'!$A387&lt;&gt;"",IF(AND(MONTH($K385) &lt;= 11, MONTH($L385) &gt;= 11), IF($O385 &lt;&gt; "", $E385/$O385, ""), ""),"")</f>
        <v/>
      </c>
      <c r="AA385" s="10" t="str">
        <f>IF('FY2025'!$A387&lt;&gt;"",IF(AND(MONTH($K385) &lt;= 12, MONTH($L385) &gt;= 12), IF($O385 &lt;&gt; "", $E385/$O385, ""), ""),"")</f>
        <v/>
      </c>
    </row>
    <row r="386" spans="1:27" x14ac:dyDescent="0.25">
      <c r="A386" s="8" t="str">
        <f>IF('FY2025'!A388&lt;&gt;"", VALUE('FY2025'!A388), "")</f>
        <v/>
      </c>
      <c r="O386" s="5" t="str">
        <f t="shared" si="5"/>
        <v/>
      </c>
      <c r="P386" s="10" t="str">
        <f>IF('FY2025'!$A388&lt;&gt;"",IF(AND(MONTH($K386) &lt;= 1, MONTH($L386) &gt;= 1), IF($O386 &lt;&gt; "", $E386/$O386, ""), ""),"")</f>
        <v/>
      </c>
      <c r="Q386" s="10" t="str">
        <f>IF('FY2025'!$A388&lt;&gt;"",IF(AND(MONTH($K386) &lt;= 2, MONTH($L386) &gt;= 2), IF($O386 &lt;&gt; "", $E386/$O386, ""), ""),"")</f>
        <v/>
      </c>
      <c r="R386" s="10" t="str">
        <f>IF('FY2025'!$A388&lt;&gt;"",IF(AND(MONTH($K386) &lt;= 3, MONTH($L386) &gt;= 3), IF($O386 &lt;&gt; "", $E386/$O386, ""), ""),"")</f>
        <v/>
      </c>
      <c r="S386" s="10" t="str">
        <f>IF('FY2025'!$A388&lt;&gt;"",IF(AND(MONTH($K386) &lt;= 4, MONTH($L386) &gt;= 4), IF($O386 &lt;&gt; "", $E386/$O386, ""), ""),"")</f>
        <v/>
      </c>
      <c r="T386" s="10" t="str">
        <f>IF('FY2025'!$A388&lt;&gt;"",IF(AND(MONTH($K386) &lt;= 5, MONTH($L386) &gt;= 5), IF($O386 &lt;&gt; "", $E386/$O386, ""), ""),"")</f>
        <v/>
      </c>
      <c r="U386" s="10" t="str">
        <f>IF('FY2025'!$A388&lt;&gt;"",IF(AND(MONTH($K386) &lt;= 6, MONTH($L386) &gt;= 6), IF($O386 &lt;&gt; "", $E386/$O386, ""), ""),"")</f>
        <v/>
      </c>
      <c r="V386" s="10" t="str">
        <f>IF('FY2025'!$A388&lt;&gt;"",IF(AND(MONTH($K386) &lt;= 7, MONTH($L386) &gt;= 7 ), IF($O386 &lt;&gt; "", $E386/$O386, ""), ""),"")</f>
        <v/>
      </c>
      <c r="W386" s="10" t="str">
        <f>IF('FY2025'!$A388&lt;&gt;"",IF(AND(MONTH($K386) &lt;= 8, MONTH($L386) &gt;= 8), IF($O386 &lt;&gt; "", $E386/$O386, ""), ""),"")</f>
        <v/>
      </c>
      <c r="X386" s="10" t="str">
        <f>IF('FY2025'!$A388&lt;&gt;"",IF(AND(MONTH($K386) &lt;= 9, MONTH($L386) &gt;= 9), IF($O386 &lt;&gt; "", $E386/$O386, ""), ""),"")</f>
        <v/>
      </c>
      <c r="Y386" s="10" t="str">
        <f>IF('FY2025'!$A388&lt;&gt;"",IF(AND(MONTH($K386) &lt;= 10, MONTH($L386) &gt;= 10), IF($O386 &lt;&gt; "", $E386/$O386, ""), ""),"")</f>
        <v/>
      </c>
      <c r="Z386" s="10" t="str">
        <f>IF('FY2025'!$A388&lt;&gt;"",IF(AND(MONTH($K386) &lt;= 11, MONTH($L386) &gt;= 11), IF($O386 &lt;&gt; "", $E386/$O386, ""), ""),"")</f>
        <v/>
      </c>
      <c r="AA386" s="10" t="str">
        <f>IF('FY2025'!$A388&lt;&gt;"",IF(AND(MONTH($K386) &lt;= 12, MONTH($L386) &gt;= 12), IF($O386 &lt;&gt; "", $E386/$O386, ""), ""),"")</f>
        <v/>
      </c>
    </row>
    <row r="387" spans="1:27" x14ac:dyDescent="0.25">
      <c r="A387" s="8" t="str">
        <f>IF('FY2025'!A389&lt;&gt;"", VALUE('FY2025'!A389), "")</f>
        <v/>
      </c>
      <c r="O387" s="5" t="str">
        <f t="shared" ref="O387:O393" si="6">IF(AND(K387&lt;&gt;"", L387&lt;&gt;""), DATEDIF(K387, L387, "M") + 1, "")</f>
        <v/>
      </c>
      <c r="P387" s="10" t="str">
        <f>IF('FY2025'!$A389&lt;&gt;"",IF(AND(MONTH($K387) &lt;= 1, MONTH($L387) &gt;= 1), IF($O387 &lt;&gt; "", $E387/$O387, ""), ""),"")</f>
        <v/>
      </c>
      <c r="Q387" s="10" t="str">
        <f>IF('FY2025'!$A389&lt;&gt;"",IF(AND(MONTH($K387) &lt;= 2, MONTH($L387) &gt;= 2), IF($O387 &lt;&gt; "", $E387/$O387, ""), ""),"")</f>
        <v/>
      </c>
      <c r="R387" s="10" t="str">
        <f>IF('FY2025'!$A389&lt;&gt;"",IF(AND(MONTH($K387) &lt;= 3, MONTH($L387) &gt;= 3), IF($O387 &lt;&gt; "", $E387/$O387, ""), ""),"")</f>
        <v/>
      </c>
      <c r="S387" s="10" t="str">
        <f>IF('FY2025'!$A389&lt;&gt;"",IF(AND(MONTH($K387) &lt;= 4, MONTH($L387) &gt;= 4), IF($O387 &lt;&gt; "", $E387/$O387, ""), ""),"")</f>
        <v/>
      </c>
      <c r="T387" s="10" t="str">
        <f>IF('FY2025'!$A389&lt;&gt;"",IF(AND(MONTH($K387) &lt;= 5, MONTH($L387) &gt;= 5), IF($O387 &lt;&gt; "", $E387/$O387, ""), ""),"")</f>
        <v/>
      </c>
      <c r="U387" s="10" t="str">
        <f>IF('FY2025'!$A389&lt;&gt;"",IF(AND(MONTH($K387) &lt;= 6, MONTH($L387) &gt;= 6), IF($O387 &lt;&gt; "", $E387/$O387, ""), ""),"")</f>
        <v/>
      </c>
      <c r="V387" s="10" t="str">
        <f>IF('FY2025'!$A389&lt;&gt;"",IF(AND(MONTH($K387) &lt;= 7, MONTH($L387) &gt;= 7 ), IF($O387 &lt;&gt; "", $E387/$O387, ""), ""),"")</f>
        <v/>
      </c>
      <c r="W387" s="10" t="str">
        <f>IF('FY2025'!$A389&lt;&gt;"",IF(AND(MONTH($K387) &lt;= 8, MONTH($L387) &gt;= 8), IF($O387 &lt;&gt; "", $E387/$O387, ""), ""),"")</f>
        <v/>
      </c>
      <c r="X387" s="10" t="str">
        <f>IF('FY2025'!$A389&lt;&gt;"",IF(AND(MONTH($K387) &lt;= 9, MONTH($L387) &gt;= 9), IF($O387 &lt;&gt; "", $E387/$O387, ""), ""),"")</f>
        <v/>
      </c>
      <c r="Y387" s="10" t="str">
        <f>IF('FY2025'!$A389&lt;&gt;"",IF(AND(MONTH($K387) &lt;= 10, MONTH($L387) &gt;= 10), IF($O387 &lt;&gt; "", $E387/$O387, ""), ""),"")</f>
        <v/>
      </c>
      <c r="Z387" s="10" t="str">
        <f>IF('FY2025'!$A389&lt;&gt;"",IF(AND(MONTH($K387) &lt;= 11, MONTH($L387) &gt;= 11), IF($O387 &lt;&gt; "", $E387/$O387, ""), ""),"")</f>
        <v/>
      </c>
      <c r="AA387" s="10" t="str">
        <f>IF('FY2025'!$A389&lt;&gt;"",IF(AND(MONTH($K387) &lt;= 12, MONTH($L387) &gt;= 12), IF($O387 &lt;&gt; "", $E387/$O387, ""), ""),"")</f>
        <v/>
      </c>
    </row>
    <row r="388" spans="1:27" x14ac:dyDescent="0.25">
      <c r="A388" s="8" t="str">
        <f>IF('FY2025'!A390&lt;&gt;"", VALUE('FY2025'!A390), "")</f>
        <v/>
      </c>
      <c r="O388" s="5" t="str">
        <f t="shared" si="6"/>
        <v/>
      </c>
      <c r="P388" s="10" t="str">
        <f>IF('FY2025'!$A390&lt;&gt;"",IF(AND(MONTH($K388) &lt;= 1, MONTH($L388) &gt;= 1), IF($O388 &lt;&gt; "", $E388/$O388, ""), ""),"")</f>
        <v/>
      </c>
      <c r="Q388" s="10" t="str">
        <f>IF('FY2025'!$A390&lt;&gt;"",IF(AND(MONTH($K388) &lt;= 2, MONTH($L388) &gt;= 2), IF($O388 &lt;&gt; "", $E388/$O388, ""), ""),"")</f>
        <v/>
      </c>
      <c r="R388" s="10" t="str">
        <f>IF('FY2025'!$A390&lt;&gt;"",IF(AND(MONTH($K388) &lt;= 3, MONTH($L388) &gt;= 3), IF($O388 &lt;&gt; "", $E388/$O388, ""), ""),"")</f>
        <v/>
      </c>
      <c r="S388" s="10" t="str">
        <f>IF('FY2025'!$A390&lt;&gt;"",IF(AND(MONTH($K388) &lt;= 4, MONTH($L388) &gt;= 4), IF($O388 &lt;&gt; "", $E388/$O388, ""), ""),"")</f>
        <v/>
      </c>
      <c r="T388" s="10" t="str">
        <f>IF('FY2025'!$A390&lt;&gt;"",IF(AND(MONTH($K388) &lt;= 5, MONTH($L388) &gt;= 5), IF($O388 &lt;&gt; "", $E388/$O388, ""), ""),"")</f>
        <v/>
      </c>
      <c r="U388" s="10" t="str">
        <f>IF('FY2025'!$A390&lt;&gt;"",IF(AND(MONTH($K388) &lt;= 6, MONTH($L388) &gt;= 6), IF($O388 &lt;&gt; "", $E388/$O388, ""), ""),"")</f>
        <v/>
      </c>
      <c r="V388" s="10" t="str">
        <f>IF('FY2025'!$A390&lt;&gt;"",IF(AND(MONTH($K388) &lt;= 7, MONTH($L388) &gt;= 7 ), IF($O388 &lt;&gt; "", $E388/$O388, ""), ""),"")</f>
        <v/>
      </c>
      <c r="W388" s="10" t="str">
        <f>IF('FY2025'!$A390&lt;&gt;"",IF(AND(MONTH($K388) &lt;= 8, MONTH($L388) &gt;= 8), IF($O388 &lt;&gt; "", $E388/$O388, ""), ""),"")</f>
        <v/>
      </c>
      <c r="X388" s="10" t="str">
        <f>IF('FY2025'!$A390&lt;&gt;"",IF(AND(MONTH($K388) &lt;= 9, MONTH($L388) &gt;= 9), IF($O388 &lt;&gt; "", $E388/$O388, ""), ""),"")</f>
        <v/>
      </c>
      <c r="Y388" s="10" t="str">
        <f>IF('FY2025'!$A390&lt;&gt;"",IF(AND(MONTH($K388) &lt;= 10, MONTH($L388) &gt;= 10), IF($O388 &lt;&gt; "", $E388/$O388, ""), ""),"")</f>
        <v/>
      </c>
      <c r="Z388" s="10" t="str">
        <f>IF('FY2025'!$A390&lt;&gt;"",IF(AND(MONTH($K388) &lt;= 11, MONTH($L388) &gt;= 11), IF($O388 &lt;&gt; "", $E388/$O388, ""), ""),"")</f>
        <v/>
      </c>
      <c r="AA388" s="10" t="str">
        <f>IF('FY2025'!$A390&lt;&gt;"",IF(AND(MONTH($K388) &lt;= 12, MONTH($L388) &gt;= 12), IF($O388 &lt;&gt; "", $E388/$O388, ""), ""),"")</f>
        <v/>
      </c>
    </row>
    <row r="389" spans="1:27" x14ac:dyDescent="0.25">
      <c r="A389" s="8" t="str">
        <f>IF('FY2025'!A391&lt;&gt;"", VALUE('FY2025'!A391), "")</f>
        <v/>
      </c>
      <c r="O389" s="5" t="str">
        <f t="shared" si="6"/>
        <v/>
      </c>
      <c r="P389" s="10" t="str">
        <f>IF('FY2025'!$A391&lt;&gt;"",IF(AND(MONTH($K389) &lt;= 1, MONTH($L389) &gt;= 1), IF($O389 &lt;&gt; "", $E389/$O389, ""), ""),"")</f>
        <v/>
      </c>
      <c r="Q389" s="10" t="str">
        <f>IF('FY2025'!$A391&lt;&gt;"",IF(AND(MONTH($K389) &lt;= 2, MONTH($L389) &gt;= 2), IF($O389 &lt;&gt; "", $E389/$O389, ""), ""),"")</f>
        <v/>
      </c>
      <c r="R389" s="10" t="str">
        <f>IF('FY2025'!$A391&lt;&gt;"",IF(AND(MONTH($K389) &lt;= 3, MONTH($L389) &gt;= 3), IF($O389 &lt;&gt; "", $E389/$O389, ""), ""),"")</f>
        <v/>
      </c>
      <c r="S389" s="10" t="str">
        <f>IF('FY2025'!$A391&lt;&gt;"",IF(AND(MONTH($K389) &lt;= 4, MONTH($L389) &gt;= 4), IF($O389 &lt;&gt; "", $E389/$O389, ""), ""),"")</f>
        <v/>
      </c>
      <c r="T389" s="10" t="str">
        <f>IF('FY2025'!$A391&lt;&gt;"",IF(AND(MONTH($K389) &lt;= 5, MONTH($L389) &gt;= 5), IF($O389 &lt;&gt; "", $E389/$O389, ""), ""),"")</f>
        <v/>
      </c>
      <c r="U389" s="10" t="str">
        <f>IF('FY2025'!$A391&lt;&gt;"",IF(AND(MONTH($K389) &lt;= 6, MONTH($L389) &gt;= 6), IF($O389 &lt;&gt; "", $E389/$O389, ""), ""),"")</f>
        <v/>
      </c>
      <c r="V389" s="10" t="str">
        <f>IF('FY2025'!$A391&lt;&gt;"",IF(AND(MONTH($K389) &lt;= 7, MONTH($L389) &gt;= 7 ), IF($O389 &lt;&gt; "", $E389/$O389, ""), ""),"")</f>
        <v/>
      </c>
      <c r="W389" s="10" t="str">
        <f>IF('FY2025'!$A391&lt;&gt;"",IF(AND(MONTH($K389) &lt;= 8, MONTH($L389) &gt;= 8), IF($O389 &lt;&gt; "", $E389/$O389, ""), ""),"")</f>
        <v/>
      </c>
      <c r="X389" s="10" t="str">
        <f>IF('FY2025'!$A391&lt;&gt;"",IF(AND(MONTH($K389) &lt;= 9, MONTH($L389) &gt;= 9), IF($O389 &lt;&gt; "", $E389/$O389, ""), ""),"")</f>
        <v/>
      </c>
      <c r="Y389" s="10" t="str">
        <f>IF('FY2025'!$A391&lt;&gt;"",IF(AND(MONTH($K389) &lt;= 10, MONTH($L389) &gt;= 10), IF($O389 &lt;&gt; "", $E389/$O389, ""), ""),"")</f>
        <v/>
      </c>
      <c r="Z389" s="10" t="str">
        <f>IF('FY2025'!$A391&lt;&gt;"",IF(AND(MONTH($K389) &lt;= 11, MONTH($L389) &gt;= 11), IF($O389 &lt;&gt; "", $E389/$O389, ""), ""),"")</f>
        <v/>
      </c>
      <c r="AA389" s="10" t="str">
        <f>IF('FY2025'!$A391&lt;&gt;"",IF(AND(MONTH($K389) &lt;= 12, MONTH($L389) &gt;= 12), IF($O389 &lt;&gt; "", $E389/$O389, ""), ""),"")</f>
        <v/>
      </c>
    </row>
    <row r="390" spans="1:27" x14ac:dyDescent="0.25">
      <c r="A390" s="8" t="str">
        <f>IF('FY2025'!A392&lt;&gt;"", VALUE('FY2025'!A392), "")</f>
        <v/>
      </c>
      <c r="O390" s="5" t="str">
        <f t="shared" si="6"/>
        <v/>
      </c>
      <c r="P390" s="10" t="str">
        <f>IF('FY2025'!$A392&lt;&gt;"",IF(AND(MONTH($K390) &lt;= 1, MONTH($L390) &gt;= 1), IF($O390 &lt;&gt; "", $E390/$O390, ""), ""),"")</f>
        <v/>
      </c>
      <c r="Q390" s="10" t="str">
        <f>IF('FY2025'!$A392&lt;&gt;"",IF(AND(MONTH($K390) &lt;= 2, MONTH($L390) &gt;= 2), IF($O390 &lt;&gt; "", $E390/$O390, ""), ""),"")</f>
        <v/>
      </c>
      <c r="R390" s="10" t="str">
        <f>IF('FY2025'!$A392&lt;&gt;"",IF(AND(MONTH($K390) &lt;= 3, MONTH($L390) &gt;= 3), IF($O390 &lt;&gt; "", $E390/$O390, ""), ""),"")</f>
        <v/>
      </c>
      <c r="S390" s="10" t="str">
        <f>IF('FY2025'!$A392&lt;&gt;"",IF(AND(MONTH($K390) &lt;= 4, MONTH($L390) &gt;= 4), IF($O390 &lt;&gt; "", $E390/$O390, ""), ""),"")</f>
        <v/>
      </c>
      <c r="T390" s="10" t="str">
        <f>IF('FY2025'!$A392&lt;&gt;"",IF(AND(MONTH($K390) &lt;= 5, MONTH($L390) &gt;= 5), IF($O390 &lt;&gt; "", $E390/$O390, ""), ""),"")</f>
        <v/>
      </c>
      <c r="U390" s="10" t="str">
        <f>IF('FY2025'!$A392&lt;&gt;"",IF(AND(MONTH($K390) &lt;= 6, MONTH($L390) &gt;= 6), IF($O390 &lt;&gt; "", $E390/$O390, ""), ""),"")</f>
        <v/>
      </c>
      <c r="V390" s="10" t="str">
        <f>IF('FY2025'!$A392&lt;&gt;"",IF(AND(MONTH($K390) &lt;= 7, MONTH($L390) &gt;= 7 ), IF($O390 &lt;&gt; "", $E390/$O390, ""), ""),"")</f>
        <v/>
      </c>
      <c r="W390" s="10" t="str">
        <f>IF('FY2025'!$A392&lt;&gt;"",IF(AND(MONTH($K390) &lt;= 8, MONTH($L390) &gt;= 8), IF($O390 &lt;&gt; "", $E390/$O390, ""), ""),"")</f>
        <v/>
      </c>
      <c r="X390" s="10" t="str">
        <f>IF('FY2025'!$A392&lt;&gt;"",IF(AND(MONTH($K390) &lt;= 9, MONTH($L390) &gt;= 9), IF($O390 &lt;&gt; "", $E390/$O390, ""), ""),"")</f>
        <v/>
      </c>
      <c r="Y390" s="10" t="str">
        <f>IF('FY2025'!$A392&lt;&gt;"",IF(AND(MONTH($K390) &lt;= 10, MONTH($L390) &gt;= 10), IF($O390 &lt;&gt; "", $E390/$O390, ""), ""),"")</f>
        <v/>
      </c>
      <c r="Z390" s="10" t="str">
        <f>IF('FY2025'!$A392&lt;&gt;"",IF(AND(MONTH($K390) &lt;= 11, MONTH($L390) &gt;= 11), IF($O390 &lt;&gt; "", $E390/$O390, ""), ""),"")</f>
        <v/>
      </c>
      <c r="AA390" s="10" t="str">
        <f>IF('FY2025'!$A392&lt;&gt;"",IF(AND(MONTH($K390) &lt;= 12, MONTH($L390) &gt;= 12), IF($O390 &lt;&gt; "", $E390/$O390, ""), ""),"")</f>
        <v/>
      </c>
    </row>
    <row r="391" spans="1:27" x14ac:dyDescent="0.25">
      <c r="A391" s="8" t="str">
        <f>IF('FY2025'!A393&lt;&gt;"", VALUE('FY2025'!A393), "")</f>
        <v/>
      </c>
      <c r="O391" s="5" t="str">
        <f t="shared" si="6"/>
        <v/>
      </c>
      <c r="P391" s="10" t="str">
        <f>IF('FY2025'!$A393&lt;&gt;"",IF(AND(MONTH($K391) &lt;= 1, MONTH($L391) &gt;= 1), IF($O391 &lt;&gt; "", $E391/$O391, ""), ""),"")</f>
        <v/>
      </c>
      <c r="Q391" s="10" t="str">
        <f>IF('FY2025'!$A393&lt;&gt;"",IF(AND(MONTH($K391) &lt;= 2, MONTH($L391) &gt;= 2), IF($O391 &lt;&gt; "", $E391/$O391, ""), ""),"")</f>
        <v/>
      </c>
      <c r="R391" s="10" t="str">
        <f>IF('FY2025'!$A393&lt;&gt;"",IF(AND(MONTH($K391) &lt;= 3, MONTH($L391) &gt;= 3), IF($O391 &lt;&gt; "", $E391/$O391, ""), ""),"")</f>
        <v/>
      </c>
      <c r="S391" s="10" t="str">
        <f>IF('FY2025'!$A393&lt;&gt;"",IF(AND(MONTH($K391) &lt;= 4, MONTH($L391) &gt;= 4), IF($O391 &lt;&gt; "", $E391/$O391, ""), ""),"")</f>
        <v/>
      </c>
      <c r="T391" s="10" t="str">
        <f>IF('FY2025'!$A393&lt;&gt;"",IF(AND(MONTH($K391) &lt;= 5, MONTH($L391) &gt;= 5), IF($O391 &lt;&gt; "", $E391/$O391, ""), ""),"")</f>
        <v/>
      </c>
      <c r="U391" s="10" t="str">
        <f>IF('FY2025'!$A393&lt;&gt;"",IF(AND(MONTH($K391) &lt;= 6, MONTH($L391) &gt;= 6), IF($O391 &lt;&gt; "", $E391/$O391, ""), ""),"")</f>
        <v/>
      </c>
      <c r="V391" s="10" t="str">
        <f>IF('FY2025'!$A393&lt;&gt;"",IF(AND(MONTH($K391) &lt;= 7, MONTH($L391) &gt;= 7 ), IF($O391 &lt;&gt; "", $E391/$O391, ""), ""),"")</f>
        <v/>
      </c>
      <c r="W391" s="10" t="str">
        <f>IF('FY2025'!$A393&lt;&gt;"",IF(AND(MONTH($K391) &lt;= 8, MONTH($L391) &gt;= 8), IF($O391 &lt;&gt; "", $E391/$O391, ""), ""),"")</f>
        <v/>
      </c>
      <c r="X391" s="10" t="str">
        <f>IF('FY2025'!$A393&lt;&gt;"",IF(AND(MONTH($K391) &lt;= 9, MONTH($L391) &gt;= 9), IF($O391 &lt;&gt; "", $E391/$O391, ""), ""),"")</f>
        <v/>
      </c>
      <c r="Y391" s="10" t="str">
        <f>IF('FY2025'!$A393&lt;&gt;"",IF(AND(MONTH($K391) &lt;= 10, MONTH($L391) &gt;= 10), IF($O391 &lt;&gt; "", $E391/$O391, ""), ""),"")</f>
        <v/>
      </c>
      <c r="Z391" s="10" t="str">
        <f>IF('FY2025'!$A393&lt;&gt;"",IF(AND(MONTH($K391) &lt;= 11, MONTH($L391) &gt;= 11), IF($O391 &lt;&gt; "", $E391/$O391, ""), ""),"")</f>
        <v/>
      </c>
      <c r="AA391" s="10" t="str">
        <f>IF('FY2025'!$A393&lt;&gt;"",IF(AND(MONTH($K391) &lt;= 12, MONTH($L391) &gt;= 12), IF($O391 &lt;&gt; "", $E391/$O391, ""), ""),"")</f>
        <v/>
      </c>
    </row>
    <row r="392" spans="1:27" x14ac:dyDescent="0.25">
      <c r="A392" s="8" t="str">
        <f>IF('FY2025'!A394&lt;&gt;"", VALUE('FY2025'!A394), "")</f>
        <v/>
      </c>
      <c r="O392" s="5" t="str">
        <f t="shared" si="6"/>
        <v/>
      </c>
      <c r="P392" s="10" t="str">
        <f>IF('FY2025'!$A394&lt;&gt;"",IF(AND(MONTH($K392) &lt;= 1, MONTH($L392) &gt;= 1), IF($O392 &lt;&gt; "", $E392/$O392, ""), ""),"")</f>
        <v/>
      </c>
      <c r="Q392" s="10" t="str">
        <f>IF('FY2025'!$A394&lt;&gt;"",IF(AND(MONTH($K392) &lt;= 2, MONTH($L392) &gt;= 2), IF($O392 &lt;&gt; "", $E392/$O392, ""), ""),"")</f>
        <v/>
      </c>
      <c r="R392" s="10" t="str">
        <f>IF('FY2025'!$A394&lt;&gt;"",IF(AND(MONTH($K392) &lt;= 3, MONTH($L392) &gt;= 3), IF($O392 &lt;&gt; "", $E392/$O392, ""), ""),"")</f>
        <v/>
      </c>
      <c r="S392" s="10" t="str">
        <f>IF('FY2025'!$A394&lt;&gt;"",IF(AND(MONTH($K392) &lt;= 4, MONTH($L392) &gt;= 4), IF($O392 &lt;&gt; "", $E392/$O392, ""), ""),"")</f>
        <v/>
      </c>
      <c r="T392" s="10" t="str">
        <f>IF('FY2025'!$A394&lt;&gt;"",IF(AND(MONTH($K392) &lt;= 5, MONTH($L392) &gt;= 5), IF($O392 &lt;&gt; "", $E392/$O392, ""), ""),"")</f>
        <v/>
      </c>
      <c r="U392" s="10" t="str">
        <f>IF('FY2025'!$A394&lt;&gt;"",IF(AND(MONTH($K392) &lt;= 6, MONTH($L392) &gt;= 6), IF($O392 &lt;&gt; "", $E392/$O392, ""), ""),"")</f>
        <v/>
      </c>
      <c r="V392" s="10" t="str">
        <f>IF('FY2025'!$A394&lt;&gt;"",IF(AND(MONTH($K392) &lt;= 7, MONTH($L392) &gt;= 7 ), IF($O392 &lt;&gt; "", $E392/$O392, ""), ""),"")</f>
        <v/>
      </c>
      <c r="W392" s="10" t="str">
        <f>IF('FY2025'!$A394&lt;&gt;"",IF(AND(MONTH($K392) &lt;= 8, MONTH($L392) &gt;= 8), IF($O392 &lt;&gt; "", $E392/$O392, ""), ""),"")</f>
        <v/>
      </c>
      <c r="X392" s="10" t="str">
        <f>IF('FY2025'!$A394&lt;&gt;"",IF(AND(MONTH($K392) &lt;= 9, MONTH($L392) &gt;= 9), IF($O392 &lt;&gt; "", $E392/$O392, ""), ""),"")</f>
        <v/>
      </c>
      <c r="Y392" s="10" t="str">
        <f>IF('FY2025'!$A394&lt;&gt;"",IF(AND(MONTH($K392) &lt;= 10, MONTH($L392) &gt;= 10), IF($O392 &lt;&gt; "", $E392/$O392, ""), ""),"")</f>
        <v/>
      </c>
      <c r="Z392" s="10" t="str">
        <f>IF('FY2025'!$A394&lt;&gt;"",IF(AND(MONTH($K392) &lt;= 11, MONTH($L392) &gt;= 11), IF($O392 &lt;&gt; "", $E392/$O392, ""), ""),"")</f>
        <v/>
      </c>
      <c r="AA392" s="10" t="str">
        <f>IF('FY2025'!$A394&lt;&gt;"",IF(AND(MONTH($K392) &lt;= 12, MONTH($L392) &gt;= 12), IF($O392 &lt;&gt; "", $E392/$O392, ""), ""),"")</f>
        <v/>
      </c>
    </row>
    <row r="393" spans="1:27" x14ac:dyDescent="0.25">
      <c r="A393" s="8" t="str">
        <f>IF('FY2025'!A395&lt;&gt;"", VALUE('FY2025'!A395), "")</f>
        <v/>
      </c>
      <c r="O393" s="5" t="str">
        <f t="shared" si="6"/>
        <v/>
      </c>
      <c r="P393" s="10" t="str">
        <f>IF('FY2025'!$A395&lt;&gt;"",IF(AND(MONTH($K393) &lt;= 1, MONTH($L393) &gt;= 1), IF($O393 &lt;&gt; "", $E393/$O393, ""), ""),"")</f>
        <v/>
      </c>
      <c r="Q393" s="10" t="str">
        <f>IF('FY2025'!$A395&lt;&gt;"",IF(AND(MONTH($K393) &lt;= 2, MONTH($L393) &gt;= 2), IF($O393 &lt;&gt; "", $E393/$O393, ""), ""),"")</f>
        <v/>
      </c>
      <c r="R393" s="10" t="str">
        <f>IF('FY2025'!$A395&lt;&gt;"",IF(AND(MONTH($K393) &lt;= 3, MONTH($L393) &gt;= 3), IF($O393 &lt;&gt; "", $E393/$O393, ""), ""),"")</f>
        <v/>
      </c>
      <c r="S393" s="10" t="str">
        <f>IF('FY2025'!$A395&lt;&gt;"",IF(AND(MONTH($K393) &lt;= 4, MONTH($L393) &gt;= 4), IF($O393 &lt;&gt; "", $E393/$O393, ""), ""),"")</f>
        <v/>
      </c>
      <c r="T393" s="10" t="str">
        <f>IF('FY2025'!$A395&lt;&gt;"",IF(AND(MONTH($K393) &lt;= 5, MONTH($L393) &gt;= 5), IF($O393 &lt;&gt; "", $E393/$O393, ""), ""),"")</f>
        <v/>
      </c>
      <c r="U393" s="10" t="str">
        <f>IF('FY2025'!$A395&lt;&gt;"",IF(AND(MONTH($K393) &lt;= 6, MONTH($L393) &gt;= 6), IF($O393 &lt;&gt; "", $E393/$O393, ""), ""),"")</f>
        <v/>
      </c>
      <c r="V393" s="10" t="str">
        <f>IF('FY2025'!$A395&lt;&gt;"",IF(AND(MONTH($K393) &lt;= 7, MONTH($L393) &gt;= 7 ), IF($O393 &lt;&gt; "", $E393/$O393, ""), ""),"")</f>
        <v/>
      </c>
      <c r="W393" s="10" t="str">
        <f>IF('FY2025'!$A395&lt;&gt;"",IF(AND(MONTH($K393) &lt;= 8, MONTH($L393) &gt;= 8), IF($O393 &lt;&gt; "", $E393/$O393, ""), ""),"")</f>
        <v/>
      </c>
      <c r="X393" s="10" t="str">
        <f>IF('FY2025'!$A395&lt;&gt;"",IF(AND(MONTH($K393) &lt;= 9, MONTH($L393) &gt;= 9), IF($O393 &lt;&gt; "", $E393/$O393, ""), ""),"")</f>
        <v/>
      </c>
      <c r="Y393" s="10" t="str">
        <f>IF('FY2025'!$A395&lt;&gt;"",IF(AND(MONTH($K393) &lt;= 10, MONTH($L393) &gt;= 10), IF($O393 &lt;&gt; "", $E393/$O393, ""), ""),"")</f>
        <v/>
      </c>
      <c r="Z393" s="10" t="str">
        <f>IF('FY2025'!$A395&lt;&gt;"",IF(AND(MONTH($K393) &lt;= 11, MONTH($L393) &gt;= 11), IF($O393 &lt;&gt; "", $E393/$O393, ""), ""),"")</f>
        <v/>
      </c>
      <c r="AA393" s="10" t="str">
        <f>IF('FY2025'!$A395&lt;&gt;"",IF(AND(MONTH($K393) &lt;= 12, MONTH($L393) &gt;= 12), IF($O393 &lt;&gt; "", $E393/$O393, ""), ""),"")</f>
        <v/>
      </c>
    </row>
  </sheetData>
  <conditionalFormatting sqref="P2:AA393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4">
        <v>1484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1485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2839</v>
      </c>
      <c r="L4" t="s">
        <v>2840</v>
      </c>
      <c r="M4" t="s">
        <v>2841</v>
      </c>
      <c r="N4" t="s">
        <v>2817</v>
      </c>
    </row>
    <row r="5" spans="1:14" x14ac:dyDescent="0.25">
      <c r="A5" t="s">
        <v>233</v>
      </c>
      <c r="B5" t="s">
        <v>1486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895</v>
      </c>
      <c r="I5" t="s">
        <v>285</v>
      </c>
      <c r="J5" t="s">
        <v>1048</v>
      </c>
      <c r="K5" t="s">
        <v>2839</v>
      </c>
      <c r="L5" t="s">
        <v>2840</v>
      </c>
      <c r="M5" t="s">
        <v>2841</v>
      </c>
      <c r="N5" t="s">
        <v>2817</v>
      </c>
    </row>
    <row r="6" spans="1:14" x14ac:dyDescent="0.25">
      <c r="A6" t="s">
        <v>389</v>
      </c>
      <c r="B6" t="s">
        <v>1487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2839</v>
      </c>
      <c r="L6" t="s">
        <v>2840</v>
      </c>
      <c r="M6" t="s">
        <v>2842</v>
      </c>
      <c r="N6" t="s">
        <v>2843</v>
      </c>
    </row>
    <row r="7" spans="1:14" x14ac:dyDescent="0.25">
      <c r="A7" t="s">
        <v>125</v>
      </c>
      <c r="B7" t="s">
        <v>1498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955</v>
      </c>
      <c r="I7" t="s">
        <v>381</v>
      </c>
      <c r="J7" t="s">
        <v>73</v>
      </c>
      <c r="K7" t="s">
        <v>2839</v>
      </c>
      <c r="L7" t="s">
        <v>2840</v>
      </c>
      <c r="M7" t="s">
        <v>2842</v>
      </c>
      <c r="N7" t="s">
        <v>2843</v>
      </c>
    </row>
    <row r="8" spans="1:14" x14ac:dyDescent="0.25">
      <c r="A8" t="s">
        <v>148</v>
      </c>
      <c r="B8" t="s">
        <v>1488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990</v>
      </c>
      <c r="I8" t="s">
        <v>302</v>
      </c>
      <c r="J8" t="s">
        <v>363</v>
      </c>
      <c r="K8" t="s">
        <v>2839</v>
      </c>
      <c r="L8" t="s">
        <v>2840</v>
      </c>
      <c r="M8" t="s">
        <v>2842</v>
      </c>
      <c r="N8" t="s">
        <v>2843</v>
      </c>
    </row>
    <row r="9" spans="1:14" x14ac:dyDescent="0.25">
      <c r="A9" t="s">
        <v>392</v>
      </c>
      <c r="B9" t="s">
        <v>1489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1040</v>
      </c>
      <c r="K9" t="s">
        <v>2839</v>
      </c>
      <c r="L9" t="s">
        <v>2840</v>
      </c>
      <c r="M9" t="s">
        <v>2842</v>
      </c>
      <c r="N9" t="s">
        <v>2843</v>
      </c>
    </row>
    <row r="10" spans="1:14" x14ac:dyDescent="0.25">
      <c r="A10" t="s">
        <v>386</v>
      </c>
      <c r="B10" t="s">
        <v>1490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938</v>
      </c>
      <c r="K10" t="s">
        <v>2839</v>
      </c>
      <c r="L10" t="s">
        <v>2840</v>
      </c>
      <c r="M10" t="s">
        <v>2842</v>
      </c>
      <c r="N10" t="s">
        <v>2843</v>
      </c>
    </row>
    <row r="11" spans="1:14" x14ac:dyDescent="0.25">
      <c r="A11" t="s">
        <v>228</v>
      </c>
      <c r="B11" t="s">
        <v>1491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1492</v>
      </c>
      <c r="I11" t="s">
        <v>908</v>
      </c>
      <c r="J11" t="s">
        <v>321</v>
      </c>
      <c r="K11" t="s">
        <v>2839</v>
      </c>
      <c r="L11" t="s">
        <v>2840</v>
      </c>
      <c r="M11" t="s">
        <v>2842</v>
      </c>
      <c r="N11" t="s">
        <v>2843</v>
      </c>
    </row>
    <row r="12" spans="1:14" x14ac:dyDescent="0.25">
      <c r="A12" t="s">
        <v>391</v>
      </c>
      <c r="B12" t="s">
        <v>1493</v>
      </c>
      <c r="C12" t="s">
        <v>6</v>
      </c>
      <c r="D12" t="s">
        <v>11</v>
      </c>
      <c r="E12" t="s">
        <v>1134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2839</v>
      </c>
      <c r="L12" t="s">
        <v>2844</v>
      </c>
      <c r="M12" t="s">
        <v>2845</v>
      </c>
      <c r="N12" t="s">
        <v>2846</v>
      </c>
    </row>
    <row r="13" spans="1:14" x14ac:dyDescent="0.25">
      <c r="A13" t="s">
        <v>388</v>
      </c>
      <c r="B13" t="s">
        <v>1494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1077</v>
      </c>
      <c r="I13" t="s">
        <v>1495</v>
      </c>
      <c r="J13" t="s">
        <v>292</v>
      </c>
      <c r="K13" t="s">
        <v>2839</v>
      </c>
      <c r="L13" t="s">
        <v>2840</v>
      </c>
      <c r="M13" t="s">
        <v>2845</v>
      </c>
      <c r="N13" t="s">
        <v>2846</v>
      </c>
    </row>
    <row r="14" spans="1:14" x14ac:dyDescent="0.25">
      <c r="A14" t="s">
        <v>387</v>
      </c>
      <c r="B14" t="s">
        <v>1496</v>
      </c>
      <c r="C14" t="s">
        <v>6</v>
      </c>
      <c r="D14" t="s">
        <v>13</v>
      </c>
      <c r="E14" t="s">
        <v>1134</v>
      </c>
      <c r="F14" t="s">
        <v>794</v>
      </c>
      <c r="G14" t="s">
        <v>804</v>
      </c>
      <c r="H14" t="s">
        <v>354</v>
      </c>
      <c r="I14" t="s">
        <v>302</v>
      </c>
      <c r="J14" t="s">
        <v>998</v>
      </c>
      <c r="K14" t="s">
        <v>2839</v>
      </c>
      <c r="L14" t="s">
        <v>2844</v>
      </c>
      <c r="M14" t="s">
        <v>2845</v>
      </c>
      <c r="N14" t="s">
        <v>2846</v>
      </c>
    </row>
    <row r="15" spans="1:14" x14ac:dyDescent="0.25">
      <c r="A15" t="s">
        <v>390</v>
      </c>
      <c r="B15" t="s">
        <v>1499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893</v>
      </c>
      <c r="I15" t="s">
        <v>267</v>
      </c>
      <c r="J15" t="s">
        <v>292</v>
      </c>
      <c r="K15" t="s">
        <v>2839</v>
      </c>
      <c r="L15" t="s">
        <v>2840</v>
      </c>
      <c r="M15" t="s">
        <v>2845</v>
      </c>
      <c r="N15" t="s">
        <v>2846</v>
      </c>
    </row>
    <row r="16" spans="1:14" x14ac:dyDescent="0.25">
      <c r="A16" t="s">
        <v>661</v>
      </c>
      <c r="B16" t="s">
        <v>1497</v>
      </c>
      <c r="C16" t="s">
        <v>6</v>
      </c>
      <c r="D16" t="s">
        <v>9</v>
      </c>
      <c r="E16" t="s">
        <v>949</v>
      </c>
      <c r="F16" t="s">
        <v>393</v>
      </c>
      <c r="G16" t="s">
        <v>804</v>
      </c>
      <c r="H16" t="s">
        <v>924</v>
      </c>
      <c r="I16" t="s">
        <v>287</v>
      </c>
      <c r="J16" t="s">
        <v>315</v>
      </c>
      <c r="K16" t="s">
        <v>2839</v>
      </c>
      <c r="L16" t="s">
        <v>2844</v>
      </c>
      <c r="M16" t="s">
        <v>2845</v>
      </c>
      <c r="N16" t="s">
        <v>2846</v>
      </c>
    </row>
    <row r="17" spans="1:14" x14ac:dyDescent="0.25">
      <c r="A17" t="s">
        <v>727</v>
      </c>
      <c r="B17" t="s">
        <v>1500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938</v>
      </c>
      <c r="I17" t="s">
        <v>884</v>
      </c>
      <c r="J17" t="s">
        <v>292</v>
      </c>
      <c r="K17" t="s">
        <v>2839</v>
      </c>
      <c r="L17" t="s">
        <v>2840</v>
      </c>
      <c r="M17" t="s">
        <v>2847</v>
      </c>
      <c r="N17" t="s">
        <v>2848</v>
      </c>
    </row>
    <row r="18" spans="1:14" x14ac:dyDescent="0.25">
      <c r="A18" t="s">
        <v>754</v>
      </c>
      <c r="B18" t="s">
        <v>1501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888</v>
      </c>
      <c r="I18" t="s">
        <v>267</v>
      </c>
      <c r="J18" t="s">
        <v>306</v>
      </c>
      <c r="K18" t="s">
        <v>2839</v>
      </c>
      <c r="L18" t="s">
        <v>2840</v>
      </c>
      <c r="M18" t="s">
        <v>2847</v>
      </c>
      <c r="N18" t="s">
        <v>2848</v>
      </c>
    </row>
    <row r="19" spans="1:14" x14ac:dyDescent="0.25">
      <c r="A19" t="s">
        <v>743</v>
      </c>
      <c r="B19" t="s">
        <v>1504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1000</v>
      </c>
      <c r="J19" t="s">
        <v>306</v>
      </c>
      <c r="K19" t="s">
        <v>2839</v>
      </c>
      <c r="L19" t="s">
        <v>2840</v>
      </c>
      <c r="M19" t="s">
        <v>2847</v>
      </c>
      <c r="N19" t="s">
        <v>2848</v>
      </c>
    </row>
    <row r="20" spans="1:14" x14ac:dyDescent="0.25">
      <c r="A20" t="s">
        <v>699</v>
      </c>
      <c r="B20" t="s">
        <v>1505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1026</v>
      </c>
      <c r="J20" t="s">
        <v>360</v>
      </c>
      <c r="K20" t="s">
        <v>2839</v>
      </c>
      <c r="L20" t="s">
        <v>2840</v>
      </c>
      <c r="M20" t="s">
        <v>2847</v>
      </c>
      <c r="N20" t="s">
        <v>2848</v>
      </c>
    </row>
    <row r="21" spans="1:14" x14ac:dyDescent="0.25">
      <c r="A21" t="s">
        <v>739</v>
      </c>
      <c r="B21" t="s">
        <v>1502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897</v>
      </c>
      <c r="J21" t="s">
        <v>296</v>
      </c>
      <c r="K21" t="s">
        <v>2839</v>
      </c>
      <c r="L21" t="s">
        <v>2840</v>
      </c>
      <c r="M21" t="s">
        <v>2847</v>
      </c>
      <c r="N21" t="s">
        <v>2848</v>
      </c>
    </row>
    <row r="22" spans="1:14" x14ac:dyDescent="0.25">
      <c r="A22" t="s">
        <v>737</v>
      </c>
      <c r="B22" t="s">
        <v>1503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1077</v>
      </c>
      <c r="I22" t="s">
        <v>364</v>
      </c>
      <c r="J22" t="s">
        <v>1013</v>
      </c>
      <c r="K22" t="s">
        <v>2839</v>
      </c>
      <c r="L22" t="s">
        <v>2840</v>
      </c>
      <c r="M22" t="s">
        <v>2847</v>
      </c>
      <c r="N22" t="s">
        <v>2848</v>
      </c>
    </row>
    <row r="23" spans="1:14" x14ac:dyDescent="0.25">
      <c r="A23" t="s">
        <v>668</v>
      </c>
      <c r="B23" t="s">
        <v>1506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882</v>
      </c>
      <c r="J23" t="s">
        <v>1002</v>
      </c>
      <c r="K23" t="s">
        <v>2839</v>
      </c>
      <c r="L23" t="s">
        <v>2840</v>
      </c>
      <c r="M23" t="s">
        <v>2849</v>
      </c>
      <c r="N23" t="s">
        <v>2850</v>
      </c>
    </row>
    <row r="24" spans="1:14" x14ac:dyDescent="0.25">
      <c r="A24" t="s">
        <v>751</v>
      </c>
      <c r="B24" t="s">
        <v>1507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881</v>
      </c>
      <c r="I24" t="s">
        <v>285</v>
      </c>
      <c r="J24" t="s">
        <v>132</v>
      </c>
      <c r="K24" t="s">
        <v>2839</v>
      </c>
      <c r="L24" t="s">
        <v>2840</v>
      </c>
      <c r="M24" t="s">
        <v>2849</v>
      </c>
      <c r="N24" t="s">
        <v>2850</v>
      </c>
    </row>
    <row r="25" spans="1:14" x14ac:dyDescent="0.25">
      <c r="A25" t="s">
        <v>649</v>
      </c>
      <c r="B25" t="s">
        <v>1508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993</v>
      </c>
      <c r="K25" t="s">
        <v>2839</v>
      </c>
      <c r="L25" t="s">
        <v>2840</v>
      </c>
      <c r="M25" t="s">
        <v>2851</v>
      </c>
      <c r="N25" t="s">
        <v>2852</v>
      </c>
    </row>
    <row r="26" spans="1:14" x14ac:dyDescent="0.25">
      <c r="A26" t="s">
        <v>666</v>
      </c>
      <c r="B26" t="s">
        <v>1509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934</v>
      </c>
      <c r="J26" t="s">
        <v>993</v>
      </c>
      <c r="K26" t="s">
        <v>2839</v>
      </c>
      <c r="L26" t="s">
        <v>2840</v>
      </c>
      <c r="M26" t="s">
        <v>2851</v>
      </c>
      <c r="N26" t="s">
        <v>2852</v>
      </c>
    </row>
    <row r="27" spans="1:14" x14ac:dyDescent="0.25">
      <c r="A27" t="s">
        <v>806</v>
      </c>
      <c r="B27" t="s">
        <v>1510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2839</v>
      </c>
      <c r="L27" t="s">
        <v>2840</v>
      </c>
      <c r="M27" t="s">
        <v>2851</v>
      </c>
      <c r="N27" t="s">
        <v>2852</v>
      </c>
    </row>
    <row r="28" spans="1:14" x14ac:dyDescent="0.25">
      <c r="A28" t="s">
        <v>810</v>
      </c>
      <c r="B28" t="s">
        <v>1511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2839</v>
      </c>
      <c r="L28" t="s">
        <v>2840</v>
      </c>
      <c r="M28" t="s">
        <v>2851</v>
      </c>
      <c r="N28" t="s">
        <v>2852</v>
      </c>
    </row>
    <row r="29" spans="1:14" x14ac:dyDescent="0.25">
      <c r="A29" t="s">
        <v>816</v>
      </c>
      <c r="B29" t="s">
        <v>1512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911</v>
      </c>
      <c r="J29" t="s">
        <v>126</v>
      </c>
      <c r="K29" t="s">
        <v>2839</v>
      </c>
      <c r="L29" t="s">
        <v>2840</v>
      </c>
      <c r="M29" t="s">
        <v>2853</v>
      </c>
      <c r="N29" t="s">
        <v>2854</v>
      </c>
    </row>
    <row r="30" spans="1:14" x14ac:dyDescent="0.25">
      <c r="A30" t="s">
        <v>820</v>
      </c>
      <c r="B30" t="s">
        <v>1513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2839</v>
      </c>
      <c r="L30" t="s">
        <v>2840</v>
      </c>
      <c r="M30" t="s">
        <v>2853</v>
      </c>
      <c r="N30" t="s">
        <v>2854</v>
      </c>
    </row>
    <row r="31" spans="1:14" x14ac:dyDescent="0.25">
      <c r="A31" t="s">
        <v>734</v>
      </c>
      <c r="B31" t="s">
        <v>1514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1515</v>
      </c>
      <c r="I31" t="s">
        <v>344</v>
      </c>
      <c r="J31" t="s">
        <v>56</v>
      </c>
      <c r="K31" t="s">
        <v>2839</v>
      </c>
      <c r="L31" t="s">
        <v>2840</v>
      </c>
      <c r="M31" t="s">
        <v>2853</v>
      </c>
      <c r="N31" t="s">
        <v>2854</v>
      </c>
    </row>
    <row r="32" spans="1:14" x14ac:dyDescent="0.25">
      <c r="A32" t="s">
        <v>688</v>
      </c>
      <c r="B32" t="s">
        <v>1516</v>
      </c>
      <c r="C32" t="s">
        <v>5</v>
      </c>
      <c r="D32" t="s">
        <v>15</v>
      </c>
      <c r="E32" t="s">
        <v>1529</v>
      </c>
      <c r="F32" t="s">
        <v>794</v>
      </c>
      <c r="G32" t="s">
        <v>804</v>
      </c>
      <c r="H32" t="s">
        <v>106</v>
      </c>
      <c r="I32" t="s">
        <v>1517</v>
      </c>
      <c r="J32" t="s">
        <v>91</v>
      </c>
      <c r="K32" t="s">
        <v>2839</v>
      </c>
      <c r="L32" t="s">
        <v>2844</v>
      </c>
      <c r="M32" t="s">
        <v>2855</v>
      </c>
      <c r="N32" t="s">
        <v>2856</v>
      </c>
    </row>
    <row r="33" spans="1:14" x14ac:dyDescent="0.25">
      <c r="A33" t="s">
        <v>692</v>
      </c>
      <c r="B33" t="s">
        <v>1518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1519</v>
      </c>
      <c r="I33" t="s">
        <v>351</v>
      </c>
      <c r="J33" t="s">
        <v>91</v>
      </c>
      <c r="K33" t="s">
        <v>2839</v>
      </c>
      <c r="L33" t="s">
        <v>2844</v>
      </c>
      <c r="M33" t="s">
        <v>2855</v>
      </c>
      <c r="N33" t="s">
        <v>2856</v>
      </c>
    </row>
    <row r="34" spans="1:14" x14ac:dyDescent="0.25">
      <c r="A34" t="s">
        <v>740</v>
      </c>
      <c r="B34" t="s">
        <v>1520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1519</v>
      </c>
      <c r="I34" t="s">
        <v>970</v>
      </c>
      <c r="J34" t="s">
        <v>90</v>
      </c>
      <c r="K34" t="s">
        <v>2839</v>
      </c>
      <c r="L34" t="s">
        <v>2844</v>
      </c>
      <c r="M34" t="s">
        <v>2855</v>
      </c>
      <c r="N34" t="s">
        <v>2856</v>
      </c>
    </row>
    <row r="35" spans="1:14" x14ac:dyDescent="0.25">
      <c r="A35" t="s">
        <v>651</v>
      </c>
      <c r="B35" t="s">
        <v>1521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1522</v>
      </c>
      <c r="I35" t="s">
        <v>1523</v>
      </c>
      <c r="J35" t="s">
        <v>137</v>
      </c>
      <c r="K35" t="s">
        <v>2839</v>
      </c>
      <c r="L35" t="s">
        <v>2844</v>
      </c>
      <c r="M35" t="s">
        <v>2855</v>
      </c>
      <c r="N35" t="s">
        <v>2856</v>
      </c>
    </row>
    <row r="36" spans="1:14" x14ac:dyDescent="0.25">
      <c r="A36" t="s">
        <v>753</v>
      </c>
      <c r="B36" t="s">
        <v>1524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1525</v>
      </c>
      <c r="I36" t="s">
        <v>383</v>
      </c>
      <c r="J36" t="s">
        <v>1116</v>
      </c>
      <c r="K36" t="s">
        <v>2839</v>
      </c>
      <c r="L36" t="s">
        <v>2844</v>
      </c>
      <c r="M36" t="s">
        <v>2855</v>
      </c>
      <c r="N36" t="s">
        <v>2856</v>
      </c>
    </row>
    <row r="37" spans="1:14" x14ac:dyDescent="0.25">
      <c r="A37" t="s">
        <v>665</v>
      </c>
      <c r="B37" t="s">
        <v>1526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1517</v>
      </c>
      <c r="J37" t="s">
        <v>237</v>
      </c>
      <c r="K37" t="s">
        <v>2857</v>
      </c>
      <c r="L37" t="s">
        <v>2844</v>
      </c>
      <c r="M37" t="s">
        <v>2855</v>
      </c>
      <c r="N37" t="s">
        <v>2856</v>
      </c>
    </row>
    <row r="38" spans="1:14" x14ac:dyDescent="0.25">
      <c r="A38" t="s">
        <v>808</v>
      </c>
      <c r="B38" t="s">
        <v>1527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1150</v>
      </c>
      <c r="I38" t="s">
        <v>353</v>
      </c>
      <c r="J38" t="s">
        <v>1528</v>
      </c>
      <c r="K38" t="s">
        <v>2857</v>
      </c>
      <c r="L38" t="s">
        <v>2844</v>
      </c>
      <c r="M38" t="s">
        <v>2855</v>
      </c>
      <c r="N38" t="s">
        <v>2856</v>
      </c>
    </row>
    <row r="39" spans="1:14" x14ac:dyDescent="0.25">
      <c r="A39" t="s">
        <v>755</v>
      </c>
      <c r="B39" t="s">
        <v>1530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1531</v>
      </c>
      <c r="K39" t="s">
        <v>2857</v>
      </c>
      <c r="L39" t="s">
        <v>2858</v>
      </c>
      <c r="M39" t="s">
        <v>2855</v>
      </c>
      <c r="N39" t="s">
        <v>2859</v>
      </c>
    </row>
    <row r="40" spans="1:14" x14ac:dyDescent="0.25">
      <c r="A40" t="s">
        <v>730</v>
      </c>
      <c r="B40" t="s">
        <v>1532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1533</v>
      </c>
      <c r="I40" t="s">
        <v>374</v>
      </c>
      <c r="J40" t="s">
        <v>1534</v>
      </c>
      <c r="K40" t="s">
        <v>2857</v>
      </c>
      <c r="L40" t="s">
        <v>2858</v>
      </c>
      <c r="M40" t="s">
        <v>2855</v>
      </c>
      <c r="N40" t="s">
        <v>2859</v>
      </c>
    </row>
    <row r="41" spans="1:14" x14ac:dyDescent="0.25">
      <c r="A41" t="s">
        <v>673</v>
      </c>
      <c r="B41" t="s">
        <v>1535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1536</v>
      </c>
      <c r="I41" t="s">
        <v>287</v>
      </c>
      <c r="J41" t="s">
        <v>1531</v>
      </c>
      <c r="K41" t="s">
        <v>2857</v>
      </c>
      <c r="L41" t="s">
        <v>2858</v>
      </c>
      <c r="M41" t="s">
        <v>2855</v>
      </c>
      <c r="N41" t="s">
        <v>2859</v>
      </c>
    </row>
    <row r="42" spans="1:14" x14ac:dyDescent="0.25">
      <c r="A42" t="s">
        <v>721</v>
      </c>
      <c r="B42" t="s">
        <v>1537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2857</v>
      </c>
      <c r="L42" t="s">
        <v>2858</v>
      </c>
      <c r="M42" t="s">
        <v>2855</v>
      </c>
      <c r="N42" t="s">
        <v>2859</v>
      </c>
    </row>
    <row r="43" spans="1:14" x14ac:dyDescent="0.25">
      <c r="A43" t="s">
        <v>698</v>
      </c>
      <c r="B43" t="s">
        <v>1538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971</v>
      </c>
      <c r="K43" t="s">
        <v>2857</v>
      </c>
      <c r="L43" t="s">
        <v>2858</v>
      </c>
      <c r="M43" t="s">
        <v>2855</v>
      </c>
      <c r="N43" t="s">
        <v>2859</v>
      </c>
    </row>
    <row r="44" spans="1:14" x14ac:dyDescent="0.25">
      <c r="A44" t="s">
        <v>724</v>
      </c>
      <c r="B44" t="s">
        <v>1539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1540</v>
      </c>
      <c r="J44" t="s">
        <v>971</v>
      </c>
      <c r="K44" t="s">
        <v>2857</v>
      </c>
      <c r="L44" t="s">
        <v>2858</v>
      </c>
      <c r="M44" t="s">
        <v>2855</v>
      </c>
      <c r="N44" t="s">
        <v>2859</v>
      </c>
    </row>
    <row r="45" spans="1:14" x14ac:dyDescent="0.25">
      <c r="A45" t="s">
        <v>700</v>
      </c>
      <c r="B45" t="s">
        <v>1541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1540</v>
      </c>
      <c r="J45" t="s">
        <v>971</v>
      </c>
      <c r="K45" t="s">
        <v>2857</v>
      </c>
      <c r="L45" t="s">
        <v>2858</v>
      </c>
      <c r="M45" t="s">
        <v>2855</v>
      </c>
      <c r="N45" t="s">
        <v>2859</v>
      </c>
    </row>
    <row r="46" spans="1:14" x14ac:dyDescent="0.25">
      <c r="A46" t="s">
        <v>749</v>
      </c>
      <c r="B46" t="s">
        <v>1542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2857</v>
      </c>
      <c r="L46" t="s">
        <v>2858</v>
      </c>
      <c r="M46" t="s">
        <v>2855</v>
      </c>
      <c r="N46" t="s">
        <v>2859</v>
      </c>
    </row>
    <row r="47" spans="1:14" x14ac:dyDescent="0.25">
      <c r="A47" t="s">
        <v>796</v>
      </c>
      <c r="B47" t="s">
        <v>1543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2857</v>
      </c>
      <c r="L47" t="s">
        <v>2858</v>
      </c>
      <c r="M47" t="s">
        <v>2855</v>
      </c>
      <c r="N47" t="s">
        <v>2859</v>
      </c>
    </row>
    <row r="48" spans="1:14" x14ac:dyDescent="0.25">
      <c r="A48" t="s">
        <v>674</v>
      </c>
      <c r="B48" t="s">
        <v>1544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1366</v>
      </c>
      <c r="K48" t="s">
        <v>2857</v>
      </c>
      <c r="L48" t="s">
        <v>2858</v>
      </c>
      <c r="M48" t="s">
        <v>2860</v>
      </c>
      <c r="N48" t="s">
        <v>2861</v>
      </c>
    </row>
    <row r="49" spans="1:14" x14ac:dyDescent="0.25">
      <c r="A49" t="s">
        <v>827</v>
      </c>
      <c r="B49" t="s">
        <v>1545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1540</v>
      </c>
      <c r="J49" t="s">
        <v>39</v>
      </c>
      <c r="K49" t="s">
        <v>2857</v>
      </c>
      <c r="L49" t="s">
        <v>2858</v>
      </c>
      <c r="M49" t="s">
        <v>2860</v>
      </c>
      <c r="N49" t="s">
        <v>2861</v>
      </c>
    </row>
    <row r="50" spans="1:14" x14ac:dyDescent="0.25">
      <c r="A50" t="s">
        <v>676</v>
      </c>
      <c r="B50" t="s">
        <v>1546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1138</v>
      </c>
      <c r="J50" t="s">
        <v>126</v>
      </c>
      <c r="K50" t="s">
        <v>2862</v>
      </c>
      <c r="L50" t="s">
        <v>2844</v>
      </c>
      <c r="M50" t="s">
        <v>2860</v>
      </c>
      <c r="N50" t="s">
        <v>2861</v>
      </c>
    </row>
    <row r="51" spans="1:14" x14ac:dyDescent="0.25">
      <c r="A51" t="s">
        <v>790</v>
      </c>
      <c r="B51" t="s">
        <v>1547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2862</v>
      </c>
      <c r="L51" t="s">
        <v>2844</v>
      </c>
      <c r="M51" t="s">
        <v>2860</v>
      </c>
      <c r="N51" t="s">
        <v>2861</v>
      </c>
    </row>
    <row r="52" spans="1:14" x14ac:dyDescent="0.25">
      <c r="A52" t="s">
        <v>795</v>
      </c>
      <c r="B52" t="s">
        <v>1548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2862</v>
      </c>
      <c r="L52" t="s">
        <v>2844</v>
      </c>
      <c r="M52" t="s">
        <v>2860</v>
      </c>
      <c r="N52" t="s">
        <v>2861</v>
      </c>
    </row>
    <row r="53" spans="1:14" x14ac:dyDescent="0.25">
      <c r="A53" t="s">
        <v>669</v>
      </c>
      <c r="B53" t="s">
        <v>1549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906</v>
      </c>
      <c r="K53" t="s">
        <v>2857</v>
      </c>
      <c r="L53" t="s">
        <v>2858</v>
      </c>
      <c r="M53" t="s">
        <v>2860</v>
      </c>
      <c r="N53" t="s">
        <v>2861</v>
      </c>
    </row>
    <row r="54" spans="1:14" x14ac:dyDescent="0.25">
      <c r="A54" t="s">
        <v>792</v>
      </c>
      <c r="B54" t="s">
        <v>1550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2862</v>
      </c>
      <c r="L54" t="s">
        <v>2844</v>
      </c>
      <c r="M54" t="s">
        <v>2863</v>
      </c>
      <c r="N54" t="s">
        <v>2845</v>
      </c>
    </row>
    <row r="55" spans="1:14" x14ac:dyDescent="0.25">
      <c r="A55" t="s">
        <v>771</v>
      </c>
      <c r="B55" t="s">
        <v>1551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1138</v>
      </c>
      <c r="J55" t="s">
        <v>27</v>
      </c>
      <c r="K55" t="s">
        <v>2857</v>
      </c>
      <c r="L55" t="s">
        <v>2858</v>
      </c>
      <c r="M55" t="s">
        <v>2863</v>
      </c>
      <c r="N55" t="s">
        <v>2845</v>
      </c>
    </row>
    <row r="56" spans="1:14" x14ac:dyDescent="0.25">
      <c r="A56" t="s">
        <v>712</v>
      </c>
      <c r="B56" t="s">
        <v>1552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2857</v>
      </c>
      <c r="L56" t="s">
        <v>2858</v>
      </c>
      <c r="M56" t="s">
        <v>2863</v>
      </c>
      <c r="N56" t="s">
        <v>2845</v>
      </c>
    </row>
    <row r="57" spans="1:14" x14ac:dyDescent="0.25">
      <c r="A57" t="s">
        <v>747</v>
      </c>
      <c r="B57" t="s">
        <v>1553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1153</v>
      </c>
      <c r="I57" t="s">
        <v>1554</v>
      </c>
      <c r="J57" t="s">
        <v>42</v>
      </c>
      <c r="K57" t="s">
        <v>2862</v>
      </c>
      <c r="L57" t="s">
        <v>2844</v>
      </c>
      <c r="M57" t="s">
        <v>2863</v>
      </c>
      <c r="N57" t="s">
        <v>2845</v>
      </c>
    </row>
    <row r="58" spans="1:14" x14ac:dyDescent="0.25">
      <c r="A58" t="s">
        <v>748</v>
      </c>
      <c r="B58" t="s">
        <v>1555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1556</v>
      </c>
      <c r="I58" t="s">
        <v>1554</v>
      </c>
      <c r="J58" t="s">
        <v>43</v>
      </c>
      <c r="K58" t="s">
        <v>2862</v>
      </c>
      <c r="L58" t="s">
        <v>2844</v>
      </c>
      <c r="M58" t="s">
        <v>2863</v>
      </c>
      <c r="N58" t="s">
        <v>2845</v>
      </c>
    </row>
    <row r="59" spans="1:14" x14ac:dyDescent="0.25">
      <c r="A59" t="s">
        <v>805</v>
      </c>
      <c r="B59" t="s">
        <v>1557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1262</v>
      </c>
      <c r="J59" t="s">
        <v>60</v>
      </c>
      <c r="K59" t="s">
        <v>2862</v>
      </c>
      <c r="L59" t="s">
        <v>2844</v>
      </c>
      <c r="M59" t="s">
        <v>2863</v>
      </c>
      <c r="N59" t="s">
        <v>2845</v>
      </c>
    </row>
    <row r="60" spans="1:14" x14ac:dyDescent="0.25">
      <c r="A60" t="s">
        <v>811</v>
      </c>
      <c r="B60" t="s">
        <v>1558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1559</v>
      </c>
      <c r="J60" t="s">
        <v>92</v>
      </c>
      <c r="K60" t="s">
        <v>2857</v>
      </c>
      <c r="L60" t="s">
        <v>2858</v>
      </c>
      <c r="M60" t="s">
        <v>2863</v>
      </c>
      <c r="N60" t="s">
        <v>2845</v>
      </c>
    </row>
    <row r="61" spans="1:14" x14ac:dyDescent="0.25">
      <c r="A61" t="s">
        <v>683</v>
      </c>
      <c r="B61" t="s">
        <v>1560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2857</v>
      </c>
      <c r="L61" t="s">
        <v>2858</v>
      </c>
      <c r="M61" t="s">
        <v>2863</v>
      </c>
      <c r="N61" t="s">
        <v>2845</v>
      </c>
    </row>
    <row r="62" spans="1:14" x14ac:dyDescent="0.25">
      <c r="A62" t="s">
        <v>679</v>
      </c>
      <c r="B62" t="s">
        <v>1561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1169</v>
      </c>
      <c r="I62" t="s">
        <v>355</v>
      </c>
      <c r="J62" t="s">
        <v>60</v>
      </c>
      <c r="K62" t="s">
        <v>2862</v>
      </c>
      <c r="L62" t="s">
        <v>2844</v>
      </c>
      <c r="M62" t="s">
        <v>2863</v>
      </c>
      <c r="N62" t="s">
        <v>2845</v>
      </c>
    </row>
    <row r="63" spans="1:14" x14ac:dyDescent="0.25">
      <c r="A63" t="s">
        <v>399</v>
      </c>
      <c r="B63" t="s">
        <v>1562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1181</v>
      </c>
      <c r="I63" t="s">
        <v>375</v>
      </c>
      <c r="J63" t="s">
        <v>60</v>
      </c>
      <c r="K63" t="s">
        <v>2862</v>
      </c>
      <c r="L63" t="s">
        <v>2844</v>
      </c>
      <c r="M63" t="s">
        <v>2863</v>
      </c>
      <c r="N63" t="s">
        <v>2845</v>
      </c>
    </row>
    <row r="64" spans="1:14" x14ac:dyDescent="0.25">
      <c r="A64" t="s">
        <v>804</v>
      </c>
      <c r="B64" t="s">
        <v>1563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1129</v>
      </c>
      <c r="I64" t="s">
        <v>342</v>
      </c>
      <c r="J64" t="s">
        <v>42</v>
      </c>
      <c r="K64" t="s">
        <v>2862</v>
      </c>
      <c r="L64" t="s">
        <v>2844</v>
      </c>
      <c r="M64" t="s">
        <v>2863</v>
      </c>
      <c r="N64" t="s">
        <v>2845</v>
      </c>
    </row>
    <row r="65" spans="1:14" x14ac:dyDescent="0.25">
      <c r="A65" t="s">
        <v>814</v>
      </c>
      <c r="B65" t="s">
        <v>1564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1517</v>
      </c>
      <c r="J65" t="s">
        <v>43</v>
      </c>
      <c r="K65" t="s">
        <v>2862</v>
      </c>
      <c r="L65" t="s">
        <v>2844</v>
      </c>
      <c r="M65" t="s">
        <v>2863</v>
      </c>
      <c r="N65" t="s">
        <v>2845</v>
      </c>
    </row>
    <row r="66" spans="1:14" x14ac:dyDescent="0.25">
      <c r="A66" t="s">
        <v>398</v>
      </c>
      <c r="B66" t="s">
        <v>1565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2862</v>
      </c>
      <c r="L66" t="s">
        <v>2844</v>
      </c>
      <c r="M66" t="s">
        <v>2863</v>
      </c>
      <c r="N66" t="s">
        <v>2845</v>
      </c>
    </row>
    <row r="67" spans="1:14" x14ac:dyDescent="0.25">
      <c r="A67" t="s">
        <v>397</v>
      </c>
      <c r="B67" t="s">
        <v>1566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1567</v>
      </c>
      <c r="J67" t="s">
        <v>924</v>
      </c>
      <c r="K67" t="s">
        <v>2857</v>
      </c>
      <c r="L67" t="s">
        <v>2858</v>
      </c>
      <c r="M67" t="s">
        <v>2864</v>
      </c>
      <c r="N67" t="s">
        <v>2818</v>
      </c>
    </row>
    <row r="68" spans="1:14" x14ac:dyDescent="0.25">
      <c r="A68" t="s">
        <v>787</v>
      </c>
      <c r="B68" t="s">
        <v>1568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2862</v>
      </c>
      <c r="L68" t="s">
        <v>2844</v>
      </c>
      <c r="M68" t="s">
        <v>2864</v>
      </c>
      <c r="N68" t="s">
        <v>2818</v>
      </c>
    </row>
    <row r="69" spans="1:14" x14ac:dyDescent="0.25">
      <c r="A69" t="s">
        <v>782</v>
      </c>
      <c r="B69" t="s">
        <v>1569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1366</v>
      </c>
      <c r="I69" t="s">
        <v>1567</v>
      </c>
      <c r="J69" t="s">
        <v>961</v>
      </c>
      <c r="K69" t="s">
        <v>2857</v>
      </c>
      <c r="L69" t="s">
        <v>2858</v>
      </c>
      <c r="M69" t="s">
        <v>2864</v>
      </c>
      <c r="N69" t="s">
        <v>2818</v>
      </c>
    </row>
    <row r="70" spans="1:14" x14ac:dyDescent="0.25">
      <c r="A70" t="s">
        <v>776</v>
      </c>
      <c r="B70" t="s">
        <v>1570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1571</v>
      </c>
      <c r="K70" t="s">
        <v>2862</v>
      </c>
      <c r="L70" t="s">
        <v>2844</v>
      </c>
      <c r="M70" t="s">
        <v>2864</v>
      </c>
      <c r="N70" t="s">
        <v>2818</v>
      </c>
    </row>
    <row r="71" spans="1:14" x14ac:dyDescent="0.25">
      <c r="A71" t="s">
        <v>775</v>
      </c>
      <c r="B71" t="s">
        <v>1572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1156</v>
      </c>
      <c r="J71" t="s">
        <v>120</v>
      </c>
      <c r="K71" t="s">
        <v>2862</v>
      </c>
      <c r="L71" t="s">
        <v>2844</v>
      </c>
      <c r="M71" t="s">
        <v>2864</v>
      </c>
      <c r="N71" t="s">
        <v>2818</v>
      </c>
    </row>
    <row r="72" spans="1:14" x14ac:dyDescent="0.25">
      <c r="A72" t="s">
        <v>774</v>
      </c>
      <c r="B72" t="s">
        <v>1573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900</v>
      </c>
      <c r="I72" t="s">
        <v>364</v>
      </c>
      <c r="J72" t="s">
        <v>961</v>
      </c>
      <c r="K72" t="s">
        <v>2857</v>
      </c>
      <c r="L72" t="s">
        <v>2858</v>
      </c>
      <c r="M72" t="s">
        <v>2864</v>
      </c>
      <c r="N72" t="s">
        <v>2818</v>
      </c>
    </row>
    <row r="73" spans="1:14" x14ac:dyDescent="0.25">
      <c r="A73" t="s">
        <v>803</v>
      </c>
      <c r="B73" t="s">
        <v>1574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2857</v>
      </c>
      <c r="L73" t="s">
        <v>2858</v>
      </c>
      <c r="M73" t="s">
        <v>2864</v>
      </c>
      <c r="N73" t="s">
        <v>2818</v>
      </c>
    </row>
    <row r="74" spans="1:14" x14ac:dyDescent="0.25">
      <c r="A74" t="s">
        <v>815</v>
      </c>
      <c r="B74" t="s">
        <v>1575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2862</v>
      </c>
      <c r="L74" t="s">
        <v>2844</v>
      </c>
      <c r="M74" t="s">
        <v>2864</v>
      </c>
      <c r="N74" t="s">
        <v>2818</v>
      </c>
    </row>
    <row r="75" spans="1:14" x14ac:dyDescent="0.25">
      <c r="A75" t="s">
        <v>777</v>
      </c>
      <c r="B75" t="s">
        <v>1576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974</v>
      </c>
      <c r="J75" t="s">
        <v>44</v>
      </c>
      <c r="K75" t="s">
        <v>2862</v>
      </c>
      <c r="L75" t="s">
        <v>2844</v>
      </c>
      <c r="M75" t="s">
        <v>2865</v>
      </c>
      <c r="N75" t="s">
        <v>2866</v>
      </c>
    </row>
    <row r="76" spans="1:14" x14ac:dyDescent="0.25">
      <c r="A76" t="s">
        <v>716</v>
      </c>
      <c r="B76" t="s">
        <v>1577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2857</v>
      </c>
      <c r="L76" t="s">
        <v>2858</v>
      </c>
      <c r="M76" t="s">
        <v>2865</v>
      </c>
      <c r="N76" t="s">
        <v>2866</v>
      </c>
    </row>
    <row r="77" spans="1:14" x14ac:dyDescent="0.25">
      <c r="A77" t="s">
        <v>793</v>
      </c>
      <c r="B77" t="s">
        <v>1578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986</v>
      </c>
      <c r="J77" t="s">
        <v>263</v>
      </c>
      <c r="K77" t="s">
        <v>2867</v>
      </c>
      <c r="L77" t="s">
        <v>2868</v>
      </c>
      <c r="M77" t="s">
        <v>2869</v>
      </c>
      <c r="N77" t="s">
        <v>2870</v>
      </c>
    </row>
    <row r="78" spans="1:14" x14ac:dyDescent="0.25">
      <c r="A78" t="s">
        <v>642</v>
      </c>
      <c r="B78" t="s">
        <v>1579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1533</v>
      </c>
      <c r="K78" t="s">
        <v>2867</v>
      </c>
      <c r="L78" t="s">
        <v>2868</v>
      </c>
      <c r="M78" t="s">
        <v>2869</v>
      </c>
      <c r="N78" t="s">
        <v>2870</v>
      </c>
    </row>
    <row r="79" spans="1:14" x14ac:dyDescent="0.25">
      <c r="A79" t="s">
        <v>794</v>
      </c>
      <c r="B79" t="s">
        <v>1580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1581</v>
      </c>
      <c r="I79" t="s">
        <v>351</v>
      </c>
      <c r="J79" t="s">
        <v>81</v>
      </c>
      <c r="K79" t="s">
        <v>2867</v>
      </c>
      <c r="L79" t="s">
        <v>2868</v>
      </c>
      <c r="M79" t="s">
        <v>2869</v>
      </c>
      <c r="N79" t="s">
        <v>2870</v>
      </c>
    </row>
    <row r="80" spans="1:14" x14ac:dyDescent="0.25">
      <c r="A80" t="s">
        <v>393</v>
      </c>
      <c r="B80" t="s">
        <v>1582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1183</v>
      </c>
      <c r="I80" t="s">
        <v>342</v>
      </c>
      <c r="J80" t="s">
        <v>103</v>
      </c>
      <c r="K80" t="s">
        <v>2871</v>
      </c>
      <c r="L80" t="s">
        <v>2872</v>
      </c>
      <c r="M80" t="s">
        <v>2869</v>
      </c>
      <c r="N80" t="s">
        <v>2870</v>
      </c>
    </row>
    <row r="81" spans="1:14" x14ac:dyDescent="0.25">
      <c r="A81" t="s">
        <v>395</v>
      </c>
      <c r="B81" t="s">
        <v>1583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2871</v>
      </c>
      <c r="L81" t="s">
        <v>2872</v>
      </c>
      <c r="M81" t="s">
        <v>2869</v>
      </c>
      <c r="N81" t="s">
        <v>2870</v>
      </c>
    </row>
    <row r="82" spans="1:14" x14ac:dyDescent="0.25">
      <c r="A82" t="s">
        <v>396</v>
      </c>
      <c r="B82" t="s">
        <v>1584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1585</v>
      </c>
      <c r="J82" t="s">
        <v>103</v>
      </c>
      <c r="K82" t="s">
        <v>2871</v>
      </c>
      <c r="L82" t="s">
        <v>2872</v>
      </c>
      <c r="M82" t="s">
        <v>2869</v>
      </c>
      <c r="N82" t="s">
        <v>2870</v>
      </c>
    </row>
    <row r="83" spans="1:14" x14ac:dyDescent="0.25">
      <c r="A83" t="s">
        <v>394</v>
      </c>
      <c r="B83" t="s">
        <v>1586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1193</v>
      </c>
      <c r="I83" t="s">
        <v>276</v>
      </c>
      <c r="J83" t="s">
        <v>62</v>
      </c>
      <c r="K83" t="s">
        <v>2871</v>
      </c>
      <c r="L83" t="s">
        <v>2872</v>
      </c>
      <c r="M83" t="s">
        <v>2869</v>
      </c>
      <c r="N83" t="s">
        <v>2870</v>
      </c>
    </row>
    <row r="84" spans="1:14" x14ac:dyDescent="0.25">
      <c r="A84" t="s">
        <v>643</v>
      </c>
      <c r="B84" t="s">
        <v>1587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1522</v>
      </c>
      <c r="I84" t="s">
        <v>281</v>
      </c>
      <c r="J84" t="s">
        <v>1536</v>
      </c>
      <c r="K84" t="s">
        <v>2867</v>
      </c>
      <c r="L84" t="s">
        <v>2868</v>
      </c>
      <c r="M84" t="s">
        <v>2869</v>
      </c>
      <c r="N84" t="s">
        <v>2870</v>
      </c>
    </row>
    <row r="85" spans="1:14" x14ac:dyDescent="0.25">
      <c r="A85" t="s">
        <v>696</v>
      </c>
      <c r="B85" t="s">
        <v>1588</v>
      </c>
      <c r="C85" t="s">
        <v>8</v>
      </c>
      <c r="D85" t="s">
        <v>10</v>
      </c>
      <c r="E85" t="s">
        <v>1589</v>
      </c>
      <c r="F85" t="s">
        <v>393</v>
      </c>
      <c r="G85" t="s">
        <v>804</v>
      </c>
      <c r="H85" t="s">
        <v>924</v>
      </c>
      <c r="I85" t="s">
        <v>1590</v>
      </c>
      <c r="J85" t="s">
        <v>71</v>
      </c>
      <c r="K85" t="s">
        <v>2857</v>
      </c>
      <c r="L85" t="s">
        <v>2858</v>
      </c>
      <c r="M85" t="s">
        <v>2873</v>
      </c>
      <c r="N85" t="s">
        <v>2874</v>
      </c>
    </row>
    <row r="86" spans="1:14" x14ac:dyDescent="0.25">
      <c r="A86" t="s">
        <v>750</v>
      </c>
      <c r="B86" t="s">
        <v>1591</v>
      </c>
      <c r="C86" t="s">
        <v>5</v>
      </c>
      <c r="D86" t="s">
        <v>15</v>
      </c>
      <c r="E86" t="s">
        <v>1592</v>
      </c>
      <c r="F86" t="s">
        <v>393</v>
      </c>
      <c r="G86" t="s">
        <v>804</v>
      </c>
      <c r="H86" t="s">
        <v>92</v>
      </c>
      <c r="I86" t="s">
        <v>914</v>
      </c>
      <c r="J86" t="s">
        <v>131</v>
      </c>
      <c r="K86" t="s">
        <v>2862</v>
      </c>
      <c r="L86" t="s">
        <v>2844</v>
      </c>
      <c r="M86" t="s">
        <v>2873</v>
      </c>
      <c r="N86" t="s">
        <v>2874</v>
      </c>
    </row>
    <row r="87" spans="1:14" x14ac:dyDescent="0.25">
      <c r="A87" t="s">
        <v>653</v>
      </c>
      <c r="B87" t="s">
        <v>1593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1594</v>
      </c>
      <c r="I87" t="s">
        <v>353</v>
      </c>
      <c r="J87" t="s">
        <v>1274</v>
      </c>
      <c r="K87" t="s">
        <v>2871</v>
      </c>
      <c r="L87" t="s">
        <v>2872</v>
      </c>
      <c r="M87" t="s">
        <v>2873</v>
      </c>
      <c r="N87" t="s">
        <v>2874</v>
      </c>
    </row>
    <row r="88" spans="1:14" x14ac:dyDescent="0.25">
      <c r="A88" t="s">
        <v>742</v>
      </c>
      <c r="B88" t="s">
        <v>1595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1596</v>
      </c>
      <c r="I88" t="s">
        <v>359</v>
      </c>
      <c r="J88" t="s">
        <v>48</v>
      </c>
      <c r="K88" t="s">
        <v>2871</v>
      </c>
      <c r="L88" t="s">
        <v>2872</v>
      </c>
      <c r="M88" t="s">
        <v>2873</v>
      </c>
      <c r="N88" t="s">
        <v>2874</v>
      </c>
    </row>
    <row r="89" spans="1:14" x14ac:dyDescent="0.25">
      <c r="A89" t="s">
        <v>825</v>
      </c>
      <c r="B89" t="s">
        <v>1597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1019</v>
      </c>
      <c r="J89" t="s">
        <v>1598</v>
      </c>
      <c r="K89" t="s">
        <v>2871</v>
      </c>
      <c r="L89" t="s">
        <v>2872</v>
      </c>
      <c r="M89" t="s">
        <v>2873</v>
      </c>
      <c r="N89" t="s">
        <v>2874</v>
      </c>
    </row>
    <row r="90" spans="1:14" x14ac:dyDescent="0.25">
      <c r="A90" t="s">
        <v>726</v>
      </c>
      <c r="B90" t="s">
        <v>1599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2867</v>
      </c>
      <c r="L90" t="s">
        <v>2868</v>
      </c>
      <c r="M90" t="s">
        <v>2873</v>
      </c>
      <c r="N90" t="s">
        <v>2874</v>
      </c>
    </row>
    <row r="91" spans="1:14" x14ac:dyDescent="0.25">
      <c r="A91" t="s">
        <v>645</v>
      </c>
      <c r="B91" t="s">
        <v>1600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1203</v>
      </c>
      <c r="I91" t="s">
        <v>281</v>
      </c>
      <c r="J91" t="s">
        <v>22</v>
      </c>
      <c r="K91" t="s">
        <v>2867</v>
      </c>
      <c r="L91" t="s">
        <v>2868</v>
      </c>
      <c r="M91" t="s">
        <v>2873</v>
      </c>
      <c r="N91" t="s">
        <v>2874</v>
      </c>
    </row>
    <row r="92" spans="1:14" x14ac:dyDescent="0.25">
      <c r="A92" t="s">
        <v>800</v>
      </c>
      <c r="B92" t="s">
        <v>1601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2867</v>
      </c>
      <c r="L92" t="s">
        <v>2868</v>
      </c>
      <c r="M92" t="s">
        <v>2873</v>
      </c>
      <c r="N92" t="s">
        <v>2874</v>
      </c>
    </row>
    <row r="93" spans="1:14" x14ac:dyDescent="0.25">
      <c r="A93" t="s">
        <v>773</v>
      </c>
      <c r="B93" t="s">
        <v>1602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1203</v>
      </c>
      <c r="I93" t="s">
        <v>281</v>
      </c>
      <c r="J93" t="s">
        <v>22</v>
      </c>
      <c r="K93" t="s">
        <v>2867</v>
      </c>
      <c r="L93" t="s">
        <v>2868</v>
      </c>
      <c r="M93" t="s">
        <v>2873</v>
      </c>
      <c r="N93" t="s">
        <v>2874</v>
      </c>
    </row>
    <row r="94" spans="1:14" x14ac:dyDescent="0.25">
      <c r="A94" t="s">
        <v>784</v>
      </c>
      <c r="B94" t="s">
        <v>1603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1604</v>
      </c>
      <c r="I94" t="s">
        <v>1138</v>
      </c>
      <c r="J94" t="s">
        <v>44</v>
      </c>
      <c r="K94" t="s">
        <v>2867</v>
      </c>
      <c r="L94" t="s">
        <v>2868</v>
      </c>
      <c r="M94" t="s">
        <v>2873</v>
      </c>
      <c r="N94" t="s">
        <v>2874</v>
      </c>
    </row>
    <row r="95" spans="1:14" x14ac:dyDescent="0.25">
      <c r="A95" t="s">
        <v>789</v>
      </c>
      <c r="B95" t="s">
        <v>1605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2867</v>
      </c>
      <c r="L95" t="s">
        <v>2868</v>
      </c>
      <c r="M95" t="s">
        <v>2875</v>
      </c>
      <c r="N95" t="s">
        <v>2876</v>
      </c>
    </row>
    <row r="96" spans="1:14" x14ac:dyDescent="0.25">
      <c r="A96" t="s">
        <v>646</v>
      </c>
      <c r="B96" t="s">
        <v>1606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1183</v>
      </c>
      <c r="I96" t="s">
        <v>351</v>
      </c>
      <c r="J96" t="s">
        <v>49</v>
      </c>
      <c r="K96" t="s">
        <v>2867</v>
      </c>
      <c r="L96" t="s">
        <v>2868</v>
      </c>
      <c r="M96" t="s">
        <v>2875</v>
      </c>
      <c r="N96" t="s">
        <v>2876</v>
      </c>
    </row>
    <row r="97" spans="1:14" x14ac:dyDescent="0.25">
      <c r="A97" t="s">
        <v>682</v>
      </c>
      <c r="B97" t="s">
        <v>1607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2867</v>
      </c>
      <c r="L97" t="s">
        <v>2868</v>
      </c>
      <c r="M97" t="s">
        <v>2875</v>
      </c>
      <c r="N97" t="s">
        <v>2876</v>
      </c>
    </row>
    <row r="98" spans="1:14" x14ac:dyDescent="0.25">
      <c r="A98" t="s">
        <v>671</v>
      </c>
      <c r="B98" t="s">
        <v>1608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1609</v>
      </c>
      <c r="J98" t="s">
        <v>42</v>
      </c>
      <c r="K98" t="s">
        <v>2867</v>
      </c>
      <c r="L98" t="s">
        <v>2868</v>
      </c>
      <c r="M98" t="s">
        <v>2875</v>
      </c>
      <c r="N98" t="s">
        <v>2876</v>
      </c>
    </row>
    <row r="99" spans="1:14" x14ac:dyDescent="0.25">
      <c r="A99" t="s">
        <v>746</v>
      </c>
      <c r="B99" t="s">
        <v>1610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1094</v>
      </c>
      <c r="J99" t="s">
        <v>60</v>
      </c>
      <c r="K99" t="s">
        <v>2867</v>
      </c>
      <c r="L99" t="s">
        <v>2868</v>
      </c>
      <c r="M99" t="s">
        <v>2875</v>
      </c>
      <c r="N99" t="s">
        <v>2876</v>
      </c>
    </row>
    <row r="100" spans="1:14" x14ac:dyDescent="0.25">
      <c r="A100" t="s">
        <v>813</v>
      </c>
      <c r="B100" t="s">
        <v>1611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1112</v>
      </c>
      <c r="I100" t="s">
        <v>281</v>
      </c>
      <c r="J100" t="s">
        <v>85</v>
      </c>
      <c r="K100" t="s">
        <v>2867</v>
      </c>
      <c r="L100" t="s">
        <v>2868</v>
      </c>
      <c r="M100" t="s">
        <v>2875</v>
      </c>
      <c r="N100" t="s">
        <v>2876</v>
      </c>
    </row>
    <row r="101" spans="1:14" x14ac:dyDescent="0.25">
      <c r="A101" t="s">
        <v>659</v>
      </c>
      <c r="B101" t="s">
        <v>1612</v>
      </c>
      <c r="C101" t="s">
        <v>8</v>
      </c>
      <c r="D101" t="s">
        <v>17</v>
      </c>
      <c r="E101" t="s">
        <v>1613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2867</v>
      </c>
      <c r="L101" t="s">
        <v>2868</v>
      </c>
      <c r="M101" t="s">
        <v>2875</v>
      </c>
      <c r="N101" t="s">
        <v>2876</v>
      </c>
    </row>
    <row r="102" spans="1:14" x14ac:dyDescent="0.25">
      <c r="A102" t="s">
        <v>695</v>
      </c>
      <c r="B102" t="s">
        <v>1614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1596</v>
      </c>
      <c r="I102" t="s">
        <v>268</v>
      </c>
      <c r="J102" t="s">
        <v>348</v>
      </c>
      <c r="K102" t="s">
        <v>2871</v>
      </c>
      <c r="L102" t="s">
        <v>2872</v>
      </c>
      <c r="M102" t="s">
        <v>2877</v>
      </c>
      <c r="N102" t="s">
        <v>2878</v>
      </c>
    </row>
    <row r="103" spans="1:14" x14ac:dyDescent="0.25">
      <c r="A103" t="s">
        <v>672</v>
      </c>
      <c r="B103" t="s">
        <v>1615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1103</v>
      </c>
      <c r="K103" t="s">
        <v>2871</v>
      </c>
      <c r="L103" t="s">
        <v>2872</v>
      </c>
      <c r="M103" t="s">
        <v>2877</v>
      </c>
      <c r="N103" t="s">
        <v>2878</v>
      </c>
    </row>
    <row r="104" spans="1:14" x14ac:dyDescent="0.25">
      <c r="A104" t="s">
        <v>799</v>
      </c>
      <c r="B104" t="s">
        <v>1616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1119</v>
      </c>
      <c r="K104" t="s">
        <v>2871</v>
      </c>
      <c r="L104" t="s">
        <v>2872</v>
      </c>
      <c r="M104" t="s">
        <v>2877</v>
      </c>
      <c r="N104" t="s">
        <v>2878</v>
      </c>
    </row>
    <row r="105" spans="1:14" x14ac:dyDescent="0.25">
      <c r="A105" t="s">
        <v>715</v>
      </c>
      <c r="B105" t="s">
        <v>1617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1193</v>
      </c>
      <c r="I105" t="s">
        <v>342</v>
      </c>
      <c r="J105" t="s">
        <v>1103</v>
      </c>
      <c r="K105" t="s">
        <v>2871</v>
      </c>
      <c r="L105" t="s">
        <v>2872</v>
      </c>
      <c r="M105" t="s">
        <v>2877</v>
      </c>
      <c r="N105" t="s">
        <v>2878</v>
      </c>
    </row>
    <row r="106" spans="1:14" x14ac:dyDescent="0.25">
      <c r="A106" t="s">
        <v>725</v>
      </c>
      <c r="B106" t="s">
        <v>1618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1619</v>
      </c>
      <c r="J106" t="s">
        <v>1119</v>
      </c>
      <c r="K106" t="s">
        <v>2871</v>
      </c>
      <c r="L106" t="s">
        <v>2872</v>
      </c>
      <c r="M106" t="s">
        <v>2877</v>
      </c>
      <c r="N106" t="s">
        <v>2878</v>
      </c>
    </row>
    <row r="107" spans="1:14" x14ac:dyDescent="0.25">
      <c r="A107" t="s">
        <v>819</v>
      </c>
      <c r="B107" t="s">
        <v>1620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1621</v>
      </c>
      <c r="J107" t="s">
        <v>121</v>
      </c>
      <c r="K107" t="s">
        <v>2871</v>
      </c>
      <c r="L107" t="s">
        <v>2872</v>
      </c>
      <c r="M107" t="s">
        <v>2877</v>
      </c>
      <c r="N107" t="s">
        <v>2879</v>
      </c>
    </row>
    <row r="108" spans="1:14" x14ac:dyDescent="0.25">
      <c r="A108" t="s">
        <v>670</v>
      </c>
      <c r="B108" t="s">
        <v>1622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2871</v>
      </c>
      <c r="L108" t="s">
        <v>2872</v>
      </c>
      <c r="M108" t="s">
        <v>2877</v>
      </c>
      <c r="N108" t="s">
        <v>2879</v>
      </c>
    </row>
    <row r="109" spans="1:14" x14ac:dyDescent="0.25">
      <c r="A109" t="s">
        <v>693</v>
      </c>
      <c r="B109" t="s">
        <v>1623</v>
      </c>
      <c r="C109" t="s">
        <v>5</v>
      </c>
      <c r="D109" t="s">
        <v>16</v>
      </c>
      <c r="E109" t="s">
        <v>1613</v>
      </c>
      <c r="F109" t="s">
        <v>393</v>
      </c>
      <c r="G109" t="s">
        <v>804</v>
      </c>
      <c r="H109" t="s">
        <v>109</v>
      </c>
      <c r="I109" t="s">
        <v>1517</v>
      </c>
      <c r="J109" t="s">
        <v>54</v>
      </c>
      <c r="K109" t="s">
        <v>2871</v>
      </c>
      <c r="L109" t="s">
        <v>2872</v>
      </c>
      <c r="M109" t="s">
        <v>2877</v>
      </c>
      <c r="N109" t="s">
        <v>2879</v>
      </c>
    </row>
    <row r="110" spans="1:14" x14ac:dyDescent="0.25">
      <c r="A110" t="s">
        <v>817</v>
      </c>
      <c r="B110" t="s">
        <v>1624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1158</v>
      </c>
      <c r="I110" t="s">
        <v>355</v>
      </c>
      <c r="J110" t="s">
        <v>62</v>
      </c>
      <c r="K110" t="s">
        <v>2871</v>
      </c>
      <c r="L110" t="s">
        <v>2872</v>
      </c>
      <c r="M110" t="s">
        <v>2880</v>
      </c>
      <c r="N110" t="s">
        <v>2881</v>
      </c>
    </row>
    <row r="111" spans="1:14" x14ac:dyDescent="0.25">
      <c r="A111" t="s">
        <v>807</v>
      </c>
      <c r="B111" t="s">
        <v>1625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1103</v>
      </c>
      <c r="K111" t="s">
        <v>2871</v>
      </c>
      <c r="L111" t="s">
        <v>2872</v>
      </c>
      <c r="M111" t="s">
        <v>2880</v>
      </c>
      <c r="N111" t="s">
        <v>2881</v>
      </c>
    </row>
    <row r="112" spans="1:14" x14ac:dyDescent="0.25">
      <c r="A112" t="s">
        <v>769</v>
      </c>
      <c r="B112" t="s">
        <v>1626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1627</v>
      </c>
      <c r="I112" t="s">
        <v>974</v>
      </c>
      <c r="J112" t="s">
        <v>1103</v>
      </c>
      <c r="K112" t="s">
        <v>2871</v>
      </c>
      <c r="L112" t="s">
        <v>2872</v>
      </c>
      <c r="M112" t="s">
        <v>2880</v>
      </c>
      <c r="N112" t="s">
        <v>2881</v>
      </c>
    </row>
    <row r="113" spans="1:14" x14ac:dyDescent="0.25">
      <c r="A113" t="s">
        <v>731</v>
      </c>
      <c r="B113" t="s">
        <v>1628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1153</v>
      </c>
      <c r="I113" t="s">
        <v>304</v>
      </c>
      <c r="J113" t="s">
        <v>1119</v>
      </c>
      <c r="K113" t="s">
        <v>2871</v>
      </c>
      <c r="L113" t="s">
        <v>2872</v>
      </c>
      <c r="M113" t="s">
        <v>2880</v>
      </c>
      <c r="N113" t="s">
        <v>2881</v>
      </c>
    </row>
    <row r="114" spans="1:14" x14ac:dyDescent="0.25">
      <c r="A114" t="s">
        <v>797</v>
      </c>
      <c r="B114" t="s">
        <v>1629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1630</v>
      </c>
      <c r="I114" t="s">
        <v>276</v>
      </c>
      <c r="J114" t="s">
        <v>45</v>
      </c>
      <c r="K114" t="s">
        <v>2882</v>
      </c>
      <c r="L114" t="s">
        <v>2883</v>
      </c>
      <c r="M114" t="s">
        <v>2884</v>
      </c>
      <c r="N114" t="s">
        <v>2885</v>
      </c>
    </row>
    <row r="115" spans="1:14" x14ac:dyDescent="0.25">
      <c r="A115" t="s">
        <v>677</v>
      </c>
      <c r="B115" t="s">
        <v>1631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2882</v>
      </c>
      <c r="L115" t="s">
        <v>2883</v>
      </c>
      <c r="M115" t="s">
        <v>2884</v>
      </c>
      <c r="N115" t="s">
        <v>2885</v>
      </c>
    </row>
    <row r="116" spans="1:14" x14ac:dyDescent="0.25">
      <c r="A116" t="s">
        <v>663</v>
      </c>
      <c r="B116" t="s">
        <v>1632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1633</v>
      </c>
      <c r="J116" t="s">
        <v>121</v>
      </c>
      <c r="K116" t="s">
        <v>2882</v>
      </c>
      <c r="L116" t="s">
        <v>2883</v>
      </c>
      <c r="M116" t="s">
        <v>2884</v>
      </c>
      <c r="N116" t="s">
        <v>2885</v>
      </c>
    </row>
    <row r="117" spans="1:14" x14ac:dyDescent="0.25">
      <c r="A117" t="s">
        <v>783</v>
      </c>
      <c r="B117" t="s">
        <v>1634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2882</v>
      </c>
      <c r="L117" t="s">
        <v>2883</v>
      </c>
      <c r="M117" t="s">
        <v>2884</v>
      </c>
      <c r="N117" t="s">
        <v>2885</v>
      </c>
    </row>
    <row r="118" spans="1:14" x14ac:dyDescent="0.25">
      <c r="A118" t="s">
        <v>763</v>
      </c>
      <c r="B118" t="s">
        <v>1635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1019</v>
      </c>
      <c r="J118" t="s">
        <v>231</v>
      </c>
      <c r="K118" t="s">
        <v>2882</v>
      </c>
      <c r="L118" t="s">
        <v>2883</v>
      </c>
      <c r="M118" t="s">
        <v>2886</v>
      </c>
      <c r="N118" t="s">
        <v>2873</v>
      </c>
    </row>
    <row r="119" spans="1:14" x14ac:dyDescent="0.25">
      <c r="A119" t="s">
        <v>822</v>
      </c>
      <c r="B119" t="s">
        <v>1636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1101</v>
      </c>
      <c r="I119" t="s">
        <v>342</v>
      </c>
      <c r="J119" t="s">
        <v>92</v>
      </c>
      <c r="K119" t="s">
        <v>2882</v>
      </c>
      <c r="L119" t="s">
        <v>2883</v>
      </c>
      <c r="M119" t="s">
        <v>2886</v>
      </c>
      <c r="N119" t="s">
        <v>2873</v>
      </c>
    </row>
    <row r="120" spans="1:14" x14ac:dyDescent="0.25">
      <c r="A120" t="s">
        <v>741</v>
      </c>
      <c r="B120" t="s">
        <v>1637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2882</v>
      </c>
      <c r="L120" t="s">
        <v>2883</v>
      </c>
      <c r="M120" t="s">
        <v>2886</v>
      </c>
      <c r="N120" t="s">
        <v>2873</v>
      </c>
    </row>
    <row r="121" spans="1:14" x14ac:dyDescent="0.25">
      <c r="A121" t="s">
        <v>826</v>
      </c>
      <c r="B121" t="s">
        <v>1638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1639</v>
      </c>
      <c r="I121" t="s">
        <v>318</v>
      </c>
      <c r="J121" t="s">
        <v>53</v>
      </c>
      <c r="K121" t="s">
        <v>2882</v>
      </c>
      <c r="L121" t="s">
        <v>2883</v>
      </c>
      <c r="M121" t="s">
        <v>2886</v>
      </c>
      <c r="N121" t="s">
        <v>2873</v>
      </c>
    </row>
    <row r="122" spans="1:14" x14ac:dyDescent="0.25">
      <c r="A122" t="s">
        <v>802</v>
      </c>
      <c r="B122" t="s">
        <v>1640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1186</v>
      </c>
      <c r="I122" t="s">
        <v>342</v>
      </c>
      <c r="J122" t="s">
        <v>53</v>
      </c>
      <c r="K122" t="s">
        <v>2882</v>
      </c>
      <c r="L122" t="s">
        <v>2883</v>
      </c>
      <c r="M122" t="s">
        <v>2886</v>
      </c>
      <c r="N122" t="s">
        <v>2873</v>
      </c>
    </row>
    <row r="123" spans="1:14" x14ac:dyDescent="0.25">
      <c r="A123" t="s">
        <v>745</v>
      </c>
      <c r="B123" t="s">
        <v>1641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1186</v>
      </c>
      <c r="I123" t="s">
        <v>342</v>
      </c>
      <c r="J123" t="s">
        <v>53</v>
      </c>
      <c r="K123" t="s">
        <v>2882</v>
      </c>
      <c r="L123" t="s">
        <v>2883</v>
      </c>
      <c r="M123" t="s">
        <v>2887</v>
      </c>
      <c r="N123" t="s">
        <v>2888</v>
      </c>
    </row>
    <row r="124" spans="1:14" x14ac:dyDescent="0.25">
      <c r="A124" t="s">
        <v>786</v>
      </c>
      <c r="B124" t="s">
        <v>1642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2882</v>
      </c>
      <c r="L124" t="s">
        <v>2883</v>
      </c>
      <c r="M124" t="s">
        <v>2889</v>
      </c>
      <c r="N124" t="s">
        <v>2890</v>
      </c>
    </row>
    <row r="125" spans="1:14" x14ac:dyDescent="0.25">
      <c r="A125" t="s">
        <v>823</v>
      </c>
      <c r="B125" t="s">
        <v>1643</v>
      </c>
      <c r="C125" t="s">
        <v>8</v>
      </c>
      <c r="D125" t="s">
        <v>11</v>
      </c>
      <c r="E125" t="s">
        <v>1644</v>
      </c>
      <c r="F125" t="s">
        <v>393</v>
      </c>
      <c r="G125" t="s">
        <v>814</v>
      </c>
      <c r="H125" t="s">
        <v>1210</v>
      </c>
      <c r="I125" t="s">
        <v>342</v>
      </c>
      <c r="J125" t="s">
        <v>93</v>
      </c>
      <c r="K125" t="s">
        <v>2882</v>
      </c>
      <c r="L125" t="s">
        <v>2891</v>
      </c>
      <c r="M125" t="s">
        <v>2892</v>
      </c>
      <c r="N125" t="s">
        <v>2840</v>
      </c>
    </row>
    <row r="126" spans="1:14" x14ac:dyDescent="0.25">
      <c r="A126" t="s">
        <v>818</v>
      </c>
      <c r="B126" t="s">
        <v>1645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1646</v>
      </c>
      <c r="I126" t="s">
        <v>342</v>
      </c>
      <c r="J126" t="s">
        <v>32</v>
      </c>
      <c r="K126" t="s">
        <v>2882</v>
      </c>
      <c r="L126" t="s">
        <v>2883</v>
      </c>
      <c r="M126" t="s">
        <v>2892</v>
      </c>
      <c r="N126" t="s">
        <v>2840</v>
      </c>
    </row>
    <row r="127" spans="1:14" x14ac:dyDescent="0.25">
      <c r="A127" t="s">
        <v>735</v>
      </c>
      <c r="B127" t="s">
        <v>1647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2882</v>
      </c>
      <c r="L127" t="s">
        <v>2883</v>
      </c>
      <c r="M127" t="s">
        <v>2892</v>
      </c>
      <c r="N127" t="s">
        <v>2840</v>
      </c>
    </row>
    <row r="128" spans="1:14" x14ac:dyDescent="0.25">
      <c r="A128" t="s">
        <v>714</v>
      </c>
      <c r="B128" t="s">
        <v>1648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1246</v>
      </c>
      <c r="J128" t="s">
        <v>1649</v>
      </c>
      <c r="K128" t="s">
        <v>2882</v>
      </c>
      <c r="L128" t="s">
        <v>2883</v>
      </c>
      <c r="M128" t="s">
        <v>2892</v>
      </c>
      <c r="N128" t="s">
        <v>2840</v>
      </c>
    </row>
    <row r="129" spans="1:14" x14ac:dyDescent="0.25">
      <c r="A129" t="s">
        <v>689</v>
      </c>
      <c r="B129" t="s">
        <v>1650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2882</v>
      </c>
      <c r="L129" t="s">
        <v>2883</v>
      </c>
      <c r="M129" t="s">
        <v>2892</v>
      </c>
      <c r="N129" t="s">
        <v>2840</v>
      </c>
    </row>
    <row r="130" spans="1:14" x14ac:dyDescent="0.25">
      <c r="A130" t="s">
        <v>680</v>
      </c>
      <c r="B130" t="s">
        <v>1653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1654</v>
      </c>
      <c r="J130" t="s">
        <v>47</v>
      </c>
      <c r="K130" t="s">
        <v>2893</v>
      </c>
      <c r="L130" t="s">
        <v>2891</v>
      </c>
      <c r="M130" t="s">
        <v>2894</v>
      </c>
      <c r="N130" t="s">
        <v>2880</v>
      </c>
    </row>
    <row r="131" spans="1:14" x14ac:dyDescent="0.25">
      <c r="A131" t="s">
        <v>644</v>
      </c>
      <c r="B131" t="s">
        <v>1655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1639</v>
      </c>
      <c r="I131" t="s">
        <v>353</v>
      </c>
      <c r="J131" t="s">
        <v>21</v>
      </c>
      <c r="K131" t="s">
        <v>2893</v>
      </c>
      <c r="L131" t="s">
        <v>2891</v>
      </c>
      <c r="M131" t="s">
        <v>2894</v>
      </c>
      <c r="N131" t="s">
        <v>2880</v>
      </c>
    </row>
    <row r="132" spans="1:14" x14ac:dyDescent="0.25">
      <c r="A132" t="s">
        <v>798</v>
      </c>
      <c r="B132" t="s">
        <v>1656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1657</v>
      </c>
      <c r="J132" t="s">
        <v>46</v>
      </c>
      <c r="K132" t="s">
        <v>2893</v>
      </c>
      <c r="L132" t="s">
        <v>2891</v>
      </c>
      <c r="M132" t="s">
        <v>2894</v>
      </c>
      <c r="N132" t="s">
        <v>2880</v>
      </c>
    </row>
    <row r="133" spans="1:14" x14ac:dyDescent="0.25">
      <c r="A133" t="s">
        <v>691</v>
      </c>
      <c r="B133" t="s">
        <v>1658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1186</v>
      </c>
      <c r="I133" t="s">
        <v>353</v>
      </c>
      <c r="J133" t="s">
        <v>45</v>
      </c>
      <c r="K133" t="s">
        <v>2893</v>
      </c>
      <c r="L133" t="s">
        <v>2891</v>
      </c>
      <c r="M133" t="s">
        <v>2894</v>
      </c>
      <c r="N133" t="s">
        <v>2880</v>
      </c>
    </row>
    <row r="134" spans="1:14" x14ac:dyDescent="0.25">
      <c r="A134" t="s">
        <v>667</v>
      </c>
      <c r="B134" t="s">
        <v>1659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1186</v>
      </c>
      <c r="I134" t="s">
        <v>1246</v>
      </c>
      <c r="J134" t="s">
        <v>22</v>
      </c>
      <c r="K134" t="s">
        <v>2893</v>
      </c>
      <c r="L134" t="s">
        <v>2891</v>
      </c>
      <c r="M134" t="s">
        <v>2895</v>
      </c>
      <c r="N134" t="s">
        <v>2884</v>
      </c>
    </row>
    <row r="135" spans="1:14" x14ac:dyDescent="0.25">
      <c r="A135" t="s">
        <v>736</v>
      </c>
      <c r="B135" t="s">
        <v>1672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1114</v>
      </c>
      <c r="I135" t="s">
        <v>357</v>
      </c>
      <c r="J135" t="s">
        <v>32</v>
      </c>
      <c r="K135" t="s">
        <v>2893</v>
      </c>
      <c r="L135" t="s">
        <v>2891</v>
      </c>
      <c r="M135" t="s">
        <v>2896</v>
      </c>
      <c r="N135" t="s">
        <v>2897</v>
      </c>
    </row>
    <row r="136" spans="1:14" x14ac:dyDescent="0.25">
      <c r="A136" t="s">
        <v>821</v>
      </c>
      <c r="B136" t="s">
        <v>1673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1029</v>
      </c>
      <c r="J136" t="s">
        <v>1649</v>
      </c>
      <c r="K136" t="s">
        <v>2893</v>
      </c>
      <c r="L136" t="s">
        <v>2891</v>
      </c>
      <c r="M136" t="s">
        <v>2896</v>
      </c>
      <c r="N136" t="s">
        <v>2897</v>
      </c>
    </row>
    <row r="137" spans="1:14" x14ac:dyDescent="0.25">
      <c r="A137" t="s">
        <v>658</v>
      </c>
      <c r="B137" t="s">
        <v>1674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1166</v>
      </c>
      <c r="J137" t="s">
        <v>1649</v>
      </c>
      <c r="K137" t="s">
        <v>2893</v>
      </c>
      <c r="L137" t="s">
        <v>2891</v>
      </c>
      <c r="M137" t="s">
        <v>2896</v>
      </c>
      <c r="N137" t="s">
        <v>2897</v>
      </c>
    </row>
    <row r="138" spans="1:14" x14ac:dyDescent="0.25">
      <c r="A138" t="s">
        <v>772</v>
      </c>
      <c r="B138" t="s">
        <v>1675</v>
      </c>
      <c r="C138" t="s">
        <v>6</v>
      </c>
      <c r="D138" t="s">
        <v>1676</v>
      </c>
      <c r="E138" t="s">
        <v>141</v>
      </c>
      <c r="F138" t="s">
        <v>393</v>
      </c>
      <c r="G138" t="s">
        <v>814</v>
      </c>
      <c r="H138" t="s">
        <v>83</v>
      </c>
      <c r="I138" t="s">
        <v>1166</v>
      </c>
      <c r="J138" t="s">
        <v>114</v>
      </c>
      <c r="K138" t="s">
        <v>2893</v>
      </c>
      <c r="L138" t="s">
        <v>2891</v>
      </c>
      <c r="M138" t="s">
        <v>2898</v>
      </c>
      <c r="N138" t="s">
        <v>2899</v>
      </c>
    </row>
    <row r="139" spans="1:14" x14ac:dyDescent="0.25">
      <c r="A139" t="s">
        <v>801</v>
      </c>
      <c r="B139" t="s">
        <v>1677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2893</v>
      </c>
      <c r="L139" t="s">
        <v>2891</v>
      </c>
      <c r="M139" t="s">
        <v>2898</v>
      </c>
      <c r="N139" t="s">
        <v>2894</v>
      </c>
    </row>
    <row r="140" spans="1:14" x14ac:dyDescent="0.25">
      <c r="A140" t="s">
        <v>785</v>
      </c>
      <c r="B140" t="s">
        <v>1678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2893</v>
      </c>
      <c r="L140" t="s">
        <v>2891</v>
      </c>
      <c r="M140" t="s">
        <v>2898</v>
      </c>
      <c r="N140" t="s">
        <v>2894</v>
      </c>
    </row>
    <row r="141" spans="1:14" x14ac:dyDescent="0.25">
      <c r="A141" t="s">
        <v>824</v>
      </c>
      <c r="B141" t="s">
        <v>1679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1115</v>
      </c>
      <c r="J141" t="s">
        <v>102</v>
      </c>
      <c r="K141" t="s">
        <v>2893</v>
      </c>
      <c r="L141" t="s">
        <v>2891</v>
      </c>
      <c r="M141" t="s">
        <v>2898</v>
      </c>
      <c r="N141" t="s">
        <v>2894</v>
      </c>
    </row>
    <row r="142" spans="1:14" x14ac:dyDescent="0.25">
      <c r="A142" t="s">
        <v>791</v>
      </c>
      <c r="B142" t="s">
        <v>1680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2893</v>
      </c>
      <c r="L142" t="s">
        <v>2891</v>
      </c>
      <c r="M142" t="s">
        <v>2867</v>
      </c>
      <c r="N142" t="s">
        <v>2895</v>
      </c>
    </row>
    <row r="143" spans="1:14" x14ac:dyDescent="0.25">
      <c r="A143" t="s">
        <v>738</v>
      </c>
      <c r="B143" t="s">
        <v>1681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1682</v>
      </c>
      <c r="K143" t="s">
        <v>2893</v>
      </c>
      <c r="L143" t="s">
        <v>2891</v>
      </c>
      <c r="M143" t="s">
        <v>2867</v>
      </c>
      <c r="N143" t="s">
        <v>2895</v>
      </c>
    </row>
    <row r="144" spans="1:14" x14ac:dyDescent="0.25">
      <c r="A144" t="s">
        <v>690</v>
      </c>
      <c r="B144" t="s">
        <v>1683</v>
      </c>
      <c r="C144" t="s">
        <v>5</v>
      </c>
      <c r="D144" t="s">
        <v>1676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1684</v>
      </c>
      <c r="K144" t="s">
        <v>2893</v>
      </c>
      <c r="L144" t="s">
        <v>2891</v>
      </c>
      <c r="M144" t="s">
        <v>2867</v>
      </c>
      <c r="N144" t="s">
        <v>2895</v>
      </c>
    </row>
    <row r="145" spans="1:14" x14ac:dyDescent="0.25">
      <c r="A145" t="s">
        <v>809</v>
      </c>
      <c r="B145" t="s">
        <v>1685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2893</v>
      </c>
      <c r="L145" t="s">
        <v>2891</v>
      </c>
      <c r="M145" t="s">
        <v>2867</v>
      </c>
      <c r="N145" t="s">
        <v>2895</v>
      </c>
    </row>
    <row r="146" spans="1:14" x14ac:dyDescent="0.25">
      <c r="A146" t="s">
        <v>812</v>
      </c>
      <c r="B146" t="s">
        <v>1686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1116</v>
      </c>
      <c r="I146" t="s">
        <v>384</v>
      </c>
      <c r="J146" t="s">
        <v>39</v>
      </c>
      <c r="K146" t="s">
        <v>2893</v>
      </c>
      <c r="L146" t="s">
        <v>2891</v>
      </c>
      <c r="M146" t="s">
        <v>2900</v>
      </c>
      <c r="N146" t="s">
        <v>2901</v>
      </c>
    </row>
    <row r="147" spans="1:14" x14ac:dyDescent="0.25">
      <c r="A147" t="s">
        <v>744</v>
      </c>
      <c r="B147" t="s">
        <v>1687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1101</v>
      </c>
      <c r="I147" t="s">
        <v>358</v>
      </c>
      <c r="J147" t="s">
        <v>21</v>
      </c>
      <c r="K147" t="s">
        <v>2902</v>
      </c>
      <c r="L147" t="s">
        <v>2903</v>
      </c>
      <c r="M147" t="s">
        <v>2900</v>
      </c>
      <c r="N147" t="s">
        <v>2901</v>
      </c>
    </row>
    <row r="148" spans="1:14" x14ac:dyDescent="0.25">
      <c r="A148" t="s">
        <v>697</v>
      </c>
      <c r="B148" t="s">
        <v>1692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1688</v>
      </c>
      <c r="I148" t="s">
        <v>302</v>
      </c>
      <c r="J148" t="s">
        <v>1446</v>
      </c>
      <c r="K148" t="s">
        <v>2893</v>
      </c>
      <c r="L148" t="s">
        <v>2891</v>
      </c>
      <c r="M148" t="s">
        <v>2900</v>
      </c>
      <c r="N148" t="s">
        <v>2901</v>
      </c>
    </row>
    <row r="149" spans="1:14" x14ac:dyDescent="0.25">
      <c r="A149" t="s">
        <v>694</v>
      </c>
      <c r="B149" t="s">
        <v>1689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1101</v>
      </c>
      <c r="I149" t="s">
        <v>1517</v>
      </c>
      <c r="J149" t="s">
        <v>124</v>
      </c>
      <c r="K149" t="s">
        <v>2902</v>
      </c>
      <c r="L149" t="s">
        <v>2903</v>
      </c>
      <c r="M149" t="s">
        <v>2900</v>
      </c>
      <c r="N149" t="s">
        <v>2901</v>
      </c>
    </row>
    <row r="150" spans="1:14" x14ac:dyDescent="0.25">
      <c r="A150" t="s">
        <v>762</v>
      </c>
      <c r="B150" t="s">
        <v>1690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1186</v>
      </c>
      <c r="I150" t="s">
        <v>375</v>
      </c>
      <c r="J150" t="s">
        <v>124</v>
      </c>
      <c r="K150" t="s">
        <v>2902</v>
      </c>
      <c r="L150" t="s">
        <v>2903</v>
      </c>
      <c r="M150" t="s">
        <v>2900</v>
      </c>
      <c r="N150" t="s">
        <v>2901</v>
      </c>
    </row>
    <row r="151" spans="1:14" x14ac:dyDescent="0.25">
      <c r="A151" t="s">
        <v>788</v>
      </c>
      <c r="B151" t="s">
        <v>1693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1253</v>
      </c>
      <c r="J151" t="s">
        <v>1649</v>
      </c>
      <c r="K151" t="s">
        <v>2902</v>
      </c>
      <c r="L151" t="s">
        <v>2903</v>
      </c>
      <c r="M151" t="s">
        <v>2904</v>
      </c>
      <c r="N151" t="s">
        <v>2905</v>
      </c>
    </row>
    <row r="152" spans="1:14" x14ac:dyDescent="0.25">
      <c r="A152" t="s">
        <v>770</v>
      </c>
      <c r="B152" t="s">
        <v>1694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1581</v>
      </c>
      <c r="I152" t="s">
        <v>351</v>
      </c>
      <c r="J152" t="s">
        <v>81</v>
      </c>
      <c r="K152" t="s">
        <v>2902</v>
      </c>
      <c r="L152" t="s">
        <v>2903</v>
      </c>
      <c r="M152" t="s">
        <v>2904</v>
      </c>
      <c r="N152" t="s">
        <v>2905</v>
      </c>
    </row>
    <row r="153" spans="1:14" x14ac:dyDescent="0.25">
      <c r="A153" t="s">
        <v>722</v>
      </c>
      <c r="B153" t="s">
        <v>1695</v>
      </c>
      <c r="C153" t="s">
        <v>8</v>
      </c>
      <c r="D153" t="s">
        <v>1676</v>
      </c>
      <c r="E153" t="s">
        <v>140</v>
      </c>
      <c r="F153" t="s">
        <v>395</v>
      </c>
      <c r="G153" t="s">
        <v>814</v>
      </c>
      <c r="H153" t="s">
        <v>107</v>
      </c>
      <c r="I153" t="s">
        <v>1523</v>
      </c>
      <c r="J153" t="s">
        <v>81</v>
      </c>
      <c r="K153" t="s">
        <v>2902</v>
      </c>
      <c r="L153" t="s">
        <v>2903</v>
      </c>
      <c r="M153" t="s">
        <v>2904</v>
      </c>
      <c r="N153" t="s">
        <v>2905</v>
      </c>
    </row>
    <row r="154" spans="1:14" x14ac:dyDescent="0.25">
      <c r="A154" t="s">
        <v>664</v>
      </c>
      <c r="B154" t="s">
        <v>1696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2902</v>
      </c>
      <c r="L154" t="s">
        <v>2903</v>
      </c>
      <c r="M154" t="s">
        <v>2904</v>
      </c>
      <c r="N154" t="s">
        <v>2905</v>
      </c>
    </row>
    <row r="155" spans="1:14" x14ac:dyDescent="0.25">
      <c r="A155" t="s">
        <v>656</v>
      </c>
      <c r="B155" t="s">
        <v>1697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2902</v>
      </c>
      <c r="L155" t="s">
        <v>2903</v>
      </c>
      <c r="M155" t="s">
        <v>2904</v>
      </c>
      <c r="N155" t="s">
        <v>2905</v>
      </c>
    </row>
    <row r="156" spans="1:14" x14ac:dyDescent="0.25">
      <c r="A156" t="s">
        <v>855</v>
      </c>
      <c r="B156" t="s">
        <v>1698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2902</v>
      </c>
      <c r="L156" t="s">
        <v>2903</v>
      </c>
      <c r="M156" t="s">
        <v>2904</v>
      </c>
      <c r="N156" t="s">
        <v>2905</v>
      </c>
    </row>
    <row r="157" spans="1:14" x14ac:dyDescent="0.25">
      <c r="A157" t="s">
        <v>848</v>
      </c>
      <c r="B157" t="s">
        <v>1699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2902</v>
      </c>
      <c r="L157" t="s">
        <v>2903</v>
      </c>
      <c r="M157" t="s">
        <v>2906</v>
      </c>
      <c r="N157" t="s">
        <v>2907</v>
      </c>
    </row>
    <row r="158" spans="1:14" x14ac:dyDescent="0.25">
      <c r="A158" t="s">
        <v>655</v>
      </c>
      <c r="B158" t="s">
        <v>1700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2902</v>
      </c>
      <c r="L158" t="s">
        <v>2903</v>
      </c>
      <c r="M158" t="s">
        <v>2906</v>
      </c>
      <c r="N158" t="s">
        <v>2907</v>
      </c>
    </row>
    <row r="159" spans="1:14" x14ac:dyDescent="0.25">
      <c r="A159" t="s">
        <v>733</v>
      </c>
      <c r="B159" t="s">
        <v>1701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2902</v>
      </c>
      <c r="L159" t="s">
        <v>2903</v>
      </c>
      <c r="M159" t="s">
        <v>2906</v>
      </c>
      <c r="N159" t="s">
        <v>2907</v>
      </c>
    </row>
    <row r="160" spans="1:14" x14ac:dyDescent="0.25">
      <c r="A160" t="s">
        <v>760</v>
      </c>
      <c r="B160" t="s">
        <v>1702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2902</v>
      </c>
      <c r="L160" t="s">
        <v>2903</v>
      </c>
      <c r="M160" t="s">
        <v>2906</v>
      </c>
      <c r="N160" t="s">
        <v>2907</v>
      </c>
    </row>
    <row r="161" spans="1:14" x14ac:dyDescent="0.25">
      <c r="A161" t="s">
        <v>732</v>
      </c>
      <c r="B161" t="s">
        <v>1703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2902</v>
      </c>
      <c r="L161" t="s">
        <v>2903</v>
      </c>
      <c r="M161" t="s">
        <v>2906</v>
      </c>
      <c r="N161" t="s">
        <v>2907</v>
      </c>
    </row>
    <row r="162" spans="1:14" x14ac:dyDescent="0.25">
      <c r="A162" t="s">
        <v>723</v>
      </c>
      <c r="B162" t="s">
        <v>1716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1495</v>
      </c>
      <c r="J162" t="s">
        <v>931</v>
      </c>
      <c r="K162" t="s">
        <v>2902</v>
      </c>
      <c r="L162" t="s">
        <v>2903</v>
      </c>
      <c r="M162" t="s">
        <v>2908</v>
      </c>
      <c r="N162" t="s">
        <v>2867</v>
      </c>
    </row>
    <row r="163" spans="1:14" x14ac:dyDescent="0.25">
      <c r="A163" t="s">
        <v>717</v>
      </c>
      <c r="B163" t="s">
        <v>1717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908</v>
      </c>
      <c r="J163" t="s">
        <v>101</v>
      </c>
      <c r="K163" t="s">
        <v>2902</v>
      </c>
      <c r="L163" t="s">
        <v>2909</v>
      </c>
      <c r="M163" t="s">
        <v>2910</v>
      </c>
      <c r="N163" t="s">
        <v>2911</v>
      </c>
    </row>
    <row r="164" spans="1:14" x14ac:dyDescent="0.25">
      <c r="A164" t="s">
        <v>759</v>
      </c>
      <c r="B164" t="s">
        <v>1718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911</v>
      </c>
      <c r="J164" t="s">
        <v>361</v>
      </c>
      <c r="K164" t="s">
        <v>2902</v>
      </c>
      <c r="L164" t="s">
        <v>2909</v>
      </c>
      <c r="M164" t="s">
        <v>2910</v>
      </c>
      <c r="N164" t="s">
        <v>2911</v>
      </c>
    </row>
    <row r="165" spans="1:14" x14ac:dyDescent="0.25">
      <c r="A165" t="s">
        <v>729</v>
      </c>
      <c r="B165" t="s">
        <v>1719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2902</v>
      </c>
      <c r="L165" t="s">
        <v>2909</v>
      </c>
      <c r="M165" t="s">
        <v>2910</v>
      </c>
      <c r="N165" t="s">
        <v>2911</v>
      </c>
    </row>
    <row r="166" spans="1:14" x14ac:dyDescent="0.25">
      <c r="A166" t="s">
        <v>781</v>
      </c>
      <c r="B166" t="s">
        <v>1720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1567</v>
      </c>
      <c r="J166" t="s">
        <v>361</v>
      </c>
      <c r="K166" t="s">
        <v>2902</v>
      </c>
      <c r="L166" t="s">
        <v>2909</v>
      </c>
      <c r="M166" t="s">
        <v>2910</v>
      </c>
      <c r="N166" t="s">
        <v>2911</v>
      </c>
    </row>
    <row r="167" spans="1:14" x14ac:dyDescent="0.25">
      <c r="A167" t="s">
        <v>720</v>
      </c>
      <c r="B167" t="s">
        <v>1747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1567</v>
      </c>
      <c r="J167" t="s">
        <v>924</v>
      </c>
      <c r="K167" t="s">
        <v>2912</v>
      </c>
      <c r="L167" t="s">
        <v>2909</v>
      </c>
      <c r="M167" t="s">
        <v>2913</v>
      </c>
      <c r="N167" t="s">
        <v>2914</v>
      </c>
    </row>
    <row r="168" spans="1:14" x14ac:dyDescent="0.25">
      <c r="A168" t="s">
        <v>768</v>
      </c>
      <c r="B168" t="s">
        <v>1748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895</v>
      </c>
      <c r="I168" t="s">
        <v>1050</v>
      </c>
      <c r="J168" t="s">
        <v>73</v>
      </c>
      <c r="K168" t="s">
        <v>2902</v>
      </c>
      <c r="L168" t="s">
        <v>2903</v>
      </c>
      <c r="M168" t="s">
        <v>2913</v>
      </c>
      <c r="N168" t="s">
        <v>2914</v>
      </c>
    </row>
    <row r="169" spans="1:14" x14ac:dyDescent="0.25">
      <c r="A169" t="s">
        <v>752</v>
      </c>
      <c r="B169" t="s">
        <v>1749</v>
      </c>
      <c r="C169" t="s">
        <v>6</v>
      </c>
      <c r="D169" t="s">
        <v>13</v>
      </c>
      <c r="E169" t="s">
        <v>1613</v>
      </c>
      <c r="F169" t="s">
        <v>396</v>
      </c>
      <c r="G169" t="s">
        <v>814</v>
      </c>
      <c r="H169" t="s">
        <v>1467</v>
      </c>
      <c r="I169" t="s">
        <v>302</v>
      </c>
      <c r="J169" t="s">
        <v>188</v>
      </c>
      <c r="K169" t="s">
        <v>2912</v>
      </c>
      <c r="L169" t="s">
        <v>2909</v>
      </c>
      <c r="M169" t="s">
        <v>2913</v>
      </c>
      <c r="N169" t="s">
        <v>2914</v>
      </c>
    </row>
    <row r="170" spans="1:14" x14ac:dyDescent="0.25">
      <c r="A170" t="s">
        <v>847</v>
      </c>
      <c r="B170" t="s">
        <v>1750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884</v>
      </c>
      <c r="J170" t="s">
        <v>371</v>
      </c>
      <c r="K170" t="s">
        <v>2902</v>
      </c>
      <c r="L170" t="s">
        <v>2903</v>
      </c>
      <c r="M170" t="s">
        <v>2913</v>
      </c>
      <c r="N170" t="s">
        <v>2914</v>
      </c>
    </row>
    <row r="171" spans="1:14" x14ac:dyDescent="0.25">
      <c r="A171" t="s">
        <v>858</v>
      </c>
      <c r="B171" t="s">
        <v>1751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908</v>
      </c>
      <c r="J171" t="s">
        <v>265</v>
      </c>
      <c r="K171" t="s">
        <v>2912</v>
      </c>
      <c r="L171" t="s">
        <v>2909</v>
      </c>
      <c r="M171" t="s">
        <v>2913</v>
      </c>
      <c r="N171" t="s">
        <v>2914</v>
      </c>
    </row>
    <row r="172" spans="1:14" x14ac:dyDescent="0.25">
      <c r="A172" t="s">
        <v>839</v>
      </c>
      <c r="B172" t="s">
        <v>1752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2902</v>
      </c>
      <c r="L172" t="s">
        <v>2903</v>
      </c>
      <c r="M172" t="s">
        <v>2913</v>
      </c>
      <c r="N172" t="s">
        <v>2914</v>
      </c>
    </row>
    <row r="173" spans="1:14" x14ac:dyDescent="0.25">
      <c r="A173" t="s">
        <v>765</v>
      </c>
      <c r="B173" t="s">
        <v>1753</v>
      </c>
      <c r="C173" t="s">
        <v>6</v>
      </c>
      <c r="D173" t="s">
        <v>16</v>
      </c>
      <c r="E173" t="s">
        <v>1613</v>
      </c>
      <c r="F173" t="s">
        <v>396</v>
      </c>
      <c r="G173" t="s">
        <v>814</v>
      </c>
      <c r="H173" t="s">
        <v>23</v>
      </c>
      <c r="I173" t="s">
        <v>884</v>
      </c>
      <c r="J173" t="s">
        <v>371</v>
      </c>
      <c r="K173" t="s">
        <v>2902</v>
      </c>
      <c r="L173" t="s">
        <v>2903</v>
      </c>
      <c r="M173" t="s">
        <v>2913</v>
      </c>
      <c r="N173" t="s">
        <v>2914</v>
      </c>
    </row>
    <row r="174" spans="1:14" x14ac:dyDescent="0.25">
      <c r="A174" t="s">
        <v>850</v>
      </c>
      <c r="B174" t="s">
        <v>1754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1755</v>
      </c>
      <c r="I174" t="s">
        <v>341</v>
      </c>
      <c r="J174" t="s">
        <v>924</v>
      </c>
      <c r="K174" t="s">
        <v>2912</v>
      </c>
      <c r="L174" t="s">
        <v>2909</v>
      </c>
      <c r="M174" t="s">
        <v>2913</v>
      </c>
      <c r="N174" t="s">
        <v>2914</v>
      </c>
    </row>
    <row r="175" spans="1:14" x14ac:dyDescent="0.25">
      <c r="A175" t="s">
        <v>836</v>
      </c>
      <c r="B175" t="s">
        <v>1756</v>
      </c>
      <c r="C175" t="s">
        <v>4</v>
      </c>
      <c r="D175" t="s">
        <v>1676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1002</v>
      </c>
      <c r="K175" t="s">
        <v>2902</v>
      </c>
      <c r="L175" t="s">
        <v>2903</v>
      </c>
      <c r="M175" t="s">
        <v>2913</v>
      </c>
      <c r="N175" t="s">
        <v>2914</v>
      </c>
    </row>
    <row r="176" spans="1:14" x14ac:dyDescent="0.25">
      <c r="A176" t="s">
        <v>842</v>
      </c>
      <c r="B176" t="s">
        <v>1757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2912</v>
      </c>
      <c r="L176" t="s">
        <v>2909</v>
      </c>
      <c r="M176" t="s">
        <v>2913</v>
      </c>
      <c r="N176" t="s">
        <v>2914</v>
      </c>
    </row>
    <row r="177" spans="1:14" x14ac:dyDescent="0.25">
      <c r="A177" t="s">
        <v>849</v>
      </c>
      <c r="B177" t="s">
        <v>1758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906</v>
      </c>
      <c r="K177" t="s">
        <v>2902</v>
      </c>
      <c r="L177" t="s">
        <v>2903</v>
      </c>
      <c r="M177" t="s">
        <v>2915</v>
      </c>
      <c r="N177" t="s">
        <v>2904</v>
      </c>
    </row>
    <row r="178" spans="1:14" x14ac:dyDescent="0.25">
      <c r="A178" t="s">
        <v>860</v>
      </c>
      <c r="B178" t="s">
        <v>1759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944</v>
      </c>
      <c r="K178" t="s">
        <v>2902</v>
      </c>
      <c r="L178" t="s">
        <v>2903</v>
      </c>
      <c r="M178" t="s">
        <v>2915</v>
      </c>
      <c r="N178" t="s">
        <v>2904</v>
      </c>
    </row>
    <row r="179" spans="1:14" x14ac:dyDescent="0.25">
      <c r="A179" t="s">
        <v>702</v>
      </c>
      <c r="B179" t="s">
        <v>1760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1761</v>
      </c>
      <c r="I179" t="s">
        <v>287</v>
      </c>
      <c r="J179" t="s">
        <v>1762</v>
      </c>
      <c r="K179" t="s">
        <v>2912</v>
      </c>
      <c r="L179" t="s">
        <v>2909</v>
      </c>
      <c r="M179" t="s">
        <v>2915</v>
      </c>
      <c r="N179" t="s">
        <v>2904</v>
      </c>
    </row>
    <row r="180" spans="1:14" x14ac:dyDescent="0.25">
      <c r="A180" t="s">
        <v>652</v>
      </c>
      <c r="B180" t="s">
        <v>1763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1010</v>
      </c>
      <c r="K180" t="s">
        <v>2902</v>
      </c>
      <c r="L180" t="s">
        <v>2903</v>
      </c>
      <c r="M180" t="s">
        <v>2915</v>
      </c>
      <c r="N180" t="s">
        <v>2904</v>
      </c>
    </row>
    <row r="181" spans="1:14" x14ac:dyDescent="0.25">
      <c r="A181" t="s">
        <v>761</v>
      </c>
      <c r="B181" t="s">
        <v>1764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1684</v>
      </c>
      <c r="I181" t="s">
        <v>332</v>
      </c>
      <c r="J181" t="s">
        <v>1762</v>
      </c>
      <c r="K181" t="s">
        <v>2912</v>
      </c>
      <c r="L181" t="s">
        <v>2909</v>
      </c>
      <c r="M181" t="s">
        <v>2915</v>
      </c>
      <c r="N181" t="s">
        <v>2904</v>
      </c>
    </row>
    <row r="182" spans="1:14" x14ac:dyDescent="0.25">
      <c r="A182" t="s">
        <v>713</v>
      </c>
      <c r="B182" t="s">
        <v>1765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1766</v>
      </c>
      <c r="J182" t="s">
        <v>57</v>
      </c>
      <c r="K182" t="s">
        <v>2912</v>
      </c>
      <c r="L182" t="s">
        <v>2909</v>
      </c>
      <c r="M182" t="s">
        <v>2915</v>
      </c>
      <c r="N182" t="s">
        <v>2904</v>
      </c>
    </row>
    <row r="183" spans="1:14" x14ac:dyDescent="0.25">
      <c r="A183" t="s">
        <v>657</v>
      </c>
      <c r="B183" t="s">
        <v>1767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911</v>
      </c>
      <c r="J183" t="s">
        <v>1762</v>
      </c>
      <c r="K183" t="s">
        <v>2912</v>
      </c>
      <c r="L183" t="s">
        <v>2909</v>
      </c>
      <c r="M183" t="s">
        <v>2915</v>
      </c>
      <c r="N183" t="s">
        <v>2904</v>
      </c>
    </row>
    <row r="184" spans="1:14" x14ac:dyDescent="0.25">
      <c r="A184" t="s">
        <v>678</v>
      </c>
      <c r="B184" t="s">
        <v>1768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1766</v>
      </c>
      <c r="J184" t="s">
        <v>57</v>
      </c>
      <c r="K184" t="s">
        <v>2912</v>
      </c>
      <c r="L184" t="s">
        <v>2909</v>
      </c>
      <c r="M184" t="s">
        <v>2915</v>
      </c>
      <c r="N184" t="s">
        <v>2904</v>
      </c>
    </row>
    <row r="185" spans="1:14" x14ac:dyDescent="0.25">
      <c r="A185" t="s">
        <v>764</v>
      </c>
      <c r="B185" t="s">
        <v>1769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1559</v>
      </c>
      <c r="J185" t="s">
        <v>1021</v>
      </c>
      <c r="K185" t="s">
        <v>2912</v>
      </c>
      <c r="L185" t="s">
        <v>2909</v>
      </c>
      <c r="M185" t="s">
        <v>2868</v>
      </c>
      <c r="N185" t="s">
        <v>2916</v>
      </c>
    </row>
    <row r="186" spans="1:14" x14ac:dyDescent="0.25">
      <c r="A186" t="s">
        <v>856</v>
      </c>
      <c r="B186" t="s">
        <v>1770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1567</v>
      </c>
      <c r="J186" t="s">
        <v>24</v>
      </c>
      <c r="K186" t="s">
        <v>2912</v>
      </c>
      <c r="L186" t="s">
        <v>2909</v>
      </c>
      <c r="M186" t="s">
        <v>2917</v>
      </c>
      <c r="N186" t="s">
        <v>2918</v>
      </c>
    </row>
    <row r="187" spans="1:14" x14ac:dyDescent="0.25">
      <c r="A187" t="s">
        <v>834</v>
      </c>
      <c r="B187" t="s">
        <v>1771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2912</v>
      </c>
      <c r="L187" t="s">
        <v>2909</v>
      </c>
      <c r="M187" t="s">
        <v>2917</v>
      </c>
      <c r="N187" t="s">
        <v>2918</v>
      </c>
    </row>
    <row r="188" spans="1:14" x14ac:dyDescent="0.25">
      <c r="A188" t="s">
        <v>838</v>
      </c>
      <c r="B188" t="s">
        <v>1772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2912</v>
      </c>
      <c r="L188" t="s">
        <v>2909</v>
      </c>
      <c r="M188" t="s">
        <v>2917</v>
      </c>
      <c r="N188" t="s">
        <v>2918</v>
      </c>
    </row>
    <row r="189" spans="1:14" x14ac:dyDescent="0.25">
      <c r="A189" t="s">
        <v>863</v>
      </c>
      <c r="B189" t="s">
        <v>1773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2912</v>
      </c>
      <c r="L189" t="s">
        <v>2909</v>
      </c>
      <c r="M189" t="s">
        <v>2917</v>
      </c>
      <c r="N189" t="s">
        <v>2918</v>
      </c>
    </row>
    <row r="190" spans="1:14" x14ac:dyDescent="0.25">
      <c r="A190" t="s">
        <v>843</v>
      </c>
      <c r="B190" t="s">
        <v>1774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2893</v>
      </c>
      <c r="L190" t="s">
        <v>2909</v>
      </c>
      <c r="M190" t="s">
        <v>2919</v>
      </c>
      <c r="N190" t="s">
        <v>2920</v>
      </c>
    </row>
    <row r="191" spans="1:14" x14ac:dyDescent="0.25">
      <c r="A191" t="s">
        <v>830</v>
      </c>
      <c r="B191" t="s">
        <v>1775</v>
      </c>
      <c r="C191" t="s">
        <v>6</v>
      </c>
      <c r="D191" t="s">
        <v>15</v>
      </c>
      <c r="E191" t="s">
        <v>1100</v>
      </c>
      <c r="F191" t="s">
        <v>394</v>
      </c>
      <c r="G191" t="s">
        <v>814</v>
      </c>
      <c r="H191" t="s">
        <v>320</v>
      </c>
      <c r="I191" t="s">
        <v>1012</v>
      </c>
      <c r="J191" t="s">
        <v>1040</v>
      </c>
      <c r="K191" t="s">
        <v>2893</v>
      </c>
      <c r="L191" t="s">
        <v>2903</v>
      </c>
      <c r="M191" t="s">
        <v>2921</v>
      </c>
      <c r="N191" t="s">
        <v>2913</v>
      </c>
    </row>
    <row r="192" spans="1:14" x14ac:dyDescent="0.25">
      <c r="A192" t="s">
        <v>853</v>
      </c>
      <c r="B192" t="s">
        <v>1776</v>
      </c>
      <c r="C192" t="s">
        <v>6</v>
      </c>
      <c r="D192" t="s">
        <v>12</v>
      </c>
      <c r="E192" t="s">
        <v>1152</v>
      </c>
      <c r="F192" t="s">
        <v>394</v>
      </c>
      <c r="G192" t="s">
        <v>814</v>
      </c>
      <c r="H192" t="s">
        <v>316</v>
      </c>
      <c r="I192" t="s">
        <v>911</v>
      </c>
      <c r="J192" t="s">
        <v>269</v>
      </c>
      <c r="K192" t="s">
        <v>2893</v>
      </c>
      <c r="L192" t="s">
        <v>2903</v>
      </c>
      <c r="M192" t="s">
        <v>2921</v>
      </c>
      <c r="N192" t="s">
        <v>2913</v>
      </c>
    </row>
    <row r="193" spans="1:14" x14ac:dyDescent="0.25">
      <c r="A193" t="s">
        <v>832</v>
      </c>
      <c r="B193" t="s">
        <v>1777</v>
      </c>
      <c r="C193" t="s">
        <v>6</v>
      </c>
      <c r="D193" t="s">
        <v>12</v>
      </c>
      <c r="E193" t="s">
        <v>1152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2893</v>
      </c>
      <c r="L193" t="s">
        <v>2903</v>
      </c>
      <c r="M193" t="s">
        <v>2921</v>
      </c>
      <c r="N193" t="s">
        <v>2913</v>
      </c>
    </row>
    <row r="194" spans="1:14" x14ac:dyDescent="0.25">
      <c r="A194" t="s">
        <v>685</v>
      </c>
      <c r="B194" t="s">
        <v>1778</v>
      </c>
      <c r="C194" t="s">
        <v>6</v>
      </c>
      <c r="D194" t="s">
        <v>15</v>
      </c>
      <c r="E194" t="s">
        <v>1100</v>
      </c>
      <c r="F194" t="s">
        <v>394</v>
      </c>
      <c r="G194" t="s">
        <v>814</v>
      </c>
      <c r="H194" t="s">
        <v>275</v>
      </c>
      <c r="I194" t="s">
        <v>1012</v>
      </c>
      <c r="J194" t="s">
        <v>301</v>
      </c>
      <c r="K194" t="s">
        <v>2893</v>
      </c>
      <c r="L194" t="s">
        <v>2903</v>
      </c>
      <c r="M194" t="s">
        <v>2921</v>
      </c>
      <c r="N194" t="s">
        <v>2913</v>
      </c>
    </row>
    <row r="195" spans="1:14" x14ac:dyDescent="0.25">
      <c r="A195" t="s">
        <v>648</v>
      </c>
      <c r="B195" t="s">
        <v>1779</v>
      </c>
      <c r="C195" t="s">
        <v>8</v>
      </c>
      <c r="D195" t="s">
        <v>9</v>
      </c>
      <c r="E195" t="s">
        <v>1089</v>
      </c>
      <c r="F195" t="s">
        <v>394</v>
      </c>
      <c r="G195" t="s">
        <v>814</v>
      </c>
      <c r="H195" t="s">
        <v>363</v>
      </c>
      <c r="I195" t="s">
        <v>1012</v>
      </c>
      <c r="J195" t="s">
        <v>310</v>
      </c>
      <c r="K195" t="s">
        <v>2893</v>
      </c>
      <c r="L195" t="s">
        <v>2903</v>
      </c>
      <c r="M195" t="s">
        <v>2921</v>
      </c>
      <c r="N195" t="s">
        <v>2913</v>
      </c>
    </row>
    <row r="196" spans="1:14" x14ac:dyDescent="0.25">
      <c r="A196" t="s">
        <v>757</v>
      </c>
      <c r="B196" t="s">
        <v>1780</v>
      </c>
      <c r="C196" t="s">
        <v>8</v>
      </c>
      <c r="D196" t="s">
        <v>13</v>
      </c>
      <c r="E196" t="s">
        <v>880</v>
      </c>
      <c r="F196" t="s">
        <v>394</v>
      </c>
      <c r="G196" t="s">
        <v>814</v>
      </c>
      <c r="H196" t="s">
        <v>51</v>
      </c>
      <c r="I196" t="s">
        <v>1559</v>
      </c>
      <c r="J196" t="s">
        <v>74</v>
      </c>
      <c r="K196" t="s">
        <v>2912</v>
      </c>
      <c r="L196" t="s">
        <v>2922</v>
      </c>
      <c r="M196" t="s">
        <v>2921</v>
      </c>
      <c r="N196" t="s">
        <v>2913</v>
      </c>
    </row>
    <row r="197" spans="1:14" x14ac:dyDescent="0.25">
      <c r="A197" t="s">
        <v>687</v>
      </c>
      <c r="B197" t="s">
        <v>1781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1782</v>
      </c>
      <c r="I197" t="s">
        <v>1012</v>
      </c>
      <c r="J197" t="s">
        <v>385</v>
      </c>
      <c r="K197" t="s">
        <v>2893</v>
      </c>
      <c r="L197" t="s">
        <v>2891</v>
      </c>
      <c r="M197" t="s">
        <v>2921</v>
      </c>
      <c r="N197" t="s">
        <v>2913</v>
      </c>
    </row>
    <row r="198" spans="1:14" x14ac:dyDescent="0.25">
      <c r="A198" t="s">
        <v>864</v>
      </c>
      <c r="B198" t="s">
        <v>1783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1050</v>
      </c>
      <c r="J198" t="s">
        <v>249</v>
      </c>
      <c r="K198" t="s">
        <v>2902</v>
      </c>
      <c r="L198" t="s">
        <v>2903</v>
      </c>
      <c r="M198" t="s">
        <v>2921</v>
      </c>
      <c r="N198" t="s">
        <v>2913</v>
      </c>
    </row>
    <row r="199" spans="1:14" x14ac:dyDescent="0.25">
      <c r="A199" t="s">
        <v>681</v>
      </c>
      <c r="B199" t="s">
        <v>1786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2912</v>
      </c>
      <c r="L199" t="s">
        <v>2909</v>
      </c>
      <c r="M199" t="s">
        <v>2923</v>
      </c>
      <c r="N199" t="s">
        <v>2924</v>
      </c>
    </row>
    <row r="200" spans="1:14" x14ac:dyDescent="0.25">
      <c r="A200" t="s">
        <v>841</v>
      </c>
      <c r="B200" t="s">
        <v>1787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882</v>
      </c>
      <c r="J200" t="s">
        <v>87</v>
      </c>
      <c r="K200" t="s">
        <v>2912</v>
      </c>
      <c r="L200" t="s">
        <v>2909</v>
      </c>
      <c r="M200" t="s">
        <v>2925</v>
      </c>
      <c r="N200" t="s">
        <v>2926</v>
      </c>
    </row>
    <row r="201" spans="1:14" x14ac:dyDescent="0.25">
      <c r="A201" t="s">
        <v>650</v>
      </c>
      <c r="B201" t="s">
        <v>1788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2912</v>
      </c>
      <c r="L201" t="s">
        <v>2909</v>
      </c>
      <c r="M201" t="s">
        <v>2925</v>
      </c>
      <c r="N201" t="s">
        <v>2926</v>
      </c>
    </row>
    <row r="202" spans="1:14" x14ac:dyDescent="0.25">
      <c r="A202" t="s">
        <v>758</v>
      </c>
      <c r="B202" t="s">
        <v>1789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1559</v>
      </c>
      <c r="J202" t="s">
        <v>222</v>
      </c>
      <c r="K202" t="s">
        <v>2912</v>
      </c>
      <c r="L202" t="s">
        <v>2909</v>
      </c>
      <c r="M202" t="s">
        <v>2925</v>
      </c>
      <c r="N202" t="s">
        <v>2926</v>
      </c>
    </row>
    <row r="203" spans="1:14" x14ac:dyDescent="0.25">
      <c r="A203" t="s">
        <v>767</v>
      </c>
      <c r="B203" t="s">
        <v>1790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2912</v>
      </c>
      <c r="L203" t="s">
        <v>2909</v>
      </c>
      <c r="M203" t="s">
        <v>2925</v>
      </c>
      <c r="N203" t="s">
        <v>2926</v>
      </c>
    </row>
    <row r="204" spans="1:14" x14ac:dyDescent="0.25">
      <c r="A204" t="s">
        <v>862</v>
      </c>
      <c r="B204" t="s">
        <v>1791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911</v>
      </c>
      <c r="J204" t="s">
        <v>193</v>
      </c>
      <c r="K204" t="s">
        <v>2912</v>
      </c>
      <c r="L204" t="s">
        <v>2909</v>
      </c>
      <c r="M204" t="s">
        <v>2872</v>
      </c>
      <c r="N204" t="s">
        <v>2927</v>
      </c>
    </row>
    <row r="205" spans="1:14" x14ac:dyDescent="0.25">
      <c r="A205" t="s">
        <v>778</v>
      </c>
      <c r="B205" t="s">
        <v>1792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2912</v>
      </c>
      <c r="L205" t="s">
        <v>2909</v>
      </c>
      <c r="M205" t="s">
        <v>2872</v>
      </c>
      <c r="N205" t="s">
        <v>2927</v>
      </c>
    </row>
    <row r="206" spans="1:14" x14ac:dyDescent="0.25">
      <c r="A206" t="s">
        <v>828</v>
      </c>
      <c r="B206" t="s">
        <v>1793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911</v>
      </c>
      <c r="J206" t="s">
        <v>193</v>
      </c>
      <c r="K206" t="s">
        <v>2912</v>
      </c>
      <c r="L206" t="s">
        <v>2909</v>
      </c>
      <c r="M206" t="s">
        <v>2872</v>
      </c>
      <c r="N206" t="s">
        <v>2927</v>
      </c>
    </row>
    <row r="207" spans="1:14" x14ac:dyDescent="0.25">
      <c r="A207" t="s">
        <v>837</v>
      </c>
      <c r="B207" t="s">
        <v>1794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911</v>
      </c>
      <c r="J207" t="s">
        <v>193</v>
      </c>
      <c r="K207" t="s">
        <v>2912</v>
      </c>
      <c r="L207" t="s">
        <v>2909</v>
      </c>
      <c r="M207" t="s">
        <v>2872</v>
      </c>
      <c r="N207" t="s">
        <v>2927</v>
      </c>
    </row>
    <row r="208" spans="1:14" x14ac:dyDescent="0.25">
      <c r="A208" t="s">
        <v>851</v>
      </c>
      <c r="B208" t="s">
        <v>1795</v>
      </c>
      <c r="C208" t="s">
        <v>5</v>
      </c>
      <c r="D208" t="s">
        <v>1676</v>
      </c>
      <c r="E208" t="s">
        <v>1134</v>
      </c>
      <c r="F208" t="s">
        <v>395</v>
      </c>
      <c r="G208" t="s">
        <v>814</v>
      </c>
      <c r="H208" t="s">
        <v>88</v>
      </c>
      <c r="I208" t="s">
        <v>1567</v>
      </c>
      <c r="J208" t="s">
        <v>68</v>
      </c>
      <c r="K208" t="s">
        <v>2912</v>
      </c>
      <c r="L208" t="s">
        <v>2909</v>
      </c>
      <c r="M208" t="s">
        <v>2928</v>
      </c>
      <c r="N208" t="s">
        <v>2929</v>
      </c>
    </row>
    <row r="209" spans="1:14" x14ac:dyDescent="0.25">
      <c r="A209" t="s">
        <v>684</v>
      </c>
      <c r="B209" t="s">
        <v>1796</v>
      </c>
      <c r="C209" t="s">
        <v>5</v>
      </c>
      <c r="D209" t="s">
        <v>16</v>
      </c>
      <c r="E209" t="s">
        <v>1797</v>
      </c>
      <c r="F209" t="s">
        <v>396</v>
      </c>
      <c r="G209" t="s">
        <v>814</v>
      </c>
      <c r="H209" t="s">
        <v>119</v>
      </c>
      <c r="I209" t="s">
        <v>1012</v>
      </c>
      <c r="J209" t="s">
        <v>330</v>
      </c>
      <c r="K209" t="s">
        <v>2893</v>
      </c>
      <c r="L209" t="s">
        <v>2891</v>
      </c>
      <c r="M209" t="s">
        <v>2930</v>
      </c>
      <c r="N209" t="s">
        <v>2919</v>
      </c>
    </row>
    <row r="210" spans="1:14" x14ac:dyDescent="0.25">
      <c r="A210" t="s">
        <v>701</v>
      </c>
      <c r="B210" t="s">
        <v>1798</v>
      </c>
      <c r="C210" t="s">
        <v>5</v>
      </c>
      <c r="D210" t="s">
        <v>9</v>
      </c>
      <c r="E210" t="s">
        <v>1797</v>
      </c>
      <c r="F210" t="s">
        <v>396</v>
      </c>
      <c r="G210" t="s">
        <v>814</v>
      </c>
      <c r="H210" t="s">
        <v>312</v>
      </c>
      <c r="I210" t="s">
        <v>1012</v>
      </c>
      <c r="J210" t="s">
        <v>291</v>
      </c>
      <c r="K210" t="s">
        <v>2893</v>
      </c>
      <c r="L210" t="s">
        <v>2891</v>
      </c>
      <c r="M210" t="s">
        <v>2930</v>
      </c>
      <c r="N210" t="s">
        <v>2919</v>
      </c>
    </row>
    <row r="211" spans="1:14" x14ac:dyDescent="0.25">
      <c r="A211" t="s">
        <v>718</v>
      </c>
      <c r="B211" t="s">
        <v>1799</v>
      </c>
      <c r="C211" t="s">
        <v>5</v>
      </c>
      <c r="D211" t="s">
        <v>12</v>
      </c>
      <c r="E211" t="s">
        <v>1797</v>
      </c>
      <c r="F211" t="s">
        <v>396</v>
      </c>
      <c r="G211" t="s">
        <v>814</v>
      </c>
      <c r="H211" t="s">
        <v>312</v>
      </c>
      <c r="I211" t="s">
        <v>1590</v>
      </c>
      <c r="J211" t="s">
        <v>294</v>
      </c>
      <c r="K211" t="s">
        <v>2893</v>
      </c>
      <c r="L211" t="s">
        <v>2891</v>
      </c>
      <c r="M211" t="s">
        <v>2930</v>
      </c>
      <c r="N211" t="s">
        <v>2919</v>
      </c>
    </row>
    <row r="212" spans="1:14" x14ac:dyDescent="0.25">
      <c r="A212" t="s">
        <v>766</v>
      </c>
      <c r="B212" t="s">
        <v>1800</v>
      </c>
      <c r="C212" t="s">
        <v>5</v>
      </c>
      <c r="D212" t="s">
        <v>14</v>
      </c>
      <c r="E212" t="s">
        <v>1797</v>
      </c>
      <c r="F212" t="s">
        <v>396</v>
      </c>
      <c r="G212" t="s">
        <v>814</v>
      </c>
      <c r="H212" t="s">
        <v>335</v>
      </c>
      <c r="I212" t="s">
        <v>1801</v>
      </c>
      <c r="J212" t="s">
        <v>1802</v>
      </c>
      <c r="K212" t="s">
        <v>2893</v>
      </c>
      <c r="L212" t="s">
        <v>2891</v>
      </c>
      <c r="M212" t="s">
        <v>2930</v>
      </c>
      <c r="N212" t="s">
        <v>2919</v>
      </c>
    </row>
    <row r="213" spans="1:14" x14ac:dyDescent="0.25">
      <c r="A213" t="s">
        <v>675</v>
      </c>
      <c r="B213" t="s">
        <v>1803</v>
      </c>
      <c r="C213" t="s">
        <v>4</v>
      </c>
      <c r="D213" t="s">
        <v>13</v>
      </c>
      <c r="E213" t="s">
        <v>1797</v>
      </c>
      <c r="F213" t="s">
        <v>396</v>
      </c>
      <c r="G213" t="s">
        <v>814</v>
      </c>
      <c r="H213" t="s">
        <v>284</v>
      </c>
      <c r="I213" t="s">
        <v>1188</v>
      </c>
      <c r="J213" t="s">
        <v>311</v>
      </c>
      <c r="K213" t="s">
        <v>2893</v>
      </c>
      <c r="L213" t="s">
        <v>2891</v>
      </c>
      <c r="M213" t="s">
        <v>2931</v>
      </c>
      <c r="N213" t="s">
        <v>2921</v>
      </c>
    </row>
    <row r="214" spans="1:14" x14ac:dyDescent="0.25">
      <c r="A214" t="s">
        <v>756</v>
      </c>
      <c r="B214" t="s">
        <v>1804</v>
      </c>
      <c r="C214" t="s">
        <v>6</v>
      </c>
      <c r="D214" t="s">
        <v>15</v>
      </c>
      <c r="E214" t="s">
        <v>1797</v>
      </c>
      <c r="F214" t="s">
        <v>396</v>
      </c>
      <c r="G214" t="s">
        <v>814</v>
      </c>
      <c r="H214" t="s">
        <v>329</v>
      </c>
      <c r="I214" t="s">
        <v>1805</v>
      </c>
      <c r="J214" t="s">
        <v>282</v>
      </c>
      <c r="K214" t="s">
        <v>2893</v>
      </c>
      <c r="L214" t="s">
        <v>2891</v>
      </c>
      <c r="M214" t="s">
        <v>2931</v>
      </c>
      <c r="N214" t="s">
        <v>2921</v>
      </c>
    </row>
    <row r="215" spans="1:14" x14ac:dyDescent="0.25">
      <c r="A215" t="s">
        <v>647</v>
      </c>
      <c r="B215" t="s">
        <v>1806</v>
      </c>
      <c r="C215" t="s">
        <v>6</v>
      </c>
      <c r="D215" t="s">
        <v>10</v>
      </c>
      <c r="E215" t="s">
        <v>1797</v>
      </c>
      <c r="F215" t="s">
        <v>396</v>
      </c>
      <c r="G215" t="s">
        <v>814</v>
      </c>
      <c r="H215" t="s">
        <v>284</v>
      </c>
      <c r="I215" t="s">
        <v>1807</v>
      </c>
      <c r="J215" t="s">
        <v>327</v>
      </c>
      <c r="K215" t="s">
        <v>2893</v>
      </c>
      <c r="L215" t="s">
        <v>2891</v>
      </c>
      <c r="M215" t="s">
        <v>2931</v>
      </c>
      <c r="N215" t="s">
        <v>2921</v>
      </c>
    </row>
    <row r="216" spans="1:14" x14ac:dyDescent="0.25">
      <c r="A216" t="s">
        <v>706</v>
      </c>
      <c r="B216" t="s">
        <v>1808</v>
      </c>
      <c r="C216" t="s">
        <v>6</v>
      </c>
      <c r="D216" t="s">
        <v>11</v>
      </c>
      <c r="E216" t="s">
        <v>1797</v>
      </c>
      <c r="F216" t="s">
        <v>396</v>
      </c>
      <c r="G216" t="s">
        <v>814</v>
      </c>
      <c r="H216" t="s">
        <v>284</v>
      </c>
      <c r="I216" t="s">
        <v>1801</v>
      </c>
      <c r="J216" t="s">
        <v>282</v>
      </c>
      <c r="K216" t="s">
        <v>2893</v>
      </c>
      <c r="L216" t="s">
        <v>2891</v>
      </c>
      <c r="M216" t="s">
        <v>2931</v>
      </c>
      <c r="N216" t="s">
        <v>2921</v>
      </c>
    </row>
    <row r="217" spans="1:14" x14ac:dyDescent="0.25">
      <c r="A217" t="s">
        <v>835</v>
      </c>
      <c r="B217" t="s">
        <v>1809</v>
      </c>
      <c r="C217" t="s">
        <v>4</v>
      </c>
      <c r="D217" t="s">
        <v>16</v>
      </c>
      <c r="E217" t="s">
        <v>1797</v>
      </c>
      <c r="F217" t="s">
        <v>396</v>
      </c>
      <c r="G217" t="s">
        <v>814</v>
      </c>
      <c r="H217" t="s">
        <v>1810</v>
      </c>
      <c r="I217" t="s">
        <v>1012</v>
      </c>
      <c r="J217" t="s">
        <v>282</v>
      </c>
      <c r="K217" t="s">
        <v>2893</v>
      </c>
      <c r="L217" t="s">
        <v>2891</v>
      </c>
      <c r="M217" t="s">
        <v>2931</v>
      </c>
      <c r="N217" t="s">
        <v>2921</v>
      </c>
    </row>
    <row r="218" spans="1:14" x14ac:dyDescent="0.25">
      <c r="A218" t="s">
        <v>709</v>
      </c>
      <c r="B218" t="s">
        <v>1811</v>
      </c>
      <c r="C218" t="s">
        <v>4</v>
      </c>
      <c r="D218" t="s">
        <v>17</v>
      </c>
      <c r="E218" t="s">
        <v>1797</v>
      </c>
      <c r="F218" t="s">
        <v>396</v>
      </c>
      <c r="G218" t="s">
        <v>814</v>
      </c>
      <c r="H218" t="s">
        <v>333</v>
      </c>
      <c r="I218" t="s">
        <v>1801</v>
      </c>
      <c r="J218" t="s">
        <v>18</v>
      </c>
      <c r="K218" t="s">
        <v>2893</v>
      </c>
      <c r="L218" t="s">
        <v>2891</v>
      </c>
      <c r="M218" t="s">
        <v>2931</v>
      </c>
      <c r="N218" t="s">
        <v>2921</v>
      </c>
    </row>
    <row r="219" spans="1:14" x14ac:dyDescent="0.25">
      <c r="A219" t="s">
        <v>854</v>
      </c>
      <c r="B219" t="s">
        <v>1812</v>
      </c>
      <c r="C219" t="s">
        <v>4</v>
      </c>
      <c r="D219" t="s">
        <v>1676</v>
      </c>
      <c r="E219" t="s">
        <v>1797</v>
      </c>
      <c r="F219" t="s">
        <v>396</v>
      </c>
      <c r="G219" t="s">
        <v>814</v>
      </c>
      <c r="H219" t="s">
        <v>333</v>
      </c>
      <c r="I219" t="s">
        <v>1801</v>
      </c>
      <c r="J219" t="s">
        <v>18</v>
      </c>
      <c r="K219" t="s">
        <v>2893</v>
      </c>
      <c r="L219" t="s">
        <v>2891</v>
      </c>
      <c r="M219" t="s">
        <v>2931</v>
      </c>
      <c r="N219" t="s">
        <v>2921</v>
      </c>
    </row>
    <row r="220" spans="1:14" x14ac:dyDescent="0.25">
      <c r="A220" t="s">
        <v>840</v>
      </c>
      <c r="B220" t="s">
        <v>1813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1559</v>
      </c>
      <c r="J220" t="s">
        <v>947</v>
      </c>
      <c r="K220" t="s">
        <v>2912</v>
      </c>
      <c r="L220" t="s">
        <v>2909</v>
      </c>
      <c r="M220" t="s">
        <v>2932</v>
      </c>
      <c r="N220" t="s">
        <v>2933</v>
      </c>
    </row>
    <row r="221" spans="1:14" x14ac:dyDescent="0.25">
      <c r="A221" t="s">
        <v>703</v>
      </c>
      <c r="B221" t="s">
        <v>1814</v>
      </c>
      <c r="C221" t="s">
        <v>6</v>
      </c>
      <c r="D221" t="s">
        <v>15</v>
      </c>
      <c r="E221" t="s">
        <v>1815</v>
      </c>
      <c r="F221" t="s">
        <v>393</v>
      </c>
      <c r="G221" t="s">
        <v>814</v>
      </c>
      <c r="H221" t="s">
        <v>74</v>
      </c>
      <c r="I221" t="s">
        <v>317</v>
      </c>
      <c r="J221" t="s">
        <v>1816</v>
      </c>
      <c r="K221" t="s">
        <v>2912</v>
      </c>
      <c r="L221" t="s">
        <v>2909</v>
      </c>
      <c r="M221" t="s">
        <v>2932</v>
      </c>
      <c r="N221" t="s">
        <v>2933</v>
      </c>
    </row>
    <row r="222" spans="1:14" x14ac:dyDescent="0.25">
      <c r="A222" t="s">
        <v>662</v>
      </c>
      <c r="B222" t="s">
        <v>1817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908</v>
      </c>
      <c r="J222" t="s">
        <v>1045</v>
      </c>
      <c r="K222" t="s">
        <v>2902</v>
      </c>
      <c r="L222" t="s">
        <v>2903</v>
      </c>
      <c r="M222" t="s">
        <v>2932</v>
      </c>
      <c r="N222" t="s">
        <v>2933</v>
      </c>
    </row>
    <row r="223" spans="1:14" x14ac:dyDescent="0.25">
      <c r="A223" t="s">
        <v>708</v>
      </c>
      <c r="B223" t="s">
        <v>1818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1026</v>
      </c>
      <c r="J223" t="s">
        <v>1045</v>
      </c>
      <c r="K223" t="s">
        <v>2902</v>
      </c>
      <c r="L223" t="s">
        <v>2903</v>
      </c>
      <c r="M223" t="s">
        <v>2932</v>
      </c>
      <c r="N223" t="s">
        <v>2933</v>
      </c>
    </row>
    <row r="224" spans="1:14" x14ac:dyDescent="0.25">
      <c r="A224" t="s">
        <v>719</v>
      </c>
      <c r="B224" t="s">
        <v>1819</v>
      </c>
      <c r="C224" t="s">
        <v>8</v>
      </c>
      <c r="D224" t="s">
        <v>14</v>
      </c>
      <c r="E224" t="s">
        <v>1815</v>
      </c>
      <c r="F224" t="s">
        <v>393</v>
      </c>
      <c r="G224" t="s">
        <v>814</v>
      </c>
      <c r="H224" t="s">
        <v>337</v>
      </c>
      <c r="I224" t="s">
        <v>298</v>
      </c>
      <c r="J224" t="s">
        <v>1032</v>
      </c>
      <c r="K224" t="s">
        <v>2902</v>
      </c>
      <c r="L224" t="s">
        <v>2903</v>
      </c>
      <c r="M224" t="s">
        <v>2932</v>
      </c>
      <c r="N224" t="s">
        <v>2933</v>
      </c>
    </row>
    <row r="225" spans="1:14" x14ac:dyDescent="0.25">
      <c r="A225" t="s">
        <v>705</v>
      </c>
      <c r="B225" t="s">
        <v>1820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1762</v>
      </c>
      <c r="I225" t="s">
        <v>302</v>
      </c>
      <c r="J225" t="s">
        <v>361</v>
      </c>
      <c r="K225" t="s">
        <v>2912</v>
      </c>
      <c r="L225" t="s">
        <v>2909</v>
      </c>
      <c r="M225" t="s">
        <v>2932</v>
      </c>
      <c r="N225" t="s">
        <v>2933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 t="e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#VALUE!</v>
      </c>
      <c r="L2" s="7" t="e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#VALUE!</v>
      </c>
      <c r="M2" s="7" t="e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#VALUE!</v>
      </c>
      <c r="N2" s="7" t="e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#VALUE!</v>
      </c>
      <c r="O2" s="5" t="e">
        <f>IF(AND(K2&lt;&gt;"", L2&lt;&gt;""), DATEDIF(K2, L2, "M") + 1, "")</f>
        <v>#VALUE!</v>
      </c>
      <c r="P2" s="10" t="e">
        <f>IF('FY2024'!$A4&lt;&gt;"",IF(AND(MONTH($K2) &lt;= 1, MONTH($L2) &gt;= 1), IF($O2 &lt;&gt; "", $E2/$O2, ""), ""),"")</f>
        <v>#VALUE!</v>
      </c>
      <c r="Q2" s="10" t="e">
        <f>IF('FY2024'!$A4&lt;&gt;"",IF(AND(MONTH($K2) &lt;= 2, MONTH($L2) &gt;= 2), IF($O2 &lt;&gt; "", $E2/$O2, ""), ""),"")</f>
        <v>#VALUE!</v>
      </c>
      <c r="R2" s="10" t="e">
        <f>IF('FY2024'!$A4&lt;&gt;"",IF(AND(MONTH($K2) &lt;= 3, MONTH($L2) &gt;= 3), IF($O2 &lt;&gt; "", $E2/$O2, ""), ""),"")</f>
        <v>#VALUE!</v>
      </c>
      <c r="S2" s="10" t="e">
        <f>IF('FY2024'!$A4&lt;&gt;"",IF(AND(MONTH($K2) &lt;= 4, MONTH($L2) &gt;= 4), IF($O2 &lt;&gt; "", $E2/$O2, ""), ""),"")</f>
        <v>#VALUE!</v>
      </c>
      <c r="T2" s="10" t="e">
        <f>IF('FY2024'!$A4&lt;&gt;"",IF(AND(MONTH($K2) &lt;= 5, MONTH($L2) &gt;= 5), IF($O2 &lt;&gt; "", $E2/$O2, ""), ""),"")</f>
        <v>#VALUE!</v>
      </c>
      <c r="U2" s="10" t="e">
        <f>IF('FY2024'!$A4&lt;&gt;"",IF(AND(MONTH($K2) &lt;= 6, MONTH($L2) &gt;= 6), IF($O2 &lt;&gt; "", $E2/$O2, ""), ""),"")</f>
        <v>#VALUE!</v>
      </c>
      <c r="V2" s="10" t="e">
        <f>IF('FY2024'!$A4&lt;&gt;"",IF(AND(MONTH($K2) &lt;= 7, MONTH($L2) &gt;= 7 ), IF($O2 &lt;&gt; "", $E2/$O2, ""), ""),"")</f>
        <v>#VALUE!</v>
      </c>
      <c r="W2" s="10" t="e">
        <f>IF('FY2024'!$A4&lt;&gt;"",IF(AND(MONTH($K2) &lt;= 8, MONTH($L2) &gt;= 8), IF($O2 &lt;&gt; "", $E2/$O2, ""), ""),"")</f>
        <v>#VALUE!</v>
      </c>
      <c r="X2" s="10" t="e">
        <f>IF('FY2024'!$A4&lt;&gt;"",IF(AND(MONTH($K2) &lt;= 9, MONTH($L2) &gt;= 9), IF($O2 &lt;&gt; "", $E2/$O2, ""), ""),"")</f>
        <v>#VALUE!</v>
      </c>
      <c r="Y2" s="10" t="e">
        <f>IF('FY2024'!$A4&lt;&gt;"",IF(AND(MONTH($K2) &lt;= 10, MONTH($L2) &gt;= 10), IF($O2 &lt;&gt; "", $E2/$O2, ""), ""),"")</f>
        <v>#VALUE!</v>
      </c>
      <c r="Z2" s="10" t="e">
        <f>IF('FY2024'!$A4&lt;&gt;"",IF(AND(MONTH($K2) &lt;= 11, MONTH($L2) &gt;= 11), IF($O2 &lt;&gt; "", $E2/$O2, ""), ""),"")</f>
        <v>#VALUE!</v>
      </c>
      <c r="AA2" s="10" t="e">
        <f>IF('FY2024'!$A4&lt;&gt;"",IF(AND(MONTH($K2) &lt;= 12, MONTH($L2) &gt;= 12), IF($O2 &lt;&gt; "", $E2/$O2, ""), ""),"")</f>
        <v>#VALUE!</v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 t="e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#VALUE!</v>
      </c>
      <c r="L3" s="7" t="e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#VALUE!</v>
      </c>
      <c r="M3" s="7" t="e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#VALUE!</v>
      </c>
      <c r="N3" s="7" t="e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#VALUE!</v>
      </c>
      <c r="O3" s="5" t="e">
        <f t="shared" ref="O3:O66" si="0">IF(AND(K3&lt;&gt;"", L3&lt;&gt;""), DATEDIF(K3, L3, "M") + 1, "")</f>
        <v>#VALUE!</v>
      </c>
      <c r="P3" s="10" t="e">
        <f>IF('FY2024'!$A5&lt;&gt;"",IF(AND(MONTH($K3) &lt;= 1, MONTH($L3) &gt;= 1), IF($O3 &lt;&gt; "", $E3/$O3, ""), ""),"")</f>
        <v>#VALUE!</v>
      </c>
      <c r="Q3" s="10" t="e">
        <f>IF('FY2024'!$A5&lt;&gt;"",IF(AND(MONTH($K3) &lt;= 2, MONTH($L3) &gt;= 2), IF($O3 &lt;&gt; "", $E3/$O3, ""), ""),"")</f>
        <v>#VALUE!</v>
      </c>
      <c r="R3" s="10" t="e">
        <f>IF('FY2024'!$A5&lt;&gt;"",IF(AND(MONTH($K3) &lt;= 3, MONTH($L3) &gt;= 3), IF($O3 &lt;&gt; "", $E3/$O3, ""), ""),"")</f>
        <v>#VALUE!</v>
      </c>
      <c r="S3" s="10" t="e">
        <f>IF('FY2024'!$A5&lt;&gt;"",IF(AND(MONTH($K3) &lt;= 4, MONTH($L3) &gt;= 4), IF($O3 &lt;&gt; "", $E3/$O3, ""), ""),"")</f>
        <v>#VALUE!</v>
      </c>
      <c r="T3" s="10" t="e">
        <f>IF('FY2024'!$A5&lt;&gt;"",IF(AND(MONTH($K3) &lt;= 5, MONTH($L3) &gt;= 5), IF($O3 &lt;&gt; "", $E3/$O3, ""), ""),"")</f>
        <v>#VALUE!</v>
      </c>
      <c r="U3" s="10" t="e">
        <f>IF('FY2024'!$A5&lt;&gt;"",IF(AND(MONTH($K3) &lt;= 6, MONTH($L3) &gt;= 6), IF($O3 &lt;&gt; "", $E3/$O3, ""), ""),"")</f>
        <v>#VALUE!</v>
      </c>
      <c r="V3" s="10" t="e">
        <f>IF('FY2024'!$A5&lt;&gt;"",IF(AND(MONTH($K3) &lt;= 7, MONTH($L3) &gt;= 7 ), IF($O3 &lt;&gt; "", $E3/$O3, ""), ""),"")</f>
        <v>#VALUE!</v>
      </c>
      <c r="W3" s="10" t="e">
        <f>IF('FY2024'!$A5&lt;&gt;"",IF(AND(MONTH($K3) &lt;= 8, MONTH($L3) &gt;= 8), IF($O3 &lt;&gt; "", $E3/$O3, ""), ""),"")</f>
        <v>#VALUE!</v>
      </c>
      <c r="X3" s="10" t="e">
        <f>IF('FY2024'!$A5&lt;&gt;"",IF(AND(MONTH($K3) &lt;= 9, MONTH($L3) &gt;= 9), IF($O3 &lt;&gt; "", $E3/$O3, ""), ""),"")</f>
        <v>#VALUE!</v>
      </c>
      <c r="Y3" s="10" t="e">
        <f>IF('FY2024'!$A5&lt;&gt;"",IF(AND(MONTH($K3) &lt;= 10, MONTH($L3) &gt;= 10), IF($O3 &lt;&gt; "", $E3/$O3, ""), ""),"")</f>
        <v>#VALUE!</v>
      </c>
      <c r="Z3" s="10" t="e">
        <f>IF('FY2024'!$A5&lt;&gt;"",IF(AND(MONTH($K3) &lt;= 11, MONTH($L3) &gt;= 11), IF($O3 &lt;&gt; "", $E3/$O3, ""), ""),"")</f>
        <v>#VALUE!</v>
      </c>
      <c r="AA3" s="10" t="e">
        <f>IF('FY2024'!$A5&lt;&gt;"",IF(AND(MONTH($K3) &lt;= 12, MONTH($L3) &gt;= 12), IF($O3 &lt;&gt; "", $E3/$O3, ""), ""),"")</f>
        <v>#VALUE!</v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 t="e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#VALUE!</v>
      </c>
      <c r="L4" s="7" t="e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#VALUE!</v>
      </c>
      <c r="M4" s="7" t="e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#VALUE!</v>
      </c>
      <c r="N4" s="7" t="e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#VALUE!</v>
      </c>
      <c r="O4" s="5" t="e">
        <f t="shared" si="0"/>
        <v>#VALUE!</v>
      </c>
      <c r="P4" s="10" t="e">
        <f>IF('FY2024'!$A6&lt;&gt;"",IF(AND(MONTH($K4) &lt;= 1, MONTH($L4) &gt;= 1), IF($O4 &lt;&gt; "", $E4/$O4, ""), ""),"")</f>
        <v>#VALUE!</v>
      </c>
      <c r="Q4" s="10" t="e">
        <f>IF('FY2024'!$A6&lt;&gt;"",IF(AND(MONTH($K4) &lt;= 2, MONTH($L4) &gt;= 2), IF($O4 &lt;&gt; "", $E4/$O4, ""), ""),"")</f>
        <v>#VALUE!</v>
      </c>
      <c r="R4" s="10" t="e">
        <f>IF('FY2024'!$A6&lt;&gt;"",IF(AND(MONTH($K4) &lt;= 3, MONTH($L4) &gt;= 3), IF($O4 &lt;&gt; "", $E4/$O4, ""), ""),"")</f>
        <v>#VALUE!</v>
      </c>
      <c r="S4" s="10" t="e">
        <f>IF('FY2024'!$A6&lt;&gt;"",IF(AND(MONTH($K4) &lt;= 4, MONTH($L4) &gt;= 4), IF($O4 &lt;&gt; "", $E4/$O4, ""), ""),"")</f>
        <v>#VALUE!</v>
      </c>
      <c r="T4" s="10" t="e">
        <f>IF('FY2024'!$A6&lt;&gt;"",IF(AND(MONTH($K4) &lt;= 5, MONTH($L4) &gt;= 5), IF($O4 &lt;&gt; "", $E4/$O4, ""), ""),"")</f>
        <v>#VALUE!</v>
      </c>
      <c r="U4" s="10" t="e">
        <f>IF('FY2024'!$A6&lt;&gt;"",IF(AND(MONTH($K4) &lt;= 6, MONTH($L4) &gt;= 6), IF($O4 &lt;&gt; "", $E4/$O4, ""), ""),"")</f>
        <v>#VALUE!</v>
      </c>
      <c r="V4" s="10" t="e">
        <f>IF('FY2024'!$A6&lt;&gt;"",IF(AND(MONTH($K4) &lt;= 7, MONTH($L4) &gt;= 7 ), IF($O4 &lt;&gt; "", $E4/$O4, ""), ""),"")</f>
        <v>#VALUE!</v>
      </c>
      <c r="W4" s="10" t="e">
        <f>IF('FY2024'!$A6&lt;&gt;"",IF(AND(MONTH($K4) &lt;= 8, MONTH($L4) &gt;= 8), IF($O4 &lt;&gt; "", $E4/$O4, ""), ""),"")</f>
        <v>#VALUE!</v>
      </c>
      <c r="X4" s="10" t="e">
        <f>IF('FY2024'!$A6&lt;&gt;"",IF(AND(MONTH($K4) &lt;= 9, MONTH($L4) &gt;= 9), IF($O4 &lt;&gt; "", $E4/$O4, ""), ""),"")</f>
        <v>#VALUE!</v>
      </c>
      <c r="Y4" s="10" t="e">
        <f>IF('FY2024'!$A6&lt;&gt;"",IF(AND(MONTH($K4) &lt;= 10, MONTH($L4) &gt;= 10), IF($O4 &lt;&gt; "", $E4/$O4, ""), ""),"")</f>
        <v>#VALUE!</v>
      </c>
      <c r="Z4" s="10" t="e">
        <f>IF('FY2024'!$A6&lt;&gt;"",IF(AND(MONTH($K4) &lt;= 11, MONTH($L4) &gt;= 11), IF($O4 &lt;&gt; "", $E4/$O4, ""), ""),"")</f>
        <v>#VALUE!</v>
      </c>
      <c r="AA4" s="10" t="e">
        <f>IF('FY2024'!$A6&lt;&gt;"",IF(AND(MONTH($K4) &lt;= 12, MONTH($L4) &gt;= 12), IF($O4 &lt;&gt; "", $E4/$O4, ""), ""),"")</f>
        <v>#VALUE!</v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 t="e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#VALUE!</v>
      </c>
      <c r="L5" s="7" t="e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#VALUE!</v>
      </c>
      <c r="M5" s="7" t="e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#VALUE!</v>
      </c>
      <c r="N5" s="7" t="e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#VALUE!</v>
      </c>
      <c r="O5" s="5" t="e">
        <f t="shared" si="0"/>
        <v>#VALUE!</v>
      </c>
      <c r="P5" s="10" t="e">
        <f>IF('FY2024'!$A7&lt;&gt;"",IF(AND(MONTH($K5) &lt;= 1, MONTH($L5) &gt;= 1), IF($O5 &lt;&gt; "", $E5/$O5, ""), ""),"")</f>
        <v>#VALUE!</v>
      </c>
      <c r="Q5" s="10" t="e">
        <f>IF('FY2024'!$A7&lt;&gt;"",IF(AND(MONTH($K5) &lt;= 2, MONTH($L5) &gt;= 2), IF($O5 &lt;&gt; "", $E5/$O5, ""), ""),"")</f>
        <v>#VALUE!</v>
      </c>
      <c r="R5" s="10" t="e">
        <f>IF('FY2024'!$A7&lt;&gt;"",IF(AND(MONTH($K5) &lt;= 3, MONTH($L5) &gt;= 3), IF($O5 &lt;&gt; "", $E5/$O5, ""), ""),"")</f>
        <v>#VALUE!</v>
      </c>
      <c r="S5" s="10" t="e">
        <f>IF('FY2024'!$A7&lt;&gt;"",IF(AND(MONTH($K5) &lt;= 4, MONTH($L5) &gt;= 4), IF($O5 &lt;&gt; "", $E5/$O5, ""), ""),"")</f>
        <v>#VALUE!</v>
      </c>
      <c r="T5" s="10" t="e">
        <f>IF('FY2024'!$A7&lt;&gt;"",IF(AND(MONTH($K5) &lt;= 5, MONTH($L5) &gt;= 5), IF($O5 &lt;&gt; "", $E5/$O5, ""), ""),"")</f>
        <v>#VALUE!</v>
      </c>
      <c r="U5" s="10" t="e">
        <f>IF('FY2024'!$A7&lt;&gt;"",IF(AND(MONTH($K5) &lt;= 6, MONTH($L5) &gt;= 6), IF($O5 &lt;&gt; "", $E5/$O5, ""), ""),"")</f>
        <v>#VALUE!</v>
      </c>
      <c r="V5" s="10" t="e">
        <f>IF('FY2024'!$A7&lt;&gt;"",IF(AND(MONTH($K5) &lt;= 7, MONTH($L5) &gt;= 7 ), IF($O5 &lt;&gt; "", $E5/$O5, ""), ""),"")</f>
        <v>#VALUE!</v>
      </c>
      <c r="W5" s="10" t="e">
        <f>IF('FY2024'!$A7&lt;&gt;"",IF(AND(MONTH($K5) &lt;= 8, MONTH($L5) &gt;= 8), IF($O5 &lt;&gt; "", $E5/$O5, ""), ""),"")</f>
        <v>#VALUE!</v>
      </c>
      <c r="X5" s="10" t="e">
        <f>IF('FY2024'!$A7&lt;&gt;"",IF(AND(MONTH($K5) &lt;= 9, MONTH($L5) &gt;= 9), IF($O5 &lt;&gt; "", $E5/$O5, ""), ""),"")</f>
        <v>#VALUE!</v>
      </c>
      <c r="Y5" s="10" t="e">
        <f>IF('FY2024'!$A7&lt;&gt;"",IF(AND(MONTH($K5) &lt;= 10, MONTH($L5) &gt;= 10), IF($O5 &lt;&gt; "", $E5/$O5, ""), ""),"")</f>
        <v>#VALUE!</v>
      </c>
      <c r="Z5" s="10" t="e">
        <f>IF('FY2024'!$A7&lt;&gt;"",IF(AND(MONTH($K5) &lt;= 11, MONTH($L5) &gt;= 11), IF($O5 &lt;&gt; "", $E5/$O5, ""), ""),"")</f>
        <v>#VALUE!</v>
      </c>
      <c r="AA5" s="10" t="e">
        <f>IF('FY2024'!$A7&lt;&gt;"",IF(AND(MONTH($K5) &lt;= 12, MONTH($L5) &gt;= 12), IF($O5 &lt;&gt; "", $E5/$O5, ""), ""),"")</f>
        <v>#VALUE!</v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 t="e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#VALUE!</v>
      </c>
      <c r="L6" s="7" t="e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#VALUE!</v>
      </c>
      <c r="M6" s="7" t="e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#VALUE!</v>
      </c>
      <c r="N6" s="7" t="e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#VALUE!</v>
      </c>
      <c r="O6" s="5" t="e">
        <f t="shared" si="0"/>
        <v>#VALUE!</v>
      </c>
      <c r="P6" s="10" t="e">
        <f>IF('FY2024'!$A8&lt;&gt;"",IF(AND(MONTH($K6) &lt;= 1, MONTH($L6) &gt;= 1), IF($O6 &lt;&gt; "", $E6/$O6, ""), ""),"")</f>
        <v>#VALUE!</v>
      </c>
      <c r="Q6" s="10" t="e">
        <f>IF('FY2024'!$A8&lt;&gt;"",IF(AND(MONTH($K6) &lt;= 2, MONTH($L6) &gt;= 2), IF($O6 &lt;&gt; "", $E6/$O6, ""), ""),"")</f>
        <v>#VALUE!</v>
      </c>
      <c r="R6" s="10" t="e">
        <f>IF('FY2024'!$A8&lt;&gt;"",IF(AND(MONTH($K6) &lt;= 3, MONTH($L6) &gt;= 3), IF($O6 &lt;&gt; "", $E6/$O6, ""), ""),"")</f>
        <v>#VALUE!</v>
      </c>
      <c r="S6" s="10" t="e">
        <f>IF('FY2024'!$A8&lt;&gt;"",IF(AND(MONTH($K6) &lt;= 4, MONTH($L6) &gt;= 4), IF($O6 &lt;&gt; "", $E6/$O6, ""), ""),"")</f>
        <v>#VALUE!</v>
      </c>
      <c r="T6" s="10" t="e">
        <f>IF('FY2024'!$A8&lt;&gt;"",IF(AND(MONTH($K6) &lt;= 5, MONTH($L6) &gt;= 5), IF($O6 &lt;&gt; "", $E6/$O6, ""), ""),"")</f>
        <v>#VALUE!</v>
      </c>
      <c r="U6" s="10" t="e">
        <f>IF('FY2024'!$A8&lt;&gt;"",IF(AND(MONTH($K6) &lt;= 6, MONTH($L6) &gt;= 6), IF($O6 &lt;&gt; "", $E6/$O6, ""), ""),"")</f>
        <v>#VALUE!</v>
      </c>
      <c r="V6" s="10" t="e">
        <f>IF('FY2024'!$A8&lt;&gt;"",IF(AND(MONTH($K6) &lt;= 7, MONTH($L6) &gt;= 7 ), IF($O6 &lt;&gt; "", $E6/$O6, ""), ""),"")</f>
        <v>#VALUE!</v>
      </c>
      <c r="W6" s="10" t="e">
        <f>IF('FY2024'!$A8&lt;&gt;"",IF(AND(MONTH($K6) &lt;= 8, MONTH($L6) &gt;= 8), IF($O6 &lt;&gt; "", $E6/$O6, ""), ""),"")</f>
        <v>#VALUE!</v>
      </c>
      <c r="X6" s="10" t="e">
        <f>IF('FY2024'!$A8&lt;&gt;"",IF(AND(MONTH($K6) &lt;= 9, MONTH($L6) &gt;= 9), IF($O6 &lt;&gt; "", $E6/$O6, ""), ""),"")</f>
        <v>#VALUE!</v>
      </c>
      <c r="Y6" s="10" t="e">
        <f>IF('FY2024'!$A8&lt;&gt;"",IF(AND(MONTH($K6) &lt;= 10, MONTH($L6) &gt;= 10), IF($O6 &lt;&gt; "", $E6/$O6, ""), ""),"")</f>
        <v>#VALUE!</v>
      </c>
      <c r="Z6" s="10" t="e">
        <f>IF('FY2024'!$A8&lt;&gt;"",IF(AND(MONTH($K6) &lt;= 11, MONTH($L6) &gt;= 11), IF($O6 &lt;&gt; "", $E6/$O6, ""), ""),"")</f>
        <v>#VALUE!</v>
      </c>
      <c r="AA6" s="10" t="e">
        <f>IF('FY2024'!$A8&lt;&gt;"",IF(AND(MONTH($K6) &lt;= 12, MONTH($L6) &gt;= 12), IF($O6 &lt;&gt; "", $E6/$O6, ""), ""),"")</f>
        <v>#VALUE!</v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 t="e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#VALUE!</v>
      </c>
      <c r="L7" s="7" t="e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#VALUE!</v>
      </c>
      <c r="M7" s="7" t="e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#VALUE!</v>
      </c>
      <c r="N7" s="7" t="e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#VALUE!</v>
      </c>
      <c r="O7" s="5" t="e">
        <f t="shared" si="0"/>
        <v>#VALUE!</v>
      </c>
      <c r="P7" s="10" t="e">
        <f>IF('FY2024'!$A9&lt;&gt;"",IF(AND(MONTH($K7) &lt;= 1, MONTH($L7) &gt;= 1), IF($O7 &lt;&gt; "", $E7/$O7, ""), ""),"")</f>
        <v>#VALUE!</v>
      </c>
      <c r="Q7" s="10" t="e">
        <f>IF('FY2024'!$A9&lt;&gt;"",IF(AND(MONTH($K7) &lt;= 2, MONTH($L7) &gt;= 2), IF($O7 &lt;&gt; "", $E7/$O7, ""), ""),"")</f>
        <v>#VALUE!</v>
      </c>
      <c r="R7" s="10" t="e">
        <f>IF('FY2024'!$A9&lt;&gt;"",IF(AND(MONTH($K7) &lt;= 3, MONTH($L7) &gt;= 3), IF($O7 &lt;&gt; "", $E7/$O7, ""), ""),"")</f>
        <v>#VALUE!</v>
      </c>
      <c r="S7" s="10" t="e">
        <f>IF('FY2024'!$A9&lt;&gt;"",IF(AND(MONTH($K7) &lt;= 4, MONTH($L7) &gt;= 4), IF($O7 &lt;&gt; "", $E7/$O7, ""), ""),"")</f>
        <v>#VALUE!</v>
      </c>
      <c r="T7" s="10" t="e">
        <f>IF('FY2024'!$A9&lt;&gt;"",IF(AND(MONTH($K7) &lt;= 5, MONTH($L7) &gt;= 5), IF($O7 &lt;&gt; "", $E7/$O7, ""), ""),"")</f>
        <v>#VALUE!</v>
      </c>
      <c r="U7" s="10" t="e">
        <f>IF('FY2024'!$A9&lt;&gt;"",IF(AND(MONTH($K7) &lt;= 6, MONTH($L7) &gt;= 6), IF($O7 &lt;&gt; "", $E7/$O7, ""), ""),"")</f>
        <v>#VALUE!</v>
      </c>
      <c r="V7" s="10" t="e">
        <f>IF('FY2024'!$A9&lt;&gt;"",IF(AND(MONTH($K7) &lt;= 7, MONTH($L7) &gt;= 7 ), IF($O7 &lt;&gt; "", $E7/$O7, ""), ""),"")</f>
        <v>#VALUE!</v>
      </c>
      <c r="W7" s="10" t="e">
        <f>IF('FY2024'!$A9&lt;&gt;"",IF(AND(MONTH($K7) &lt;= 8, MONTH($L7) &gt;= 8), IF($O7 &lt;&gt; "", $E7/$O7, ""), ""),"")</f>
        <v>#VALUE!</v>
      </c>
      <c r="X7" s="10" t="e">
        <f>IF('FY2024'!$A9&lt;&gt;"",IF(AND(MONTH($K7) &lt;= 9, MONTH($L7) &gt;= 9), IF($O7 &lt;&gt; "", $E7/$O7, ""), ""),"")</f>
        <v>#VALUE!</v>
      </c>
      <c r="Y7" s="10" t="e">
        <f>IF('FY2024'!$A9&lt;&gt;"",IF(AND(MONTH($K7) &lt;= 10, MONTH($L7) &gt;= 10), IF($O7 &lt;&gt; "", $E7/$O7, ""), ""),"")</f>
        <v>#VALUE!</v>
      </c>
      <c r="Z7" s="10" t="e">
        <f>IF('FY2024'!$A9&lt;&gt;"",IF(AND(MONTH($K7) &lt;= 11, MONTH($L7) &gt;= 11), IF($O7 &lt;&gt; "", $E7/$O7, ""), ""),"")</f>
        <v>#VALUE!</v>
      </c>
      <c r="AA7" s="10" t="e">
        <f>IF('FY2024'!$A9&lt;&gt;"",IF(AND(MONTH($K7) &lt;= 12, MONTH($L7) &gt;= 12), IF($O7 &lt;&gt; "", $E7/$O7, ""), ""),"")</f>
        <v>#VALUE!</v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 t="e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#VALUE!</v>
      </c>
      <c r="L8" s="7" t="e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#VALUE!</v>
      </c>
      <c r="M8" s="7" t="e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#VALUE!</v>
      </c>
      <c r="N8" s="7" t="e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#VALUE!</v>
      </c>
      <c r="O8" s="5" t="e">
        <f t="shared" si="0"/>
        <v>#VALUE!</v>
      </c>
      <c r="P8" s="10" t="e">
        <f>IF('FY2024'!$A10&lt;&gt;"",IF(AND(MONTH($K8) &lt;= 1, MONTH($L8) &gt;= 1), IF($O8 &lt;&gt; "", $E8/$O8, ""), ""),"")</f>
        <v>#VALUE!</v>
      </c>
      <c r="Q8" s="10" t="e">
        <f>IF('FY2024'!$A10&lt;&gt;"",IF(AND(MONTH($K8) &lt;= 2, MONTH($L8) &gt;= 2), IF($O8 &lt;&gt; "", $E8/$O8, ""), ""),"")</f>
        <v>#VALUE!</v>
      </c>
      <c r="R8" s="10" t="e">
        <f>IF('FY2024'!$A10&lt;&gt;"",IF(AND(MONTH($K8) &lt;= 3, MONTH($L8) &gt;= 3), IF($O8 &lt;&gt; "", $E8/$O8, ""), ""),"")</f>
        <v>#VALUE!</v>
      </c>
      <c r="S8" s="10" t="e">
        <f>IF('FY2024'!$A10&lt;&gt;"",IF(AND(MONTH($K8) &lt;= 4, MONTH($L8) &gt;= 4), IF($O8 &lt;&gt; "", $E8/$O8, ""), ""),"")</f>
        <v>#VALUE!</v>
      </c>
      <c r="T8" s="10" t="e">
        <f>IF('FY2024'!$A10&lt;&gt;"",IF(AND(MONTH($K8) &lt;= 5, MONTH($L8) &gt;= 5), IF($O8 &lt;&gt; "", $E8/$O8, ""), ""),"")</f>
        <v>#VALUE!</v>
      </c>
      <c r="U8" s="10" t="e">
        <f>IF('FY2024'!$A10&lt;&gt;"",IF(AND(MONTH($K8) &lt;= 6, MONTH($L8) &gt;= 6), IF($O8 &lt;&gt; "", $E8/$O8, ""), ""),"")</f>
        <v>#VALUE!</v>
      </c>
      <c r="V8" s="10" t="e">
        <f>IF('FY2024'!$A10&lt;&gt;"",IF(AND(MONTH($K8) &lt;= 7, MONTH($L8) &gt;= 7 ), IF($O8 &lt;&gt; "", $E8/$O8, ""), ""),"")</f>
        <v>#VALUE!</v>
      </c>
      <c r="W8" s="10" t="e">
        <f>IF('FY2024'!$A10&lt;&gt;"",IF(AND(MONTH($K8) &lt;= 8, MONTH($L8) &gt;= 8), IF($O8 &lt;&gt; "", $E8/$O8, ""), ""),"")</f>
        <v>#VALUE!</v>
      </c>
      <c r="X8" s="10" t="e">
        <f>IF('FY2024'!$A10&lt;&gt;"",IF(AND(MONTH($K8) &lt;= 9, MONTH($L8) &gt;= 9), IF($O8 &lt;&gt; "", $E8/$O8, ""), ""),"")</f>
        <v>#VALUE!</v>
      </c>
      <c r="Y8" s="10" t="e">
        <f>IF('FY2024'!$A10&lt;&gt;"",IF(AND(MONTH($K8) &lt;= 10, MONTH($L8) &gt;= 10), IF($O8 &lt;&gt; "", $E8/$O8, ""), ""),"")</f>
        <v>#VALUE!</v>
      </c>
      <c r="Z8" s="10" t="e">
        <f>IF('FY2024'!$A10&lt;&gt;"",IF(AND(MONTH($K8) &lt;= 11, MONTH($L8) &gt;= 11), IF($O8 &lt;&gt; "", $E8/$O8, ""), ""),"")</f>
        <v>#VALUE!</v>
      </c>
      <c r="AA8" s="10" t="e">
        <f>IF('FY2024'!$A10&lt;&gt;"",IF(AND(MONTH($K8) &lt;= 12, MONTH($L8) &gt;= 12), IF($O8 &lt;&gt; "", $E8/$O8, ""), ""),"")</f>
        <v>#VALUE!</v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 t="e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#VALUE!</v>
      </c>
      <c r="L9" s="7" t="e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#VALUE!</v>
      </c>
      <c r="M9" s="7" t="e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#VALUE!</v>
      </c>
      <c r="N9" s="7" t="e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#VALUE!</v>
      </c>
      <c r="O9" s="5" t="e">
        <f t="shared" si="0"/>
        <v>#VALUE!</v>
      </c>
      <c r="P9" s="10" t="e">
        <f>IF('FY2024'!$A11&lt;&gt;"",IF(AND(MONTH($K9) &lt;= 1, MONTH($L9) &gt;= 1), IF($O9 &lt;&gt; "", $E9/$O9, ""), ""),"")</f>
        <v>#VALUE!</v>
      </c>
      <c r="Q9" s="10" t="e">
        <f>IF('FY2024'!$A11&lt;&gt;"",IF(AND(MONTH($K9) &lt;= 2, MONTH($L9) &gt;= 2), IF($O9 &lt;&gt; "", $E9/$O9, ""), ""),"")</f>
        <v>#VALUE!</v>
      </c>
      <c r="R9" s="10" t="e">
        <f>IF('FY2024'!$A11&lt;&gt;"",IF(AND(MONTH($K9) &lt;= 3, MONTH($L9) &gt;= 3), IF($O9 &lt;&gt; "", $E9/$O9, ""), ""),"")</f>
        <v>#VALUE!</v>
      </c>
      <c r="S9" s="10" t="e">
        <f>IF('FY2024'!$A11&lt;&gt;"",IF(AND(MONTH($K9) &lt;= 4, MONTH($L9) &gt;= 4), IF($O9 &lt;&gt; "", $E9/$O9, ""), ""),"")</f>
        <v>#VALUE!</v>
      </c>
      <c r="T9" s="10" t="e">
        <f>IF('FY2024'!$A11&lt;&gt;"",IF(AND(MONTH($K9) &lt;= 5, MONTH($L9) &gt;= 5), IF($O9 &lt;&gt; "", $E9/$O9, ""), ""),"")</f>
        <v>#VALUE!</v>
      </c>
      <c r="U9" s="10" t="e">
        <f>IF('FY2024'!$A11&lt;&gt;"",IF(AND(MONTH($K9) &lt;= 6, MONTH($L9) &gt;= 6), IF($O9 &lt;&gt; "", $E9/$O9, ""), ""),"")</f>
        <v>#VALUE!</v>
      </c>
      <c r="V9" s="10" t="e">
        <f>IF('FY2024'!$A11&lt;&gt;"",IF(AND(MONTH($K9) &lt;= 7, MONTH($L9) &gt;= 7 ), IF($O9 &lt;&gt; "", $E9/$O9, ""), ""),"")</f>
        <v>#VALUE!</v>
      </c>
      <c r="W9" s="10" t="e">
        <f>IF('FY2024'!$A11&lt;&gt;"",IF(AND(MONTH($K9) &lt;= 8, MONTH($L9) &gt;= 8), IF($O9 &lt;&gt; "", $E9/$O9, ""), ""),"")</f>
        <v>#VALUE!</v>
      </c>
      <c r="X9" s="10" t="e">
        <f>IF('FY2024'!$A11&lt;&gt;"",IF(AND(MONTH($K9) &lt;= 9, MONTH($L9) &gt;= 9), IF($O9 &lt;&gt; "", $E9/$O9, ""), ""),"")</f>
        <v>#VALUE!</v>
      </c>
      <c r="Y9" s="10" t="e">
        <f>IF('FY2024'!$A11&lt;&gt;"",IF(AND(MONTH($K9) &lt;= 10, MONTH($L9) &gt;= 10), IF($O9 &lt;&gt; "", $E9/$O9, ""), ""),"")</f>
        <v>#VALUE!</v>
      </c>
      <c r="Z9" s="10" t="e">
        <f>IF('FY2024'!$A11&lt;&gt;"",IF(AND(MONTH($K9) &lt;= 11, MONTH($L9) &gt;= 11), IF($O9 &lt;&gt; "", $E9/$O9, ""), ""),"")</f>
        <v>#VALUE!</v>
      </c>
      <c r="AA9" s="10" t="e">
        <f>IF('FY2024'!$A11&lt;&gt;"",IF(AND(MONTH($K9) &lt;= 12, MONTH($L9) &gt;= 12), IF($O9 &lt;&gt; "", $E9/$O9, ""), ""),"")</f>
        <v>#VALUE!</v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 t="e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#VALUE!</v>
      </c>
      <c r="L10" s="7" t="e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#VALUE!</v>
      </c>
      <c r="M10" s="7" t="e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#VALUE!</v>
      </c>
      <c r="N10" s="7" t="e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#VALUE!</v>
      </c>
      <c r="O10" s="5" t="e">
        <f t="shared" si="0"/>
        <v>#VALUE!</v>
      </c>
      <c r="P10" s="10" t="e">
        <f>IF('FY2024'!$A12&lt;&gt;"",IF(AND(MONTH($K10) &lt;= 1, MONTH($L10) &gt;= 1), IF($O10 &lt;&gt; "", $E10/$O10, ""), ""),"")</f>
        <v>#VALUE!</v>
      </c>
      <c r="Q10" s="10" t="e">
        <f>IF('FY2024'!$A12&lt;&gt;"",IF(AND(MONTH($K10) &lt;= 2, MONTH($L10) &gt;= 2), IF($O10 &lt;&gt; "", $E10/$O10, ""), ""),"")</f>
        <v>#VALUE!</v>
      </c>
      <c r="R10" s="10" t="e">
        <f>IF('FY2024'!$A12&lt;&gt;"",IF(AND(MONTH($K10) &lt;= 3, MONTH($L10) &gt;= 3), IF($O10 &lt;&gt; "", $E10/$O10, ""), ""),"")</f>
        <v>#VALUE!</v>
      </c>
      <c r="S10" s="10" t="e">
        <f>IF('FY2024'!$A12&lt;&gt;"",IF(AND(MONTH($K10) &lt;= 4, MONTH($L10) &gt;= 4), IF($O10 &lt;&gt; "", $E10/$O10, ""), ""),"")</f>
        <v>#VALUE!</v>
      </c>
      <c r="T10" s="10" t="e">
        <f>IF('FY2024'!$A12&lt;&gt;"",IF(AND(MONTH($K10) &lt;= 5, MONTH($L10) &gt;= 5), IF($O10 &lt;&gt; "", $E10/$O10, ""), ""),"")</f>
        <v>#VALUE!</v>
      </c>
      <c r="U10" s="10" t="e">
        <f>IF('FY2024'!$A12&lt;&gt;"",IF(AND(MONTH($K10) &lt;= 6, MONTH($L10) &gt;= 6), IF($O10 &lt;&gt; "", $E10/$O10, ""), ""),"")</f>
        <v>#VALUE!</v>
      </c>
      <c r="V10" s="10" t="e">
        <f>IF('FY2024'!$A12&lt;&gt;"",IF(AND(MONTH($K10) &lt;= 7, MONTH($L10) &gt;= 7 ), IF($O10 &lt;&gt; "", $E10/$O10, ""), ""),"")</f>
        <v>#VALUE!</v>
      </c>
      <c r="W10" s="10" t="e">
        <f>IF('FY2024'!$A12&lt;&gt;"",IF(AND(MONTH($K10) &lt;= 8, MONTH($L10) &gt;= 8), IF($O10 &lt;&gt; "", $E10/$O10, ""), ""),"")</f>
        <v>#VALUE!</v>
      </c>
      <c r="X10" s="10" t="e">
        <f>IF('FY2024'!$A12&lt;&gt;"",IF(AND(MONTH($K10) &lt;= 9, MONTH($L10) &gt;= 9), IF($O10 &lt;&gt; "", $E10/$O10, ""), ""),"")</f>
        <v>#VALUE!</v>
      </c>
      <c r="Y10" s="10" t="e">
        <f>IF('FY2024'!$A12&lt;&gt;"",IF(AND(MONTH($K10) &lt;= 10, MONTH($L10) &gt;= 10), IF($O10 &lt;&gt; "", $E10/$O10, ""), ""),"")</f>
        <v>#VALUE!</v>
      </c>
      <c r="Z10" s="10" t="e">
        <f>IF('FY2024'!$A12&lt;&gt;"",IF(AND(MONTH($K10) &lt;= 11, MONTH($L10) &gt;= 11), IF($O10 &lt;&gt; "", $E10/$O10, ""), ""),"")</f>
        <v>#VALUE!</v>
      </c>
      <c r="AA10" s="10" t="e">
        <f>IF('FY2024'!$A12&lt;&gt;"",IF(AND(MONTH($K10) &lt;= 12, MONTH($L10) &gt;= 12), IF($O10 &lt;&gt; "", $E10/$O10, ""), ""),"")</f>
        <v>#VALUE!</v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 t="e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#VALUE!</v>
      </c>
      <c r="L11" s="7" t="e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#VALUE!</v>
      </c>
      <c r="M11" s="7" t="e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#VALUE!</v>
      </c>
      <c r="N11" s="7" t="e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#VALUE!</v>
      </c>
      <c r="O11" s="5" t="e">
        <f t="shared" si="0"/>
        <v>#VALUE!</v>
      </c>
      <c r="P11" s="10" t="e">
        <f>IF('FY2024'!$A13&lt;&gt;"",IF(AND(MONTH($K11) &lt;= 1, MONTH($L11) &gt;= 1), IF($O11 &lt;&gt; "", $E11/$O11, ""), ""),"")</f>
        <v>#VALUE!</v>
      </c>
      <c r="Q11" s="10" t="e">
        <f>IF('FY2024'!$A13&lt;&gt;"",IF(AND(MONTH($K11) &lt;= 2, MONTH($L11) &gt;= 2), IF($O11 &lt;&gt; "", $E11/$O11, ""), ""),"")</f>
        <v>#VALUE!</v>
      </c>
      <c r="R11" s="10" t="e">
        <f>IF('FY2024'!$A13&lt;&gt;"",IF(AND(MONTH($K11) &lt;= 3, MONTH($L11) &gt;= 3), IF($O11 &lt;&gt; "", $E11/$O11, ""), ""),"")</f>
        <v>#VALUE!</v>
      </c>
      <c r="S11" s="10" t="e">
        <f>IF('FY2024'!$A13&lt;&gt;"",IF(AND(MONTH($K11) &lt;= 4, MONTH($L11) &gt;= 4), IF($O11 &lt;&gt; "", $E11/$O11, ""), ""),"")</f>
        <v>#VALUE!</v>
      </c>
      <c r="T11" s="10" t="e">
        <f>IF('FY2024'!$A13&lt;&gt;"",IF(AND(MONTH($K11) &lt;= 5, MONTH($L11) &gt;= 5), IF($O11 &lt;&gt; "", $E11/$O11, ""), ""),"")</f>
        <v>#VALUE!</v>
      </c>
      <c r="U11" s="10" t="e">
        <f>IF('FY2024'!$A13&lt;&gt;"",IF(AND(MONTH($K11) &lt;= 6, MONTH($L11) &gt;= 6), IF($O11 &lt;&gt; "", $E11/$O11, ""), ""),"")</f>
        <v>#VALUE!</v>
      </c>
      <c r="V11" s="10" t="e">
        <f>IF('FY2024'!$A13&lt;&gt;"",IF(AND(MONTH($K11) &lt;= 7, MONTH($L11) &gt;= 7 ), IF($O11 &lt;&gt; "", $E11/$O11, ""), ""),"")</f>
        <v>#VALUE!</v>
      </c>
      <c r="W11" s="10" t="e">
        <f>IF('FY2024'!$A13&lt;&gt;"",IF(AND(MONTH($K11) &lt;= 8, MONTH($L11) &gt;= 8), IF($O11 &lt;&gt; "", $E11/$O11, ""), ""),"")</f>
        <v>#VALUE!</v>
      </c>
      <c r="X11" s="10" t="e">
        <f>IF('FY2024'!$A13&lt;&gt;"",IF(AND(MONTH($K11) &lt;= 9, MONTH($L11) &gt;= 9), IF($O11 &lt;&gt; "", $E11/$O11, ""), ""),"")</f>
        <v>#VALUE!</v>
      </c>
      <c r="Y11" s="10" t="e">
        <f>IF('FY2024'!$A13&lt;&gt;"",IF(AND(MONTH($K11) &lt;= 10, MONTH($L11) &gt;= 10), IF($O11 &lt;&gt; "", $E11/$O11, ""), ""),"")</f>
        <v>#VALUE!</v>
      </c>
      <c r="Z11" s="10" t="e">
        <f>IF('FY2024'!$A13&lt;&gt;"",IF(AND(MONTH($K11) &lt;= 11, MONTH($L11) &gt;= 11), IF($O11 &lt;&gt; "", $E11/$O11, ""), ""),"")</f>
        <v>#VALUE!</v>
      </c>
      <c r="AA11" s="10" t="e">
        <f>IF('FY2024'!$A13&lt;&gt;"",IF(AND(MONTH($K11) &lt;= 12, MONTH($L11) &gt;= 12), IF($O11 &lt;&gt; "", $E11/$O11, ""), ""),"")</f>
        <v>#VALUE!</v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 t="e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#VALUE!</v>
      </c>
      <c r="L12" s="7" t="e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#VALUE!</v>
      </c>
      <c r="M12" s="7" t="e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#VALUE!</v>
      </c>
      <c r="N12" s="7" t="e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#VALUE!</v>
      </c>
      <c r="O12" s="5" t="e">
        <f t="shared" si="0"/>
        <v>#VALUE!</v>
      </c>
      <c r="P12" s="10" t="e">
        <f>IF('FY2024'!$A14&lt;&gt;"",IF(AND(MONTH($K12) &lt;= 1, MONTH($L12) &gt;= 1), IF($O12 &lt;&gt; "", $E12/$O12, ""), ""),"")</f>
        <v>#VALUE!</v>
      </c>
      <c r="Q12" s="10" t="e">
        <f>IF('FY2024'!$A14&lt;&gt;"",IF(AND(MONTH($K12) &lt;= 2, MONTH($L12) &gt;= 2), IF($O12 &lt;&gt; "", $E12/$O12, ""), ""),"")</f>
        <v>#VALUE!</v>
      </c>
      <c r="R12" s="10" t="e">
        <f>IF('FY2024'!$A14&lt;&gt;"",IF(AND(MONTH($K12) &lt;= 3, MONTH($L12) &gt;= 3), IF($O12 &lt;&gt; "", $E12/$O12, ""), ""),"")</f>
        <v>#VALUE!</v>
      </c>
      <c r="S12" s="10" t="e">
        <f>IF('FY2024'!$A14&lt;&gt;"",IF(AND(MONTH($K12) &lt;= 4, MONTH($L12) &gt;= 4), IF($O12 &lt;&gt; "", $E12/$O12, ""), ""),"")</f>
        <v>#VALUE!</v>
      </c>
      <c r="T12" s="10" t="e">
        <f>IF('FY2024'!$A14&lt;&gt;"",IF(AND(MONTH($K12) &lt;= 5, MONTH($L12) &gt;= 5), IF($O12 &lt;&gt; "", $E12/$O12, ""), ""),"")</f>
        <v>#VALUE!</v>
      </c>
      <c r="U12" s="10" t="e">
        <f>IF('FY2024'!$A14&lt;&gt;"",IF(AND(MONTH($K12) &lt;= 6, MONTH($L12) &gt;= 6), IF($O12 &lt;&gt; "", $E12/$O12, ""), ""),"")</f>
        <v>#VALUE!</v>
      </c>
      <c r="V12" s="10" t="e">
        <f>IF('FY2024'!$A14&lt;&gt;"",IF(AND(MONTH($K12) &lt;= 7, MONTH($L12) &gt;= 7 ), IF($O12 &lt;&gt; "", $E12/$O12, ""), ""),"")</f>
        <v>#VALUE!</v>
      </c>
      <c r="W12" s="10" t="e">
        <f>IF('FY2024'!$A14&lt;&gt;"",IF(AND(MONTH($K12) &lt;= 8, MONTH($L12) &gt;= 8), IF($O12 &lt;&gt; "", $E12/$O12, ""), ""),"")</f>
        <v>#VALUE!</v>
      </c>
      <c r="X12" s="10" t="e">
        <f>IF('FY2024'!$A14&lt;&gt;"",IF(AND(MONTH($K12) &lt;= 9, MONTH($L12) &gt;= 9), IF($O12 &lt;&gt; "", $E12/$O12, ""), ""),"")</f>
        <v>#VALUE!</v>
      </c>
      <c r="Y12" s="10" t="e">
        <f>IF('FY2024'!$A14&lt;&gt;"",IF(AND(MONTH($K12) &lt;= 10, MONTH($L12) &gt;= 10), IF($O12 &lt;&gt; "", $E12/$O12, ""), ""),"")</f>
        <v>#VALUE!</v>
      </c>
      <c r="Z12" s="10" t="e">
        <f>IF('FY2024'!$A14&lt;&gt;"",IF(AND(MONTH($K12) &lt;= 11, MONTH($L12) &gt;= 11), IF($O12 &lt;&gt; "", $E12/$O12, ""), ""),"")</f>
        <v>#VALUE!</v>
      </c>
      <c r="AA12" s="10" t="e">
        <f>IF('FY2024'!$A14&lt;&gt;"",IF(AND(MONTH($K12) &lt;= 12, MONTH($L12) &gt;= 12), IF($O12 &lt;&gt; "", $E12/$O12, ""), ""),"")</f>
        <v>#VALUE!</v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 t="e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#VALUE!</v>
      </c>
      <c r="L13" s="7" t="e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#VALUE!</v>
      </c>
      <c r="M13" s="7" t="e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#VALUE!</v>
      </c>
      <c r="N13" s="7" t="e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#VALUE!</v>
      </c>
      <c r="O13" s="5" t="e">
        <f t="shared" si="0"/>
        <v>#VALUE!</v>
      </c>
      <c r="P13" s="10" t="e">
        <f>IF('FY2024'!$A15&lt;&gt;"",IF(AND(MONTH($K13) &lt;= 1, MONTH($L13) &gt;= 1), IF($O13 &lt;&gt; "", $E13/$O13, ""), ""),"")</f>
        <v>#VALUE!</v>
      </c>
      <c r="Q13" s="10" t="e">
        <f>IF('FY2024'!$A15&lt;&gt;"",IF(AND(MONTH($K13) &lt;= 2, MONTH($L13) &gt;= 2), IF($O13 &lt;&gt; "", $E13/$O13, ""), ""),"")</f>
        <v>#VALUE!</v>
      </c>
      <c r="R13" s="10" t="e">
        <f>IF('FY2024'!$A15&lt;&gt;"",IF(AND(MONTH($K13) &lt;= 3, MONTH($L13) &gt;= 3), IF($O13 &lt;&gt; "", $E13/$O13, ""), ""),"")</f>
        <v>#VALUE!</v>
      </c>
      <c r="S13" s="10" t="e">
        <f>IF('FY2024'!$A15&lt;&gt;"",IF(AND(MONTH($K13) &lt;= 4, MONTH($L13) &gt;= 4), IF($O13 &lt;&gt; "", $E13/$O13, ""), ""),"")</f>
        <v>#VALUE!</v>
      </c>
      <c r="T13" s="10" t="e">
        <f>IF('FY2024'!$A15&lt;&gt;"",IF(AND(MONTH($K13) &lt;= 5, MONTH($L13) &gt;= 5), IF($O13 &lt;&gt; "", $E13/$O13, ""), ""),"")</f>
        <v>#VALUE!</v>
      </c>
      <c r="U13" s="10" t="e">
        <f>IF('FY2024'!$A15&lt;&gt;"",IF(AND(MONTH($K13) &lt;= 6, MONTH($L13) &gt;= 6), IF($O13 &lt;&gt; "", $E13/$O13, ""), ""),"")</f>
        <v>#VALUE!</v>
      </c>
      <c r="V13" s="10" t="e">
        <f>IF('FY2024'!$A15&lt;&gt;"",IF(AND(MONTH($K13) &lt;= 7, MONTH($L13) &gt;= 7 ), IF($O13 &lt;&gt; "", $E13/$O13, ""), ""),"")</f>
        <v>#VALUE!</v>
      </c>
      <c r="W13" s="10" t="e">
        <f>IF('FY2024'!$A15&lt;&gt;"",IF(AND(MONTH($K13) &lt;= 8, MONTH($L13) &gt;= 8), IF($O13 &lt;&gt; "", $E13/$O13, ""), ""),"")</f>
        <v>#VALUE!</v>
      </c>
      <c r="X13" s="10" t="e">
        <f>IF('FY2024'!$A15&lt;&gt;"",IF(AND(MONTH($K13) &lt;= 9, MONTH($L13) &gt;= 9), IF($O13 &lt;&gt; "", $E13/$O13, ""), ""),"")</f>
        <v>#VALUE!</v>
      </c>
      <c r="Y13" s="10" t="e">
        <f>IF('FY2024'!$A15&lt;&gt;"",IF(AND(MONTH($K13) &lt;= 10, MONTH($L13) &gt;= 10), IF($O13 &lt;&gt; "", $E13/$O13, ""), ""),"")</f>
        <v>#VALUE!</v>
      </c>
      <c r="Z13" s="10" t="e">
        <f>IF('FY2024'!$A15&lt;&gt;"",IF(AND(MONTH($K13) &lt;= 11, MONTH($L13) &gt;= 11), IF($O13 &lt;&gt; "", $E13/$O13, ""), ""),"")</f>
        <v>#VALUE!</v>
      </c>
      <c r="AA13" s="10" t="e">
        <f>IF('FY2024'!$A15&lt;&gt;"",IF(AND(MONTH($K13) &lt;= 12, MONTH($L13) &gt;= 12), IF($O13 &lt;&gt; "", $E13/$O13, ""), ""),"")</f>
        <v>#VALUE!</v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 t="e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#VALUE!</v>
      </c>
      <c r="L14" s="7" t="e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#VALUE!</v>
      </c>
      <c r="M14" s="7" t="e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#VALUE!</v>
      </c>
      <c r="N14" s="7" t="e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#VALUE!</v>
      </c>
      <c r="O14" s="5" t="e">
        <f t="shared" si="0"/>
        <v>#VALUE!</v>
      </c>
      <c r="P14" s="10" t="e">
        <f>IF('FY2024'!$A16&lt;&gt;"",IF(AND(MONTH($K14) &lt;= 1, MONTH($L14) &gt;= 1), IF($O14 &lt;&gt; "", $E14/$O14, ""), ""),"")</f>
        <v>#VALUE!</v>
      </c>
      <c r="Q14" s="10" t="e">
        <f>IF('FY2024'!$A16&lt;&gt;"",IF(AND(MONTH($K14) &lt;= 2, MONTH($L14) &gt;= 2), IF($O14 &lt;&gt; "", $E14/$O14, ""), ""),"")</f>
        <v>#VALUE!</v>
      </c>
      <c r="R14" s="10" t="e">
        <f>IF('FY2024'!$A16&lt;&gt;"",IF(AND(MONTH($K14) &lt;= 3, MONTH($L14) &gt;= 3), IF($O14 &lt;&gt; "", $E14/$O14, ""), ""),"")</f>
        <v>#VALUE!</v>
      </c>
      <c r="S14" s="10" t="e">
        <f>IF('FY2024'!$A16&lt;&gt;"",IF(AND(MONTH($K14) &lt;= 4, MONTH($L14) &gt;= 4), IF($O14 &lt;&gt; "", $E14/$O14, ""), ""),"")</f>
        <v>#VALUE!</v>
      </c>
      <c r="T14" s="10" t="e">
        <f>IF('FY2024'!$A16&lt;&gt;"",IF(AND(MONTH($K14) &lt;= 5, MONTH($L14) &gt;= 5), IF($O14 &lt;&gt; "", $E14/$O14, ""), ""),"")</f>
        <v>#VALUE!</v>
      </c>
      <c r="U14" s="10" t="e">
        <f>IF('FY2024'!$A16&lt;&gt;"",IF(AND(MONTH($K14) &lt;= 6, MONTH($L14) &gt;= 6), IF($O14 &lt;&gt; "", $E14/$O14, ""), ""),"")</f>
        <v>#VALUE!</v>
      </c>
      <c r="V14" s="10" t="e">
        <f>IF('FY2024'!$A16&lt;&gt;"",IF(AND(MONTH($K14) &lt;= 7, MONTH($L14) &gt;= 7 ), IF($O14 &lt;&gt; "", $E14/$O14, ""), ""),"")</f>
        <v>#VALUE!</v>
      </c>
      <c r="W14" s="10" t="e">
        <f>IF('FY2024'!$A16&lt;&gt;"",IF(AND(MONTH($K14) &lt;= 8, MONTH($L14) &gt;= 8), IF($O14 &lt;&gt; "", $E14/$O14, ""), ""),"")</f>
        <v>#VALUE!</v>
      </c>
      <c r="X14" s="10" t="e">
        <f>IF('FY2024'!$A16&lt;&gt;"",IF(AND(MONTH($K14) &lt;= 9, MONTH($L14) &gt;= 9), IF($O14 &lt;&gt; "", $E14/$O14, ""), ""),"")</f>
        <v>#VALUE!</v>
      </c>
      <c r="Y14" s="10" t="e">
        <f>IF('FY2024'!$A16&lt;&gt;"",IF(AND(MONTH($K14) &lt;= 10, MONTH($L14) &gt;= 10), IF($O14 &lt;&gt; "", $E14/$O14, ""), ""),"")</f>
        <v>#VALUE!</v>
      </c>
      <c r="Z14" s="10" t="e">
        <f>IF('FY2024'!$A16&lt;&gt;"",IF(AND(MONTH($K14) &lt;= 11, MONTH($L14) &gt;= 11), IF($O14 &lt;&gt; "", $E14/$O14, ""), ""),"")</f>
        <v>#VALUE!</v>
      </c>
      <c r="AA14" s="10" t="e">
        <f>IF('FY2024'!$A16&lt;&gt;"",IF(AND(MONTH($K14) &lt;= 12, MONTH($L14) &gt;= 12), IF($O14 &lt;&gt; "", $E14/$O14, ""), ""),"")</f>
        <v>#VALUE!</v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 t="e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#VALUE!</v>
      </c>
      <c r="L15" s="7" t="e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#VALUE!</v>
      </c>
      <c r="M15" s="7" t="e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#VALUE!</v>
      </c>
      <c r="N15" s="7" t="e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#VALUE!</v>
      </c>
      <c r="O15" s="5" t="e">
        <f t="shared" si="0"/>
        <v>#VALUE!</v>
      </c>
      <c r="P15" s="10" t="e">
        <f>IF('FY2024'!$A17&lt;&gt;"",IF(AND(MONTH($K15) &lt;= 1, MONTH($L15) &gt;= 1), IF($O15 &lt;&gt; "", $E15/$O15, ""), ""),"")</f>
        <v>#VALUE!</v>
      </c>
      <c r="Q15" s="10" t="e">
        <f>IF('FY2024'!$A17&lt;&gt;"",IF(AND(MONTH($K15) &lt;= 2, MONTH($L15) &gt;= 2), IF($O15 &lt;&gt; "", $E15/$O15, ""), ""),"")</f>
        <v>#VALUE!</v>
      </c>
      <c r="R15" s="10" t="e">
        <f>IF('FY2024'!$A17&lt;&gt;"",IF(AND(MONTH($K15) &lt;= 3, MONTH($L15) &gt;= 3), IF($O15 &lt;&gt; "", $E15/$O15, ""), ""),"")</f>
        <v>#VALUE!</v>
      </c>
      <c r="S15" s="10" t="e">
        <f>IF('FY2024'!$A17&lt;&gt;"",IF(AND(MONTH($K15) &lt;= 4, MONTH($L15) &gt;= 4), IF($O15 &lt;&gt; "", $E15/$O15, ""), ""),"")</f>
        <v>#VALUE!</v>
      </c>
      <c r="T15" s="10" t="e">
        <f>IF('FY2024'!$A17&lt;&gt;"",IF(AND(MONTH($K15) &lt;= 5, MONTH($L15) &gt;= 5), IF($O15 &lt;&gt; "", $E15/$O15, ""), ""),"")</f>
        <v>#VALUE!</v>
      </c>
      <c r="U15" s="10" t="e">
        <f>IF('FY2024'!$A17&lt;&gt;"",IF(AND(MONTH($K15) &lt;= 6, MONTH($L15) &gt;= 6), IF($O15 &lt;&gt; "", $E15/$O15, ""), ""),"")</f>
        <v>#VALUE!</v>
      </c>
      <c r="V15" s="10" t="e">
        <f>IF('FY2024'!$A17&lt;&gt;"",IF(AND(MONTH($K15) &lt;= 7, MONTH($L15) &gt;= 7 ), IF($O15 &lt;&gt; "", $E15/$O15, ""), ""),"")</f>
        <v>#VALUE!</v>
      </c>
      <c r="W15" s="10" t="e">
        <f>IF('FY2024'!$A17&lt;&gt;"",IF(AND(MONTH($K15) &lt;= 8, MONTH($L15) &gt;= 8), IF($O15 &lt;&gt; "", $E15/$O15, ""), ""),"")</f>
        <v>#VALUE!</v>
      </c>
      <c r="X15" s="10" t="e">
        <f>IF('FY2024'!$A17&lt;&gt;"",IF(AND(MONTH($K15) &lt;= 9, MONTH($L15) &gt;= 9), IF($O15 &lt;&gt; "", $E15/$O15, ""), ""),"")</f>
        <v>#VALUE!</v>
      </c>
      <c r="Y15" s="10" t="e">
        <f>IF('FY2024'!$A17&lt;&gt;"",IF(AND(MONTH($K15) &lt;= 10, MONTH($L15) &gt;= 10), IF($O15 &lt;&gt; "", $E15/$O15, ""), ""),"")</f>
        <v>#VALUE!</v>
      </c>
      <c r="Z15" s="10" t="e">
        <f>IF('FY2024'!$A17&lt;&gt;"",IF(AND(MONTH($K15) &lt;= 11, MONTH($L15) &gt;= 11), IF($O15 &lt;&gt; "", $E15/$O15, ""), ""),"")</f>
        <v>#VALUE!</v>
      </c>
      <c r="AA15" s="10" t="e">
        <f>IF('FY2024'!$A17&lt;&gt;"",IF(AND(MONTH($K15) &lt;= 12, MONTH($L15) &gt;= 12), IF($O15 &lt;&gt; "", $E15/$O15, ""), ""),"")</f>
        <v>#VALUE!</v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 t="e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#VALUE!</v>
      </c>
      <c r="L16" s="7" t="e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#VALUE!</v>
      </c>
      <c r="M16" s="7" t="e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#VALUE!</v>
      </c>
      <c r="N16" s="7" t="e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#VALUE!</v>
      </c>
      <c r="O16" s="5" t="e">
        <f t="shared" si="0"/>
        <v>#VALUE!</v>
      </c>
      <c r="P16" s="10" t="e">
        <f>IF('FY2024'!$A18&lt;&gt;"",IF(AND(MONTH($K16) &lt;= 1, MONTH($L16) &gt;= 1), IF($O16 &lt;&gt; "", $E16/$O16, ""), ""),"")</f>
        <v>#VALUE!</v>
      </c>
      <c r="Q16" s="10" t="e">
        <f>IF('FY2024'!$A18&lt;&gt;"",IF(AND(MONTH($K16) &lt;= 2, MONTH($L16) &gt;= 2), IF($O16 &lt;&gt; "", $E16/$O16, ""), ""),"")</f>
        <v>#VALUE!</v>
      </c>
      <c r="R16" s="10" t="e">
        <f>IF('FY2024'!$A18&lt;&gt;"",IF(AND(MONTH($K16) &lt;= 3, MONTH($L16) &gt;= 3), IF($O16 &lt;&gt; "", $E16/$O16, ""), ""),"")</f>
        <v>#VALUE!</v>
      </c>
      <c r="S16" s="10" t="e">
        <f>IF('FY2024'!$A18&lt;&gt;"",IF(AND(MONTH($K16) &lt;= 4, MONTH($L16) &gt;= 4), IF($O16 &lt;&gt; "", $E16/$O16, ""), ""),"")</f>
        <v>#VALUE!</v>
      </c>
      <c r="T16" s="10" t="e">
        <f>IF('FY2024'!$A18&lt;&gt;"",IF(AND(MONTH($K16) &lt;= 5, MONTH($L16) &gt;= 5), IF($O16 &lt;&gt; "", $E16/$O16, ""), ""),"")</f>
        <v>#VALUE!</v>
      </c>
      <c r="U16" s="10" t="e">
        <f>IF('FY2024'!$A18&lt;&gt;"",IF(AND(MONTH($K16) &lt;= 6, MONTH($L16) &gt;= 6), IF($O16 &lt;&gt; "", $E16/$O16, ""), ""),"")</f>
        <v>#VALUE!</v>
      </c>
      <c r="V16" s="10" t="e">
        <f>IF('FY2024'!$A18&lt;&gt;"",IF(AND(MONTH($K16) &lt;= 7, MONTH($L16) &gt;= 7 ), IF($O16 &lt;&gt; "", $E16/$O16, ""), ""),"")</f>
        <v>#VALUE!</v>
      </c>
      <c r="W16" s="10" t="e">
        <f>IF('FY2024'!$A18&lt;&gt;"",IF(AND(MONTH($K16) &lt;= 8, MONTH($L16) &gt;= 8), IF($O16 &lt;&gt; "", $E16/$O16, ""), ""),"")</f>
        <v>#VALUE!</v>
      </c>
      <c r="X16" s="10" t="e">
        <f>IF('FY2024'!$A18&lt;&gt;"",IF(AND(MONTH($K16) &lt;= 9, MONTH($L16) &gt;= 9), IF($O16 &lt;&gt; "", $E16/$O16, ""), ""),"")</f>
        <v>#VALUE!</v>
      </c>
      <c r="Y16" s="10" t="e">
        <f>IF('FY2024'!$A18&lt;&gt;"",IF(AND(MONTH($K16) &lt;= 10, MONTH($L16) &gt;= 10), IF($O16 &lt;&gt; "", $E16/$O16, ""), ""),"")</f>
        <v>#VALUE!</v>
      </c>
      <c r="Z16" s="10" t="e">
        <f>IF('FY2024'!$A18&lt;&gt;"",IF(AND(MONTH($K16) &lt;= 11, MONTH($L16) &gt;= 11), IF($O16 &lt;&gt; "", $E16/$O16, ""), ""),"")</f>
        <v>#VALUE!</v>
      </c>
      <c r="AA16" s="10" t="e">
        <f>IF('FY2024'!$A18&lt;&gt;"",IF(AND(MONTH($K16) &lt;= 12, MONTH($L16) &gt;= 12), IF($O16 &lt;&gt; "", $E16/$O16, ""), ""),"")</f>
        <v>#VALUE!</v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 t="e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#VALUE!</v>
      </c>
      <c r="L17" s="7" t="e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#VALUE!</v>
      </c>
      <c r="M17" s="7" t="e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#VALUE!</v>
      </c>
      <c r="N17" s="7" t="e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#VALUE!</v>
      </c>
      <c r="O17" s="5" t="e">
        <f t="shared" si="0"/>
        <v>#VALUE!</v>
      </c>
      <c r="P17" s="10" t="e">
        <f>IF('FY2024'!$A19&lt;&gt;"",IF(AND(MONTH($K17) &lt;= 1, MONTH($L17) &gt;= 1), IF($O17 &lt;&gt; "", $E17/$O17, ""), ""),"")</f>
        <v>#VALUE!</v>
      </c>
      <c r="Q17" s="10" t="e">
        <f>IF('FY2024'!$A19&lt;&gt;"",IF(AND(MONTH($K17) &lt;= 2, MONTH($L17) &gt;= 2), IF($O17 &lt;&gt; "", $E17/$O17, ""), ""),"")</f>
        <v>#VALUE!</v>
      </c>
      <c r="R17" s="10" t="e">
        <f>IF('FY2024'!$A19&lt;&gt;"",IF(AND(MONTH($K17) &lt;= 3, MONTH($L17) &gt;= 3), IF($O17 &lt;&gt; "", $E17/$O17, ""), ""),"")</f>
        <v>#VALUE!</v>
      </c>
      <c r="S17" s="10" t="e">
        <f>IF('FY2024'!$A19&lt;&gt;"",IF(AND(MONTH($K17) &lt;= 4, MONTH($L17) &gt;= 4), IF($O17 &lt;&gt; "", $E17/$O17, ""), ""),"")</f>
        <v>#VALUE!</v>
      </c>
      <c r="T17" s="10" t="e">
        <f>IF('FY2024'!$A19&lt;&gt;"",IF(AND(MONTH($K17) &lt;= 5, MONTH($L17) &gt;= 5), IF($O17 &lt;&gt; "", $E17/$O17, ""), ""),"")</f>
        <v>#VALUE!</v>
      </c>
      <c r="U17" s="10" t="e">
        <f>IF('FY2024'!$A19&lt;&gt;"",IF(AND(MONTH($K17) &lt;= 6, MONTH($L17) &gt;= 6), IF($O17 &lt;&gt; "", $E17/$O17, ""), ""),"")</f>
        <v>#VALUE!</v>
      </c>
      <c r="V17" s="10" t="e">
        <f>IF('FY2024'!$A19&lt;&gt;"",IF(AND(MONTH($K17) &lt;= 7, MONTH($L17) &gt;= 7 ), IF($O17 &lt;&gt; "", $E17/$O17, ""), ""),"")</f>
        <v>#VALUE!</v>
      </c>
      <c r="W17" s="10" t="e">
        <f>IF('FY2024'!$A19&lt;&gt;"",IF(AND(MONTH($K17) &lt;= 8, MONTH($L17) &gt;= 8), IF($O17 &lt;&gt; "", $E17/$O17, ""), ""),"")</f>
        <v>#VALUE!</v>
      </c>
      <c r="X17" s="10" t="e">
        <f>IF('FY2024'!$A19&lt;&gt;"",IF(AND(MONTH($K17) &lt;= 9, MONTH($L17) &gt;= 9), IF($O17 &lt;&gt; "", $E17/$O17, ""), ""),"")</f>
        <v>#VALUE!</v>
      </c>
      <c r="Y17" s="10" t="e">
        <f>IF('FY2024'!$A19&lt;&gt;"",IF(AND(MONTH($K17) &lt;= 10, MONTH($L17) &gt;= 10), IF($O17 &lt;&gt; "", $E17/$O17, ""), ""),"")</f>
        <v>#VALUE!</v>
      </c>
      <c r="Z17" s="10" t="e">
        <f>IF('FY2024'!$A19&lt;&gt;"",IF(AND(MONTH($K17) &lt;= 11, MONTH($L17) &gt;= 11), IF($O17 &lt;&gt; "", $E17/$O17, ""), ""),"")</f>
        <v>#VALUE!</v>
      </c>
      <c r="AA17" s="10" t="e">
        <f>IF('FY2024'!$A19&lt;&gt;"",IF(AND(MONTH($K17) &lt;= 12, MONTH($L17) &gt;= 12), IF($O17 &lt;&gt; "", $E17/$O17, ""), ""),"")</f>
        <v>#VALUE!</v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 t="e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#VALUE!</v>
      </c>
      <c r="L18" s="7" t="e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#VALUE!</v>
      </c>
      <c r="M18" s="7" t="e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#VALUE!</v>
      </c>
      <c r="N18" s="7" t="e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#VALUE!</v>
      </c>
      <c r="O18" s="5" t="e">
        <f t="shared" si="0"/>
        <v>#VALUE!</v>
      </c>
      <c r="P18" s="10" t="e">
        <f>IF('FY2024'!$A20&lt;&gt;"",IF(AND(MONTH($K18) &lt;= 1, MONTH($L18) &gt;= 1), IF($O18 &lt;&gt; "", $E18/$O18, ""), ""),"")</f>
        <v>#VALUE!</v>
      </c>
      <c r="Q18" s="10" t="e">
        <f>IF('FY2024'!$A20&lt;&gt;"",IF(AND(MONTH($K18) &lt;= 2, MONTH($L18) &gt;= 2), IF($O18 &lt;&gt; "", $E18/$O18, ""), ""),"")</f>
        <v>#VALUE!</v>
      </c>
      <c r="R18" s="10" t="e">
        <f>IF('FY2024'!$A20&lt;&gt;"",IF(AND(MONTH($K18) &lt;= 3, MONTH($L18) &gt;= 3), IF($O18 &lt;&gt; "", $E18/$O18, ""), ""),"")</f>
        <v>#VALUE!</v>
      </c>
      <c r="S18" s="10" t="e">
        <f>IF('FY2024'!$A20&lt;&gt;"",IF(AND(MONTH($K18) &lt;= 4, MONTH($L18) &gt;= 4), IF($O18 &lt;&gt; "", $E18/$O18, ""), ""),"")</f>
        <v>#VALUE!</v>
      </c>
      <c r="T18" s="10" t="e">
        <f>IF('FY2024'!$A20&lt;&gt;"",IF(AND(MONTH($K18) &lt;= 5, MONTH($L18) &gt;= 5), IF($O18 &lt;&gt; "", $E18/$O18, ""), ""),"")</f>
        <v>#VALUE!</v>
      </c>
      <c r="U18" s="10" t="e">
        <f>IF('FY2024'!$A20&lt;&gt;"",IF(AND(MONTH($K18) &lt;= 6, MONTH($L18) &gt;= 6), IF($O18 &lt;&gt; "", $E18/$O18, ""), ""),"")</f>
        <v>#VALUE!</v>
      </c>
      <c r="V18" s="10" t="e">
        <f>IF('FY2024'!$A20&lt;&gt;"",IF(AND(MONTH($K18) &lt;= 7, MONTH($L18) &gt;= 7 ), IF($O18 &lt;&gt; "", $E18/$O18, ""), ""),"")</f>
        <v>#VALUE!</v>
      </c>
      <c r="W18" s="10" t="e">
        <f>IF('FY2024'!$A20&lt;&gt;"",IF(AND(MONTH($K18) &lt;= 8, MONTH($L18) &gt;= 8), IF($O18 &lt;&gt; "", $E18/$O18, ""), ""),"")</f>
        <v>#VALUE!</v>
      </c>
      <c r="X18" s="10" t="e">
        <f>IF('FY2024'!$A20&lt;&gt;"",IF(AND(MONTH($K18) &lt;= 9, MONTH($L18) &gt;= 9), IF($O18 &lt;&gt; "", $E18/$O18, ""), ""),"")</f>
        <v>#VALUE!</v>
      </c>
      <c r="Y18" s="10" t="e">
        <f>IF('FY2024'!$A20&lt;&gt;"",IF(AND(MONTH($K18) &lt;= 10, MONTH($L18) &gt;= 10), IF($O18 &lt;&gt; "", $E18/$O18, ""), ""),"")</f>
        <v>#VALUE!</v>
      </c>
      <c r="Z18" s="10" t="e">
        <f>IF('FY2024'!$A20&lt;&gt;"",IF(AND(MONTH($K18) &lt;= 11, MONTH($L18) &gt;= 11), IF($O18 &lt;&gt; "", $E18/$O18, ""), ""),"")</f>
        <v>#VALUE!</v>
      </c>
      <c r="AA18" s="10" t="e">
        <f>IF('FY2024'!$A20&lt;&gt;"",IF(AND(MONTH($K18) &lt;= 12, MONTH($L18) &gt;= 12), IF($O18 &lt;&gt; "", $E18/$O18, ""), ""),"")</f>
        <v>#VALUE!</v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 t="e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#VALUE!</v>
      </c>
      <c r="L19" s="7" t="e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#VALUE!</v>
      </c>
      <c r="M19" s="7" t="e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#VALUE!</v>
      </c>
      <c r="N19" s="7" t="e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#VALUE!</v>
      </c>
      <c r="O19" s="5" t="e">
        <f t="shared" si="0"/>
        <v>#VALUE!</v>
      </c>
      <c r="P19" s="10" t="e">
        <f>IF('FY2024'!$A21&lt;&gt;"",IF(AND(MONTH($K19) &lt;= 1, MONTH($L19) &gt;= 1), IF($O19 &lt;&gt; "", $E19/$O19, ""), ""),"")</f>
        <v>#VALUE!</v>
      </c>
      <c r="Q19" s="10" t="e">
        <f>IF('FY2024'!$A21&lt;&gt;"",IF(AND(MONTH($K19) &lt;= 2, MONTH($L19) &gt;= 2), IF($O19 &lt;&gt; "", $E19/$O19, ""), ""),"")</f>
        <v>#VALUE!</v>
      </c>
      <c r="R19" s="10" t="e">
        <f>IF('FY2024'!$A21&lt;&gt;"",IF(AND(MONTH($K19) &lt;= 3, MONTH($L19) &gt;= 3), IF($O19 &lt;&gt; "", $E19/$O19, ""), ""),"")</f>
        <v>#VALUE!</v>
      </c>
      <c r="S19" s="10" t="e">
        <f>IF('FY2024'!$A21&lt;&gt;"",IF(AND(MONTH($K19) &lt;= 4, MONTH($L19) &gt;= 4), IF($O19 &lt;&gt; "", $E19/$O19, ""), ""),"")</f>
        <v>#VALUE!</v>
      </c>
      <c r="T19" s="10" t="e">
        <f>IF('FY2024'!$A21&lt;&gt;"",IF(AND(MONTH($K19) &lt;= 5, MONTH($L19) &gt;= 5), IF($O19 &lt;&gt; "", $E19/$O19, ""), ""),"")</f>
        <v>#VALUE!</v>
      </c>
      <c r="U19" s="10" t="e">
        <f>IF('FY2024'!$A21&lt;&gt;"",IF(AND(MONTH($K19) &lt;= 6, MONTH($L19) &gt;= 6), IF($O19 &lt;&gt; "", $E19/$O19, ""), ""),"")</f>
        <v>#VALUE!</v>
      </c>
      <c r="V19" s="10" t="e">
        <f>IF('FY2024'!$A21&lt;&gt;"",IF(AND(MONTH($K19) &lt;= 7, MONTH($L19) &gt;= 7 ), IF($O19 &lt;&gt; "", $E19/$O19, ""), ""),"")</f>
        <v>#VALUE!</v>
      </c>
      <c r="W19" s="10" t="e">
        <f>IF('FY2024'!$A21&lt;&gt;"",IF(AND(MONTH($K19) &lt;= 8, MONTH($L19) &gt;= 8), IF($O19 &lt;&gt; "", $E19/$O19, ""), ""),"")</f>
        <v>#VALUE!</v>
      </c>
      <c r="X19" s="10" t="e">
        <f>IF('FY2024'!$A21&lt;&gt;"",IF(AND(MONTH($K19) &lt;= 9, MONTH($L19) &gt;= 9), IF($O19 &lt;&gt; "", $E19/$O19, ""), ""),"")</f>
        <v>#VALUE!</v>
      </c>
      <c r="Y19" s="10" t="e">
        <f>IF('FY2024'!$A21&lt;&gt;"",IF(AND(MONTH($K19) &lt;= 10, MONTH($L19) &gt;= 10), IF($O19 &lt;&gt; "", $E19/$O19, ""), ""),"")</f>
        <v>#VALUE!</v>
      </c>
      <c r="Z19" s="10" t="e">
        <f>IF('FY2024'!$A21&lt;&gt;"",IF(AND(MONTH($K19) &lt;= 11, MONTH($L19) &gt;= 11), IF($O19 &lt;&gt; "", $E19/$O19, ""), ""),"")</f>
        <v>#VALUE!</v>
      </c>
      <c r="AA19" s="10" t="e">
        <f>IF('FY2024'!$A21&lt;&gt;"",IF(AND(MONTH($K19) &lt;= 12, MONTH($L19) &gt;= 12), IF($O19 &lt;&gt; "", $E19/$O19, ""), ""),"")</f>
        <v>#VALUE!</v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 t="e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#VALUE!</v>
      </c>
      <c r="L20" s="7" t="e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#VALUE!</v>
      </c>
      <c r="M20" s="7" t="e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#VALUE!</v>
      </c>
      <c r="N20" s="7" t="e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#VALUE!</v>
      </c>
      <c r="O20" s="5" t="e">
        <f t="shared" si="0"/>
        <v>#VALUE!</v>
      </c>
      <c r="P20" s="10" t="e">
        <f>IF('FY2024'!$A22&lt;&gt;"",IF(AND(MONTH($K20) &lt;= 1, MONTH($L20) &gt;= 1), IF($O20 &lt;&gt; "", $E20/$O20, ""), ""),"")</f>
        <v>#VALUE!</v>
      </c>
      <c r="Q20" s="10" t="e">
        <f>IF('FY2024'!$A22&lt;&gt;"",IF(AND(MONTH($K20) &lt;= 2, MONTH($L20) &gt;= 2), IF($O20 &lt;&gt; "", $E20/$O20, ""), ""),"")</f>
        <v>#VALUE!</v>
      </c>
      <c r="R20" s="10" t="e">
        <f>IF('FY2024'!$A22&lt;&gt;"",IF(AND(MONTH($K20) &lt;= 3, MONTH($L20) &gt;= 3), IF($O20 &lt;&gt; "", $E20/$O20, ""), ""),"")</f>
        <v>#VALUE!</v>
      </c>
      <c r="S20" s="10" t="e">
        <f>IF('FY2024'!$A22&lt;&gt;"",IF(AND(MONTH($K20) &lt;= 4, MONTH($L20) &gt;= 4), IF($O20 &lt;&gt; "", $E20/$O20, ""), ""),"")</f>
        <v>#VALUE!</v>
      </c>
      <c r="T20" s="10" t="e">
        <f>IF('FY2024'!$A22&lt;&gt;"",IF(AND(MONTH($K20) &lt;= 5, MONTH($L20) &gt;= 5), IF($O20 &lt;&gt; "", $E20/$O20, ""), ""),"")</f>
        <v>#VALUE!</v>
      </c>
      <c r="U20" s="10" t="e">
        <f>IF('FY2024'!$A22&lt;&gt;"",IF(AND(MONTH($K20) &lt;= 6, MONTH($L20) &gt;= 6), IF($O20 &lt;&gt; "", $E20/$O20, ""), ""),"")</f>
        <v>#VALUE!</v>
      </c>
      <c r="V20" s="10" t="e">
        <f>IF('FY2024'!$A22&lt;&gt;"",IF(AND(MONTH($K20) &lt;= 7, MONTH($L20) &gt;= 7 ), IF($O20 &lt;&gt; "", $E20/$O20, ""), ""),"")</f>
        <v>#VALUE!</v>
      </c>
      <c r="W20" s="10" t="e">
        <f>IF('FY2024'!$A22&lt;&gt;"",IF(AND(MONTH($K20) &lt;= 8, MONTH($L20) &gt;= 8), IF($O20 &lt;&gt; "", $E20/$O20, ""), ""),"")</f>
        <v>#VALUE!</v>
      </c>
      <c r="X20" s="10" t="e">
        <f>IF('FY2024'!$A22&lt;&gt;"",IF(AND(MONTH($K20) &lt;= 9, MONTH($L20) &gt;= 9), IF($O20 &lt;&gt; "", $E20/$O20, ""), ""),"")</f>
        <v>#VALUE!</v>
      </c>
      <c r="Y20" s="10" t="e">
        <f>IF('FY2024'!$A22&lt;&gt;"",IF(AND(MONTH($K20) &lt;= 10, MONTH($L20) &gt;= 10), IF($O20 &lt;&gt; "", $E20/$O20, ""), ""),"")</f>
        <v>#VALUE!</v>
      </c>
      <c r="Z20" s="10" t="e">
        <f>IF('FY2024'!$A22&lt;&gt;"",IF(AND(MONTH($K20) &lt;= 11, MONTH($L20) &gt;= 11), IF($O20 &lt;&gt; "", $E20/$O20, ""), ""),"")</f>
        <v>#VALUE!</v>
      </c>
      <c r="AA20" s="10" t="e">
        <f>IF('FY2024'!$A22&lt;&gt;"",IF(AND(MONTH($K20) &lt;= 12, MONTH($L20) &gt;= 12), IF($O20 &lt;&gt; "", $E20/$O20, ""), ""),"")</f>
        <v>#VALUE!</v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 t="e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#VALUE!</v>
      </c>
      <c r="L21" s="7" t="e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#VALUE!</v>
      </c>
      <c r="M21" s="7" t="e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#VALUE!</v>
      </c>
      <c r="N21" s="7" t="e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#VALUE!</v>
      </c>
      <c r="O21" s="5" t="e">
        <f t="shared" si="0"/>
        <v>#VALUE!</v>
      </c>
      <c r="P21" s="10" t="e">
        <f>IF('FY2024'!$A23&lt;&gt;"",IF(AND(MONTH($K21) &lt;= 1, MONTH($L21) &gt;= 1), IF($O21 &lt;&gt; "", $E21/$O21, ""), ""),"")</f>
        <v>#VALUE!</v>
      </c>
      <c r="Q21" s="10" t="e">
        <f>IF('FY2024'!$A23&lt;&gt;"",IF(AND(MONTH($K21) &lt;= 2, MONTH($L21) &gt;= 2), IF($O21 &lt;&gt; "", $E21/$O21, ""), ""),"")</f>
        <v>#VALUE!</v>
      </c>
      <c r="R21" s="10" t="e">
        <f>IF('FY2024'!$A23&lt;&gt;"",IF(AND(MONTH($K21) &lt;= 3, MONTH($L21) &gt;= 3), IF($O21 &lt;&gt; "", $E21/$O21, ""), ""),"")</f>
        <v>#VALUE!</v>
      </c>
      <c r="S21" s="10" t="e">
        <f>IF('FY2024'!$A23&lt;&gt;"",IF(AND(MONTH($K21) &lt;= 4, MONTH($L21) &gt;= 4), IF($O21 &lt;&gt; "", $E21/$O21, ""), ""),"")</f>
        <v>#VALUE!</v>
      </c>
      <c r="T21" s="10" t="e">
        <f>IF('FY2024'!$A23&lt;&gt;"",IF(AND(MONTH($K21) &lt;= 5, MONTH($L21) &gt;= 5), IF($O21 &lt;&gt; "", $E21/$O21, ""), ""),"")</f>
        <v>#VALUE!</v>
      </c>
      <c r="U21" s="10" t="e">
        <f>IF('FY2024'!$A23&lt;&gt;"",IF(AND(MONTH($K21) &lt;= 6, MONTH($L21) &gt;= 6), IF($O21 &lt;&gt; "", $E21/$O21, ""), ""),"")</f>
        <v>#VALUE!</v>
      </c>
      <c r="V21" s="10" t="e">
        <f>IF('FY2024'!$A23&lt;&gt;"",IF(AND(MONTH($K21) &lt;= 7, MONTH($L21) &gt;= 7 ), IF($O21 &lt;&gt; "", $E21/$O21, ""), ""),"")</f>
        <v>#VALUE!</v>
      </c>
      <c r="W21" s="10" t="e">
        <f>IF('FY2024'!$A23&lt;&gt;"",IF(AND(MONTH($K21) &lt;= 8, MONTH($L21) &gt;= 8), IF($O21 &lt;&gt; "", $E21/$O21, ""), ""),"")</f>
        <v>#VALUE!</v>
      </c>
      <c r="X21" s="10" t="e">
        <f>IF('FY2024'!$A23&lt;&gt;"",IF(AND(MONTH($K21) &lt;= 9, MONTH($L21) &gt;= 9), IF($O21 &lt;&gt; "", $E21/$O21, ""), ""),"")</f>
        <v>#VALUE!</v>
      </c>
      <c r="Y21" s="10" t="e">
        <f>IF('FY2024'!$A23&lt;&gt;"",IF(AND(MONTH($K21) &lt;= 10, MONTH($L21) &gt;= 10), IF($O21 &lt;&gt; "", $E21/$O21, ""), ""),"")</f>
        <v>#VALUE!</v>
      </c>
      <c r="Z21" s="10" t="e">
        <f>IF('FY2024'!$A23&lt;&gt;"",IF(AND(MONTH($K21) &lt;= 11, MONTH($L21) &gt;= 11), IF($O21 &lt;&gt; "", $E21/$O21, ""), ""),"")</f>
        <v>#VALUE!</v>
      </c>
      <c r="AA21" s="10" t="e">
        <f>IF('FY2024'!$A23&lt;&gt;"",IF(AND(MONTH($K21) &lt;= 12, MONTH($L21) &gt;= 12), IF($O21 &lt;&gt; "", $E21/$O21, ""), ""),"")</f>
        <v>#VALUE!</v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 t="e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#VALUE!</v>
      </c>
      <c r="L22" s="7" t="e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#VALUE!</v>
      </c>
      <c r="M22" s="7" t="e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#VALUE!</v>
      </c>
      <c r="N22" s="7" t="e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#VALUE!</v>
      </c>
      <c r="O22" s="5" t="e">
        <f t="shared" si="0"/>
        <v>#VALUE!</v>
      </c>
      <c r="P22" s="10" t="e">
        <f>IF('FY2024'!$A24&lt;&gt;"",IF(AND(MONTH($K22) &lt;= 1, MONTH($L22) &gt;= 1), IF($O22 &lt;&gt; "", $E22/$O22, ""), ""),"")</f>
        <v>#VALUE!</v>
      </c>
      <c r="Q22" s="10" t="e">
        <f>IF('FY2024'!$A24&lt;&gt;"",IF(AND(MONTH($K22) &lt;= 2, MONTH($L22) &gt;= 2), IF($O22 &lt;&gt; "", $E22/$O22, ""), ""),"")</f>
        <v>#VALUE!</v>
      </c>
      <c r="R22" s="10" t="e">
        <f>IF('FY2024'!$A24&lt;&gt;"",IF(AND(MONTH($K22) &lt;= 3, MONTH($L22) &gt;= 3), IF($O22 &lt;&gt; "", $E22/$O22, ""), ""),"")</f>
        <v>#VALUE!</v>
      </c>
      <c r="S22" s="10" t="e">
        <f>IF('FY2024'!$A24&lt;&gt;"",IF(AND(MONTH($K22) &lt;= 4, MONTH($L22) &gt;= 4), IF($O22 &lt;&gt; "", $E22/$O22, ""), ""),"")</f>
        <v>#VALUE!</v>
      </c>
      <c r="T22" s="10" t="e">
        <f>IF('FY2024'!$A24&lt;&gt;"",IF(AND(MONTH($K22) &lt;= 5, MONTH($L22) &gt;= 5), IF($O22 &lt;&gt; "", $E22/$O22, ""), ""),"")</f>
        <v>#VALUE!</v>
      </c>
      <c r="U22" s="10" t="e">
        <f>IF('FY2024'!$A24&lt;&gt;"",IF(AND(MONTH($K22) &lt;= 6, MONTH($L22) &gt;= 6), IF($O22 &lt;&gt; "", $E22/$O22, ""), ""),"")</f>
        <v>#VALUE!</v>
      </c>
      <c r="V22" s="10" t="e">
        <f>IF('FY2024'!$A24&lt;&gt;"",IF(AND(MONTH($K22) &lt;= 7, MONTH($L22) &gt;= 7 ), IF($O22 &lt;&gt; "", $E22/$O22, ""), ""),"")</f>
        <v>#VALUE!</v>
      </c>
      <c r="W22" s="10" t="e">
        <f>IF('FY2024'!$A24&lt;&gt;"",IF(AND(MONTH($K22) &lt;= 8, MONTH($L22) &gt;= 8), IF($O22 &lt;&gt; "", $E22/$O22, ""), ""),"")</f>
        <v>#VALUE!</v>
      </c>
      <c r="X22" s="10" t="e">
        <f>IF('FY2024'!$A24&lt;&gt;"",IF(AND(MONTH($K22) &lt;= 9, MONTH($L22) &gt;= 9), IF($O22 &lt;&gt; "", $E22/$O22, ""), ""),"")</f>
        <v>#VALUE!</v>
      </c>
      <c r="Y22" s="10" t="e">
        <f>IF('FY2024'!$A24&lt;&gt;"",IF(AND(MONTH($K22) &lt;= 10, MONTH($L22) &gt;= 10), IF($O22 &lt;&gt; "", $E22/$O22, ""), ""),"")</f>
        <v>#VALUE!</v>
      </c>
      <c r="Z22" s="10" t="e">
        <f>IF('FY2024'!$A24&lt;&gt;"",IF(AND(MONTH($K22) &lt;= 11, MONTH($L22) &gt;= 11), IF($O22 &lt;&gt; "", $E22/$O22, ""), ""),"")</f>
        <v>#VALUE!</v>
      </c>
      <c r="AA22" s="10" t="e">
        <f>IF('FY2024'!$A24&lt;&gt;"",IF(AND(MONTH($K22) &lt;= 12, MONTH($L22) &gt;= 12), IF($O22 &lt;&gt; "", $E22/$O22, ""), ""),"")</f>
        <v>#VALUE!</v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 t="e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#VALUE!</v>
      </c>
      <c r="L23" s="7" t="e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#VALUE!</v>
      </c>
      <c r="M23" s="7" t="e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#VALUE!</v>
      </c>
      <c r="N23" s="7" t="e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#VALUE!</v>
      </c>
      <c r="O23" s="5" t="e">
        <f t="shared" si="0"/>
        <v>#VALUE!</v>
      </c>
      <c r="P23" s="10" t="e">
        <f>IF('FY2024'!$A25&lt;&gt;"",IF(AND(MONTH($K23) &lt;= 1, MONTH($L23) &gt;= 1), IF($O23 &lt;&gt; "", $E23/$O23, ""), ""),"")</f>
        <v>#VALUE!</v>
      </c>
      <c r="Q23" s="10" t="e">
        <f>IF('FY2024'!$A25&lt;&gt;"",IF(AND(MONTH($K23) &lt;= 2, MONTH($L23) &gt;= 2), IF($O23 &lt;&gt; "", $E23/$O23, ""), ""),"")</f>
        <v>#VALUE!</v>
      </c>
      <c r="R23" s="10" t="e">
        <f>IF('FY2024'!$A25&lt;&gt;"",IF(AND(MONTH($K23) &lt;= 3, MONTH($L23) &gt;= 3), IF($O23 &lt;&gt; "", $E23/$O23, ""), ""),"")</f>
        <v>#VALUE!</v>
      </c>
      <c r="S23" s="10" t="e">
        <f>IF('FY2024'!$A25&lt;&gt;"",IF(AND(MONTH($K23) &lt;= 4, MONTH($L23) &gt;= 4), IF($O23 &lt;&gt; "", $E23/$O23, ""), ""),"")</f>
        <v>#VALUE!</v>
      </c>
      <c r="T23" s="10" t="e">
        <f>IF('FY2024'!$A25&lt;&gt;"",IF(AND(MONTH($K23) &lt;= 5, MONTH($L23) &gt;= 5), IF($O23 &lt;&gt; "", $E23/$O23, ""), ""),"")</f>
        <v>#VALUE!</v>
      </c>
      <c r="U23" s="10" t="e">
        <f>IF('FY2024'!$A25&lt;&gt;"",IF(AND(MONTH($K23) &lt;= 6, MONTH($L23) &gt;= 6), IF($O23 &lt;&gt; "", $E23/$O23, ""), ""),"")</f>
        <v>#VALUE!</v>
      </c>
      <c r="V23" s="10" t="e">
        <f>IF('FY2024'!$A25&lt;&gt;"",IF(AND(MONTH($K23) &lt;= 7, MONTH($L23) &gt;= 7 ), IF($O23 &lt;&gt; "", $E23/$O23, ""), ""),"")</f>
        <v>#VALUE!</v>
      </c>
      <c r="W23" s="10" t="e">
        <f>IF('FY2024'!$A25&lt;&gt;"",IF(AND(MONTH($K23) &lt;= 8, MONTH($L23) &gt;= 8), IF($O23 &lt;&gt; "", $E23/$O23, ""), ""),"")</f>
        <v>#VALUE!</v>
      </c>
      <c r="X23" s="10" t="e">
        <f>IF('FY2024'!$A25&lt;&gt;"",IF(AND(MONTH($K23) &lt;= 9, MONTH($L23) &gt;= 9), IF($O23 &lt;&gt; "", $E23/$O23, ""), ""),"")</f>
        <v>#VALUE!</v>
      </c>
      <c r="Y23" s="10" t="e">
        <f>IF('FY2024'!$A25&lt;&gt;"",IF(AND(MONTH($K23) &lt;= 10, MONTH($L23) &gt;= 10), IF($O23 &lt;&gt; "", $E23/$O23, ""), ""),"")</f>
        <v>#VALUE!</v>
      </c>
      <c r="Z23" s="10" t="e">
        <f>IF('FY2024'!$A25&lt;&gt;"",IF(AND(MONTH($K23) &lt;= 11, MONTH($L23) &gt;= 11), IF($O23 &lt;&gt; "", $E23/$O23, ""), ""),"")</f>
        <v>#VALUE!</v>
      </c>
      <c r="AA23" s="10" t="e">
        <f>IF('FY2024'!$A25&lt;&gt;"",IF(AND(MONTH($K23) &lt;= 12, MONTH($L23) &gt;= 12), IF($O23 &lt;&gt; "", $E23/$O23, ""), ""),"")</f>
        <v>#VALUE!</v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 t="e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#VALUE!</v>
      </c>
      <c r="L24" s="7" t="e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#VALUE!</v>
      </c>
      <c r="M24" s="7" t="e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#VALUE!</v>
      </c>
      <c r="N24" s="7" t="e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#VALUE!</v>
      </c>
      <c r="O24" s="5" t="e">
        <f t="shared" si="0"/>
        <v>#VALUE!</v>
      </c>
      <c r="P24" s="10" t="e">
        <f>IF('FY2024'!$A26&lt;&gt;"",IF(AND(MONTH($K24) &lt;= 1, MONTH($L24) &gt;= 1), IF($O24 &lt;&gt; "", $E24/$O24, ""), ""),"")</f>
        <v>#VALUE!</v>
      </c>
      <c r="Q24" s="10" t="e">
        <f>IF('FY2024'!$A26&lt;&gt;"",IF(AND(MONTH($K24) &lt;= 2, MONTH($L24) &gt;= 2), IF($O24 &lt;&gt; "", $E24/$O24, ""), ""),"")</f>
        <v>#VALUE!</v>
      </c>
      <c r="R24" s="10" t="e">
        <f>IF('FY2024'!$A26&lt;&gt;"",IF(AND(MONTH($K24) &lt;= 3, MONTH($L24) &gt;= 3), IF($O24 &lt;&gt; "", $E24/$O24, ""), ""),"")</f>
        <v>#VALUE!</v>
      </c>
      <c r="S24" s="10" t="e">
        <f>IF('FY2024'!$A26&lt;&gt;"",IF(AND(MONTH($K24) &lt;= 4, MONTH($L24) &gt;= 4), IF($O24 &lt;&gt; "", $E24/$O24, ""), ""),"")</f>
        <v>#VALUE!</v>
      </c>
      <c r="T24" s="10" t="e">
        <f>IF('FY2024'!$A26&lt;&gt;"",IF(AND(MONTH($K24) &lt;= 5, MONTH($L24) &gt;= 5), IF($O24 &lt;&gt; "", $E24/$O24, ""), ""),"")</f>
        <v>#VALUE!</v>
      </c>
      <c r="U24" s="10" t="e">
        <f>IF('FY2024'!$A26&lt;&gt;"",IF(AND(MONTH($K24) &lt;= 6, MONTH($L24) &gt;= 6), IF($O24 &lt;&gt; "", $E24/$O24, ""), ""),"")</f>
        <v>#VALUE!</v>
      </c>
      <c r="V24" s="10" t="e">
        <f>IF('FY2024'!$A26&lt;&gt;"",IF(AND(MONTH($K24) &lt;= 7, MONTH($L24) &gt;= 7 ), IF($O24 &lt;&gt; "", $E24/$O24, ""), ""),"")</f>
        <v>#VALUE!</v>
      </c>
      <c r="W24" s="10" t="e">
        <f>IF('FY2024'!$A26&lt;&gt;"",IF(AND(MONTH($K24) &lt;= 8, MONTH($L24) &gt;= 8), IF($O24 &lt;&gt; "", $E24/$O24, ""), ""),"")</f>
        <v>#VALUE!</v>
      </c>
      <c r="X24" s="10" t="e">
        <f>IF('FY2024'!$A26&lt;&gt;"",IF(AND(MONTH($K24) &lt;= 9, MONTH($L24) &gt;= 9), IF($O24 &lt;&gt; "", $E24/$O24, ""), ""),"")</f>
        <v>#VALUE!</v>
      </c>
      <c r="Y24" s="10" t="e">
        <f>IF('FY2024'!$A26&lt;&gt;"",IF(AND(MONTH($K24) &lt;= 10, MONTH($L24) &gt;= 10), IF($O24 &lt;&gt; "", $E24/$O24, ""), ""),"")</f>
        <v>#VALUE!</v>
      </c>
      <c r="Z24" s="10" t="e">
        <f>IF('FY2024'!$A26&lt;&gt;"",IF(AND(MONTH($K24) &lt;= 11, MONTH($L24) &gt;= 11), IF($O24 &lt;&gt; "", $E24/$O24, ""), ""),"")</f>
        <v>#VALUE!</v>
      </c>
      <c r="AA24" s="10" t="e">
        <f>IF('FY2024'!$A26&lt;&gt;"",IF(AND(MONTH($K24) &lt;= 12, MONTH($L24) &gt;= 12), IF($O24 &lt;&gt; "", $E24/$O24, ""), ""),"")</f>
        <v>#VALUE!</v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 t="e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#VALUE!</v>
      </c>
      <c r="L25" s="7" t="e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#VALUE!</v>
      </c>
      <c r="M25" s="7" t="e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#VALUE!</v>
      </c>
      <c r="N25" s="7" t="e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#VALUE!</v>
      </c>
      <c r="O25" s="5" t="e">
        <f t="shared" si="0"/>
        <v>#VALUE!</v>
      </c>
      <c r="P25" s="10" t="e">
        <f>IF('FY2024'!$A27&lt;&gt;"",IF(AND(MONTH($K25) &lt;= 1, MONTH($L25) &gt;= 1), IF($O25 &lt;&gt; "", $E25/$O25, ""), ""),"")</f>
        <v>#VALUE!</v>
      </c>
      <c r="Q25" s="10" t="e">
        <f>IF('FY2024'!$A27&lt;&gt;"",IF(AND(MONTH($K25) &lt;= 2, MONTH($L25) &gt;= 2), IF($O25 &lt;&gt; "", $E25/$O25, ""), ""),"")</f>
        <v>#VALUE!</v>
      </c>
      <c r="R25" s="10" t="e">
        <f>IF('FY2024'!$A27&lt;&gt;"",IF(AND(MONTH($K25) &lt;= 3, MONTH($L25) &gt;= 3), IF($O25 &lt;&gt; "", $E25/$O25, ""), ""),"")</f>
        <v>#VALUE!</v>
      </c>
      <c r="S25" s="10" t="e">
        <f>IF('FY2024'!$A27&lt;&gt;"",IF(AND(MONTH($K25) &lt;= 4, MONTH($L25) &gt;= 4), IF($O25 &lt;&gt; "", $E25/$O25, ""), ""),"")</f>
        <v>#VALUE!</v>
      </c>
      <c r="T25" s="10" t="e">
        <f>IF('FY2024'!$A27&lt;&gt;"",IF(AND(MONTH($K25) &lt;= 5, MONTH($L25) &gt;= 5), IF($O25 &lt;&gt; "", $E25/$O25, ""), ""),"")</f>
        <v>#VALUE!</v>
      </c>
      <c r="U25" s="10" t="e">
        <f>IF('FY2024'!$A27&lt;&gt;"",IF(AND(MONTH($K25) &lt;= 6, MONTH($L25) &gt;= 6), IF($O25 &lt;&gt; "", $E25/$O25, ""), ""),"")</f>
        <v>#VALUE!</v>
      </c>
      <c r="V25" s="10" t="e">
        <f>IF('FY2024'!$A27&lt;&gt;"",IF(AND(MONTH($K25) &lt;= 7, MONTH($L25) &gt;= 7 ), IF($O25 &lt;&gt; "", $E25/$O25, ""), ""),"")</f>
        <v>#VALUE!</v>
      </c>
      <c r="W25" s="10" t="e">
        <f>IF('FY2024'!$A27&lt;&gt;"",IF(AND(MONTH($K25) &lt;= 8, MONTH($L25) &gt;= 8), IF($O25 &lt;&gt; "", $E25/$O25, ""), ""),"")</f>
        <v>#VALUE!</v>
      </c>
      <c r="X25" s="10" t="e">
        <f>IF('FY2024'!$A27&lt;&gt;"",IF(AND(MONTH($K25) &lt;= 9, MONTH($L25) &gt;= 9), IF($O25 &lt;&gt; "", $E25/$O25, ""), ""),"")</f>
        <v>#VALUE!</v>
      </c>
      <c r="Y25" s="10" t="e">
        <f>IF('FY2024'!$A27&lt;&gt;"",IF(AND(MONTH($K25) &lt;= 10, MONTH($L25) &gt;= 10), IF($O25 &lt;&gt; "", $E25/$O25, ""), ""),"")</f>
        <v>#VALUE!</v>
      </c>
      <c r="Z25" s="10" t="e">
        <f>IF('FY2024'!$A27&lt;&gt;"",IF(AND(MONTH($K25) &lt;= 11, MONTH($L25) &gt;= 11), IF($O25 &lt;&gt; "", $E25/$O25, ""), ""),"")</f>
        <v>#VALUE!</v>
      </c>
      <c r="AA25" s="10" t="e">
        <f>IF('FY2024'!$A27&lt;&gt;"",IF(AND(MONTH($K25) &lt;= 12, MONTH($L25) &gt;= 12), IF($O25 &lt;&gt; "", $E25/$O25, ""), ""),"")</f>
        <v>#VALUE!</v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 t="e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#VALUE!</v>
      </c>
      <c r="L26" s="7" t="e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#VALUE!</v>
      </c>
      <c r="M26" s="7" t="e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#VALUE!</v>
      </c>
      <c r="N26" s="7" t="e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#VALUE!</v>
      </c>
      <c r="O26" s="5" t="e">
        <f t="shared" si="0"/>
        <v>#VALUE!</v>
      </c>
      <c r="P26" s="10" t="e">
        <f>IF('FY2024'!$A28&lt;&gt;"",IF(AND(MONTH($K26) &lt;= 1, MONTH($L26) &gt;= 1), IF($O26 &lt;&gt; "", $E26/$O26, ""), ""),"")</f>
        <v>#VALUE!</v>
      </c>
      <c r="Q26" s="10" t="e">
        <f>IF('FY2024'!$A28&lt;&gt;"",IF(AND(MONTH($K26) &lt;= 2, MONTH($L26) &gt;= 2), IF($O26 &lt;&gt; "", $E26/$O26, ""), ""),"")</f>
        <v>#VALUE!</v>
      </c>
      <c r="R26" s="10" t="e">
        <f>IF('FY2024'!$A28&lt;&gt;"",IF(AND(MONTH($K26) &lt;= 3, MONTH($L26) &gt;= 3), IF($O26 &lt;&gt; "", $E26/$O26, ""), ""),"")</f>
        <v>#VALUE!</v>
      </c>
      <c r="S26" s="10" t="e">
        <f>IF('FY2024'!$A28&lt;&gt;"",IF(AND(MONTH($K26) &lt;= 4, MONTH($L26) &gt;= 4), IF($O26 &lt;&gt; "", $E26/$O26, ""), ""),"")</f>
        <v>#VALUE!</v>
      </c>
      <c r="T26" s="10" t="e">
        <f>IF('FY2024'!$A28&lt;&gt;"",IF(AND(MONTH($K26) &lt;= 5, MONTH($L26) &gt;= 5), IF($O26 &lt;&gt; "", $E26/$O26, ""), ""),"")</f>
        <v>#VALUE!</v>
      </c>
      <c r="U26" s="10" t="e">
        <f>IF('FY2024'!$A28&lt;&gt;"",IF(AND(MONTH($K26) &lt;= 6, MONTH($L26) &gt;= 6), IF($O26 &lt;&gt; "", $E26/$O26, ""), ""),"")</f>
        <v>#VALUE!</v>
      </c>
      <c r="V26" s="10" t="e">
        <f>IF('FY2024'!$A28&lt;&gt;"",IF(AND(MONTH($K26) &lt;= 7, MONTH($L26) &gt;= 7 ), IF($O26 &lt;&gt; "", $E26/$O26, ""), ""),"")</f>
        <v>#VALUE!</v>
      </c>
      <c r="W26" s="10" t="e">
        <f>IF('FY2024'!$A28&lt;&gt;"",IF(AND(MONTH($K26) &lt;= 8, MONTH($L26) &gt;= 8), IF($O26 &lt;&gt; "", $E26/$O26, ""), ""),"")</f>
        <v>#VALUE!</v>
      </c>
      <c r="X26" s="10" t="e">
        <f>IF('FY2024'!$A28&lt;&gt;"",IF(AND(MONTH($K26) &lt;= 9, MONTH($L26) &gt;= 9), IF($O26 &lt;&gt; "", $E26/$O26, ""), ""),"")</f>
        <v>#VALUE!</v>
      </c>
      <c r="Y26" s="10" t="e">
        <f>IF('FY2024'!$A28&lt;&gt;"",IF(AND(MONTH($K26) &lt;= 10, MONTH($L26) &gt;= 10), IF($O26 &lt;&gt; "", $E26/$O26, ""), ""),"")</f>
        <v>#VALUE!</v>
      </c>
      <c r="Z26" s="10" t="e">
        <f>IF('FY2024'!$A28&lt;&gt;"",IF(AND(MONTH($K26) &lt;= 11, MONTH($L26) &gt;= 11), IF($O26 &lt;&gt; "", $E26/$O26, ""), ""),"")</f>
        <v>#VALUE!</v>
      </c>
      <c r="AA26" s="10" t="e">
        <f>IF('FY2024'!$A28&lt;&gt;"",IF(AND(MONTH($K26) &lt;= 12, MONTH($L26) &gt;= 12), IF($O26 &lt;&gt; "", $E26/$O26, ""), ""),"")</f>
        <v>#VALUE!</v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 t="e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#VALUE!</v>
      </c>
      <c r="L27" s="7" t="e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#VALUE!</v>
      </c>
      <c r="M27" s="7" t="e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#VALUE!</v>
      </c>
      <c r="N27" s="7" t="e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#VALUE!</v>
      </c>
      <c r="O27" s="5" t="e">
        <f t="shared" si="0"/>
        <v>#VALUE!</v>
      </c>
      <c r="P27" s="10" t="e">
        <f>IF('FY2024'!$A29&lt;&gt;"",IF(AND(MONTH($K27) &lt;= 1, MONTH($L27) &gt;= 1), IF($O27 &lt;&gt; "", $E27/$O27, ""), ""),"")</f>
        <v>#VALUE!</v>
      </c>
      <c r="Q27" s="10" t="e">
        <f>IF('FY2024'!$A29&lt;&gt;"",IF(AND(MONTH($K27) &lt;= 2, MONTH($L27) &gt;= 2), IF($O27 &lt;&gt; "", $E27/$O27, ""), ""),"")</f>
        <v>#VALUE!</v>
      </c>
      <c r="R27" s="10" t="e">
        <f>IF('FY2024'!$A29&lt;&gt;"",IF(AND(MONTH($K27) &lt;= 3, MONTH($L27) &gt;= 3), IF($O27 &lt;&gt; "", $E27/$O27, ""), ""),"")</f>
        <v>#VALUE!</v>
      </c>
      <c r="S27" s="10" t="e">
        <f>IF('FY2024'!$A29&lt;&gt;"",IF(AND(MONTH($K27) &lt;= 4, MONTH($L27) &gt;= 4), IF($O27 &lt;&gt; "", $E27/$O27, ""), ""),"")</f>
        <v>#VALUE!</v>
      </c>
      <c r="T27" s="10" t="e">
        <f>IF('FY2024'!$A29&lt;&gt;"",IF(AND(MONTH($K27) &lt;= 5, MONTH($L27) &gt;= 5), IF($O27 &lt;&gt; "", $E27/$O27, ""), ""),"")</f>
        <v>#VALUE!</v>
      </c>
      <c r="U27" s="10" t="e">
        <f>IF('FY2024'!$A29&lt;&gt;"",IF(AND(MONTH($K27) &lt;= 6, MONTH($L27) &gt;= 6), IF($O27 &lt;&gt; "", $E27/$O27, ""), ""),"")</f>
        <v>#VALUE!</v>
      </c>
      <c r="V27" s="10" t="e">
        <f>IF('FY2024'!$A29&lt;&gt;"",IF(AND(MONTH($K27) &lt;= 7, MONTH($L27) &gt;= 7 ), IF($O27 &lt;&gt; "", $E27/$O27, ""), ""),"")</f>
        <v>#VALUE!</v>
      </c>
      <c r="W27" s="10" t="e">
        <f>IF('FY2024'!$A29&lt;&gt;"",IF(AND(MONTH($K27) &lt;= 8, MONTH($L27) &gt;= 8), IF($O27 &lt;&gt; "", $E27/$O27, ""), ""),"")</f>
        <v>#VALUE!</v>
      </c>
      <c r="X27" s="10" t="e">
        <f>IF('FY2024'!$A29&lt;&gt;"",IF(AND(MONTH($K27) &lt;= 9, MONTH($L27) &gt;= 9), IF($O27 &lt;&gt; "", $E27/$O27, ""), ""),"")</f>
        <v>#VALUE!</v>
      </c>
      <c r="Y27" s="10" t="e">
        <f>IF('FY2024'!$A29&lt;&gt;"",IF(AND(MONTH($K27) &lt;= 10, MONTH($L27) &gt;= 10), IF($O27 &lt;&gt; "", $E27/$O27, ""), ""),"")</f>
        <v>#VALUE!</v>
      </c>
      <c r="Z27" s="10" t="e">
        <f>IF('FY2024'!$A29&lt;&gt;"",IF(AND(MONTH($K27) &lt;= 11, MONTH($L27) &gt;= 11), IF($O27 &lt;&gt; "", $E27/$O27, ""), ""),"")</f>
        <v>#VALUE!</v>
      </c>
      <c r="AA27" s="10" t="e">
        <f>IF('FY2024'!$A29&lt;&gt;"",IF(AND(MONTH($K27) &lt;= 12, MONTH($L27) &gt;= 12), IF($O27 &lt;&gt; "", $E27/$O27, ""), ""),"")</f>
        <v>#VALUE!</v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 t="e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#VALUE!</v>
      </c>
      <c r="L28" s="7" t="e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#VALUE!</v>
      </c>
      <c r="M28" s="7" t="e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#VALUE!</v>
      </c>
      <c r="N28" s="7" t="e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#VALUE!</v>
      </c>
      <c r="O28" s="5" t="e">
        <f t="shared" si="0"/>
        <v>#VALUE!</v>
      </c>
      <c r="P28" s="10" t="e">
        <f>IF('FY2024'!$A30&lt;&gt;"",IF(AND(MONTH($K28) &lt;= 1, MONTH($L28) &gt;= 1), IF($O28 &lt;&gt; "", $E28/$O28, ""), ""),"")</f>
        <v>#VALUE!</v>
      </c>
      <c r="Q28" s="10" t="e">
        <f>IF('FY2024'!$A30&lt;&gt;"",IF(AND(MONTH($K28) &lt;= 2, MONTH($L28) &gt;= 2), IF($O28 &lt;&gt; "", $E28/$O28, ""), ""),"")</f>
        <v>#VALUE!</v>
      </c>
      <c r="R28" s="10" t="e">
        <f>IF('FY2024'!$A30&lt;&gt;"",IF(AND(MONTH($K28) &lt;= 3, MONTH($L28) &gt;= 3), IF($O28 &lt;&gt; "", $E28/$O28, ""), ""),"")</f>
        <v>#VALUE!</v>
      </c>
      <c r="S28" s="10" t="e">
        <f>IF('FY2024'!$A30&lt;&gt;"",IF(AND(MONTH($K28) &lt;= 4, MONTH($L28) &gt;= 4), IF($O28 &lt;&gt; "", $E28/$O28, ""), ""),"")</f>
        <v>#VALUE!</v>
      </c>
      <c r="T28" s="10" t="e">
        <f>IF('FY2024'!$A30&lt;&gt;"",IF(AND(MONTH($K28) &lt;= 5, MONTH($L28) &gt;= 5), IF($O28 &lt;&gt; "", $E28/$O28, ""), ""),"")</f>
        <v>#VALUE!</v>
      </c>
      <c r="U28" s="10" t="e">
        <f>IF('FY2024'!$A30&lt;&gt;"",IF(AND(MONTH($K28) &lt;= 6, MONTH($L28) &gt;= 6), IF($O28 &lt;&gt; "", $E28/$O28, ""), ""),"")</f>
        <v>#VALUE!</v>
      </c>
      <c r="V28" s="10" t="e">
        <f>IF('FY2024'!$A30&lt;&gt;"",IF(AND(MONTH($K28) &lt;= 7, MONTH($L28) &gt;= 7 ), IF($O28 &lt;&gt; "", $E28/$O28, ""), ""),"")</f>
        <v>#VALUE!</v>
      </c>
      <c r="W28" s="10" t="e">
        <f>IF('FY2024'!$A30&lt;&gt;"",IF(AND(MONTH($K28) &lt;= 8, MONTH($L28) &gt;= 8), IF($O28 &lt;&gt; "", $E28/$O28, ""), ""),"")</f>
        <v>#VALUE!</v>
      </c>
      <c r="X28" s="10" t="e">
        <f>IF('FY2024'!$A30&lt;&gt;"",IF(AND(MONTH($K28) &lt;= 9, MONTH($L28) &gt;= 9), IF($O28 &lt;&gt; "", $E28/$O28, ""), ""),"")</f>
        <v>#VALUE!</v>
      </c>
      <c r="Y28" s="10" t="e">
        <f>IF('FY2024'!$A30&lt;&gt;"",IF(AND(MONTH($K28) &lt;= 10, MONTH($L28) &gt;= 10), IF($O28 &lt;&gt; "", $E28/$O28, ""), ""),"")</f>
        <v>#VALUE!</v>
      </c>
      <c r="Z28" s="10" t="e">
        <f>IF('FY2024'!$A30&lt;&gt;"",IF(AND(MONTH($K28) &lt;= 11, MONTH($L28) &gt;= 11), IF($O28 &lt;&gt; "", $E28/$O28, ""), ""),"")</f>
        <v>#VALUE!</v>
      </c>
      <c r="AA28" s="10" t="e">
        <f>IF('FY2024'!$A30&lt;&gt;"",IF(AND(MONTH($K28) &lt;= 12, MONTH($L28) &gt;= 12), IF($O28 &lt;&gt; "", $E28/$O28, ""), ""),"")</f>
        <v>#VALUE!</v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 t="e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#VALUE!</v>
      </c>
      <c r="L29" s="7" t="e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#VALUE!</v>
      </c>
      <c r="M29" s="7" t="e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#VALUE!</v>
      </c>
      <c r="N29" s="7" t="e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#VALUE!</v>
      </c>
      <c r="O29" s="5" t="e">
        <f t="shared" si="0"/>
        <v>#VALUE!</v>
      </c>
      <c r="P29" s="10" t="e">
        <f>IF('FY2024'!$A31&lt;&gt;"",IF(AND(MONTH($K29) &lt;= 1, MONTH($L29) &gt;= 1), IF($O29 &lt;&gt; "", $E29/$O29, ""), ""),"")</f>
        <v>#VALUE!</v>
      </c>
      <c r="Q29" s="10" t="e">
        <f>IF('FY2024'!$A31&lt;&gt;"",IF(AND(MONTH($K29) &lt;= 2, MONTH($L29) &gt;= 2), IF($O29 &lt;&gt; "", $E29/$O29, ""), ""),"")</f>
        <v>#VALUE!</v>
      </c>
      <c r="R29" s="10" t="e">
        <f>IF('FY2024'!$A31&lt;&gt;"",IF(AND(MONTH($K29) &lt;= 3, MONTH($L29) &gt;= 3), IF($O29 &lt;&gt; "", $E29/$O29, ""), ""),"")</f>
        <v>#VALUE!</v>
      </c>
      <c r="S29" s="10" t="e">
        <f>IF('FY2024'!$A31&lt;&gt;"",IF(AND(MONTH($K29) &lt;= 4, MONTH($L29) &gt;= 4), IF($O29 &lt;&gt; "", $E29/$O29, ""), ""),"")</f>
        <v>#VALUE!</v>
      </c>
      <c r="T29" s="10" t="e">
        <f>IF('FY2024'!$A31&lt;&gt;"",IF(AND(MONTH($K29) &lt;= 5, MONTH($L29) &gt;= 5), IF($O29 &lt;&gt; "", $E29/$O29, ""), ""),"")</f>
        <v>#VALUE!</v>
      </c>
      <c r="U29" s="10" t="e">
        <f>IF('FY2024'!$A31&lt;&gt;"",IF(AND(MONTH($K29) &lt;= 6, MONTH($L29) &gt;= 6), IF($O29 &lt;&gt; "", $E29/$O29, ""), ""),"")</f>
        <v>#VALUE!</v>
      </c>
      <c r="V29" s="10" t="e">
        <f>IF('FY2024'!$A31&lt;&gt;"",IF(AND(MONTH($K29) &lt;= 7, MONTH($L29) &gt;= 7 ), IF($O29 &lt;&gt; "", $E29/$O29, ""), ""),"")</f>
        <v>#VALUE!</v>
      </c>
      <c r="W29" s="10" t="e">
        <f>IF('FY2024'!$A31&lt;&gt;"",IF(AND(MONTH($K29) &lt;= 8, MONTH($L29) &gt;= 8), IF($O29 &lt;&gt; "", $E29/$O29, ""), ""),"")</f>
        <v>#VALUE!</v>
      </c>
      <c r="X29" s="10" t="e">
        <f>IF('FY2024'!$A31&lt;&gt;"",IF(AND(MONTH($K29) &lt;= 9, MONTH($L29) &gt;= 9), IF($O29 &lt;&gt; "", $E29/$O29, ""), ""),"")</f>
        <v>#VALUE!</v>
      </c>
      <c r="Y29" s="10" t="e">
        <f>IF('FY2024'!$A31&lt;&gt;"",IF(AND(MONTH($K29) &lt;= 10, MONTH($L29) &gt;= 10), IF($O29 &lt;&gt; "", $E29/$O29, ""), ""),"")</f>
        <v>#VALUE!</v>
      </c>
      <c r="Z29" s="10" t="e">
        <f>IF('FY2024'!$A31&lt;&gt;"",IF(AND(MONTH($K29) &lt;= 11, MONTH($L29) &gt;= 11), IF($O29 &lt;&gt; "", $E29/$O29, ""), ""),"")</f>
        <v>#VALUE!</v>
      </c>
      <c r="AA29" s="10" t="e">
        <f>IF('FY2024'!$A31&lt;&gt;"",IF(AND(MONTH($K29) &lt;= 12, MONTH($L29) &gt;= 12), IF($O29 &lt;&gt; "", $E29/$O29, ""), ""),"")</f>
        <v>#VALUE!</v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 t="e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#VALUE!</v>
      </c>
      <c r="L30" s="7" t="e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#VALUE!</v>
      </c>
      <c r="M30" s="7" t="e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#VALUE!</v>
      </c>
      <c r="N30" s="7" t="e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#VALUE!</v>
      </c>
      <c r="O30" s="5" t="e">
        <f t="shared" si="0"/>
        <v>#VALUE!</v>
      </c>
      <c r="P30" s="10" t="e">
        <f>IF('FY2024'!$A32&lt;&gt;"",IF(AND(MONTH($K30) &lt;= 1, MONTH($L30) &gt;= 1), IF($O30 &lt;&gt; "", $E30/$O30, ""), ""),"")</f>
        <v>#VALUE!</v>
      </c>
      <c r="Q30" s="10" t="e">
        <f>IF('FY2024'!$A32&lt;&gt;"",IF(AND(MONTH($K30) &lt;= 2, MONTH($L30) &gt;= 2), IF($O30 &lt;&gt; "", $E30/$O30, ""), ""),"")</f>
        <v>#VALUE!</v>
      </c>
      <c r="R30" s="10" t="e">
        <f>IF('FY2024'!$A32&lt;&gt;"",IF(AND(MONTH($K30) &lt;= 3, MONTH($L30) &gt;= 3), IF($O30 &lt;&gt; "", $E30/$O30, ""), ""),"")</f>
        <v>#VALUE!</v>
      </c>
      <c r="S30" s="10" t="e">
        <f>IF('FY2024'!$A32&lt;&gt;"",IF(AND(MONTH($K30) &lt;= 4, MONTH($L30) &gt;= 4), IF($O30 &lt;&gt; "", $E30/$O30, ""), ""),"")</f>
        <v>#VALUE!</v>
      </c>
      <c r="T30" s="10" t="e">
        <f>IF('FY2024'!$A32&lt;&gt;"",IF(AND(MONTH($K30) &lt;= 5, MONTH($L30) &gt;= 5), IF($O30 &lt;&gt; "", $E30/$O30, ""), ""),"")</f>
        <v>#VALUE!</v>
      </c>
      <c r="U30" s="10" t="e">
        <f>IF('FY2024'!$A32&lt;&gt;"",IF(AND(MONTH($K30) &lt;= 6, MONTH($L30) &gt;= 6), IF($O30 &lt;&gt; "", $E30/$O30, ""), ""),"")</f>
        <v>#VALUE!</v>
      </c>
      <c r="V30" s="10" t="e">
        <f>IF('FY2024'!$A32&lt;&gt;"",IF(AND(MONTH($K30) &lt;= 7, MONTH($L30) &gt;= 7 ), IF($O30 &lt;&gt; "", $E30/$O30, ""), ""),"")</f>
        <v>#VALUE!</v>
      </c>
      <c r="W30" s="10" t="e">
        <f>IF('FY2024'!$A32&lt;&gt;"",IF(AND(MONTH($K30) &lt;= 8, MONTH($L30) &gt;= 8), IF($O30 &lt;&gt; "", $E30/$O30, ""), ""),"")</f>
        <v>#VALUE!</v>
      </c>
      <c r="X30" s="10" t="e">
        <f>IF('FY2024'!$A32&lt;&gt;"",IF(AND(MONTH($K30) &lt;= 9, MONTH($L30) &gt;= 9), IF($O30 &lt;&gt; "", $E30/$O30, ""), ""),"")</f>
        <v>#VALUE!</v>
      </c>
      <c r="Y30" s="10" t="e">
        <f>IF('FY2024'!$A32&lt;&gt;"",IF(AND(MONTH($K30) &lt;= 10, MONTH($L30) &gt;= 10), IF($O30 &lt;&gt; "", $E30/$O30, ""), ""),"")</f>
        <v>#VALUE!</v>
      </c>
      <c r="Z30" s="10" t="e">
        <f>IF('FY2024'!$A32&lt;&gt;"",IF(AND(MONTH($K30) &lt;= 11, MONTH($L30) &gt;= 11), IF($O30 &lt;&gt; "", $E30/$O30, ""), ""),"")</f>
        <v>#VALUE!</v>
      </c>
      <c r="AA30" s="10" t="e">
        <f>IF('FY2024'!$A32&lt;&gt;"",IF(AND(MONTH($K30) &lt;= 12, MONTH($L30) &gt;= 12), IF($O30 &lt;&gt; "", $E30/$O30, ""), ""),"")</f>
        <v>#VALUE!</v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 t="e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#VALUE!</v>
      </c>
      <c r="L31" s="7" t="e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#VALUE!</v>
      </c>
      <c r="M31" s="7" t="e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#VALUE!</v>
      </c>
      <c r="N31" s="7" t="e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#VALUE!</v>
      </c>
      <c r="O31" s="5" t="e">
        <f t="shared" si="0"/>
        <v>#VALUE!</v>
      </c>
      <c r="P31" s="10" t="e">
        <f>IF('FY2024'!$A33&lt;&gt;"",IF(AND(MONTH($K31) &lt;= 1, MONTH($L31) &gt;= 1), IF($O31 &lt;&gt; "", $E31/$O31, ""), ""),"")</f>
        <v>#VALUE!</v>
      </c>
      <c r="Q31" s="10" t="e">
        <f>IF('FY2024'!$A33&lt;&gt;"",IF(AND(MONTH($K31) &lt;= 2, MONTH($L31) &gt;= 2), IF($O31 &lt;&gt; "", $E31/$O31, ""), ""),"")</f>
        <v>#VALUE!</v>
      </c>
      <c r="R31" s="10" t="e">
        <f>IF('FY2024'!$A33&lt;&gt;"",IF(AND(MONTH($K31) &lt;= 3, MONTH($L31) &gt;= 3), IF($O31 &lt;&gt; "", $E31/$O31, ""), ""),"")</f>
        <v>#VALUE!</v>
      </c>
      <c r="S31" s="10" t="e">
        <f>IF('FY2024'!$A33&lt;&gt;"",IF(AND(MONTH($K31) &lt;= 4, MONTH($L31) &gt;= 4), IF($O31 &lt;&gt; "", $E31/$O31, ""), ""),"")</f>
        <v>#VALUE!</v>
      </c>
      <c r="T31" s="10" t="e">
        <f>IF('FY2024'!$A33&lt;&gt;"",IF(AND(MONTH($K31) &lt;= 5, MONTH($L31) &gt;= 5), IF($O31 &lt;&gt; "", $E31/$O31, ""), ""),"")</f>
        <v>#VALUE!</v>
      </c>
      <c r="U31" s="10" t="e">
        <f>IF('FY2024'!$A33&lt;&gt;"",IF(AND(MONTH($K31) &lt;= 6, MONTH($L31) &gt;= 6), IF($O31 &lt;&gt; "", $E31/$O31, ""), ""),"")</f>
        <v>#VALUE!</v>
      </c>
      <c r="V31" s="10" t="e">
        <f>IF('FY2024'!$A33&lt;&gt;"",IF(AND(MONTH($K31) &lt;= 7, MONTH($L31) &gt;= 7 ), IF($O31 &lt;&gt; "", $E31/$O31, ""), ""),"")</f>
        <v>#VALUE!</v>
      </c>
      <c r="W31" s="10" t="e">
        <f>IF('FY2024'!$A33&lt;&gt;"",IF(AND(MONTH($K31) &lt;= 8, MONTH($L31) &gt;= 8), IF($O31 &lt;&gt; "", $E31/$O31, ""), ""),"")</f>
        <v>#VALUE!</v>
      </c>
      <c r="X31" s="10" t="e">
        <f>IF('FY2024'!$A33&lt;&gt;"",IF(AND(MONTH($K31) &lt;= 9, MONTH($L31) &gt;= 9), IF($O31 &lt;&gt; "", $E31/$O31, ""), ""),"")</f>
        <v>#VALUE!</v>
      </c>
      <c r="Y31" s="10" t="e">
        <f>IF('FY2024'!$A33&lt;&gt;"",IF(AND(MONTH($K31) &lt;= 10, MONTH($L31) &gt;= 10), IF($O31 &lt;&gt; "", $E31/$O31, ""), ""),"")</f>
        <v>#VALUE!</v>
      </c>
      <c r="Z31" s="10" t="e">
        <f>IF('FY2024'!$A33&lt;&gt;"",IF(AND(MONTH($K31) &lt;= 11, MONTH($L31) &gt;= 11), IF($O31 &lt;&gt; "", $E31/$O31, ""), ""),"")</f>
        <v>#VALUE!</v>
      </c>
      <c r="AA31" s="10" t="e">
        <f>IF('FY2024'!$A33&lt;&gt;"",IF(AND(MONTH($K31) &lt;= 12, MONTH($L31) &gt;= 12), IF($O31 &lt;&gt; "", $E31/$O31, ""), ""),"")</f>
        <v>#VALUE!</v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 t="e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#VALUE!</v>
      </c>
      <c r="L32" s="7" t="e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#VALUE!</v>
      </c>
      <c r="M32" s="7" t="e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#VALUE!</v>
      </c>
      <c r="N32" s="7" t="e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#VALUE!</v>
      </c>
      <c r="O32" s="5" t="e">
        <f t="shared" si="0"/>
        <v>#VALUE!</v>
      </c>
      <c r="P32" s="10" t="e">
        <f>IF('FY2024'!$A34&lt;&gt;"",IF(AND(MONTH($K32) &lt;= 1, MONTH($L32) &gt;= 1), IF($O32 &lt;&gt; "", $E32/$O32, ""), ""),"")</f>
        <v>#VALUE!</v>
      </c>
      <c r="Q32" s="10" t="e">
        <f>IF('FY2024'!$A34&lt;&gt;"",IF(AND(MONTH($K32) &lt;= 2, MONTH($L32) &gt;= 2), IF($O32 &lt;&gt; "", $E32/$O32, ""), ""),"")</f>
        <v>#VALUE!</v>
      </c>
      <c r="R32" s="10" t="e">
        <f>IF('FY2024'!$A34&lt;&gt;"",IF(AND(MONTH($K32) &lt;= 3, MONTH($L32) &gt;= 3), IF($O32 &lt;&gt; "", $E32/$O32, ""), ""),"")</f>
        <v>#VALUE!</v>
      </c>
      <c r="S32" s="10" t="e">
        <f>IF('FY2024'!$A34&lt;&gt;"",IF(AND(MONTH($K32) &lt;= 4, MONTH($L32) &gt;= 4), IF($O32 &lt;&gt; "", $E32/$O32, ""), ""),"")</f>
        <v>#VALUE!</v>
      </c>
      <c r="T32" s="10" t="e">
        <f>IF('FY2024'!$A34&lt;&gt;"",IF(AND(MONTH($K32) &lt;= 5, MONTH($L32) &gt;= 5), IF($O32 &lt;&gt; "", $E32/$O32, ""), ""),"")</f>
        <v>#VALUE!</v>
      </c>
      <c r="U32" s="10" t="e">
        <f>IF('FY2024'!$A34&lt;&gt;"",IF(AND(MONTH($K32) &lt;= 6, MONTH($L32) &gt;= 6), IF($O32 &lt;&gt; "", $E32/$O32, ""), ""),"")</f>
        <v>#VALUE!</v>
      </c>
      <c r="V32" s="10" t="e">
        <f>IF('FY2024'!$A34&lt;&gt;"",IF(AND(MONTH($K32) &lt;= 7, MONTH($L32) &gt;= 7 ), IF($O32 &lt;&gt; "", $E32/$O32, ""), ""),"")</f>
        <v>#VALUE!</v>
      </c>
      <c r="W32" s="10" t="e">
        <f>IF('FY2024'!$A34&lt;&gt;"",IF(AND(MONTH($K32) &lt;= 8, MONTH($L32) &gt;= 8), IF($O32 &lt;&gt; "", $E32/$O32, ""), ""),"")</f>
        <v>#VALUE!</v>
      </c>
      <c r="X32" s="10" t="e">
        <f>IF('FY2024'!$A34&lt;&gt;"",IF(AND(MONTH($K32) &lt;= 9, MONTH($L32) &gt;= 9), IF($O32 &lt;&gt; "", $E32/$O32, ""), ""),"")</f>
        <v>#VALUE!</v>
      </c>
      <c r="Y32" s="10" t="e">
        <f>IF('FY2024'!$A34&lt;&gt;"",IF(AND(MONTH($K32) &lt;= 10, MONTH($L32) &gt;= 10), IF($O32 &lt;&gt; "", $E32/$O32, ""), ""),"")</f>
        <v>#VALUE!</v>
      </c>
      <c r="Z32" s="10" t="e">
        <f>IF('FY2024'!$A34&lt;&gt;"",IF(AND(MONTH($K32) &lt;= 11, MONTH($L32) &gt;= 11), IF($O32 &lt;&gt; "", $E32/$O32, ""), ""),"")</f>
        <v>#VALUE!</v>
      </c>
      <c r="AA32" s="10" t="e">
        <f>IF('FY2024'!$A34&lt;&gt;"",IF(AND(MONTH($K32) &lt;= 12, MONTH($L32) &gt;= 12), IF($O32 &lt;&gt; "", $E32/$O32, ""), ""),"")</f>
        <v>#VALUE!</v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 t="e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#VALUE!</v>
      </c>
      <c r="L33" s="7" t="e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#VALUE!</v>
      </c>
      <c r="M33" s="7" t="e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#VALUE!</v>
      </c>
      <c r="N33" s="7" t="e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#VALUE!</v>
      </c>
      <c r="O33" s="5" t="e">
        <f t="shared" si="0"/>
        <v>#VALUE!</v>
      </c>
      <c r="P33" s="10" t="e">
        <f>IF('FY2024'!$A35&lt;&gt;"",IF(AND(MONTH($K33) &lt;= 1, MONTH($L33) &gt;= 1), IF($O33 &lt;&gt; "", $E33/$O33, ""), ""),"")</f>
        <v>#VALUE!</v>
      </c>
      <c r="Q33" s="10" t="e">
        <f>IF('FY2024'!$A35&lt;&gt;"",IF(AND(MONTH($K33) &lt;= 2, MONTH($L33) &gt;= 2), IF($O33 &lt;&gt; "", $E33/$O33, ""), ""),"")</f>
        <v>#VALUE!</v>
      </c>
      <c r="R33" s="10" t="e">
        <f>IF('FY2024'!$A35&lt;&gt;"",IF(AND(MONTH($K33) &lt;= 3, MONTH($L33) &gt;= 3), IF($O33 &lt;&gt; "", $E33/$O33, ""), ""),"")</f>
        <v>#VALUE!</v>
      </c>
      <c r="S33" s="10" t="e">
        <f>IF('FY2024'!$A35&lt;&gt;"",IF(AND(MONTH($K33) &lt;= 4, MONTH($L33) &gt;= 4), IF($O33 &lt;&gt; "", $E33/$O33, ""), ""),"")</f>
        <v>#VALUE!</v>
      </c>
      <c r="T33" s="10" t="e">
        <f>IF('FY2024'!$A35&lt;&gt;"",IF(AND(MONTH($K33) &lt;= 5, MONTH($L33) &gt;= 5), IF($O33 &lt;&gt; "", $E33/$O33, ""), ""),"")</f>
        <v>#VALUE!</v>
      </c>
      <c r="U33" s="10" t="e">
        <f>IF('FY2024'!$A35&lt;&gt;"",IF(AND(MONTH($K33) &lt;= 6, MONTH($L33) &gt;= 6), IF($O33 &lt;&gt; "", $E33/$O33, ""), ""),"")</f>
        <v>#VALUE!</v>
      </c>
      <c r="V33" s="10" t="e">
        <f>IF('FY2024'!$A35&lt;&gt;"",IF(AND(MONTH($K33) &lt;= 7, MONTH($L33) &gt;= 7 ), IF($O33 &lt;&gt; "", $E33/$O33, ""), ""),"")</f>
        <v>#VALUE!</v>
      </c>
      <c r="W33" s="10" t="e">
        <f>IF('FY2024'!$A35&lt;&gt;"",IF(AND(MONTH($K33) &lt;= 8, MONTH($L33) &gt;= 8), IF($O33 &lt;&gt; "", $E33/$O33, ""), ""),"")</f>
        <v>#VALUE!</v>
      </c>
      <c r="X33" s="10" t="e">
        <f>IF('FY2024'!$A35&lt;&gt;"",IF(AND(MONTH($K33) &lt;= 9, MONTH($L33) &gt;= 9), IF($O33 &lt;&gt; "", $E33/$O33, ""), ""),"")</f>
        <v>#VALUE!</v>
      </c>
      <c r="Y33" s="10" t="e">
        <f>IF('FY2024'!$A35&lt;&gt;"",IF(AND(MONTH($K33) &lt;= 10, MONTH($L33) &gt;= 10), IF($O33 &lt;&gt; "", $E33/$O33, ""), ""),"")</f>
        <v>#VALUE!</v>
      </c>
      <c r="Z33" s="10" t="e">
        <f>IF('FY2024'!$A35&lt;&gt;"",IF(AND(MONTH($K33) &lt;= 11, MONTH($L33) &gt;= 11), IF($O33 &lt;&gt; "", $E33/$O33, ""), ""),"")</f>
        <v>#VALUE!</v>
      </c>
      <c r="AA33" s="10" t="e">
        <f>IF('FY2024'!$A35&lt;&gt;"",IF(AND(MONTH($K33) &lt;= 12, MONTH($L33) &gt;= 12), IF($O33 &lt;&gt; "", $E33/$O33, ""), ""),"")</f>
        <v>#VALUE!</v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 t="e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#VALUE!</v>
      </c>
      <c r="L34" s="7" t="e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#VALUE!</v>
      </c>
      <c r="M34" s="7" t="e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#VALUE!</v>
      </c>
      <c r="N34" s="7" t="e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#VALUE!</v>
      </c>
      <c r="O34" s="5" t="e">
        <f t="shared" si="0"/>
        <v>#VALUE!</v>
      </c>
      <c r="P34" s="10" t="e">
        <f>IF('FY2024'!$A36&lt;&gt;"",IF(AND(MONTH($K34) &lt;= 1, MONTH($L34) &gt;= 1), IF($O34 &lt;&gt; "", $E34/$O34, ""), ""),"")</f>
        <v>#VALUE!</v>
      </c>
      <c r="Q34" s="10" t="e">
        <f>IF('FY2024'!$A36&lt;&gt;"",IF(AND(MONTH($K34) &lt;= 2, MONTH($L34) &gt;= 2), IF($O34 &lt;&gt; "", $E34/$O34, ""), ""),"")</f>
        <v>#VALUE!</v>
      </c>
      <c r="R34" s="10" t="e">
        <f>IF('FY2024'!$A36&lt;&gt;"",IF(AND(MONTH($K34) &lt;= 3, MONTH($L34) &gt;= 3), IF($O34 &lt;&gt; "", $E34/$O34, ""), ""),"")</f>
        <v>#VALUE!</v>
      </c>
      <c r="S34" s="10" t="e">
        <f>IF('FY2024'!$A36&lt;&gt;"",IF(AND(MONTH($K34) &lt;= 4, MONTH($L34) &gt;= 4), IF($O34 &lt;&gt; "", $E34/$O34, ""), ""),"")</f>
        <v>#VALUE!</v>
      </c>
      <c r="T34" s="10" t="e">
        <f>IF('FY2024'!$A36&lt;&gt;"",IF(AND(MONTH($K34) &lt;= 5, MONTH($L34) &gt;= 5), IF($O34 &lt;&gt; "", $E34/$O34, ""), ""),"")</f>
        <v>#VALUE!</v>
      </c>
      <c r="U34" s="10" t="e">
        <f>IF('FY2024'!$A36&lt;&gt;"",IF(AND(MONTH($K34) &lt;= 6, MONTH($L34) &gt;= 6), IF($O34 &lt;&gt; "", $E34/$O34, ""), ""),"")</f>
        <v>#VALUE!</v>
      </c>
      <c r="V34" s="10" t="e">
        <f>IF('FY2024'!$A36&lt;&gt;"",IF(AND(MONTH($K34) &lt;= 7, MONTH($L34) &gt;= 7 ), IF($O34 &lt;&gt; "", $E34/$O34, ""), ""),"")</f>
        <v>#VALUE!</v>
      </c>
      <c r="W34" s="10" t="e">
        <f>IF('FY2024'!$A36&lt;&gt;"",IF(AND(MONTH($K34) &lt;= 8, MONTH($L34) &gt;= 8), IF($O34 &lt;&gt; "", $E34/$O34, ""), ""),"")</f>
        <v>#VALUE!</v>
      </c>
      <c r="X34" s="10" t="e">
        <f>IF('FY2024'!$A36&lt;&gt;"",IF(AND(MONTH($K34) &lt;= 9, MONTH($L34) &gt;= 9), IF($O34 &lt;&gt; "", $E34/$O34, ""), ""),"")</f>
        <v>#VALUE!</v>
      </c>
      <c r="Y34" s="10" t="e">
        <f>IF('FY2024'!$A36&lt;&gt;"",IF(AND(MONTH($K34) &lt;= 10, MONTH($L34) &gt;= 10), IF($O34 &lt;&gt; "", $E34/$O34, ""), ""),"")</f>
        <v>#VALUE!</v>
      </c>
      <c r="Z34" s="10" t="e">
        <f>IF('FY2024'!$A36&lt;&gt;"",IF(AND(MONTH($K34) &lt;= 11, MONTH($L34) &gt;= 11), IF($O34 &lt;&gt; "", $E34/$O34, ""), ""),"")</f>
        <v>#VALUE!</v>
      </c>
      <c r="AA34" s="10" t="e">
        <f>IF('FY2024'!$A36&lt;&gt;"",IF(AND(MONTH($K34) &lt;= 12, MONTH($L34) &gt;= 12), IF($O34 &lt;&gt; "", $E34/$O34, ""), ""),"")</f>
        <v>#VALUE!</v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 t="e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#VALUE!</v>
      </c>
      <c r="L35" s="7" t="e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#VALUE!</v>
      </c>
      <c r="M35" s="7" t="e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#VALUE!</v>
      </c>
      <c r="N35" s="7" t="e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#VALUE!</v>
      </c>
      <c r="O35" s="5" t="e">
        <f t="shared" si="0"/>
        <v>#VALUE!</v>
      </c>
      <c r="P35" s="10" t="e">
        <f>IF('FY2024'!$A37&lt;&gt;"",IF(AND(MONTH($K35) &lt;= 1, MONTH($L35) &gt;= 1), IF($O35 &lt;&gt; "", $E35/$O35, ""), ""),"")</f>
        <v>#VALUE!</v>
      </c>
      <c r="Q35" s="10" t="e">
        <f>IF('FY2024'!$A37&lt;&gt;"",IF(AND(MONTH($K35) &lt;= 2, MONTH($L35) &gt;= 2), IF($O35 &lt;&gt; "", $E35/$O35, ""), ""),"")</f>
        <v>#VALUE!</v>
      </c>
      <c r="R35" s="10" t="e">
        <f>IF('FY2024'!$A37&lt;&gt;"",IF(AND(MONTH($K35) &lt;= 3, MONTH($L35) &gt;= 3), IF($O35 &lt;&gt; "", $E35/$O35, ""), ""),"")</f>
        <v>#VALUE!</v>
      </c>
      <c r="S35" s="10" t="e">
        <f>IF('FY2024'!$A37&lt;&gt;"",IF(AND(MONTH($K35) &lt;= 4, MONTH($L35) &gt;= 4), IF($O35 &lt;&gt; "", $E35/$O35, ""), ""),"")</f>
        <v>#VALUE!</v>
      </c>
      <c r="T35" s="10" t="e">
        <f>IF('FY2024'!$A37&lt;&gt;"",IF(AND(MONTH($K35) &lt;= 5, MONTH($L35) &gt;= 5), IF($O35 &lt;&gt; "", $E35/$O35, ""), ""),"")</f>
        <v>#VALUE!</v>
      </c>
      <c r="U35" s="10" t="e">
        <f>IF('FY2024'!$A37&lt;&gt;"",IF(AND(MONTH($K35) &lt;= 6, MONTH($L35) &gt;= 6), IF($O35 &lt;&gt; "", $E35/$O35, ""), ""),"")</f>
        <v>#VALUE!</v>
      </c>
      <c r="V35" s="10" t="e">
        <f>IF('FY2024'!$A37&lt;&gt;"",IF(AND(MONTH($K35) &lt;= 7, MONTH($L35) &gt;= 7 ), IF($O35 &lt;&gt; "", $E35/$O35, ""), ""),"")</f>
        <v>#VALUE!</v>
      </c>
      <c r="W35" s="10" t="e">
        <f>IF('FY2024'!$A37&lt;&gt;"",IF(AND(MONTH($K35) &lt;= 8, MONTH($L35) &gt;= 8), IF($O35 &lt;&gt; "", $E35/$O35, ""), ""),"")</f>
        <v>#VALUE!</v>
      </c>
      <c r="X35" s="10" t="e">
        <f>IF('FY2024'!$A37&lt;&gt;"",IF(AND(MONTH($K35) &lt;= 9, MONTH($L35) &gt;= 9), IF($O35 &lt;&gt; "", $E35/$O35, ""), ""),"")</f>
        <v>#VALUE!</v>
      </c>
      <c r="Y35" s="10" t="e">
        <f>IF('FY2024'!$A37&lt;&gt;"",IF(AND(MONTH($K35) &lt;= 10, MONTH($L35) &gt;= 10), IF($O35 &lt;&gt; "", $E35/$O35, ""), ""),"")</f>
        <v>#VALUE!</v>
      </c>
      <c r="Z35" s="10" t="e">
        <f>IF('FY2024'!$A37&lt;&gt;"",IF(AND(MONTH($K35) &lt;= 11, MONTH($L35) &gt;= 11), IF($O35 &lt;&gt; "", $E35/$O35, ""), ""),"")</f>
        <v>#VALUE!</v>
      </c>
      <c r="AA35" s="10" t="e">
        <f>IF('FY2024'!$A37&lt;&gt;"",IF(AND(MONTH($K35) &lt;= 12, MONTH($L35) &gt;= 12), IF($O35 &lt;&gt; "", $E35/$O35, ""), ""),"")</f>
        <v>#VALUE!</v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 t="e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#VALUE!</v>
      </c>
      <c r="L36" s="7" t="e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#VALUE!</v>
      </c>
      <c r="M36" s="7" t="e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#VALUE!</v>
      </c>
      <c r="N36" s="7" t="e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#VALUE!</v>
      </c>
      <c r="O36" s="5" t="e">
        <f t="shared" si="0"/>
        <v>#VALUE!</v>
      </c>
      <c r="P36" s="10" t="e">
        <f>IF('FY2024'!$A38&lt;&gt;"",IF(AND(MONTH($K36) &lt;= 1, MONTH($L36) &gt;= 1), IF($O36 &lt;&gt; "", $E36/$O36, ""), ""),"")</f>
        <v>#VALUE!</v>
      </c>
      <c r="Q36" s="10" t="e">
        <f>IF('FY2024'!$A38&lt;&gt;"",IF(AND(MONTH($K36) &lt;= 2, MONTH($L36) &gt;= 2), IF($O36 &lt;&gt; "", $E36/$O36, ""), ""),"")</f>
        <v>#VALUE!</v>
      </c>
      <c r="R36" s="10" t="e">
        <f>IF('FY2024'!$A38&lt;&gt;"",IF(AND(MONTH($K36) &lt;= 3, MONTH($L36) &gt;= 3), IF($O36 &lt;&gt; "", $E36/$O36, ""), ""),"")</f>
        <v>#VALUE!</v>
      </c>
      <c r="S36" s="10" t="e">
        <f>IF('FY2024'!$A38&lt;&gt;"",IF(AND(MONTH($K36) &lt;= 4, MONTH($L36) &gt;= 4), IF($O36 &lt;&gt; "", $E36/$O36, ""), ""),"")</f>
        <v>#VALUE!</v>
      </c>
      <c r="T36" s="10" t="e">
        <f>IF('FY2024'!$A38&lt;&gt;"",IF(AND(MONTH($K36) &lt;= 5, MONTH($L36) &gt;= 5), IF($O36 &lt;&gt; "", $E36/$O36, ""), ""),"")</f>
        <v>#VALUE!</v>
      </c>
      <c r="U36" s="10" t="e">
        <f>IF('FY2024'!$A38&lt;&gt;"",IF(AND(MONTH($K36) &lt;= 6, MONTH($L36) &gt;= 6), IF($O36 &lt;&gt; "", $E36/$O36, ""), ""),"")</f>
        <v>#VALUE!</v>
      </c>
      <c r="V36" s="10" t="e">
        <f>IF('FY2024'!$A38&lt;&gt;"",IF(AND(MONTH($K36) &lt;= 7, MONTH($L36) &gt;= 7 ), IF($O36 &lt;&gt; "", $E36/$O36, ""), ""),"")</f>
        <v>#VALUE!</v>
      </c>
      <c r="W36" s="10" t="e">
        <f>IF('FY2024'!$A38&lt;&gt;"",IF(AND(MONTH($K36) &lt;= 8, MONTH($L36) &gt;= 8), IF($O36 &lt;&gt; "", $E36/$O36, ""), ""),"")</f>
        <v>#VALUE!</v>
      </c>
      <c r="X36" s="10" t="e">
        <f>IF('FY2024'!$A38&lt;&gt;"",IF(AND(MONTH($K36) &lt;= 9, MONTH($L36) &gt;= 9), IF($O36 &lt;&gt; "", $E36/$O36, ""), ""),"")</f>
        <v>#VALUE!</v>
      </c>
      <c r="Y36" s="10" t="e">
        <f>IF('FY2024'!$A38&lt;&gt;"",IF(AND(MONTH($K36) &lt;= 10, MONTH($L36) &gt;= 10), IF($O36 &lt;&gt; "", $E36/$O36, ""), ""),"")</f>
        <v>#VALUE!</v>
      </c>
      <c r="Z36" s="10" t="e">
        <f>IF('FY2024'!$A38&lt;&gt;"",IF(AND(MONTH($K36) &lt;= 11, MONTH($L36) &gt;= 11), IF($O36 &lt;&gt; "", $E36/$O36, ""), ""),"")</f>
        <v>#VALUE!</v>
      </c>
      <c r="AA36" s="10" t="e">
        <f>IF('FY2024'!$A38&lt;&gt;"",IF(AND(MONTH($K36) &lt;= 12, MONTH($L36) &gt;= 12), IF($O36 &lt;&gt; "", $E36/$O36, ""), ""),"")</f>
        <v>#VALUE!</v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 t="e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#VALUE!</v>
      </c>
      <c r="L37" s="7" t="e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#VALUE!</v>
      </c>
      <c r="M37" s="7" t="e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#VALUE!</v>
      </c>
      <c r="N37" s="7" t="e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#VALUE!</v>
      </c>
      <c r="O37" s="5" t="e">
        <f t="shared" si="0"/>
        <v>#VALUE!</v>
      </c>
      <c r="P37" s="10" t="e">
        <f>IF('FY2024'!$A39&lt;&gt;"",IF(AND(MONTH($K37) &lt;= 1, MONTH($L37) &gt;= 1), IF($O37 &lt;&gt; "", $E37/$O37, ""), ""),"")</f>
        <v>#VALUE!</v>
      </c>
      <c r="Q37" s="10" t="e">
        <f>IF('FY2024'!$A39&lt;&gt;"",IF(AND(MONTH($K37) &lt;= 2, MONTH($L37) &gt;= 2), IF($O37 &lt;&gt; "", $E37/$O37, ""), ""),"")</f>
        <v>#VALUE!</v>
      </c>
      <c r="R37" s="10" t="e">
        <f>IF('FY2024'!$A39&lt;&gt;"",IF(AND(MONTH($K37) &lt;= 3, MONTH($L37) &gt;= 3), IF($O37 &lt;&gt; "", $E37/$O37, ""), ""),"")</f>
        <v>#VALUE!</v>
      </c>
      <c r="S37" s="10" t="e">
        <f>IF('FY2024'!$A39&lt;&gt;"",IF(AND(MONTH($K37) &lt;= 4, MONTH($L37) &gt;= 4), IF($O37 &lt;&gt; "", $E37/$O37, ""), ""),"")</f>
        <v>#VALUE!</v>
      </c>
      <c r="T37" s="10" t="e">
        <f>IF('FY2024'!$A39&lt;&gt;"",IF(AND(MONTH($K37) &lt;= 5, MONTH($L37) &gt;= 5), IF($O37 &lt;&gt; "", $E37/$O37, ""), ""),"")</f>
        <v>#VALUE!</v>
      </c>
      <c r="U37" s="10" t="e">
        <f>IF('FY2024'!$A39&lt;&gt;"",IF(AND(MONTH($K37) &lt;= 6, MONTH($L37) &gt;= 6), IF($O37 &lt;&gt; "", $E37/$O37, ""), ""),"")</f>
        <v>#VALUE!</v>
      </c>
      <c r="V37" s="10" t="e">
        <f>IF('FY2024'!$A39&lt;&gt;"",IF(AND(MONTH($K37) &lt;= 7, MONTH($L37) &gt;= 7 ), IF($O37 &lt;&gt; "", $E37/$O37, ""), ""),"")</f>
        <v>#VALUE!</v>
      </c>
      <c r="W37" s="10" t="e">
        <f>IF('FY2024'!$A39&lt;&gt;"",IF(AND(MONTH($K37) &lt;= 8, MONTH($L37) &gt;= 8), IF($O37 &lt;&gt; "", $E37/$O37, ""), ""),"")</f>
        <v>#VALUE!</v>
      </c>
      <c r="X37" s="10" t="e">
        <f>IF('FY2024'!$A39&lt;&gt;"",IF(AND(MONTH($K37) &lt;= 9, MONTH($L37) &gt;= 9), IF($O37 &lt;&gt; "", $E37/$O37, ""), ""),"")</f>
        <v>#VALUE!</v>
      </c>
      <c r="Y37" s="10" t="e">
        <f>IF('FY2024'!$A39&lt;&gt;"",IF(AND(MONTH($K37) &lt;= 10, MONTH($L37) &gt;= 10), IF($O37 &lt;&gt; "", $E37/$O37, ""), ""),"")</f>
        <v>#VALUE!</v>
      </c>
      <c r="Z37" s="10" t="e">
        <f>IF('FY2024'!$A39&lt;&gt;"",IF(AND(MONTH($K37) &lt;= 11, MONTH($L37) &gt;= 11), IF($O37 &lt;&gt; "", $E37/$O37, ""), ""),"")</f>
        <v>#VALUE!</v>
      </c>
      <c r="AA37" s="10" t="e">
        <f>IF('FY2024'!$A39&lt;&gt;"",IF(AND(MONTH($K37) &lt;= 12, MONTH($L37) &gt;= 12), IF($O37 &lt;&gt; "", $E37/$O37, ""), ""),"")</f>
        <v>#VALUE!</v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 t="e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#VALUE!</v>
      </c>
      <c r="L38" s="7" t="e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#VALUE!</v>
      </c>
      <c r="M38" s="7" t="e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#VALUE!</v>
      </c>
      <c r="N38" s="7" t="e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#VALUE!</v>
      </c>
      <c r="O38" s="5" t="e">
        <f t="shared" si="0"/>
        <v>#VALUE!</v>
      </c>
      <c r="P38" s="10" t="e">
        <f>IF('FY2024'!$A40&lt;&gt;"",IF(AND(MONTH($K38) &lt;= 1, MONTH($L38) &gt;= 1), IF($O38 &lt;&gt; "", $E38/$O38, ""), ""),"")</f>
        <v>#VALUE!</v>
      </c>
      <c r="Q38" s="10" t="e">
        <f>IF('FY2024'!$A40&lt;&gt;"",IF(AND(MONTH($K38) &lt;= 2, MONTH($L38) &gt;= 2), IF($O38 &lt;&gt; "", $E38/$O38, ""), ""),"")</f>
        <v>#VALUE!</v>
      </c>
      <c r="R38" s="10" t="e">
        <f>IF('FY2024'!$A40&lt;&gt;"",IF(AND(MONTH($K38) &lt;= 3, MONTH($L38) &gt;= 3), IF($O38 &lt;&gt; "", $E38/$O38, ""), ""),"")</f>
        <v>#VALUE!</v>
      </c>
      <c r="S38" s="10" t="e">
        <f>IF('FY2024'!$A40&lt;&gt;"",IF(AND(MONTH($K38) &lt;= 4, MONTH($L38) &gt;= 4), IF($O38 &lt;&gt; "", $E38/$O38, ""), ""),"")</f>
        <v>#VALUE!</v>
      </c>
      <c r="T38" s="10" t="e">
        <f>IF('FY2024'!$A40&lt;&gt;"",IF(AND(MONTH($K38) &lt;= 5, MONTH($L38) &gt;= 5), IF($O38 &lt;&gt; "", $E38/$O38, ""), ""),"")</f>
        <v>#VALUE!</v>
      </c>
      <c r="U38" s="10" t="e">
        <f>IF('FY2024'!$A40&lt;&gt;"",IF(AND(MONTH($K38) &lt;= 6, MONTH($L38) &gt;= 6), IF($O38 &lt;&gt; "", $E38/$O38, ""), ""),"")</f>
        <v>#VALUE!</v>
      </c>
      <c r="V38" s="10" t="e">
        <f>IF('FY2024'!$A40&lt;&gt;"",IF(AND(MONTH($K38) &lt;= 7, MONTH($L38) &gt;= 7 ), IF($O38 &lt;&gt; "", $E38/$O38, ""), ""),"")</f>
        <v>#VALUE!</v>
      </c>
      <c r="W38" s="10" t="e">
        <f>IF('FY2024'!$A40&lt;&gt;"",IF(AND(MONTH($K38) &lt;= 8, MONTH($L38) &gt;= 8), IF($O38 &lt;&gt; "", $E38/$O38, ""), ""),"")</f>
        <v>#VALUE!</v>
      </c>
      <c r="X38" s="10" t="e">
        <f>IF('FY2024'!$A40&lt;&gt;"",IF(AND(MONTH($K38) &lt;= 9, MONTH($L38) &gt;= 9), IF($O38 &lt;&gt; "", $E38/$O38, ""), ""),"")</f>
        <v>#VALUE!</v>
      </c>
      <c r="Y38" s="10" t="e">
        <f>IF('FY2024'!$A40&lt;&gt;"",IF(AND(MONTH($K38) &lt;= 10, MONTH($L38) &gt;= 10), IF($O38 &lt;&gt; "", $E38/$O38, ""), ""),"")</f>
        <v>#VALUE!</v>
      </c>
      <c r="Z38" s="10" t="e">
        <f>IF('FY2024'!$A40&lt;&gt;"",IF(AND(MONTH($K38) &lt;= 11, MONTH($L38) &gt;= 11), IF($O38 &lt;&gt; "", $E38/$O38, ""), ""),"")</f>
        <v>#VALUE!</v>
      </c>
      <c r="AA38" s="10" t="e">
        <f>IF('FY2024'!$A40&lt;&gt;"",IF(AND(MONTH($K38) &lt;= 12, MONTH($L38) &gt;= 12), IF($O38 &lt;&gt; "", $E38/$O38, ""), ""),"")</f>
        <v>#VALUE!</v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 t="e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#VALUE!</v>
      </c>
      <c r="L39" s="7" t="e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#VALUE!</v>
      </c>
      <c r="M39" s="7" t="e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#VALUE!</v>
      </c>
      <c r="N39" s="7" t="e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#VALUE!</v>
      </c>
      <c r="O39" s="5" t="e">
        <f t="shared" si="0"/>
        <v>#VALUE!</v>
      </c>
      <c r="P39" s="10" t="e">
        <f>IF('FY2024'!$A41&lt;&gt;"",IF(AND(MONTH($K39) &lt;= 1, MONTH($L39) &gt;= 1), IF($O39 &lt;&gt; "", $E39/$O39, ""), ""),"")</f>
        <v>#VALUE!</v>
      </c>
      <c r="Q39" s="10" t="e">
        <f>IF('FY2024'!$A41&lt;&gt;"",IF(AND(MONTH($K39) &lt;= 2, MONTH($L39) &gt;= 2), IF($O39 &lt;&gt; "", $E39/$O39, ""), ""),"")</f>
        <v>#VALUE!</v>
      </c>
      <c r="R39" s="10" t="e">
        <f>IF('FY2024'!$A41&lt;&gt;"",IF(AND(MONTH($K39) &lt;= 3, MONTH($L39) &gt;= 3), IF($O39 &lt;&gt; "", $E39/$O39, ""), ""),"")</f>
        <v>#VALUE!</v>
      </c>
      <c r="S39" s="10" t="e">
        <f>IF('FY2024'!$A41&lt;&gt;"",IF(AND(MONTH($K39) &lt;= 4, MONTH($L39) &gt;= 4), IF($O39 &lt;&gt; "", $E39/$O39, ""), ""),"")</f>
        <v>#VALUE!</v>
      </c>
      <c r="T39" s="10" t="e">
        <f>IF('FY2024'!$A41&lt;&gt;"",IF(AND(MONTH($K39) &lt;= 5, MONTH($L39) &gt;= 5), IF($O39 &lt;&gt; "", $E39/$O39, ""), ""),"")</f>
        <v>#VALUE!</v>
      </c>
      <c r="U39" s="10" t="e">
        <f>IF('FY2024'!$A41&lt;&gt;"",IF(AND(MONTH($K39) &lt;= 6, MONTH($L39) &gt;= 6), IF($O39 &lt;&gt; "", $E39/$O39, ""), ""),"")</f>
        <v>#VALUE!</v>
      </c>
      <c r="V39" s="10" t="e">
        <f>IF('FY2024'!$A41&lt;&gt;"",IF(AND(MONTH($K39) &lt;= 7, MONTH($L39) &gt;= 7 ), IF($O39 &lt;&gt; "", $E39/$O39, ""), ""),"")</f>
        <v>#VALUE!</v>
      </c>
      <c r="W39" s="10" t="e">
        <f>IF('FY2024'!$A41&lt;&gt;"",IF(AND(MONTH($K39) &lt;= 8, MONTH($L39) &gt;= 8), IF($O39 &lt;&gt; "", $E39/$O39, ""), ""),"")</f>
        <v>#VALUE!</v>
      </c>
      <c r="X39" s="10" t="e">
        <f>IF('FY2024'!$A41&lt;&gt;"",IF(AND(MONTH($K39) &lt;= 9, MONTH($L39) &gt;= 9), IF($O39 &lt;&gt; "", $E39/$O39, ""), ""),"")</f>
        <v>#VALUE!</v>
      </c>
      <c r="Y39" s="10" t="e">
        <f>IF('FY2024'!$A41&lt;&gt;"",IF(AND(MONTH($K39) &lt;= 10, MONTH($L39) &gt;= 10), IF($O39 &lt;&gt; "", $E39/$O39, ""), ""),"")</f>
        <v>#VALUE!</v>
      </c>
      <c r="Z39" s="10" t="e">
        <f>IF('FY2024'!$A41&lt;&gt;"",IF(AND(MONTH($K39) &lt;= 11, MONTH($L39) &gt;= 11), IF($O39 &lt;&gt; "", $E39/$O39, ""), ""),"")</f>
        <v>#VALUE!</v>
      </c>
      <c r="AA39" s="10" t="e">
        <f>IF('FY2024'!$A41&lt;&gt;"",IF(AND(MONTH($K39) &lt;= 12, MONTH($L39) &gt;= 12), IF($O39 &lt;&gt; "", $E39/$O39, ""), ""),"")</f>
        <v>#VALUE!</v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 t="e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#VALUE!</v>
      </c>
      <c r="L40" s="7" t="e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#VALUE!</v>
      </c>
      <c r="M40" s="7" t="e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#VALUE!</v>
      </c>
      <c r="N40" s="7" t="e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#VALUE!</v>
      </c>
      <c r="O40" s="5" t="e">
        <f t="shared" si="0"/>
        <v>#VALUE!</v>
      </c>
      <c r="P40" s="10" t="e">
        <f>IF('FY2024'!$A42&lt;&gt;"",IF(AND(MONTH($K40) &lt;= 1, MONTH($L40) &gt;= 1), IF($O40 &lt;&gt; "", $E40/$O40, ""), ""),"")</f>
        <v>#VALUE!</v>
      </c>
      <c r="Q40" s="10" t="e">
        <f>IF('FY2024'!$A42&lt;&gt;"",IF(AND(MONTH($K40) &lt;= 2, MONTH($L40) &gt;= 2), IF($O40 &lt;&gt; "", $E40/$O40, ""), ""),"")</f>
        <v>#VALUE!</v>
      </c>
      <c r="R40" s="10" t="e">
        <f>IF('FY2024'!$A42&lt;&gt;"",IF(AND(MONTH($K40) &lt;= 3, MONTH($L40) &gt;= 3), IF($O40 &lt;&gt; "", $E40/$O40, ""), ""),"")</f>
        <v>#VALUE!</v>
      </c>
      <c r="S40" s="10" t="e">
        <f>IF('FY2024'!$A42&lt;&gt;"",IF(AND(MONTH($K40) &lt;= 4, MONTH($L40) &gt;= 4), IF($O40 &lt;&gt; "", $E40/$O40, ""), ""),"")</f>
        <v>#VALUE!</v>
      </c>
      <c r="T40" s="10" t="e">
        <f>IF('FY2024'!$A42&lt;&gt;"",IF(AND(MONTH($K40) &lt;= 5, MONTH($L40) &gt;= 5), IF($O40 &lt;&gt; "", $E40/$O40, ""), ""),"")</f>
        <v>#VALUE!</v>
      </c>
      <c r="U40" s="10" t="e">
        <f>IF('FY2024'!$A42&lt;&gt;"",IF(AND(MONTH($K40) &lt;= 6, MONTH($L40) &gt;= 6), IF($O40 &lt;&gt; "", $E40/$O40, ""), ""),"")</f>
        <v>#VALUE!</v>
      </c>
      <c r="V40" s="10" t="e">
        <f>IF('FY2024'!$A42&lt;&gt;"",IF(AND(MONTH($K40) &lt;= 7, MONTH($L40) &gt;= 7 ), IF($O40 &lt;&gt; "", $E40/$O40, ""), ""),"")</f>
        <v>#VALUE!</v>
      </c>
      <c r="W40" s="10" t="e">
        <f>IF('FY2024'!$A42&lt;&gt;"",IF(AND(MONTH($K40) &lt;= 8, MONTH($L40) &gt;= 8), IF($O40 &lt;&gt; "", $E40/$O40, ""), ""),"")</f>
        <v>#VALUE!</v>
      </c>
      <c r="X40" s="10" t="e">
        <f>IF('FY2024'!$A42&lt;&gt;"",IF(AND(MONTH($K40) &lt;= 9, MONTH($L40) &gt;= 9), IF($O40 &lt;&gt; "", $E40/$O40, ""), ""),"")</f>
        <v>#VALUE!</v>
      </c>
      <c r="Y40" s="10" t="e">
        <f>IF('FY2024'!$A42&lt;&gt;"",IF(AND(MONTH($K40) &lt;= 10, MONTH($L40) &gt;= 10), IF($O40 &lt;&gt; "", $E40/$O40, ""), ""),"")</f>
        <v>#VALUE!</v>
      </c>
      <c r="Z40" s="10" t="e">
        <f>IF('FY2024'!$A42&lt;&gt;"",IF(AND(MONTH($K40) &lt;= 11, MONTH($L40) &gt;= 11), IF($O40 &lt;&gt; "", $E40/$O40, ""), ""),"")</f>
        <v>#VALUE!</v>
      </c>
      <c r="AA40" s="10" t="e">
        <f>IF('FY2024'!$A42&lt;&gt;"",IF(AND(MONTH($K40) &lt;= 12, MONTH($L40) &gt;= 12), IF($O40 &lt;&gt; "", $E40/$O40, ""), ""),"")</f>
        <v>#VALUE!</v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 t="e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#VALUE!</v>
      </c>
      <c r="L41" s="7" t="e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#VALUE!</v>
      </c>
      <c r="M41" s="7" t="e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#VALUE!</v>
      </c>
      <c r="N41" s="7" t="e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#VALUE!</v>
      </c>
      <c r="O41" s="5" t="e">
        <f t="shared" si="0"/>
        <v>#VALUE!</v>
      </c>
      <c r="P41" s="10" t="e">
        <f>IF('FY2024'!$A43&lt;&gt;"",IF(AND(MONTH($K41) &lt;= 1, MONTH($L41) &gt;= 1), IF($O41 &lt;&gt; "", $E41/$O41, ""), ""),"")</f>
        <v>#VALUE!</v>
      </c>
      <c r="Q41" s="10" t="e">
        <f>IF('FY2024'!$A43&lt;&gt;"",IF(AND(MONTH($K41) &lt;= 2, MONTH($L41) &gt;= 2), IF($O41 &lt;&gt; "", $E41/$O41, ""), ""),"")</f>
        <v>#VALUE!</v>
      </c>
      <c r="R41" s="10" t="e">
        <f>IF('FY2024'!$A43&lt;&gt;"",IF(AND(MONTH($K41) &lt;= 3, MONTH($L41) &gt;= 3), IF($O41 &lt;&gt; "", $E41/$O41, ""), ""),"")</f>
        <v>#VALUE!</v>
      </c>
      <c r="S41" s="10" t="e">
        <f>IF('FY2024'!$A43&lt;&gt;"",IF(AND(MONTH($K41) &lt;= 4, MONTH($L41) &gt;= 4), IF($O41 &lt;&gt; "", $E41/$O41, ""), ""),"")</f>
        <v>#VALUE!</v>
      </c>
      <c r="T41" s="10" t="e">
        <f>IF('FY2024'!$A43&lt;&gt;"",IF(AND(MONTH($K41) &lt;= 5, MONTH($L41) &gt;= 5), IF($O41 &lt;&gt; "", $E41/$O41, ""), ""),"")</f>
        <v>#VALUE!</v>
      </c>
      <c r="U41" s="10" t="e">
        <f>IF('FY2024'!$A43&lt;&gt;"",IF(AND(MONTH($K41) &lt;= 6, MONTH($L41) &gt;= 6), IF($O41 &lt;&gt; "", $E41/$O41, ""), ""),"")</f>
        <v>#VALUE!</v>
      </c>
      <c r="V41" s="10" t="e">
        <f>IF('FY2024'!$A43&lt;&gt;"",IF(AND(MONTH($K41) &lt;= 7, MONTH($L41) &gt;= 7 ), IF($O41 &lt;&gt; "", $E41/$O41, ""), ""),"")</f>
        <v>#VALUE!</v>
      </c>
      <c r="W41" s="10" t="e">
        <f>IF('FY2024'!$A43&lt;&gt;"",IF(AND(MONTH($K41) &lt;= 8, MONTH($L41) &gt;= 8), IF($O41 &lt;&gt; "", $E41/$O41, ""), ""),"")</f>
        <v>#VALUE!</v>
      </c>
      <c r="X41" s="10" t="e">
        <f>IF('FY2024'!$A43&lt;&gt;"",IF(AND(MONTH($K41) &lt;= 9, MONTH($L41) &gt;= 9), IF($O41 &lt;&gt; "", $E41/$O41, ""), ""),"")</f>
        <v>#VALUE!</v>
      </c>
      <c r="Y41" s="10" t="e">
        <f>IF('FY2024'!$A43&lt;&gt;"",IF(AND(MONTH($K41) &lt;= 10, MONTH($L41) &gt;= 10), IF($O41 &lt;&gt; "", $E41/$O41, ""), ""),"")</f>
        <v>#VALUE!</v>
      </c>
      <c r="Z41" s="10" t="e">
        <f>IF('FY2024'!$A43&lt;&gt;"",IF(AND(MONTH($K41) &lt;= 11, MONTH($L41) &gt;= 11), IF($O41 &lt;&gt; "", $E41/$O41, ""), ""),"")</f>
        <v>#VALUE!</v>
      </c>
      <c r="AA41" s="10" t="e">
        <f>IF('FY2024'!$A43&lt;&gt;"",IF(AND(MONTH($K41) &lt;= 12, MONTH($L41) &gt;= 12), IF($O41 &lt;&gt; "", $E41/$O41, ""), ""),"")</f>
        <v>#VALUE!</v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 t="e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#VALUE!</v>
      </c>
      <c r="L42" s="7" t="e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#VALUE!</v>
      </c>
      <c r="M42" s="7" t="e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#VALUE!</v>
      </c>
      <c r="N42" s="7" t="e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#VALUE!</v>
      </c>
      <c r="O42" s="5" t="e">
        <f t="shared" si="0"/>
        <v>#VALUE!</v>
      </c>
      <c r="P42" s="10" t="e">
        <f>IF('FY2024'!$A44&lt;&gt;"",IF(AND(MONTH($K42) &lt;= 1, MONTH($L42) &gt;= 1), IF($O42 &lt;&gt; "", $E42/$O42, ""), ""),"")</f>
        <v>#VALUE!</v>
      </c>
      <c r="Q42" s="10" t="e">
        <f>IF('FY2024'!$A44&lt;&gt;"",IF(AND(MONTH($K42) &lt;= 2, MONTH($L42) &gt;= 2), IF($O42 &lt;&gt; "", $E42/$O42, ""), ""),"")</f>
        <v>#VALUE!</v>
      </c>
      <c r="R42" s="10" t="e">
        <f>IF('FY2024'!$A44&lt;&gt;"",IF(AND(MONTH($K42) &lt;= 3, MONTH($L42) &gt;= 3), IF($O42 &lt;&gt; "", $E42/$O42, ""), ""),"")</f>
        <v>#VALUE!</v>
      </c>
      <c r="S42" s="10" t="e">
        <f>IF('FY2024'!$A44&lt;&gt;"",IF(AND(MONTH($K42) &lt;= 4, MONTH($L42) &gt;= 4), IF($O42 &lt;&gt; "", $E42/$O42, ""), ""),"")</f>
        <v>#VALUE!</v>
      </c>
      <c r="T42" s="10" t="e">
        <f>IF('FY2024'!$A44&lt;&gt;"",IF(AND(MONTH($K42) &lt;= 5, MONTH($L42) &gt;= 5), IF($O42 &lt;&gt; "", $E42/$O42, ""), ""),"")</f>
        <v>#VALUE!</v>
      </c>
      <c r="U42" s="10" t="e">
        <f>IF('FY2024'!$A44&lt;&gt;"",IF(AND(MONTH($K42) &lt;= 6, MONTH($L42) &gt;= 6), IF($O42 &lt;&gt; "", $E42/$O42, ""), ""),"")</f>
        <v>#VALUE!</v>
      </c>
      <c r="V42" s="10" t="e">
        <f>IF('FY2024'!$A44&lt;&gt;"",IF(AND(MONTH($K42) &lt;= 7, MONTH($L42) &gt;= 7 ), IF($O42 &lt;&gt; "", $E42/$O42, ""), ""),"")</f>
        <v>#VALUE!</v>
      </c>
      <c r="W42" s="10" t="e">
        <f>IF('FY2024'!$A44&lt;&gt;"",IF(AND(MONTH($K42) &lt;= 8, MONTH($L42) &gt;= 8), IF($O42 &lt;&gt; "", $E42/$O42, ""), ""),"")</f>
        <v>#VALUE!</v>
      </c>
      <c r="X42" s="10" t="e">
        <f>IF('FY2024'!$A44&lt;&gt;"",IF(AND(MONTH($K42) &lt;= 9, MONTH($L42) &gt;= 9), IF($O42 &lt;&gt; "", $E42/$O42, ""), ""),"")</f>
        <v>#VALUE!</v>
      </c>
      <c r="Y42" s="10" t="e">
        <f>IF('FY2024'!$A44&lt;&gt;"",IF(AND(MONTH($K42) &lt;= 10, MONTH($L42) &gt;= 10), IF($O42 &lt;&gt; "", $E42/$O42, ""), ""),"")</f>
        <v>#VALUE!</v>
      </c>
      <c r="Z42" s="10" t="e">
        <f>IF('FY2024'!$A44&lt;&gt;"",IF(AND(MONTH($K42) &lt;= 11, MONTH($L42) &gt;= 11), IF($O42 &lt;&gt; "", $E42/$O42, ""), ""),"")</f>
        <v>#VALUE!</v>
      </c>
      <c r="AA42" s="10" t="e">
        <f>IF('FY2024'!$A44&lt;&gt;"",IF(AND(MONTH($K42) &lt;= 12, MONTH($L42) &gt;= 12), IF($O42 &lt;&gt; "", $E42/$O42, ""), ""),"")</f>
        <v>#VALUE!</v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 t="e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#VALUE!</v>
      </c>
      <c r="L43" s="7" t="e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#VALUE!</v>
      </c>
      <c r="M43" s="7" t="e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#VALUE!</v>
      </c>
      <c r="N43" s="7" t="e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#VALUE!</v>
      </c>
      <c r="O43" s="5" t="e">
        <f t="shared" si="0"/>
        <v>#VALUE!</v>
      </c>
      <c r="P43" s="10" t="e">
        <f>IF('FY2024'!$A45&lt;&gt;"",IF(AND(MONTH($K43) &lt;= 1, MONTH($L43) &gt;= 1), IF($O43 &lt;&gt; "", $E43/$O43, ""), ""),"")</f>
        <v>#VALUE!</v>
      </c>
      <c r="Q43" s="10" t="e">
        <f>IF('FY2024'!$A45&lt;&gt;"",IF(AND(MONTH($K43) &lt;= 2, MONTH($L43) &gt;= 2), IF($O43 &lt;&gt; "", $E43/$O43, ""), ""),"")</f>
        <v>#VALUE!</v>
      </c>
      <c r="R43" s="10" t="e">
        <f>IF('FY2024'!$A45&lt;&gt;"",IF(AND(MONTH($K43) &lt;= 3, MONTH($L43) &gt;= 3), IF($O43 &lt;&gt; "", $E43/$O43, ""), ""),"")</f>
        <v>#VALUE!</v>
      </c>
      <c r="S43" s="10" t="e">
        <f>IF('FY2024'!$A45&lt;&gt;"",IF(AND(MONTH($K43) &lt;= 4, MONTH($L43) &gt;= 4), IF($O43 &lt;&gt; "", $E43/$O43, ""), ""),"")</f>
        <v>#VALUE!</v>
      </c>
      <c r="T43" s="10" t="e">
        <f>IF('FY2024'!$A45&lt;&gt;"",IF(AND(MONTH($K43) &lt;= 5, MONTH($L43) &gt;= 5), IF($O43 &lt;&gt; "", $E43/$O43, ""), ""),"")</f>
        <v>#VALUE!</v>
      </c>
      <c r="U43" s="10" t="e">
        <f>IF('FY2024'!$A45&lt;&gt;"",IF(AND(MONTH($K43) &lt;= 6, MONTH($L43) &gt;= 6), IF($O43 &lt;&gt; "", $E43/$O43, ""), ""),"")</f>
        <v>#VALUE!</v>
      </c>
      <c r="V43" s="10" t="e">
        <f>IF('FY2024'!$A45&lt;&gt;"",IF(AND(MONTH($K43) &lt;= 7, MONTH($L43) &gt;= 7 ), IF($O43 &lt;&gt; "", $E43/$O43, ""), ""),"")</f>
        <v>#VALUE!</v>
      </c>
      <c r="W43" s="10" t="e">
        <f>IF('FY2024'!$A45&lt;&gt;"",IF(AND(MONTH($K43) &lt;= 8, MONTH($L43) &gt;= 8), IF($O43 &lt;&gt; "", $E43/$O43, ""), ""),"")</f>
        <v>#VALUE!</v>
      </c>
      <c r="X43" s="10" t="e">
        <f>IF('FY2024'!$A45&lt;&gt;"",IF(AND(MONTH($K43) &lt;= 9, MONTH($L43) &gt;= 9), IF($O43 &lt;&gt; "", $E43/$O43, ""), ""),"")</f>
        <v>#VALUE!</v>
      </c>
      <c r="Y43" s="10" t="e">
        <f>IF('FY2024'!$A45&lt;&gt;"",IF(AND(MONTH($K43) &lt;= 10, MONTH($L43) &gt;= 10), IF($O43 &lt;&gt; "", $E43/$O43, ""), ""),"")</f>
        <v>#VALUE!</v>
      </c>
      <c r="Z43" s="10" t="e">
        <f>IF('FY2024'!$A45&lt;&gt;"",IF(AND(MONTH($K43) &lt;= 11, MONTH($L43) &gt;= 11), IF($O43 &lt;&gt; "", $E43/$O43, ""), ""),"")</f>
        <v>#VALUE!</v>
      </c>
      <c r="AA43" s="10" t="e">
        <f>IF('FY2024'!$A45&lt;&gt;"",IF(AND(MONTH($K43) &lt;= 12, MONTH($L43) &gt;= 12), IF($O43 &lt;&gt; "", $E43/$O43, ""), ""),"")</f>
        <v>#VALUE!</v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 t="e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#VALUE!</v>
      </c>
      <c r="L44" s="7" t="e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#VALUE!</v>
      </c>
      <c r="M44" s="7" t="e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#VALUE!</v>
      </c>
      <c r="N44" s="7" t="e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#VALUE!</v>
      </c>
      <c r="O44" s="5" t="e">
        <f t="shared" si="0"/>
        <v>#VALUE!</v>
      </c>
      <c r="P44" s="10" t="e">
        <f>IF('FY2024'!$A46&lt;&gt;"",IF(AND(MONTH($K44) &lt;= 1, MONTH($L44) &gt;= 1), IF($O44 &lt;&gt; "", $E44/$O44, ""), ""),"")</f>
        <v>#VALUE!</v>
      </c>
      <c r="Q44" s="10" t="e">
        <f>IF('FY2024'!$A46&lt;&gt;"",IF(AND(MONTH($K44) &lt;= 2, MONTH($L44) &gt;= 2), IF($O44 &lt;&gt; "", $E44/$O44, ""), ""),"")</f>
        <v>#VALUE!</v>
      </c>
      <c r="R44" s="10" t="e">
        <f>IF('FY2024'!$A46&lt;&gt;"",IF(AND(MONTH($K44) &lt;= 3, MONTH($L44) &gt;= 3), IF($O44 &lt;&gt; "", $E44/$O44, ""), ""),"")</f>
        <v>#VALUE!</v>
      </c>
      <c r="S44" s="10" t="e">
        <f>IF('FY2024'!$A46&lt;&gt;"",IF(AND(MONTH($K44) &lt;= 4, MONTH($L44) &gt;= 4), IF($O44 &lt;&gt; "", $E44/$O44, ""), ""),"")</f>
        <v>#VALUE!</v>
      </c>
      <c r="T44" s="10" t="e">
        <f>IF('FY2024'!$A46&lt;&gt;"",IF(AND(MONTH($K44) &lt;= 5, MONTH($L44) &gt;= 5), IF($O44 &lt;&gt; "", $E44/$O44, ""), ""),"")</f>
        <v>#VALUE!</v>
      </c>
      <c r="U44" s="10" t="e">
        <f>IF('FY2024'!$A46&lt;&gt;"",IF(AND(MONTH($K44) &lt;= 6, MONTH($L44) &gt;= 6), IF($O44 &lt;&gt; "", $E44/$O44, ""), ""),"")</f>
        <v>#VALUE!</v>
      </c>
      <c r="V44" s="10" t="e">
        <f>IF('FY2024'!$A46&lt;&gt;"",IF(AND(MONTH($K44) &lt;= 7, MONTH($L44) &gt;= 7 ), IF($O44 &lt;&gt; "", $E44/$O44, ""), ""),"")</f>
        <v>#VALUE!</v>
      </c>
      <c r="W44" s="10" t="e">
        <f>IF('FY2024'!$A46&lt;&gt;"",IF(AND(MONTH($K44) &lt;= 8, MONTH($L44) &gt;= 8), IF($O44 &lt;&gt; "", $E44/$O44, ""), ""),"")</f>
        <v>#VALUE!</v>
      </c>
      <c r="X44" s="10" t="e">
        <f>IF('FY2024'!$A46&lt;&gt;"",IF(AND(MONTH($K44) &lt;= 9, MONTH($L44) &gt;= 9), IF($O44 &lt;&gt; "", $E44/$O44, ""), ""),"")</f>
        <v>#VALUE!</v>
      </c>
      <c r="Y44" s="10" t="e">
        <f>IF('FY2024'!$A46&lt;&gt;"",IF(AND(MONTH($K44) &lt;= 10, MONTH($L44) &gt;= 10), IF($O44 &lt;&gt; "", $E44/$O44, ""), ""),"")</f>
        <v>#VALUE!</v>
      </c>
      <c r="Z44" s="10" t="e">
        <f>IF('FY2024'!$A46&lt;&gt;"",IF(AND(MONTH($K44) &lt;= 11, MONTH($L44) &gt;= 11), IF($O44 &lt;&gt; "", $E44/$O44, ""), ""),"")</f>
        <v>#VALUE!</v>
      </c>
      <c r="AA44" s="10" t="e">
        <f>IF('FY2024'!$A46&lt;&gt;"",IF(AND(MONTH($K44) &lt;= 12, MONTH($L44) &gt;= 12), IF($O44 &lt;&gt; "", $E44/$O44, ""), ""),"")</f>
        <v>#VALUE!</v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 t="e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#VALUE!</v>
      </c>
      <c r="L45" s="7" t="e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#VALUE!</v>
      </c>
      <c r="M45" s="7" t="e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#VALUE!</v>
      </c>
      <c r="N45" s="7" t="e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#VALUE!</v>
      </c>
      <c r="O45" s="5" t="e">
        <f t="shared" si="0"/>
        <v>#VALUE!</v>
      </c>
      <c r="P45" s="10" t="e">
        <f>IF('FY2024'!$A47&lt;&gt;"",IF(AND(MONTH($K45) &lt;= 1, MONTH($L45) &gt;= 1), IF($O45 &lt;&gt; "", $E45/$O45, ""), ""),"")</f>
        <v>#VALUE!</v>
      </c>
      <c r="Q45" s="10" t="e">
        <f>IF('FY2024'!$A47&lt;&gt;"",IF(AND(MONTH($K45) &lt;= 2, MONTH($L45) &gt;= 2), IF($O45 &lt;&gt; "", $E45/$O45, ""), ""),"")</f>
        <v>#VALUE!</v>
      </c>
      <c r="R45" s="10" t="e">
        <f>IF('FY2024'!$A47&lt;&gt;"",IF(AND(MONTH($K45) &lt;= 3, MONTH($L45) &gt;= 3), IF($O45 &lt;&gt; "", $E45/$O45, ""), ""),"")</f>
        <v>#VALUE!</v>
      </c>
      <c r="S45" s="10" t="e">
        <f>IF('FY2024'!$A47&lt;&gt;"",IF(AND(MONTH($K45) &lt;= 4, MONTH($L45) &gt;= 4), IF($O45 &lt;&gt; "", $E45/$O45, ""), ""),"")</f>
        <v>#VALUE!</v>
      </c>
      <c r="T45" s="10" t="e">
        <f>IF('FY2024'!$A47&lt;&gt;"",IF(AND(MONTH($K45) &lt;= 5, MONTH($L45) &gt;= 5), IF($O45 &lt;&gt; "", $E45/$O45, ""), ""),"")</f>
        <v>#VALUE!</v>
      </c>
      <c r="U45" s="10" t="e">
        <f>IF('FY2024'!$A47&lt;&gt;"",IF(AND(MONTH($K45) &lt;= 6, MONTH($L45) &gt;= 6), IF($O45 &lt;&gt; "", $E45/$O45, ""), ""),"")</f>
        <v>#VALUE!</v>
      </c>
      <c r="V45" s="10" t="e">
        <f>IF('FY2024'!$A47&lt;&gt;"",IF(AND(MONTH($K45) &lt;= 7, MONTH($L45) &gt;= 7 ), IF($O45 &lt;&gt; "", $E45/$O45, ""), ""),"")</f>
        <v>#VALUE!</v>
      </c>
      <c r="W45" s="10" t="e">
        <f>IF('FY2024'!$A47&lt;&gt;"",IF(AND(MONTH($K45) &lt;= 8, MONTH($L45) &gt;= 8), IF($O45 &lt;&gt; "", $E45/$O45, ""), ""),"")</f>
        <v>#VALUE!</v>
      </c>
      <c r="X45" s="10" t="e">
        <f>IF('FY2024'!$A47&lt;&gt;"",IF(AND(MONTH($K45) &lt;= 9, MONTH($L45) &gt;= 9), IF($O45 &lt;&gt; "", $E45/$O45, ""), ""),"")</f>
        <v>#VALUE!</v>
      </c>
      <c r="Y45" s="10" t="e">
        <f>IF('FY2024'!$A47&lt;&gt;"",IF(AND(MONTH($K45) &lt;= 10, MONTH($L45) &gt;= 10), IF($O45 &lt;&gt; "", $E45/$O45, ""), ""),"")</f>
        <v>#VALUE!</v>
      </c>
      <c r="Z45" s="10" t="e">
        <f>IF('FY2024'!$A47&lt;&gt;"",IF(AND(MONTH($K45) &lt;= 11, MONTH($L45) &gt;= 11), IF($O45 &lt;&gt; "", $E45/$O45, ""), ""),"")</f>
        <v>#VALUE!</v>
      </c>
      <c r="AA45" s="10" t="e">
        <f>IF('FY2024'!$A47&lt;&gt;"",IF(AND(MONTH($K45) &lt;= 12, MONTH($L45) &gt;= 12), IF($O45 &lt;&gt; "", $E45/$O45, ""), ""),"")</f>
        <v>#VALUE!</v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 t="e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#VALUE!</v>
      </c>
      <c r="L46" s="7" t="e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#VALUE!</v>
      </c>
      <c r="M46" s="7" t="e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#VALUE!</v>
      </c>
      <c r="N46" s="7" t="e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#VALUE!</v>
      </c>
      <c r="O46" s="5" t="e">
        <f t="shared" si="0"/>
        <v>#VALUE!</v>
      </c>
      <c r="P46" s="10" t="e">
        <f>IF('FY2024'!$A48&lt;&gt;"",IF(AND(MONTH($K46) &lt;= 1, MONTH($L46) &gt;= 1), IF($O46 &lt;&gt; "", $E46/$O46, ""), ""),"")</f>
        <v>#VALUE!</v>
      </c>
      <c r="Q46" s="10" t="e">
        <f>IF('FY2024'!$A48&lt;&gt;"",IF(AND(MONTH($K46) &lt;= 2, MONTH($L46) &gt;= 2), IF($O46 &lt;&gt; "", $E46/$O46, ""), ""),"")</f>
        <v>#VALUE!</v>
      </c>
      <c r="R46" s="10" t="e">
        <f>IF('FY2024'!$A48&lt;&gt;"",IF(AND(MONTH($K46) &lt;= 3, MONTH($L46) &gt;= 3), IF($O46 &lt;&gt; "", $E46/$O46, ""), ""),"")</f>
        <v>#VALUE!</v>
      </c>
      <c r="S46" s="10" t="e">
        <f>IF('FY2024'!$A48&lt;&gt;"",IF(AND(MONTH($K46) &lt;= 4, MONTH($L46) &gt;= 4), IF($O46 &lt;&gt; "", $E46/$O46, ""), ""),"")</f>
        <v>#VALUE!</v>
      </c>
      <c r="T46" s="10" t="e">
        <f>IF('FY2024'!$A48&lt;&gt;"",IF(AND(MONTH($K46) &lt;= 5, MONTH($L46) &gt;= 5), IF($O46 &lt;&gt; "", $E46/$O46, ""), ""),"")</f>
        <v>#VALUE!</v>
      </c>
      <c r="U46" s="10" t="e">
        <f>IF('FY2024'!$A48&lt;&gt;"",IF(AND(MONTH($K46) &lt;= 6, MONTH($L46) &gt;= 6), IF($O46 &lt;&gt; "", $E46/$O46, ""), ""),"")</f>
        <v>#VALUE!</v>
      </c>
      <c r="V46" s="10" t="e">
        <f>IF('FY2024'!$A48&lt;&gt;"",IF(AND(MONTH($K46) &lt;= 7, MONTH($L46) &gt;= 7 ), IF($O46 &lt;&gt; "", $E46/$O46, ""), ""),"")</f>
        <v>#VALUE!</v>
      </c>
      <c r="W46" s="10" t="e">
        <f>IF('FY2024'!$A48&lt;&gt;"",IF(AND(MONTH($K46) &lt;= 8, MONTH($L46) &gt;= 8), IF($O46 &lt;&gt; "", $E46/$O46, ""), ""),"")</f>
        <v>#VALUE!</v>
      </c>
      <c r="X46" s="10" t="e">
        <f>IF('FY2024'!$A48&lt;&gt;"",IF(AND(MONTH($K46) &lt;= 9, MONTH($L46) &gt;= 9), IF($O46 &lt;&gt; "", $E46/$O46, ""), ""),"")</f>
        <v>#VALUE!</v>
      </c>
      <c r="Y46" s="10" t="e">
        <f>IF('FY2024'!$A48&lt;&gt;"",IF(AND(MONTH($K46) &lt;= 10, MONTH($L46) &gt;= 10), IF($O46 &lt;&gt; "", $E46/$O46, ""), ""),"")</f>
        <v>#VALUE!</v>
      </c>
      <c r="Z46" s="10" t="e">
        <f>IF('FY2024'!$A48&lt;&gt;"",IF(AND(MONTH($K46) &lt;= 11, MONTH($L46) &gt;= 11), IF($O46 &lt;&gt; "", $E46/$O46, ""), ""),"")</f>
        <v>#VALUE!</v>
      </c>
      <c r="AA46" s="10" t="e">
        <f>IF('FY2024'!$A48&lt;&gt;"",IF(AND(MONTH($K46) &lt;= 12, MONTH($L46) &gt;= 12), IF($O46 &lt;&gt; "", $E46/$O46, ""), ""),"")</f>
        <v>#VALUE!</v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 t="e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#VALUE!</v>
      </c>
      <c r="L47" s="7" t="e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#VALUE!</v>
      </c>
      <c r="M47" s="7" t="e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#VALUE!</v>
      </c>
      <c r="N47" s="7" t="e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#VALUE!</v>
      </c>
      <c r="O47" s="5" t="e">
        <f t="shared" si="0"/>
        <v>#VALUE!</v>
      </c>
      <c r="P47" s="10" t="e">
        <f>IF('FY2024'!$A49&lt;&gt;"",IF(AND(MONTH($K47) &lt;= 1, MONTH($L47) &gt;= 1), IF($O47 &lt;&gt; "", $E47/$O47, ""), ""),"")</f>
        <v>#VALUE!</v>
      </c>
      <c r="Q47" s="10" t="e">
        <f>IF('FY2024'!$A49&lt;&gt;"",IF(AND(MONTH($K47) &lt;= 2, MONTH($L47) &gt;= 2), IF($O47 &lt;&gt; "", $E47/$O47, ""), ""),"")</f>
        <v>#VALUE!</v>
      </c>
      <c r="R47" s="10" t="e">
        <f>IF('FY2024'!$A49&lt;&gt;"",IF(AND(MONTH($K47) &lt;= 3, MONTH($L47) &gt;= 3), IF($O47 &lt;&gt; "", $E47/$O47, ""), ""),"")</f>
        <v>#VALUE!</v>
      </c>
      <c r="S47" s="10" t="e">
        <f>IF('FY2024'!$A49&lt;&gt;"",IF(AND(MONTH($K47) &lt;= 4, MONTH($L47) &gt;= 4), IF($O47 &lt;&gt; "", $E47/$O47, ""), ""),"")</f>
        <v>#VALUE!</v>
      </c>
      <c r="T47" s="10" t="e">
        <f>IF('FY2024'!$A49&lt;&gt;"",IF(AND(MONTH($K47) &lt;= 5, MONTH($L47) &gt;= 5), IF($O47 &lt;&gt; "", $E47/$O47, ""), ""),"")</f>
        <v>#VALUE!</v>
      </c>
      <c r="U47" s="10" t="e">
        <f>IF('FY2024'!$A49&lt;&gt;"",IF(AND(MONTH($K47) &lt;= 6, MONTH($L47) &gt;= 6), IF($O47 &lt;&gt; "", $E47/$O47, ""), ""),"")</f>
        <v>#VALUE!</v>
      </c>
      <c r="V47" s="10" t="e">
        <f>IF('FY2024'!$A49&lt;&gt;"",IF(AND(MONTH($K47) &lt;= 7, MONTH($L47) &gt;= 7 ), IF($O47 &lt;&gt; "", $E47/$O47, ""), ""),"")</f>
        <v>#VALUE!</v>
      </c>
      <c r="W47" s="10" t="e">
        <f>IF('FY2024'!$A49&lt;&gt;"",IF(AND(MONTH($K47) &lt;= 8, MONTH($L47) &gt;= 8), IF($O47 &lt;&gt; "", $E47/$O47, ""), ""),"")</f>
        <v>#VALUE!</v>
      </c>
      <c r="X47" s="10" t="e">
        <f>IF('FY2024'!$A49&lt;&gt;"",IF(AND(MONTH($K47) &lt;= 9, MONTH($L47) &gt;= 9), IF($O47 &lt;&gt; "", $E47/$O47, ""), ""),"")</f>
        <v>#VALUE!</v>
      </c>
      <c r="Y47" s="10" t="e">
        <f>IF('FY2024'!$A49&lt;&gt;"",IF(AND(MONTH($K47) &lt;= 10, MONTH($L47) &gt;= 10), IF($O47 &lt;&gt; "", $E47/$O47, ""), ""),"")</f>
        <v>#VALUE!</v>
      </c>
      <c r="Z47" s="10" t="e">
        <f>IF('FY2024'!$A49&lt;&gt;"",IF(AND(MONTH($K47) &lt;= 11, MONTH($L47) &gt;= 11), IF($O47 &lt;&gt; "", $E47/$O47, ""), ""),"")</f>
        <v>#VALUE!</v>
      </c>
      <c r="AA47" s="10" t="e">
        <f>IF('FY2024'!$A49&lt;&gt;"",IF(AND(MONTH($K47) &lt;= 12, MONTH($L47) &gt;= 12), IF($O47 &lt;&gt; "", $E47/$O47, ""), ""),"")</f>
        <v>#VALUE!</v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 t="e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#VALUE!</v>
      </c>
      <c r="L48" s="7" t="e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#VALUE!</v>
      </c>
      <c r="M48" s="7" t="e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#VALUE!</v>
      </c>
      <c r="N48" s="7" t="e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#VALUE!</v>
      </c>
      <c r="O48" s="5" t="e">
        <f t="shared" si="0"/>
        <v>#VALUE!</v>
      </c>
      <c r="P48" s="10" t="e">
        <f>IF('FY2024'!$A50&lt;&gt;"",IF(AND(MONTH($K48) &lt;= 1, MONTH($L48) &gt;= 1), IF($O48 &lt;&gt; "", $E48/$O48, ""), ""),"")</f>
        <v>#VALUE!</v>
      </c>
      <c r="Q48" s="10" t="e">
        <f>IF('FY2024'!$A50&lt;&gt;"",IF(AND(MONTH($K48) &lt;= 2, MONTH($L48) &gt;= 2), IF($O48 &lt;&gt; "", $E48/$O48, ""), ""),"")</f>
        <v>#VALUE!</v>
      </c>
      <c r="R48" s="10" t="e">
        <f>IF('FY2024'!$A50&lt;&gt;"",IF(AND(MONTH($K48) &lt;= 3, MONTH($L48) &gt;= 3), IF($O48 &lt;&gt; "", $E48/$O48, ""), ""),"")</f>
        <v>#VALUE!</v>
      </c>
      <c r="S48" s="10" t="e">
        <f>IF('FY2024'!$A50&lt;&gt;"",IF(AND(MONTH($K48) &lt;= 4, MONTH($L48) &gt;= 4), IF($O48 &lt;&gt; "", $E48/$O48, ""), ""),"")</f>
        <v>#VALUE!</v>
      </c>
      <c r="T48" s="10" t="e">
        <f>IF('FY2024'!$A50&lt;&gt;"",IF(AND(MONTH($K48) &lt;= 5, MONTH($L48) &gt;= 5), IF($O48 &lt;&gt; "", $E48/$O48, ""), ""),"")</f>
        <v>#VALUE!</v>
      </c>
      <c r="U48" s="10" t="e">
        <f>IF('FY2024'!$A50&lt;&gt;"",IF(AND(MONTH($K48) &lt;= 6, MONTH($L48) &gt;= 6), IF($O48 &lt;&gt; "", $E48/$O48, ""), ""),"")</f>
        <v>#VALUE!</v>
      </c>
      <c r="V48" s="10" t="e">
        <f>IF('FY2024'!$A50&lt;&gt;"",IF(AND(MONTH($K48) &lt;= 7, MONTH($L48) &gt;= 7 ), IF($O48 &lt;&gt; "", $E48/$O48, ""), ""),"")</f>
        <v>#VALUE!</v>
      </c>
      <c r="W48" s="10" t="e">
        <f>IF('FY2024'!$A50&lt;&gt;"",IF(AND(MONTH($K48) &lt;= 8, MONTH($L48) &gt;= 8), IF($O48 &lt;&gt; "", $E48/$O48, ""), ""),"")</f>
        <v>#VALUE!</v>
      </c>
      <c r="X48" s="10" t="e">
        <f>IF('FY2024'!$A50&lt;&gt;"",IF(AND(MONTH($K48) &lt;= 9, MONTH($L48) &gt;= 9), IF($O48 &lt;&gt; "", $E48/$O48, ""), ""),"")</f>
        <v>#VALUE!</v>
      </c>
      <c r="Y48" s="10" t="e">
        <f>IF('FY2024'!$A50&lt;&gt;"",IF(AND(MONTH($K48) &lt;= 10, MONTH($L48) &gt;= 10), IF($O48 &lt;&gt; "", $E48/$O48, ""), ""),"")</f>
        <v>#VALUE!</v>
      </c>
      <c r="Z48" s="10" t="e">
        <f>IF('FY2024'!$A50&lt;&gt;"",IF(AND(MONTH($K48) &lt;= 11, MONTH($L48) &gt;= 11), IF($O48 &lt;&gt; "", $E48/$O48, ""), ""),"")</f>
        <v>#VALUE!</v>
      </c>
      <c r="AA48" s="10" t="e">
        <f>IF('FY2024'!$A50&lt;&gt;"",IF(AND(MONTH($K48) &lt;= 12, MONTH($L48) &gt;= 12), IF($O48 &lt;&gt; "", $E48/$O48, ""), ""),"")</f>
        <v>#VALUE!</v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 t="e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#VALUE!</v>
      </c>
      <c r="L49" s="7" t="e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#VALUE!</v>
      </c>
      <c r="M49" s="7" t="e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#VALUE!</v>
      </c>
      <c r="N49" s="7" t="e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#VALUE!</v>
      </c>
      <c r="O49" s="5" t="e">
        <f t="shared" si="0"/>
        <v>#VALUE!</v>
      </c>
      <c r="P49" s="10" t="e">
        <f>IF('FY2024'!$A51&lt;&gt;"",IF(AND(MONTH($K49) &lt;= 1, MONTH($L49) &gt;= 1), IF($O49 &lt;&gt; "", $E49/$O49, ""), ""),"")</f>
        <v>#VALUE!</v>
      </c>
      <c r="Q49" s="10" t="e">
        <f>IF('FY2024'!$A51&lt;&gt;"",IF(AND(MONTH($K49) &lt;= 2, MONTH($L49) &gt;= 2), IF($O49 &lt;&gt; "", $E49/$O49, ""), ""),"")</f>
        <v>#VALUE!</v>
      </c>
      <c r="R49" s="10" t="e">
        <f>IF('FY2024'!$A51&lt;&gt;"",IF(AND(MONTH($K49) &lt;= 3, MONTH($L49) &gt;= 3), IF($O49 &lt;&gt; "", $E49/$O49, ""), ""),"")</f>
        <v>#VALUE!</v>
      </c>
      <c r="S49" s="10" t="e">
        <f>IF('FY2024'!$A51&lt;&gt;"",IF(AND(MONTH($K49) &lt;= 4, MONTH($L49) &gt;= 4), IF($O49 &lt;&gt; "", $E49/$O49, ""), ""),"")</f>
        <v>#VALUE!</v>
      </c>
      <c r="T49" s="10" t="e">
        <f>IF('FY2024'!$A51&lt;&gt;"",IF(AND(MONTH($K49) &lt;= 5, MONTH($L49) &gt;= 5), IF($O49 &lt;&gt; "", $E49/$O49, ""), ""),"")</f>
        <v>#VALUE!</v>
      </c>
      <c r="U49" s="10" t="e">
        <f>IF('FY2024'!$A51&lt;&gt;"",IF(AND(MONTH($K49) &lt;= 6, MONTH($L49) &gt;= 6), IF($O49 &lt;&gt; "", $E49/$O49, ""), ""),"")</f>
        <v>#VALUE!</v>
      </c>
      <c r="V49" s="10" t="e">
        <f>IF('FY2024'!$A51&lt;&gt;"",IF(AND(MONTH($K49) &lt;= 7, MONTH($L49) &gt;= 7 ), IF($O49 &lt;&gt; "", $E49/$O49, ""), ""),"")</f>
        <v>#VALUE!</v>
      </c>
      <c r="W49" s="10" t="e">
        <f>IF('FY2024'!$A51&lt;&gt;"",IF(AND(MONTH($K49) &lt;= 8, MONTH($L49) &gt;= 8), IF($O49 &lt;&gt; "", $E49/$O49, ""), ""),"")</f>
        <v>#VALUE!</v>
      </c>
      <c r="X49" s="10" t="e">
        <f>IF('FY2024'!$A51&lt;&gt;"",IF(AND(MONTH($K49) &lt;= 9, MONTH($L49) &gt;= 9), IF($O49 &lt;&gt; "", $E49/$O49, ""), ""),"")</f>
        <v>#VALUE!</v>
      </c>
      <c r="Y49" s="10" t="e">
        <f>IF('FY2024'!$A51&lt;&gt;"",IF(AND(MONTH($K49) &lt;= 10, MONTH($L49) &gt;= 10), IF($O49 &lt;&gt; "", $E49/$O49, ""), ""),"")</f>
        <v>#VALUE!</v>
      </c>
      <c r="Z49" s="10" t="e">
        <f>IF('FY2024'!$A51&lt;&gt;"",IF(AND(MONTH($K49) &lt;= 11, MONTH($L49) &gt;= 11), IF($O49 &lt;&gt; "", $E49/$O49, ""), ""),"")</f>
        <v>#VALUE!</v>
      </c>
      <c r="AA49" s="10" t="e">
        <f>IF('FY2024'!$A51&lt;&gt;"",IF(AND(MONTH($K49) &lt;= 12, MONTH($L49) &gt;= 12), IF($O49 &lt;&gt; "", $E49/$O49, ""), ""),"")</f>
        <v>#VALUE!</v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 t="e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#VALUE!</v>
      </c>
      <c r="L50" s="7" t="e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#VALUE!</v>
      </c>
      <c r="M50" s="7" t="e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#VALUE!</v>
      </c>
      <c r="N50" s="7" t="e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#VALUE!</v>
      </c>
      <c r="O50" s="5" t="e">
        <f t="shared" si="0"/>
        <v>#VALUE!</v>
      </c>
      <c r="P50" s="10" t="e">
        <f>IF('FY2024'!$A52&lt;&gt;"",IF(AND(MONTH($K50) &lt;= 1, MONTH($L50) &gt;= 1), IF($O50 &lt;&gt; "", $E50/$O50, ""), ""),"")</f>
        <v>#VALUE!</v>
      </c>
      <c r="Q50" s="10" t="e">
        <f>IF('FY2024'!$A52&lt;&gt;"",IF(AND(MONTH($K50) &lt;= 2, MONTH($L50) &gt;= 2), IF($O50 &lt;&gt; "", $E50/$O50, ""), ""),"")</f>
        <v>#VALUE!</v>
      </c>
      <c r="R50" s="10" t="e">
        <f>IF('FY2024'!$A52&lt;&gt;"",IF(AND(MONTH($K50) &lt;= 3, MONTH($L50) &gt;= 3), IF($O50 &lt;&gt; "", $E50/$O50, ""), ""),"")</f>
        <v>#VALUE!</v>
      </c>
      <c r="S50" s="10" t="e">
        <f>IF('FY2024'!$A52&lt;&gt;"",IF(AND(MONTH($K50) &lt;= 4, MONTH($L50) &gt;= 4), IF($O50 &lt;&gt; "", $E50/$O50, ""), ""),"")</f>
        <v>#VALUE!</v>
      </c>
      <c r="T50" s="10" t="e">
        <f>IF('FY2024'!$A52&lt;&gt;"",IF(AND(MONTH($K50) &lt;= 5, MONTH($L50) &gt;= 5), IF($O50 &lt;&gt; "", $E50/$O50, ""), ""),"")</f>
        <v>#VALUE!</v>
      </c>
      <c r="U50" s="10" t="e">
        <f>IF('FY2024'!$A52&lt;&gt;"",IF(AND(MONTH($K50) &lt;= 6, MONTH($L50) &gt;= 6), IF($O50 &lt;&gt; "", $E50/$O50, ""), ""),"")</f>
        <v>#VALUE!</v>
      </c>
      <c r="V50" s="10" t="e">
        <f>IF('FY2024'!$A52&lt;&gt;"",IF(AND(MONTH($K50) &lt;= 7, MONTH($L50) &gt;= 7 ), IF($O50 &lt;&gt; "", $E50/$O50, ""), ""),"")</f>
        <v>#VALUE!</v>
      </c>
      <c r="W50" s="10" t="e">
        <f>IF('FY2024'!$A52&lt;&gt;"",IF(AND(MONTH($K50) &lt;= 8, MONTH($L50) &gt;= 8), IF($O50 &lt;&gt; "", $E50/$O50, ""), ""),"")</f>
        <v>#VALUE!</v>
      </c>
      <c r="X50" s="10" t="e">
        <f>IF('FY2024'!$A52&lt;&gt;"",IF(AND(MONTH($K50) &lt;= 9, MONTH($L50) &gt;= 9), IF($O50 &lt;&gt; "", $E50/$O50, ""), ""),"")</f>
        <v>#VALUE!</v>
      </c>
      <c r="Y50" s="10" t="e">
        <f>IF('FY2024'!$A52&lt;&gt;"",IF(AND(MONTH($K50) &lt;= 10, MONTH($L50) &gt;= 10), IF($O50 &lt;&gt; "", $E50/$O50, ""), ""),"")</f>
        <v>#VALUE!</v>
      </c>
      <c r="Z50" s="10" t="e">
        <f>IF('FY2024'!$A52&lt;&gt;"",IF(AND(MONTH($K50) &lt;= 11, MONTH($L50) &gt;= 11), IF($O50 &lt;&gt; "", $E50/$O50, ""), ""),"")</f>
        <v>#VALUE!</v>
      </c>
      <c r="AA50" s="10" t="e">
        <f>IF('FY2024'!$A52&lt;&gt;"",IF(AND(MONTH($K50) &lt;= 12, MONTH($L50) &gt;= 12), IF($O50 &lt;&gt; "", $E50/$O50, ""), ""),"")</f>
        <v>#VALUE!</v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 t="e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#VALUE!</v>
      </c>
      <c r="L51" s="7" t="e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#VALUE!</v>
      </c>
      <c r="M51" s="7" t="e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#VALUE!</v>
      </c>
      <c r="N51" s="7" t="e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#VALUE!</v>
      </c>
      <c r="O51" s="5" t="e">
        <f t="shared" si="0"/>
        <v>#VALUE!</v>
      </c>
      <c r="P51" s="10" t="e">
        <f>IF('FY2024'!$A53&lt;&gt;"",IF(AND(MONTH($K51) &lt;= 1, MONTH($L51) &gt;= 1), IF($O51 &lt;&gt; "", $E51/$O51, ""), ""),"")</f>
        <v>#VALUE!</v>
      </c>
      <c r="Q51" s="10" t="e">
        <f>IF('FY2024'!$A53&lt;&gt;"",IF(AND(MONTH($K51) &lt;= 2, MONTH($L51) &gt;= 2), IF($O51 &lt;&gt; "", $E51/$O51, ""), ""),"")</f>
        <v>#VALUE!</v>
      </c>
      <c r="R51" s="10" t="e">
        <f>IF('FY2024'!$A53&lt;&gt;"",IF(AND(MONTH($K51) &lt;= 3, MONTH($L51) &gt;= 3), IF($O51 &lt;&gt; "", $E51/$O51, ""), ""),"")</f>
        <v>#VALUE!</v>
      </c>
      <c r="S51" s="10" t="e">
        <f>IF('FY2024'!$A53&lt;&gt;"",IF(AND(MONTH($K51) &lt;= 4, MONTH($L51) &gt;= 4), IF($O51 &lt;&gt; "", $E51/$O51, ""), ""),"")</f>
        <v>#VALUE!</v>
      </c>
      <c r="T51" s="10" t="e">
        <f>IF('FY2024'!$A53&lt;&gt;"",IF(AND(MONTH($K51) &lt;= 5, MONTH($L51) &gt;= 5), IF($O51 &lt;&gt; "", $E51/$O51, ""), ""),"")</f>
        <v>#VALUE!</v>
      </c>
      <c r="U51" s="10" t="e">
        <f>IF('FY2024'!$A53&lt;&gt;"",IF(AND(MONTH($K51) &lt;= 6, MONTH($L51) &gt;= 6), IF($O51 &lt;&gt; "", $E51/$O51, ""), ""),"")</f>
        <v>#VALUE!</v>
      </c>
      <c r="V51" s="10" t="e">
        <f>IF('FY2024'!$A53&lt;&gt;"",IF(AND(MONTH($K51) &lt;= 7, MONTH($L51) &gt;= 7 ), IF($O51 &lt;&gt; "", $E51/$O51, ""), ""),"")</f>
        <v>#VALUE!</v>
      </c>
      <c r="W51" s="10" t="e">
        <f>IF('FY2024'!$A53&lt;&gt;"",IF(AND(MONTH($K51) &lt;= 8, MONTH($L51) &gt;= 8), IF($O51 &lt;&gt; "", $E51/$O51, ""), ""),"")</f>
        <v>#VALUE!</v>
      </c>
      <c r="X51" s="10" t="e">
        <f>IF('FY2024'!$A53&lt;&gt;"",IF(AND(MONTH($K51) &lt;= 9, MONTH($L51) &gt;= 9), IF($O51 &lt;&gt; "", $E51/$O51, ""), ""),"")</f>
        <v>#VALUE!</v>
      </c>
      <c r="Y51" s="10" t="e">
        <f>IF('FY2024'!$A53&lt;&gt;"",IF(AND(MONTH($K51) &lt;= 10, MONTH($L51) &gt;= 10), IF($O51 &lt;&gt; "", $E51/$O51, ""), ""),"")</f>
        <v>#VALUE!</v>
      </c>
      <c r="Z51" s="10" t="e">
        <f>IF('FY2024'!$A53&lt;&gt;"",IF(AND(MONTH($K51) &lt;= 11, MONTH($L51) &gt;= 11), IF($O51 &lt;&gt; "", $E51/$O51, ""), ""),"")</f>
        <v>#VALUE!</v>
      </c>
      <c r="AA51" s="10" t="e">
        <f>IF('FY2024'!$A53&lt;&gt;"",IF(AND(MONTH($K51) &lt;= 12, MONTH($L51) &gt;= 12), IF($O51 &lt;&gt; "", $E51/$O51, ""), ""),"")</f>
        <v>#VALUE!</v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 t="e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#VALUE!</v>
      </c>
      <c r="L52" s="7" t="e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#VALUE!</v>
      </c>
      <c r="M52" s="7" t="e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#VALUE!</v>
      </c>
      <c r="N52" s="7" t="e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#VALUE!</v>
      </c>
      <c r="O52" s="5" t="e">
        <f t="shared" si="0"/>
        <v>#VALUE!</v>
      </c>
      <c r="P52" s="10" t="e">
        <f>IF('FY2024'!$A54&lt;&gt;"",IF(AND(MONTH($K52) &lt;= 1, MONTH($L52) &gt;= 1), IF($O52 &lt;&gt; "", $E52/$O52, ""), ""),"")</f>
        <v>#VALUE!</v>
      </c>
      <c r="Q52" s="10" t="e">
        <f>IF('FY2024'!$A54&lt;&gt;"",IF(AND(MONTH($K52) &lt;= 2, MONTH($L52) &gt;= 2), IF($O52 &lt;&gt; "", $E52/$O52, ""), ""),"")</f>
        <v>#VALUE!</v>
      </c>
      <c r="R52" s="10" t="e">
        <f>IF('FY2024'!$A54&lt;&gt;"",IF(AND(MONTH($K52) &lt;= 3, MONTH($L52) &gt;= 3), IF($O52 &lt;&gt; "", $E52/$O52, ""), ""),"")</f>
        <v>#VALUE!</v>
      </c>
      <c r="S52" s="10" t="e">
        <f>IF('FY2024'!$A54&lt;&gt;"",IF(AND(MONTH($K52) &lt;= 4, MONTH($L52) &gt;= 4), IF($O52 &lt;&gt; "", $E52/$O52, ""), ""),"")</f>
        <v>#VALUE!</v>
      </c>
      <c r="T52" s="10" t="e">
        <f>IF('FY2024'!$A54&lt;&gt;"",IF(AND(MONTH($K52) &lt;= 5, MONTH($L52) &gt;= 5), IF($O52 &lt;&gt; "", $E52/$O52, ""), ""),"")</f>
        <v>#VALUE!</v>
      </c>
      <c r="U52" s="10" t="e">
        <f>IF('FY2024'!$A54&lt;&gt;"",IF(AND(MONTH($K52) &lt;= 6, MONTH($L52) &gt;= 6), IF($O52 &lt;&gt; "", $E52/$O52, ""), ""),"")</f>
        <v>#VALUE!</v>
      </c>
      <c r="V52" s="10" t="e">
        <f>IF('FY2024'!$A54&lt;&gt;"",IF(AND(MONTH($K52) &lt;= 7, MONTH($L52) &gt;= 7 ), IF($O52 &lt;&gt; "", $E52/$O52, ""), ""),"")</f>
        <v>#VALUE!</v>
      </c>
      <c r="W52" s="10" t="e">
        <f>IF('FY2024'!$A54&lt;&gt;"",IF(AND(MONTH($K52) &lt;= 8, MONTH($L52) &gt;= 8), IF($O52 &lt;&gt; "", $E52/$O52, ""), ""),"")</f>
        <v>#VALUE!</v>
      </c>
      <c r="X52" s="10" t="e">
        <f>IF('FY2024'!$A54&lt;&gt;"",IF(AND(MONTH($K52) &lt;= 9, MONTH($L52) &gt;= 9), IF($O52 &lt;&gt; "", $E52/$O52, ""), ""),"")</f>
        <v>#VALUE!</v>
      </c>
      <c r="Y52" s="10" t="e">
        <f>IF('FY2024'!$A54&lt;&gt;"",IF(AND(MONTH($K52) &lt;= 10, MONTH($L52) &gt;= 10), IF($O52 &lt;&gt; "", $E52/$O52, ""), ""),"")</f>
        <v>#VALUE!</v>
      </c>
      <c r="Z52" s="10" t="e">
        <f>IF('FY2024'!$A54&lt;&gt;"",IF(AND(MONTH($K52) &lt;= 11, MONTH($L52) &gt;= 11), IF($O52 &lt;&gt; "", $E52/$O52, ""), ""),"")</f>
        <v>#VALUE!</v>
      </c>
      <c r="AA52" s="10" t="e">
        <f>IF('FY2024'!$A54&lt;&gt;"",IF(AND(MONTH($K52) &lt;= 12, MONTH($L52) &gt;= 12), IF($O52 &lt;&gt; "", $E52/$O52, ""), ""),"")</f>
        <v>#VALUE!</v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 t="e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#VALUE!</v>
      </c>
      <c r="L53" s="7" t="e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#VALUE!</v>
      </c>
      <c r="M53" s="7" t="e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#VALUE!</v>
      </c>
      <c r="N53" s="7" t="e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#VALUE!</v>
      </c>
      <c r="O53" s="5" t="e">
        <f t="shared" si="0"/>
        <v>#VALUE!</v>
      </c>
      <c r="P53" s="10" t="e">
        <f>IF('FY2024'!$A55&lt;&gt;"",IF(AND(MONTH($K53) &lt;= 1, MONTH($L53) &gt;= 1), IF($O53 &lt;&gt; "", $E53/$O53, ""), ""),"")</f>
        <v>#VALUE!</v>
      </c>
      <c r="Q53" s="10" t="e">
        <f>IF('FY2024'!$A55&lt;&gt;"",IF(AND(MONTH($K53) &lt;= 2, MONTH($L53) &gt;= 2), IF($O53 &lt;&gt; "", $E53/$O53, ""), ""),"")</f>
        <v>#VALUE!</v>
      </c>
      <c r="R53" s="10" t="e">
        <f>IF('FY2024'!$A55&lt;&gt;"",IF(AND(MONTH($K53) &lt;= 3, MONTH($L53) &gt;= 3), IF($O53 &lt;&gt; "", $E53/$O53, ""), ""),"")</f>
        <v>#VALUE!</v>
      </c>
      <c r="S53" s="10" t="e">
        <f>IF('FY2024'!$A55&lt;&gt;"",IF(AND(MONTH($K53) &lt;= 4, MONTH($L53) &gt;= 4), IF($O53 &lt;&gt; "", $E53/$O53, ""), ""),"")</f>
        <v>#VALUE!</v>
      </c>
      <c r="T53" s="10" t="e">
        <f>IF('FY2024'!$A55&lt;&gt;"",IF(AND(MONTH($K53) &lt;= 5, MONTH($L53) &gt;= 5), IF($O53 &lt;&gt; "", $E53/$O53, ""), ""),"")</f>
        <v>#VALUE!</v>
      </c>
      <c r="U53" s="10" t="e">
        <f>IF('FY2024'!$A55&lt;&gt;"",IF(AND(MONTH($K53) &lt;= 6, MONTH($L53) &gt;= 6), IF($O53 &lt;&gt; "", $E53/$O53, ""), ""),"")</f>
        <v>#VALUE!</v>
      </c>
      <c r="V53" s="10" t="e">
        <f>IF('FY2024'!$A55&lt;&gt;"",IF(AND(MONTH($K53) &lt;= 7, MONTH($L53) &gt;= 7 ), IF($O53 &lt;&gt; "", $E53/$O53, ""), ""),"")</f>
        <v>#VALUE!</v>
      </c>
      <c r="W53" s="10" t="e">
        <f>IF('FY2024'!$A55&lt;&gt;"",IF(AND(MONTH($K53) &lt;= 8, MONTH($L53) &gt;= 8), IF($O53 &lt;&gt; "", $E53/$O53, ""), ""),"")</f>
        <v>#VALUE!</v>
      </c>
      <c r="X53" s="10" t="e">
        <f>IF('FY2024'!$A55&lt;&gt;"",IF(AND(MONTH($K53) &lt;= 9, MONTH($L53) &gt;= 9), IF($O53 &lt;&gt; "", $E53/$O53, ""), ""),"")</f>
        <v>#VALUE!</v>
      </c>
      <c r="Y53" s="10" t="e">
        <f>IF('FY2024'!$A55&lt;&gt;"",IF(AND(MONTH($K53) &lt;= 10, MONTH($L53) &gt;= 10), IF($O53 &lt;&gt; "", $E53/$O53, ""), ""),"")</f>
        <v>#VALUE!</v>
      </c>
      <c r="Z53" s="10" t="e">
        <f>IF('FY2024'!$A55&lt;&gt;"",IF(AND(MONTH($K53) &lt;= 11, MONTH($L53) &gt;= 11), IF($O53 &lt;&gt; "", $E53/$O53, ""), ""),"")</f>
        <v>#VALUE!</v>
      </c>
      <c r="AA53" s="10" t="e">
        <f>IF('FY2024'!$A55&lt;&gt;"",IF(AND(MONTH($K53) &lt;= 12, MONTH($L53) &gt;= 12), IF($O53 &lt;&gt; "", $E53/$O53, ""), ""),"")</f>
        <v>#VALUE!</v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 t="e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#VALUE!</v>
      </c>
      <c r="L54" s="7" t="e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#VALUE!</v>
      </c>
      <c r="M54" s="7" t="e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#VALUE!</v>
      </c>
      <c r="N54" s="7" t="e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#VALUE!</v>
      </c>
      <c r="O54" s="5" t="e">
        <f t="shared" si="0"/>
        <v>#VALUE!</v>
      </c>
      <c r="P54" s="10" t="e">
        <f>IF('FY2024'!$A56&lt;&gt;"",IF(AND(MONTH($K54) &lt;= 1, MONTH($L54) &gt;= 1), IF($O54 &lt;&gt; "", $E54/$O54, ""), ""),"")</f>
        <v>#VALUE!</v>
      </c>
      <c r="Q54" s="10" t="e">
        <f>IF('FY2024'!$A56&lt;&gt;"",IF(AND(MONTH($K54) &lt;= 2, MONTH($L54) &gt;= 2), IF($O54 &lt;&gt; "", $E54/$O54, ""), ""),"")</f>
        <v>#VALUE!</v>
      </c>
      <c r="R54" s="10" t="e">
        <f>IF('FY2024'!$A56&lt;&gt;"",IF(AND(MONTH($K54) &lt;= 3, MONTH($L54) &gt;= 3), IF($O54 &lt;&gt; "", $E54/$O54, ""), ""),"")</f>
        <v>#VALUE!</v>
      </c>
      <c r="S54" s="10" t="e">
        <f>IF('FY2024'!$A56&lt;&gt;"",IF(AND(MONTH($K54) &lt;= 4, MONTH($L54) &gt;= 4), IF($O54 &lt;&gt; "", $E54/$O54, ""), ""),"")</f>
        <v>#VALUE!</v>
      </c>
      <c r="T54" s="10" t="e">
        <f>IF('FY2024'!$A56&lt;&gt;"",IF(AND(MONTH($K54) &lt;= 5, MONTH($L54) &gt;= 5), IF($O54 &lt;&gt; "", $E54/$O54, ""), ""),"")</f>
        <v>#VALUE!</v>
      </c>
      <c r="U54" s="10" t="e">
        <f>IF('FY2024'!$A56&lt;&gt;"",IF(AND(MONTH($K54) &lt;= 6, MONTH($L54) &gt;= 6), IF($O54 &lt;&gt; "", $E54/$O54, ""), ""),"")</f>
        <v>#VALUE!</v>
      </c>
      <c r="V54" s="10" t="e">
        <f>IF('FY2024'!$A56&lt;&gt;"",IF(AND(MONTH($K54) &lt;= 7, MONTH($L54) &gt;= 7 ), IF($O54 &lt;&gt; "", $E54/$O54, ""), ""),"")</f>
        <v>#VALUE!</v>
      </c>
      <c r="W54" s="10" t="e">
        <f>IF('FY2024'!$A56&lt;&gt;"",IF(AND(MONTH($K54) &lt;= 8, MONTH($L54) &gt;= 8), IF($O54 &lt;&gt; "", $E54/$O54, ""), ""),"")</f>
        <v>#VALUE!</v>
      </c>
      <c r="X54" s="10" t="e">
        <f>IF('FY2024'!$A56&lt;&gt;"",IF(AND(MONTH($K54) &lt;= 9, MONTH($L54) &gt;= 9), IF($O54 &lt;&gt; "", $E54/$O54, ""), ""),"")</f>
        <v>#VALUE!</v>
      </c>
      <c r="Y54" s="10" t="e">
        <f>IF('FY2024'!$A56&lt;&gt;"",IF(AND(MONTH($K54) &lt;= 10, MONTH($L54) &gt;= 10), IF($O54 &lt;&gt; "", $E54/$O54, ""), ""),"")</f>
        <v>#VALUE!</v>
      </c>
      <c r="Z54" s="10" t="e">
        <f>IF('FY2024'!$A56&lt;&gt;"",IF(AND(MONTH($K54) &lt;= 11, MONTH($L54) &gt;= 11), IF($O54 &lt;&gt; "", $E54/$O54, ""), ""),"")</f>
        <v>#VALUE!</v>
      </c>
      <c r="AA54" s="10" t="e">
        <f>IF('FY2024'!$A56&lt;&gt;"",IF(AND(MONTH($K54) &lt;= 12, MONTH($L54) &gt;= 12), IF($O54 &lt;&gt; "", $E54/$O54, ""), ""),"")</f>
        <v>#VALUE!</v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 t="e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#VALUE!</v>
      </c>
      <c r="L55" s="7" t="e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#VALUE!</v>
      </c>
      <c r="M55" s="7" t="e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#VALUE!</v>
      </c>
      <c r="N55" s="7" t="e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#VALUE!</v>
      </c>
      <c r="O55" s="5" t="e">
        <f t="shared" si="0"/>
        <v>#VALUE!</v>
      </c>
      <c r="P55" s="10" t="e">
        <f>IF('FY2024'!$A57&lt;&gt;"",IF(AND(MONTH($K55) &lt;= 1, MONTH($L55) &gt;= 1), IF($O55 &lt;&gt; "", $E55/$O55, ""), ""),"")</f>
        <v>#VALUE!</v>
      </c>
      <c r="Q55" s="10" t="e">
        <f>IF('FY2024'!$A57&lt;&gt;"",IF(AND(MONTH($K55) &lt;= 2, MONTH($L55) &gt;= 2), IF($O55 &lt;&gt; "", $E55/$O55, ""), ""),"")</f>
        <v>#VALUE!</v>
      </c>
      <c r="R55" s="10" t="e">
        <f>IF('FY2024'!$A57&lt;&gt;"",IF(AND(MONTH($K55) &lt;= 3, MONTH($L55) &gt;= 3), IF($O55 &lt;&gt; "", $E55/$O55, ""), ""),"")</f>
        <v>#VALUE!</v>
      </c>
      <c r="S55" s="10" t="e">
        <f>IF('FY2024'!$A57&lt;&gt;"",IF(AND(MONTH($K55) &lt;= 4, MONTH($L55) &gt;= 4), IF($O55 &lt;&gt; "", $E55/$O55, ""), ""),"")</f>
        <v>#VALUE!</v>
      </c>
      <c r="T55" s="10" t="e">
        <f>IF('FY2024'!$A57&lt;&gt;"",IF(AND(MONTH($K55) &lt;= 5, MONTH($L55) &gt;= 5), IF($O55 &lt;&gt; "", $E55/$O55, ""), ""),"")</f>
        <v>#VALUE!</v>
      </c>
      <c r="U55" s="10" t="e">
        <f>IF('FY2024'!$A57&lt;&gt;"",IF(AND(MONTH($K55) &lt;= 6, MONTH($L55) &gt;= 6), IF($O55 &lt;&gt; "", $E55/$O55, ""), ""),"")</f>
        <v>#VALUE!</v>
      </c>
      <c r="V55" s="10" t="e">
        <f>IF('FY2024'!$A57&lt;&gt;"",IF(AND(MONTH($K55) &lt;= 7, MONTH($L55) &gt;= 7 ), IF($O55 &lt;&gt; "", $E55/$O55, ""), ""),"")</f>
        <v>#VALUE!</v>
      </c>
      <c r="W55" s="10" t="e">
        <f>IF('FY2024'!$A57&lt;&gt;"",IF(AND(MONTH($K55) &lt;= 8, MONTH($L55) &gt;= 8), IF($O55 &lt;&gt; "", $E55/$O55, ""), ""),"")</f>
        <v>#VALUE!</v>
      </c>
      <c r="X55" s="10" t="e">
        <f>IF('FY2024'!$A57&lt;&gt;"",IF(AND(MONTH($K55) &lt;= 9, MONTH($L55) &gt;= 9), IF($O55 &lt;&gt; "", $E55/$O55, ""), ""),"")</f>
        <v>#VALUE!</v>
      </c>
      <c r="Y55" s="10" t="e">
        <f>IF('FY2024'!$A57&lt;&gt;"",IF(AND(MONTH($K55) &lt;= 10, MONTH($L55) &gt;= 10), IF($O55 &lt;&gt; "", $E55/$O55, ""), ""),"")</f>
        <v>#VALUE!</v>
      </c>
      <c r="Z55" s="10" t="e">
        <f>IF('FY2024'!$A57&lt;&gt;"",IF(AND(MONTH($K55) &lt;= 11, MONTH($L55) &gt;= 11), IF($O55 &lt;&gt; "", $E55/$O55, ""), ""),"")</f>
        <v>#VALUE!</v>
      </c>
      <c r="AA55" s="10" t="e">
        <f>IF('FY2024'!$A57&lt;&gt;"",IF(AND(MONTH($K55) &lt;= 12, MONTH($L55) &gt;= 12), IF($O55 &lt;&gt; "", $E55/$O55, ""), ""),"")</f>
        <v>#VALUE!</v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 t="e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#VALUE!</v>
      </c>
      <c r="L56" s="7" t="e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#VALUE!</v>
      </c>
      <c r="M56" s="7" t="e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#VALUE!</v>
      </c>
      <c r="N56" s="7" t="e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#VALUE!</v>
      </c>
      <c r="O56" s="5" t="e">
        <f t="shared" si="0"/>
        <v>#VALUE!</v>
      </c>
      <c r="P56" s="10" t="e">
        <f>IF('FY2024'!$A58&lt;&gt;"",IF(AND(MONTH($K56) &lt;= 1, MONTH($L56) &gt;= 1), IF($O56 &lt;&gt; "", $E56/$O56, ""), ""),"")</f>
        <v>#VALUE!</v>
      </c>
      <c r="Q56" s="10" t="e">
        <f>IF('FY2024'!$A58&lt;&gt;"",IF(AND(MONTH($K56) &lt;= 2, MONTH($L56) &gt;= 2), IF($O56 &lt;&gt; "", $E56/$O56, ""), ""),"")</f>
        <v>#VALUE!</v>
      </c>
      <c r="R56" s="10" t="e">
        <f>IF('FY2024'!$A58&lt;&gt;"",IF(AND(MONTH($K56) &lt;= 3, MONTH($L56) &gt;= 3), IF($O56 &lt;&gt; "", $E56/$O56, ""), ""),"")</f>
        <v>#VALUE!</v>
      </c>
      <c r="S56" s="10" t="e">
        <f>IF('FY2024'!$A58&lt;&gt;"",IF(AND(MONTH($K56) &lt;= 4, MONTH($L56) &gt;= 4), IF($O56 &lt;&gt; "", $E56/$O56, ""), ""),"")</f>
        <v>#VALUE!</v>
      </c>
      <c r="T56" s="10" t="e">
        <f>IF('FY2024'!$A58&lt;&gt;"",IF(AND(MONTH($K56) &lt;= 5, MONTH($L56) &gt;= 5), IF($O56 &lt;&gt; "", $E56/$O56, ""), ""),"")</f>
        <v>#VALUE!</v>
      </c>
      <c r="U56" s="10" t="e">
        <f>IF('FY2024'!$A58&lt;&gt;"",IF(AND(MONTH($K56) &lt;= 6, MONTH($L56) &gt;= 6), IF($O56 &lt;&gt; "", $E56/$O56, ""), ""),"")</f>
        <v>#VALUE!</v>
      </c>
      <c r="V56" s="10" t="e">
        <f>IF('FY2024'!$A58&lt;&gt;"",IF(AND(MONTH($K56) &lt;= 7, MONTH($L56) &gt;= 7 ), IF($O56 &lt;&gt; "", $E56/$O56, ""), ""),"")</f>
        <v>#VALUE!</v>
      </c>
      <c r="W56" s="10" t="e">
        <f>IF('FY2024'!$A58&lt;&gt;"",IF(AND(MONTH($K56) &lt;= 8, MONTH($L56) &gt;= 8), IF($O56 &lt;&gt; "", $E56/$O56, ""), ""),"")</f>
        <v>#VALUE!</v>
      </c>
      <c r="X56" s="10" t="e">
        <f>IF('FY2024'!$A58&lt;&gt;"",IF(AND(MONTH($K56) &lt;= 9, MONTH($L56) &gt;= 9), IF($O56 &lt;&gt; "", $E56/$O56, ""), ""),"")</f>
        <v>#VALUE!</v>
      </c>
      <c r="Y56" s="10" t="e">
        <f>IF('FY2024'!$A58&lt;&gt;"",IF(AND(MONTH($K56) &lt;= 10, MONTH($L56) &gt;= 10), IF($O56 &lt;&gt; "", $E56/$O56, ""), ""),"")</f>
        <v>#VALUE!</v>
      </c>
      <c r="Z56" s="10" t="e">
        <f>IF('FY2024'!$A58&lt;&gt;"",IF(AND(MONTH($K56) &lt;= 11, MONTH($L56) &gt;= 11), IF($O56 &lt;&gt; "", $E56/$O56, ""), ""),"")</f>
        <v>#VALUE!</v>
      </c>
      <c r="AA56" s="10" t="e">
        <f>IF('FY2024'!$A58&lt;&gt;"",IF(AND(MONTH($K56) &lt;= 12, MONTH($L56) &gt;= 12), IF($O56 &lt;&gt; "", $E56/$O56, ""), ""),"")</f>
        <v>#VALUE!</v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 t="e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#VALUE!</v>
      </c>
      <c r="L57" s="7" t="e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#VALUE!</v>
      </c>
      <c r="M57" s="7" t="e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#VALUE!</v>
      </c>
      <c r="N57" s="7" t="e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#VALUE!</v>
      </c>
      <c r="O57" s="5" t="e">
        <f t="shared" si="0"/>
        <v>#VALUE!</v>
      </c>
      <c r="P57" s="10" t="e">
        <f>IF('FY2024'!$A59&lt;&gt;"",IF(AND(MONTH($K57) &lt;= 1, MONTH($L57) &gt;= 1), IF($O57 &lt;&gt; "", $E57/$O57, ""), ""),"")</f>
        <v>#VALUE!</v>
      </c>
      <c r="Q57" s="10" t="e">
        <f>IF('FY2024'!$A59&lt;&gt;"",IF(AND(MONTH($K57) &lt;= 2, MONTH($L57) &gt;= 2), IF($O57 &lt;&gt; "", $E57/$O57, ""), ""),"")</f>
        <v>#VALUE!</v>
      </c>
      <c r="R57" s="10" t="e">
        <f>IF('FY2024'!$A59&lt;&gt;"",IF(AND(MONTH($K57) &lt;= 3, MONTH($L57) &gt;= 3), IF($O57 &lt;&gt; "", $E57/$O57, ""), ""),"")</f>
        <v>#VALUE!</v>
      </c>
      <c r="S57" s="10" t="e">
        <f>IF('FY2024'!$A59&lt;&gt;"",IF(AND(MONTH($K57) &lt;= 4, MONTH($L57) &gt;= 4), IF($O57 &lt;&gt; "", $E57/$O57, ""), ""),"")</f>
        <v>#VALUE!</v>
      </c>
      <c r="T57" s="10" t="e">
        <f>IF('FY2024'!$A59&lt;&gt;"",IF(AND(MONTH($K57) &lt;= 5, MONTH($L57) &gt;= 5), IF($O57 &lt;&gt; "", $E57/$O57, ""), ""),"")</f>
        <v>#VALUE!</v>
      </c>
      <c r="U57" s="10" t="e">
        <f>IF('FY2024'!$A59&lt;&gt;"",IF(AND(MONTH($K57) &lt;= 6, MONTH($L57) &gt;= 6), IF($O57 &lt;&gt; "", $E57/$O57, ""), ""),"")</f>
        <v>#VALUE!</v>
      </c>
      <c r="V57" s="10" t="e">
        <f>IF('FY2024'!$A59&lt;&gt;"",IF(AND(MONTH($K57) &lt;= 7, MONTH($L57) &gt;= 7 ), IF($O57 &lt;&gt; "", $E57/$O57, ""), ""),"")</f>
        <v>#VALUE!</v>
      </c>
      <c r="W57" s="10" t="e">
        <f>IF('FY2024'!$A59&lt;&gt;"",IF(AND(MONTH($K57) &lt;= 8, MONTH($L57) &gt;= 8), IF($O57 &lt;&gt; "", $E57/$O57, ""), ""),"")</f>
        <v>#VALUE!</v>
      </c>
      <c r="X57" s="10" t="e">
        <f>IF('FY2024'!$A59&lt;&gt;"",IF(AND(MONTH($K57) &lt;= 9, MONTH($L57) &gt;= 9), IF($O57 &lt;&gt; "", $E57/$O57, ""), ""),"")</f>
        <v>#VALUE!</v>
      </c>
      <c r="Y57" s="10" t="e">
        <f>IF('FY2024'!$A59&lt;&gt;"",IF(AND(MONTH($K57) &lt;= 10, MONTH($L57) &gt;= 10), IF($O57 &lt;&gt; "", $E57/$O57, ""), ""),"")</f>
        <v>#VALUE!</v>
      </c>
      <c r="Z57" s="10" t="e">
        <f>IF('FY2024'!$A59&lt;&gt;"",IF(AND(MONTH($K57) &lt;= 11, MONTH($L57) &gt;= 11), IF($O57 &lt;&gt; "", $E57/$O57, ""), ""),"")</f>
        <v>#VALUE!</v>
      </c>
      <c r="AA57" s="10" t="e">
        <f>IF('FY2024'!$A59&lt;&gt;"",IF(AND(MONTH($K57) &lt;= 12, MONTH($L57) &gt;= 12), IF($O57 &lt;&gt; "", $E57/$O57, ""), ""),"")</f>
        <v>#VALUE!</v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 t="e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#VALUE!</v>
      </c>
      <c r="L58" s="7" t="e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#VALUE!</v>
      </c>
      <c r="M58" s="7" t="e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#VALUE!</v>
      </c>
      <c r="N58" s="7" t="e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#VALUE!</v>
      </c>
      <c r="O58" s="5" t="e">
        <f t="shared" si="0"/>
        <v>#VALUE!</v>
      </c>
      <c r="P58" s="10" t="e">
        <f>IF('FY2024'!$A60&lt;&gt;"",IF(AND(MONTH($K58) &lt;= 1, MONTH($L58) &gt;= 1), IF($O58 &lt;&gt; "", $E58/$O58, ""), ""),"")</f>
        <v>#VALUE!</v>
      </c>
      <c r="Q58" s="10" t="e">
        <f>IF('FY2024'!$A60&lt;&gt;"",IF(AND(MONTH($K58) &lt;= 2, MONTH($L58) &gt;= 2), IF($O58 &lt;&gt; "", $E58/$O58, ""), ""),"")</f>
        <v>#VALUE!</v>
      </c>
      <c r="R58" s="10" t="e">
        <f>IF('FY2024'!$A60&lt;&gt;"",IF(AND(MONTH($K58) &lt;= 3, MONTH($L58) &gt;= 3), IF($O58 &lt;&gt; "", $E58/$O58, ""), ""),"")</f>
        <v>#VALUE!</v>
      </c>
      <c r="S58" s="10" t="e">
        <f>IF('FY2024'!$A60&lt;&gt;"",IF(AND(MONTH($K58) &lt;= 4, MONTH($L58) &gt;= 4), IF($O58 &lt;&gt; "", $E58/$O58, ""), ""),"")</f>
        <v>#VALUE!</v>
      </c>
      <c r="T58" s="10" t="e">
        <f>IF('FY2024'!$A60&lt;&gt;"",IF(AND(MONTH($K58) &lt;= 5, MONTH($L58) &gt;= 5), IF($O58 &lt;&gt; "", $E58/$O58, ""), ""),"")</f>
        <v>#VALUE!</v>
      </c>
      <c r="U58" s="10" t="e">
        <f>IF('FY2024'!$A60&lt;&gt;"",IF(AND(MONTH($K58) &lt;= 6, MONTH($L58) &gt;= 6), IF($O58 &lt;&gt; "", $E58/$O58, ""), ""),"")</f>
        <v>#VALUE!</v>
      </c>
      <c r="V58" s="10" t="e">
        <f>IF('FY2024'!$A60&lt;&gt;"",IF(AND(MONTH($K58) &lt;= 7, MONTH($L58) &gt;= 7 ), IF($O58 &lt;&gt; "", $E58/$O58, ""), ""),"")</f>
        <v>#VALUE!</v>
      </c>
      <c r="W58" s="10" t="e">
        <f>IF('FY2024'!$A60&lt;&gt;"",IF(AND(MONTH($K58) &lt;= 8, MONTH($L58) &gt;= 8), IF($O58 &lt;&gt; "", $E58/$O58, ""), ""),"")</f>
        <v>#VALUE!</v>
      </c>
      <c r="X58" s="10" t="e">
        <f>IF('FY2024'!$A60&lt;&gt;"",IF(AND(MONTH($K58) &lt;= 9, MONTH($L58) &gt;= 9), IF($O58 &lt;&gt; "", $E58/$O58, ""), ""),"")</f>
        <v>#VALUE!</v>
      </c>
      <c r="Y58" s="10" t="e">
        <f>IF('FY2024'!$A60&lt;&gt;"",IF(AND(MONTH($K58) &lt;= 10, MONTH($L58) &gt;= 10), IF($O58 &lt;&gt; "", $E58/$O58, ""), ""),"")</f>
        <v>#VALUE!</v>
      </c>
      <c r="Z58" s="10" t="e">
        <f>IF('FY2024'!$A60&lt;&gt;"",IF(AND(MONTH($K58) &lt;= 11, MONTH($L58) &gt;= 11), IF($O58 &lt;&gt; "", $E58/$O58, ""), ""),"")</f>
        <v>#VALUE!</v>
      </c>
      <c r="AA58" s="10" t="e">
        <f>IF('FY2024'!$A60&lt;&gt;"",IF(AND(MONTH($K58) &lt;= 12, MONTH($L58) &gt;= 12), IF($O58 &lt;&gt; "", $E58/$O58, ""), ""),"")</f>
        <v>#VALUE!</v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 t="e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#VALUE!</v>
      </c>
      <c r="L59" s="7" t="e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#VALUE!</v>
      </c>
      <c r="M59" s="7" t="e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#VALUE!</v>
      </c>
      <c r="N59" s="7" t="e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#VALUE!</v>
      </c>
      <c r="O59" s="5" t="e">
        <f t="shared" si="0"/>
        <v>#VALUE!</v>
      </c>
      <c r="P59" s="10" t="e">
        <f>IF('FY2024'!$A61&lt;&gt;"",IF(AND(MONTH($K59) &lt;= 1, MONTH($L59) &gt;= 1), IF($O59 &lt;&gt; "", $E59/$O59, ""), ""),"")</f>
        <v>#VALUE!</v>
      </c>
      <c r="Q59" s="10" t="e">
        <f>IF('FY2024'!$A61&lt;&gt;"",IF(AND(MONTH($K59) &lt;= 2, MONTH($L59) &gt;= 2), IF($O59 &lt;&gt; "", $E59/$O59, ""), ""),"")</f>
        <v>#VALUE!</v>
      </c>
      <c r="R59" s="10" t="e">
        <f>IF('FY2024'!$A61&lt;&gt;"",IF(AND(MONTH($K59) &lt;= 3, MONTH($L59) &gt;= 3), IF($O59 &lt;&gt; "", $E59/$O59, ""), ""),"")</f>
        <v>#VALUE!</v>
      </c>
      <c r="S59" s="10" t="e">
        <f>IF('FY2024'!$A61&lt;&gt;"",IF(AND(MONTH($K59) &lt;= 4, MONTH($L59) &gt;= 4), IF($O59 &lt;&gt; "", $E59/$O59, ""), ""),"")</f>
        <v>#VALUE!</v>
      </c>
      <c r="T59" s="10" t="e">
        <f>IF('FY2024'!$A61&lt;&gt;"",IF(AND(MONTH($K59) &lt;= 5, MONTH($L59) &gt;= 5), IF($O59 &lt;&gt; "", $E59/$O59, ""), ""),"")</f>
        <v>#VALUE!</v>
      </c>
      <c r="U59" s="10" t="e">
        <f>IF('FY2024'!$A61&lt;&gt;"",IF(AND(MONTH($K59) &lt;= 6, MONTH($L59) &gt;= 6), IF($O59 &lt;&gt; "", $E59/$O59, ""), ""),"")</f>
        <v>#VALUE!</v>
      </c>
      <c r="V59" s="10" t="e">
        <f>IF('FY2024'!$A61&lt;&gt;"",IF(AND(MONTH($K59) &lt;= 7, MONTH($L59) &gt;= 7 ), IF($O59 &lt;&gt; "", $E59/$O59, ""), ""),"")</f>
        <v>#VALUE!</v>
      </c>
      <c r="W59" s="10" t="e">
        <f>IF('FY2024'!$A61&lt;&gt;"",IF(AND(MONTH($K59) &lt;= 8, MONTH($L59) &gt;= 8), IF($O59 &lt;&gt; "", $E59/$O59, ""), ""),"")</f>
        <v>#VALUE!</v>
      </c>
      <c r="X59" s="10" t="e">
        <f>IF('FY2024'!$A61&lt;&gt;"",IF(AND(MONTH($K59) &lt;= 9, MONTH($L59) &gt;= 9), IF($O59 &lt;&gt; "", $E59/$O59, ""), ""),"")</f>
        <v>#VALUE!</v>
      </c>
      <c r="Y59" s="10" t="e">
        <f>IF('FY2024'!$A61&lt;&gt;"",IF(AND(MONTH($K59) &lt;= 10, MONTH($L59) &gt;= 10), IF($O59 &lt;&gt; "", $E59/$O59, ""), ""),"")</f>
        <v>#VALUE!</v>
      </c>
      <c r="Z59" s="10" t="e">
        <f>IF('FY2024'!$A61&lt;&gt;"",IF(AND(MONTH($K59) &lt;= 11, MONTH($L59) &gt;= 11), IF($O59 &lt;&gt; "", $E59/$O59, ""), ""),"")</f>
        <v>#VALUE!</v>
      </c>
      <c r="AA59" s="10" t="e">
        <f>IF('FY2024'!$A61&lt;&gt;"",IF(AND(MONTH($K59) &lt;= 12, MONTH($L59) &gt;= 12), IF($O59 &lt;&gt; "", $E59/$O59, ""), ""),"")</f>
        <v>#VALUE!</v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 t="e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#VALUE!</v>
      </c>
      <c r="L60" s="7" t="e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#VALUE!</v>
      </c>
      <c r="M60" s="7" t="e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#VALUE!</v>
      </c>
      <c r="N60" s="7" t="e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#VALUE!</v>
      </c>
      <c r="O60" s="5" t="e">
        <f t="shared" si="0"/>
        <v>#VALUE!</v>
      </c>
      <c r="P60" s="10" t="e">
        <f>IF('FY2024'!$A62&lt;&gt;"",IF(AND(MONTH($K60) &lt;= 1, MONTH($L60) &gt;= 1), IF($O60 &lt;&gt; "", $E60/$O60, ""), ""),"")</f>
        <v>#VALUE!</v>
      </c>
      <c r="Q60" s="10" t="e">
        <f>IF('FY2024'!$A62&lt;&gt;"",IF(AND(MONTH($K60) &lt;= 2, MONTH($L60) &gt;= 2), IF($O60 &lt;&gt; "", $E60/$O60, ""), ""),"")</f>
        <v>#VALUE!</v>
      </c>
      <c r="R60" s="10" t="e">
        <f>IF('FY2024'!$A62&lt;&gt;"",IF(AND(MONTH($K60) &lt;= 3, MONTH($L60) &gt;= 3), IF($O60 &lt;&gt; "", $E60/$O60, ""), ""),"")</f>
        <v>#VALUE!</v>
      </c>
      <c r="S60" s="10" t="e">
        <f>IF('FY2024'!$A62&lt;&gt;"",IF(AND(MONTH($K60) &lt;= 4, MONTH($L60) &gt;= 4), IF($O60 &lt;&gt; "", $E60/$O60, ""), ""),"")</f>
        <v>#VALUE!</v>
      </c>
      <c r="T60" s="10" t="e">
        <f>IF('FY2024'!$A62&lt;&gt;"",IF(AND(MONTH($K60) &lt;= 5, MONTH($L60) &gt;= 5), IF($O60 &lt;&gt; "", $E60/$O60, ""), ""),"")</f>
        <v>#VALUE!</v>
      </c>
      <c r="U60" s="10" t="e">
        <f>IF('FY2024'!$A62&lt;&gt;"",IF(AND(MONTH($K60) &lt;= 6, MONTH($L60) &gt;= 6), IF($O60 &lt;&gt; "", $E60/$O60, ""), ""),"")</f>
        <v>#VALUE!</v>
      </c>
      <c r="V60" s="10" t="e">
        <f>IF('FY2024'!$A62&lt;&gt;"",IF(AND(MONTH($K60) &lt;= 7, MONTH($L60) &gt;= 7 ), IF($O60 &lt;&gt; "", $E60/$O60, ""), ""),"")</f>
        <v>#VALUE!</v>
      </c>
      <c r="W60" s="10" t="e">
        <f>IF('FY2024'!$A62&lt;&gt;"",IF(AND(MONTH($K60) &lt;= 8, MONTH($L60) &gt;= 8), IF($O60 &lt;&gt; "", $E60/$O60, ""), ""),"")</f>
        <v>#VALUE!</v>
      </c>
      <c r="X60" s="10" t="e">
        <f>IF('FY2024'!$A62&lt;&gt;"",IF(AND(MONTH($K60) &lt;= 9, MONTH($L60) &gt;= 9), IF($O60 &lt;&gt; "", $E60/$O60, ""), ""),"")</f>
        <v>#VALUE!</v>
      </c>
      <c r="Y60" s="10" t="e">
        <f>IF('FY2024'!$A62&lt;&gt;"",IF(AND(MONTH($K60) &lt;= 10, MONTH($L60) &gt;= 10), IF($O60 &lt;&gt; "", $E60/$O60, ""), ""),"")</f>
        <v>#VALUE!</v>
      </c>
      <c r="Z60" s="10" t="e">
        <f>IF('FY2024'!$A62&lt;&gt;"",IF(AND(MONTH($K60) &lt;= 11, MONTH($L60) &gt;= 11), IF($O60 &lt;&gt; "", $E60/$O60, ""), ""),"")</f>
        <v>#VALUE!</v>
      </c>
      <c r="AA60" s="10" t="e">
        <f>IF('FY2024'!$A62&lt;&gt;"",IF(AND(MONTH($K60) &lt;= 12, MONTH($L60) &gt;= 12), IF($O60 &lt;&gt; "", $E60/$O60, ""), ""),"")</f>
        <v>#VALUE!</v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 t="e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#VALUE!</v>
      </c>
      <c r="L61" s="7" t="e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#VALUE!</v>
      </c>
      <c r="M61" s="7" t="e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#VALUE!</v>
      </c>
      <c r="N61" s="7" t="e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#VALUE!</v>
      </c>
      <c r="O61" s="5" t="e">
        <f t="shared" si="0"/>
        <v>#VALUE!</v>
      </c>
      <c r="P61" s="10" t="e">
        <f>IF('FY2024'!$A63&lt;&gt;"",IF(AND(MONTH($K61) &lt;= 1, MONTH($L61) &gt;= 1), IF($O61 &lt;&gt; "", $E61/$O61, ""), ""),"")</f>
        <v>#VALUE!</v>
      </c>
      <c r="Q61" s="10" t="e">
        <f>IF('FY2024'!$A63&lt;&gt;"",IF(AND(MONTH($K61) &lt;= 2, MONTH($L61) &gt;= 2), IF($O61 &lt;&gt; "", $E61/$O61, ""), ""),"")</f>
        <v>#VALUE!</v>
      </c>
      <c r="R61" s="10" t="e">
        <f>IF('FY2024'!$A63&lt;&gt;"",IF(AND(MONTH($K61) &lt;= 3, MONTH($L61) &gt;= 3), IF($O61 &lt;&gt; "", $E61/$O61, ""), ""),"")</f>
        <v>#VALUE!</v>
      </c>
      <c r="S61" s="10" t="e">
        <f>IF('FY2024'!$A63&lt;&gt;"",IF(AND(MONTH($K61) &lt;= 4, MONTH($L61) &gt;= 4), IF($O61 &lt;&gt; "", $E61/$O61, ""), ""),"")</f>
        <v>#VALUE!</v>
      </c>
      <c r="T61" s="10" t="e">
        <f>IF('FY2024'!$A63&lt;&gt;"",IF(AND(MONTH($K61) &lt;= 5, MONTH($L61) &gt;= 5), IF($O61 &lt;&gt; "", $E61/$O61, ""), ""),"")</f>
        <v>#VALUE!</v>
      </c>
      <c r="U61" s="10" t="e">
        <f>IF('FY2024'!$A63&lt;&gt;"",IF(AND(MONTH($K61) &lt;= 6, MONTH($L61) &gt;= 6), IF($O61 &lt;&gt; "", $E61/$O61, ""), ""),"")</f>
        <v>#VALUE!</v>
      </c>
      <c r="V61" s="10" t="e">
        <f>IF('FY2024'!$A63&lt;&gt;"",IF(AND(MONTH($K61) &lt;= 7, MONTH($L61) &gt;= 7 ), IF($O61 &lt;&gt; "", $E61/$O61, ""), ""),"")</f>
        <v>#VALUE!</v>
      </c>
      <c r="W61" s="10" t="e">
        <f>IF('FY2024'!$A63&lt;&gt;"",IF(AND(MONTH($K61) &lt;= 8, MONTH($L61) &gt;= 8), IF($O61 &lt;&gt; "", $E61/$O61, ""), ""),"")</f>
        <v>#VALUE!</v>
      </c>
      <c r="X61" s="10" t="e">
        <f>IF('FY2024'!$A63&lt;&gt;"",IF(AND(MONTH($K61) &lt;= 9, MONTH($L61) &gt;= 9), IF($O61 &lt;&gt; "", $E61/$O61, ""), ""),"")</f>
        <v>#VALUE!</v>
      </c>
      <c r="Y61" s="10" t="e">
        <f>IF('FY2024'!$A63&lt;&gt;"",IF(AND(MONTH($K61) &lt;= 10, MONTH($L61) &gt;= 10), IF($O61 &lt;&gt; "", $E61/$O61, ""), ""),"")</f>
        <v>#VALUE!</v>
      </c>
      <c r="Z61" s="10" t="e">
        <f>IF('FY2024'!$A63&lt;&gt;"",IF(AND(MONTH($K61) &lt;= 11, MONTH($L61) &gt;= 11), IF($O61 &lt;&gt; "", $E61/$O61, ""), ""),"")</f>
        <v>#VALUE!</v>
      </c>
      <c r="AA61" s="10" t="e">
        <f>IF('FY2024'!$A63&lt;&gt;"",IF(AND(MONTH($K61) &lt;= 12, MONTH($L61) &gt;= 12), IF($O61 &lt;&gt; "", $E61/$O61, ""), ""),"")</f>
        <v>#VALUE!</v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 t="e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#VALUE!</v>
      </c>
      <c r="L62" s="7" t="e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#VALUE!</v>
      </c>
      <c r="M62" s="7" t="e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#VALUE!</v>
      </c>
      <c r="N62" s="7" t="e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#VALUE!</v>
      </c>
      <c r="O62" s="5" t="e">
        <f t="shared" si="0"/>
        <v>#VALUE!</v>
      </c>
      <c r="P62" s="10" t="e">
        <f>IF('FY2024'!$A64&lt;&gt;"",IF(AND(MONTH($K62) &lt;= 1, MONTH($L62) &gt;= 1), IF($O62 &lt;&gt; "", $E62/$O62, ""), ""),"")</f>
        <v>#VALUE!</v>
      </c>
      <c r="Q62" s="10" t="e">
        <f>IF('FY2024'!$A64&lt;&gt;"",IF(AND(MONTH($K62) &lt;= 2, MONTH($L62) &gt;= 2), IF($O62 &lt;&gt; "", $E62/$O62, ""), ""),"")</f>
        <v>#VALUE!</v>
      </c>
      <c r="R62" s="10" t="e">
        <f>IF('FY2024'!$A64&lt;&gt;"",IF(AND(MONTH($K62) &lt;= 3, MONTH($L62) &gt;= 3), IF($O62 &lt;&gt; "", $E62/$O62, ""), ""),"")</f>
        <v>#VALUE!</v>
      </c>
      <c r="S62" s="10" t="e">
        <f>IF('FY2024'!$A64&lt;&gt;"",IF(AND(MONTH($K62) &lt;= 4, MONTH($L62) &gt;= 4), IF($O62 &lt;&gt; "", $E62/$O62, ""), ""),"")</f>
        <v>#VALUE!</v>
      </c>
      <c r="T62" s="10" t="e">
        <f>IF('FY2024'!$A64&lt;&gt;"",IF(AND(MONTH($K62) &lt;= 5, MONTH($L62) &gt;= 5), IF($O62 &lt;&gt; "", $E62/$O62, ""), ""),"")</f>
        <v>#VALUE!</v>
      </c>
      <c r="U62" s="10" t="e">
        <f>IF('FY2024'!$A64&lt;&gt;"",IF(AND(MONTH($K62) &lt;= 6, MONTH($L62) &gt;= 6), IF($O62 &lt;&gt; "", $E62/$O62, ""), ""),"")</f>
        <v>#VALUE!</v>
      </c>
      <c r="V62" s="10" t="e">
        <f>IF('FY2024'!$A64&lt;&gt;"",IF(AND(MONTH($K62) &lt;= 7, MONTH($L62) &gt;= 7 ), IF($O62 &lt;&gt; "", $E62/$O62, ""), ""),"")</f>
        <v>#VALUE!</v>
      </c>
      <c r="W62" s="10" t="e">
        <f>IF('FY2024'!$A64&lt;&gt;"",IF(AND(MONTH($K62) &lt;= 8, MONTH($L62) &gt;= 8), IF($O62 &lt;&gt; "", $E62/$O62, ""), ""),"")</f>
        <v>#VALUE!</v>
      </c>
      <c r="X62" s="10" t="e">
        <f>IF('FY2024'!$A64&lt;&gt;"",IF(AND(MONTH($K62) &lt;= 9, MONTH($L62) &gt;= 9), IF($O62 &lt;&gt; "", $E62/$O62, ""), ""),"")</f>
        <v>#VALUE!</v>
      </c>
      <c r="Y62" s="10" t="e">
        <f>IF('FY2024'!$A64&lt;&gt;"",IF(AND(MONTH($K62) &lt;= 10, MONTH($L62) &gt;= 10), IF($O62 &lt;&gt; "", $E62/$O62, ""), ""),"")</f>
        <v>#VALUE!</v>
      </c>
      <c r="Z62" s="10" t="e">
        <f>IF('FY2024'!$A64&lt;&gt;"",IF(AND(MONTH($K62) &lt;= 11, MONTH($L62) &gt;= 11), IF($O62 &lt;&gt; "", $E62/$O62, ""), ""),"")</f>
        <v>#VALUE!</v>
      </c>
      <c r="AA62" s="10" t="e">
        <f>IF('FY2024'!$A64&lt;&gt;"",IF(AND(MONTH($K62) &lt;= 12, MONTH($L62) &gt;= 12), IF($O62 &lt;&gt; "", $E62/$O62, ""), ""),"")</f>
        <v>#VALUE!</v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 t="e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#VALUE!</v>
      </c>
      <c r="L63" s="7" t="e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#VALUE!</v>
      </c>
      <c r="M63" s="7" t="e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#VALUE!</v>
      </c>
      <c r="N63" s="7" t="e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#VALUE!</v>
      </c>
      <c r="O63" s="5" t="e">
        <f t="shared" si="0"/>
        <v>#VALUE!</v>
      </c>
      <c r="P63" s="10" t="e">
        <f>IF('FY2024'!$A65&lt;&gt;"",IF(AND(MONTH($K63) &lt;= 1, MONTH($L63) &gt;= 1), IF($O63 &lt;&gt; "", $E63/$O63, ""), ""),"")</f>
        <v>#VALUE!</v>
      </c>
      <c r="Q63" s="10" t="e">
        <f>IF('FY2024'!$A65&lt;&gt;"",IF(AND(MONTH($K63) &lt;= 2, MONTH($L63) &gt;= 2), IF($O63 &lt;&gt; "", $E63/$O63, ""), ""),"")</f>
        <v>#VALUE!</v>
      </c>
      <c r="R63" s="10" t="e">
        <f>IF('FY2024'!$A65&lt;&gt;"",IF(AND(MONTH($K63) &lt;= 3, MONTH($L63) &gt;= 3), IF($O63 &lt;&gt; "", $E63/$O63, ""), ""),"")</f>
        <v>#VALUE!</v>
      </c>
      <c r="S63" s="10" t="e">
        <f>IF('FY2024'!$A65&lt;&gt;"",IF(AND(MONTH($K63) &lt;= 4, MONTH($L63) &gt;= 4), IF($O63 &lt;&gt; "", $E63/$O63, ""), ""),"")</f>
        <v>#VALUE!</v>
      </c>
      <c r="T63" s="10" t="e">
        <f>IF('FY2024'!$A65&lt;&gt;"",IF(AND(MONTH($K63) &lt;= 5, MONTH($L63) &gt;= 5), IF($O63 &lt;&gt; "", $E63/$O63, ""), ""),"")</f>
        <v>#VALUE!</v>
      </c>
      <c r="U63" s="10" t="e">
        <f>IF('FY2024'!$A65&lt;&gt;"",IF(AND(MONTH($K63) &lt;= 6, MONTH($L63) &gt;= 6), IF($O63 &lt;&gt; "", $E63/$O63, ""), ""),"")</f>
        <v>#VALUE!</v>
      </c>
      <c r="V63" s="10" t="e">
        <f>IF('FY2024'!$A65&lt;&gt;"",IF(AND(MONTH($K63) &lt;= 7, MONTH($L63) &gt;= 7 ), IF($O63 &lt;&gt; "", $E63/$O63, ""), ""),"")</f>
        <v>#VALUE!</v>
      </c>
      <c r="W63" s="10" t="e">
        <f>IF('FY2024'!$A65&lt;&gt;"",IF(AND(MONTH($K63) &lt;= 8, MONTH($L63) &gt;= 8), IF($O63 &lt;&gt; "", $E63/$O63, ""), ""),"")</f>
        <v>#VALUE!</v>
      </c>
      <c r="X63" s="10" t="e">
        <f>IF('FY2024'!$A65&lt;&gt;"",IF(AND(MONTH($K63) &lt;= 9, MONTH($L63) &gt;= 9), IF($O63 &lt;&gt; "", $E63/$O63, ""), ""),"")</f>
        <v>#VALUE!</v>
      </c>
      <c r="Y63" s="10" t="e">
        <f>IF('FY2024'!$A65&lt;&gt;"",IF(AND(MONTH($K63) &lt;= 10, MONTH($L63) &gt;= 10), IF($O63 &lt;&gt; "", $E63/$O63, ""), ""),"")</f>
        <v>#VALUE!</v>
      </c>
      <c r="Z63" s="10" t="e">
        <f>IF('FY2024'!$A65&lt;&gt;"",IF(AND(MONTH($K63) &lt;= 11, MONTH($L63) &gt;= 11), IF($O63 &lt;&gt; "", $E63/$O63, ""), ""),"")</f>
        <v>#VALUE!</v>
      </c>
      <c r="AA63" s="10" t="e">
        <f>IF('FY2024'!$A65&lt;&gt;"",IF(AND(MONTH($K63) &lt;= 12, MONTH($L63) &gt;= 12), IF($O63 &lt;&gt; "", $E63/$O63, ""), ""),"")</f>
        <v>#VALUE!</v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 t="e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#VALUE!</v>
      </c>
      <c r="L64" s="7" t="e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#VALUE!</v>
      </c>
      <c r="M64" s="7" t="e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#VALUE!</v>
      </c>
      <c r="N64" s="7" t="e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#VALUE!</v>
      </c>
      <c r="O64" s="5" t="e">
        <f t="shared" si="0"/>
        <v>#VALUE!</v>
      </c>
      <c r="P64" s="10" t="e">
        <f>IF('FY2024'!$A66&lt;&gt;"",IF(AND(MONTH($K64) &lt;= 1, MONTH($L64) &gt;= 1), IF($O64 &lt;&gt; "", $E64/$O64, ""), ""),"")</f>
        <v>#VALUE!</v>
      </c>
      <c r="Q64" s="10" t="e">
        <f>IF('FY2024'!$A66&lt;&gt;"",IF(AND(MONTH($K64) &lt;= 2, MONTH($L64) &gt;= 2), IF($O64 &lt;&gt; "", $E64/$O64, ""), ""),"")</f>
        <v>#VALUE!</v>
      </c>
      <c r="R64" s="10" t="e">
        <f>IF('FY2024'!$A66&lt;&gt;"",IF(AND(MONTH($K64) &lt;= 3, MONTH($L64) &gt;= 3), IF($O64 &lt;&gt; "", $E64/$O64, ""), ""),"")</f>
        <v>#VALUE!</v>
      </c>
      <c r="S64" s="10" t="e">
        <f>IF('FY2024'!$A66&lt;&gt;"",IF(AND(MONTH($K64) &lt;= 4, MONTH($L64) &gt;= 4), IF($O64 &lt;&gt; "", $E64/$O64, ""), ""),"")</f>
        <v>#VALUE!</v>
      </c>
      <c r="T64" s="10" t="e">
        <f>IF('FY2024'!$A66&lt;&gt;"",IF(AND(MONTH($K64) &lt;= 5, MONTH($L64) &gt;= 5), IF($O64 &lt;&gt; "", $E64/$O64, ""), ""),"")</f>
        <v>#VALUE!</v>
      </c>
      <c r="U64" s="10" t="e">
        <f>IF('FY2024'!$A66&lt;&gt;"",IF(AND(MONTH($K64) &lt;= 6, MONTH($L64) &gt;= 6), IF($O64 &lt;&gt; "", $E64/$O64, ""), ""),"")</f>
        <v>#VALUE!</v>
      </c>
      <c r="V64" s="10" t="e">
        <f>IF('FY2024'!$A66&lt;&gt;"",IF(AND(MONTH($K64) &lt;= 7, MONTH($L64) &gt;= 7 ), IF($O64 &lt;&gt; "", $E64/$O64, ""), ""),"")</f>
        <v>#VALUE!</v>
      </c>
      <c r="W64" s="10" t="e">
        <f>IF('FY2024'!$A66&lt;&gt;"",IF(AND(MONTH($K64) &lt;= 8, MONTH($L64) &gt;= 8), IF($O64 &lt;&gt; "", $E64/$O64, ""), ""),"")</f>
        <v>#VALUE!</v>
      </c>
      <c r="X64" s="10" t="e">
        <f>IF('FY2024'!$A66&lt;&gt;"",IF(AND(MONTH($K64) &lt;= 9, MONTH($L64) &gt;= 9), IF($O64 &lt;&gt; "", $E64/$O64, ""), ""),"")</f>
        <v>#VALUE!</v>
      </c>
      <c r="Y64" s="10" t="e">
        <f>IF('FY2024'!$A66&lt;&gt;"",IF(AND(MONTH($K64) &lt;= 10, MONTH($L64) &gt;= 10), IF($O64 &lt;&gt; "", $E64/$O64, ""), ""),"")</f>
        <v>#VALUE!</v>
      </c>
      <c r="Z64" s="10" t="e">
        <f>IF('FY2024'!$A66&lt;&gt;"",IF(AND(MONTH($K64) &lt;= 11, MONTH($L64) &gt;= 11), IF($O64 &lt;&gt; "", $E64/$O64, ""), ""),"")</f>
        <v>#VALUE!</v>
      </c>
      <c r="AA64" s="10" t="e">
        <f>IF('FY2024'!$A66&lt;&gt;"",IF(AND(MONTH($K64) &lt;= 12, MONTH($L64) &gt;= 12), IF($O64 &lt;&gt; "", $E64/$O64, ""), ""),"")</f>
        <v>#VALUE!</v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 t="e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#VALUE!</v>
      </c>
      <c r="L65" s="7" t="e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#VALUE!</v>
      </c>
      <c r="M65" s="7" t="e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#VALUE!</v>
      </c>
      <c r="N65" s="7" t="e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#VALUE!</v>
      </c>
      <c r="O65" s="5" t="e">
        <f t="shared" si="0"/>
        <v>#VALUE!</v>
      </c>
      <c r="P65" s="10" t="e">
        <f>IF('FY2024'!$A67&lt;&gt;"",IF(AND(MONTH($K65) &lt;= 1, MONTH($L65) &gt;= 1), IF($O65 &lt;&gt; "", $E65/$O65, ""), ""),"")</f>
        <v>#VALUE!</v>
      </c>
      <c r="Q65" s="10" t="e">
        <f>IF('FY2024'!$A67&lt;&gt;"",IF(AND(MONTH($K65) &lt;= 2, MONTH($L65) &gt;= 2), IF($O65 &lt;&gt; "", $E65/$O65, ""), ""),"")</f>
        <v>#VALUE!</v>
      </c>
      <c r="R65" s="10" t="e">
        <f>IF('FY2024'!$A67&lt;&gt;"",IF(AND(MONTH($K65) &lt;= 3, MONTH($L65) &gt;= 3), IF($O65 &lt;&gt; "", $E65/$O65, ""), ""),"")</f>
        <v>#VALUE!</v>
      </c>
      <c r="S65" s="10" t="e">
        <f>IF('FY2024'!$A67&lt;&gt;"",IF(AND(MONTH($K65) &lt;= 4, MONTH($L65) &gt;= 4), IF($O65 &lt;&gt; "", $E65/$O65, ""), ""),"")</f>
        <v>#VALUE!</v>
      </c>
      <c r="T65" s="10" t="e">
        <f>IF('FY2024'!$A67&lt;&gt;"",IF(AND(MONTH($K65) &lt;= 5, MONTH($L65) &gt;= 5), IF($O65 &lt;&gt; "", $E65/$O65, ""), ""),"")</f>
        <v>#VALUE!</v>
      </c>
      <c r="U65" s="10" t="e">
        <f>IF('FY2024'!$A67&lt;&gt;"",IF(AND(MONTH($K65) &lt;= 6, MONTH($L65) &gt;= 6), IF($O65 &lt;&gt; "", $E65/$O65, ""), ""),"")</f>
        <v>#VALUE!</v>
      </c>
      <c r="V65" s="10" t="e">
        <f>IF('FY2024'!$A67&lt;&gt;"",IF(AND(MONTH($K65) &lt;= 7, MONTH($L65) &gt;= 7 ), IF($O65 &lt;&gt; "", $E65/$O65, ""), ""),"")</f>
        <v>#VALUE!</v>
      </c>
      <c r="W65" s="10" t="e">
        <f>IF('FY2024'!$A67&lt;&gt;"",IF(AND(MONTH($K65) &lt;= 8, MONTH($L65) &gt;= 8), IF($O65 &lt;&gt; "", $E65/$O65, ""), ""),"")</f>
        <v>#VALUE!</v>
      </c>
      <c r="X65" s="10" t="e">
        <f>IF('FY2024'!$A67&lt;&gt;"",IF(AND(MONTH($K65) &lt;= 9, MONTH($L65) &gt;= 9), IF($O65 &lt;&gt; "", $E65/$O65, ""), ""),"")</f>
        <v>#VALUE!</v>
      </c>
      <c r="Y65" s="10" t="e">
        <f>IF('FY2024'!$A67&lt;&gt;"",IF(AND(MONTH($K65) &lt;= 10, MONTH($L65) &gt;= 10), IF($O65 &lt;&gt; "", $E65/$O65, ""), ""),"")</f>
        <v>#VALUE!</v>
      </c>
      <c r="Z65" s="10" t="e">
        <f>IF('FY2024'!$A67&lt;&gt;"",IF(AND(MONTH($K65) &lt;= 11, MONTH($L65) &gt;= 11), IF($O65 &lt;&gt; "", $E65/$O65, ""), ""),"")</f>
        <v>#VALUE!</v>
      </c>
      <c r="AA65" s="10" t="e">
        <f>IF('FY2024'!$A67&lt;&gt;"",IF(AND(MONTH($K65) &lt;= 12, MONTH($L65) &gt;= 12), IF($O65 &lt;&gt; "", $E65/$O65, ""), ""),"")</f>
        <v>#VALUE!</v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 t="e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#VALUE!</v>
      </c>
      <c r="L66" s="7" t="e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#VALUE!</v>
      </c>
      <c r="M66" s="7" t="e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#VALUE!</v>
      </c>
      <c r="N66" s="7" t="e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#VALUE!</v>
      </c>
      <c r="O66" s="5" t="e">
        <f t="shared" si="0"/>
        <v>#VALUE!</v>
      </c>
      <c r="P66" s="10" t="e">
        <f>IF('FY2024'!$A68&lt;&gt;"",IF(AND(MONTH($K66) &lt;= 1, MONTH($L66) &gt;= 1), IF($O66 &lt;&gt; "", $E66/$O66, ""), ""),"")</f>
        <v>#VALUE!</v>
      </c>
      <c r="Q66" s="10" t="e">
        <f>IF('FY2024'!$A68&lt;&gt;"",IF(AND(MONTH($K66) &lt;= 2, MONTH($L66) &gt;= 2), IF($O66 &lt;&gt; "", $E66/$O66, ""), ""),"")</f>
        <v>#VALUE!</v>
      </c>
      <c r="R66" s="10" t="e">
        <f>IF('FY2024'!$A68&lt;&gt;"",IF(AND(MONTH($K66) &lt;= 3, MONTH($L66) &gt;= 3), IF($O66 &lt;&gt; "", $E66/$O66, ""), ""),"")</f>
        <v>#VALUE!</v>
      </c>
      <c r="S66" s="10" t="e">
        <f>IF('FY2024'!$A68&lt;&gt;"",IF(AND(MONTH($K66) &lt;= 4, MONTH($L66) &gt;= 4), IF($O66 &lt;&gt; "", $E66/$O66, ""), ""),"")</f>
        <v>#VALUE!</v>
      </c>
      <c r="T66" s="10" t="e">
        <f>IF('FY2024'!$A68&lt;&gt;"",IF(AND(MONTH($K66) &lt;= 5, MONTH($L66) &gt;= 5), IF($O66 &lt;&gt; "", $E66/$O66, ""), ""),"")</f>
        <v>#VALUE!</v>
      </c>
      <c r="U66" s="10" t="e">
        <f>IF('FY2024'!$A68&lt;&gt;"",IF(AND(MONTH($K66) &lt;= 6, MONTH($L66) &gt;= 6), IF($O66 &lt;&gt; "", $E66/$O66, ""), ""),"")</f>
        <v>#VALUE!</v>
      </c>
      <c r="V66" s="10" t="e">
        <f>IF('FY2024'!$A68&lt;&gt;"",IF(AND(MONTH($K66) &lt;= 7, MONTH($L66) &gt;= 7 ), IF($O66 &lt;&gt; "", $E66/$O66, ""), ""),"")</f>
        <v>#VALUE!</v>
      </c>
      <c r="W66" s="10" t="e">
        <f>IF('FY2024'!$A68&lt;&gt;"",IF(AND(MONTH($K66) &lt;= 8, MONTH($L66) &gt;= 8), IF($O66 &lt;&gt; "", $E66/$O66, ""), ""),"")</f>
        <v>#VALUE!</v>
      </c>
      <c r="X66" s="10" t="e">
        <f>IF('FY2024'!$A68&lt;&gt;"",IF(AND(MONTH($K66) &lt;= 9, MONTH($L66) &gt;= 9), IF($O66 &lt;&gt; "", $E66/$O66, ""), ""),"")</f>
        <v>#VALUE!</v>
      </c>
      <c r="Y66" s="10" t="e">
        <f>IF('FY2024'!$A68&lt;&gt;"",IF(AND(MONTH($K66) &lt;= 10, MONTH($L66) &gt;= 10), IF($O66 &lt;&gt; "", $E66/$O66, ""), ""),"")</f>
        <v>#VALUE!</v>
      </c>
      <c r="Z66" s="10" t="e">
        <f>IF('FY2024'!$A68&lt;&gt;"",IF(AND(MONTH($K66) &lt;= 11, MONTH($L66) &gt;= 11), IF($O66 &lt;&gt; "", $E66/$O66, ""), ""),"")</f>
        <v>#VALUE!</v>
      </c>
      <c r="AA66" s="10" t="e">
        <f>IF('FY2024'!$A68&lt;&gt;"",IF(AND(MONTH($K66) &lt;= 12, MONTH($L66) &gt;= 12), IF($O66 &lt;&gt; "", $E66/$O66, ""), ""),"")</f>
        <v>#VALUE!</v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 t="e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#VALUE!</v>
      </c>
      <c r="L67" s="7" t="e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#VALUE!</v>
      </c>
      <c r="M67" s="7" t="e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#VALUE!</v>
      </c>
      <c r="N67" s="7" t="e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IF('FY2024'!$A69&lt;&gt;"",IF(AND(MONTH($K67) &lt;= 1, MONTH($L67) &gt;= 1), IF($O67 &lt;&gt; "", $E67/$O67, ""), ""),"")</f>
        <v>#VALUE!</v>
      </c>
      <c r="Q67" s="10" t="e">
        <f>IF('FY2024'!$A69&lt;&gt;"",IF(AND(MONTH($K67) &lt;= 2, MONTH($L67) &gt;= 2), IF($O67 &lt;&gt; "", $E67/$O67, ""), ""),"")</f>
        <v>#VALUE!</v>
      </c>
      <c r="R67" s="10" t="e">
        <f>IF('FY2024'!$A69&lt;&gt;"",IF(AND(MONTH($K67) &lt;= 3, MONTH($L67) &gt;= 3), IF($O67 &lt;&gt; "", $E67/$O67, ""), ""),"")</f>
        <v>#VALUE!</v>
      </c>
      <c r="S67" s="10" t="e">
        <f>IF('FY2024'!$A69&lt;&gt;"",IF(AND(MONTH($K67) &lt;= 4, MONTH($L67) &gt;= 4), IF($O67 &lt;&gt; "", $E67/$O67, ""), ""),"")</f>
        <v>#VALUE!</v>
      </c>
      <c r="T67" s="10" t="e">
        <f>IF('FY2024'!$A69&lt;&gt;"",IF(AND(MONTH($K67) &lt;= 5, MONTH($L67) &gt;= 5), IF($O67 &lt;&gt; "", $E67/$O67, ""), ""),"")</f>
        <v>#VALUE!</v>
      </c>
      <c r="U67" s="10" t="e">
        <f>IF('FY2024'!$A69&lt;&gt;"",IF(AND(MONTH($K67) &lt;= 6, MONTH($L67) &gt;= 6), IF($O67 &lt;&gt; "", $E67/$O67, ""), ""),"")</f>
        <v>#VALUE!</v>
      </c>
      <c r="V67" s="10" t="e">
        <f>IF('FY2024'!$A69&lt;&gt;"",IF(AND(MONTH($K67) &lt;= 7, MONTH($L67) &gt;= 7 ), IF($O67 &lt;&gt; "", $E67/$O67, ""), ""),"")</f>
        <v>#VALUE!</v>
      </c>
      <c r="W67" s="10" t="e">
        <f>IF('FY2024'!$A69&lt;&gt;"",IF(AND(MONTH($K67) &lt;= 8, MONTH($L67) &gt;= 8), IF($O67 &lt;&gt; "", $E67/$O67, ""), ""),"")</f>
        <v>#VALUE!</v>
      </c>
      <c r="X67" s="10" t="e">
        <f>IF('FY2024'!$A69&lt;&gt;"",IF(AND(MONTH($K67) &lt;= 9, MONTH($L67) &gt;= 9), IF($O67 &lt;&gt; "", $E67/$O67, ""), ""),"")</f>
        <v>#VALUE!</v>
      </c>
      <c r="Y67" s="10" t="e">
        <f>IF('FY2024'!$A69&lt;&gt;"",IF(AND(MONTH($K67) &lt;= 10, MONTH($L67) &gt;= 10), IF($O67 &lt;&gt; "", $E67/$O67, ""), ""),"")</f>
        <v>#VALUE!</v>
      </c>
      <c r="Z67" s="10" t="e">
        <f>IF('FY2024'!$A69&lt;&gt;"",IF(AND(MONTH($K67) &lt;= 11, MONTH($L67) &gt;= 11), IF($O67 &lt;&gt; "", $E67/$O67, ""), ""),"")</f>
        <v>#VALUE!</v>
      </c>
      <c r="AA67" s="10" t="e">
        <f>IF('FY2024'!$A69&lt;&gt;"",IF(AND(MONTH($K67) &lt;= 12, MONTH($L67) &gt;= 12), IF($O67 &lt;&gt; "", $E67/$O67, ""), ""),"")</f>
        <v>#VALUE!</v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 t="e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#VALUE!</v>
      </c>
      <c r="L68" s="7" t="e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#VALUE!</v>
      </c>
      <c r="M68" s="7" t="e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#VALUE!</v>
      </c>
      <c r="N68" s="7" t="e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#VALUE!</v>
      </c>
      <c r="O68" s="5" t="e">
        <f t="shared" si="1"/>
        <v>#VALUE!</v>
      </c>
      <c r="P68" s="10" t="e">
        <f>IF('FY2024'!$A70&lt;&gt;"",IF(AND(MONTH($K68) &lt;= 1, MONTH($L68) &gt;= 1), IF($O68 &lt;&gt; "", $E68/$O68, ""), ""),"")</f>
        <v>#VALUE!</v>
      </c>
      <c r="Q68" s="10" t="e">
        <f>IF('FY2024'!$A70&lt;&gt;"",IF(AND(MONTH($K68) &lt;= 2, MONTH($L68) &gt;= 2), IF($O68 &lt;&gt; "", $E68/$O68, ""), ""),"")</f>
        <v>#VALUE!</v>
      </c>
      <c r="R68" s="10" t="e">
        <f>IF('FY2024'!$A70&lt;&gt;"",IF(AND(MONTH($K68) &lt;= 3, MONTH($L68) &gt;= 3), IF($O68 &lt;&gt; "", $E68/$O68, ""), ""),"")</f>
        <v>#VALUE!</v>
      </c>
      <c r="S68" s="10" t="e">
        <f>IF('FY2024'!$A70&lt;&gt;"",IF(AND(MONTH($K68) &lt;= 4, MONTH($L68) &gt;= 4), IF($O68 &lt;&gt; "", $E68/$O68, ""), ""),"")</f>
        <v>#VALUE!</v>
      </c>
      <c r="T68" s="10" t="e">
        <f>IF('FY2024'!$A70&lt;&gt;"",IF(AND(MONTH($K68) &lt;= 5, MONTH($L68) &gt;= 5), IF($O68 &lt;&gt; "", $E68/$O68, ""), ""),"")</f>
        <v>#VALUE!</v>
      </c>
      <c r="U68" s="10" t="e">
        <f>IF('FY2024'!$A70&lt;&gt;"",IF(AND(MONTH($K68) &lt;= 6, MONTH($L68) &gt;= 6), IF($O68 &lt;&gt; "", $E68/$O68, ""), ""),"")</f>
        <v>#VALUE!</v>
      </c>
      <c r="V68" s="10" t="e">
        <f>IF('FY2024'!$A70&lt;&gt;"",IF(AND(MONTH($K68) &lt;= 7, MONTH($L68) &gt;= 7 ), IF($O68 &lt;&gt; "", $E68/$O68, ""), ""),"")</f>
        <v>#VALUE!</v>
      </c>
      <c r="W68" s="10" t="e">
        <f>IF('FY2024'!$A70&lt;&gt;"",IF(AND(MONTH($K68) &lt;= 8, MONTH($L68) &gt;= 8), IF($O68 &lt;&gt; "", $E68/$O68, ""), ""),"")</f>
        <v>#VALUE!</v>
      </c>
      <c r="X68" s="10" t="e">
        <f>IF('FY2024'!$A70&lt;&gt;"",IF(AND(MONTH($K68) &lt;= 9, MONTH($L68) &gt;= 9), IF($O68 &lt;&gt; "", $E68/$O68, ""), ""),"")</f>
        <v>#VALUE!</v>
      </c>
      <c r="Y68" s="10" t="e">
        <f>IF('FY2024'!$A70&lt;&gt;"",IF(AND(MONTH($K68) &lt;= 10, MONTH($L68) &gt;= 10), IF($O68 &lt;&gt; "", $E68/$O68, ""), ""),"")</f>
        <v>#VALUE!</v>
      </c>
      <c r="Z68" s="10" t="e">
        <f>IF('FY2024'!$A70&lt;&gt;"",IF(AND(MONTH($K68) &lt;= 11, MONTH($L68) &gt;= 11), IF($O68 &lt;&gt; "", $E68/$O68, ""), ""),"")</f>
        <v>#VALUE!</v>
      </c>
      <c r="AA68" s="10" t="e">
        <f>IF('FY2024'!$A70&lt;&gt;"",IF(AND(MONTH($K68) &lt;= 12, MONTH($L68) &gt;= 12), IF($O68 &lt;&gt; "", $E68/$O68, ""), ""),"")</f>
        <v>#VALUE!</v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 t="e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#VALUE!</v>
      </c>
      <c r="L69" s="7" t="e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#VALUE!</v>
      </c>
      <c r="M69" s="7" t="e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#VALUE!</v>
      </c>
      <c r="N69" s="7" t="e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#VALUE!</v>
      </c>
      <c r="O69" s="5" t="e">
        <f t="shared" si="1"/>
        <v>#VALUE!</v>
      </c>
      <c r="P69" s="10" t="e">
        <f>IF('FY2024'!$A71&lt;&gt;"",IF(AND(MONTH($K69) &lt;= 1, MONTH($L69) &gt;= 1), IF($O69 &lt;&gt; "", $E69/$O69, ""), ""),"")</f>
        <v>#VALUE!</v>
      </c>
      <c r="Q69" s="10" t="e">
        <f>IF('FY2024'!$A71&lt;&gt;"",IF(AND(MONTH($K69) &lt;= 2, MONTH($L69) &gt;= 2), IF($O69 &lt;&gt; "", $E69/$O69, ""), ""),"")</f>
        <v>#VALUE!</v>
      </c>
      <c r="R69" s="10" t="e">
        <f>IF('FY2024'!$A71&lt;&gt;"",IF(AND(MONTH($K69) &lt;= 3, MONTH($L69) &gt;= 3), IF($O69 &lt;&gt; "", $E69/$O69, ""), ""),"")</f>
        <v>#VALUE!</v>
      </c>
      <c r="S69" s="10" t="e">
        <f>IF('FY2024'!$A71&lt;&gt;"",IF(AND(MONTH($K69) &lt;= 4, MONTH($L69) &gt;= 4), IF($O69 &lt;&gt; "", $E69/$O69, ""), ""),"")</f>
        <v>#VALUE!</v>
      </c>
      <c r="T69" s="10" t="e">
        <f>IF('FY2024'!$A71&lt;&gt;"",IF(AND(MONTH($K69) &lt;= 5, MONTH($L69) &gt;= 5), IF($O69 &lt;&gt; "", $E69/$O69, ""), ""),"")</f>
        <v>#VALUE!</v>
      </c>
      <c r="U69" s="10" t="e">
        <f>IF('FY2024'!$A71&lt;&gt;"",IF(AND(MONTH($K69) &lt;= 6, MONTH($L69) &gt;= 6), IF($O69 &lt;&gt; "", $E69/$O69, ""), ""),"")</f>
        <v>#VALUE!</v>
      </c>
      <c r="V69" s="10" t="e">
        <f>IF('FY2024'!$A71&lt;&gt;"",IF(AND(MONTH($K69) &lt;= 7, MONTH($L69) &gt;= 7 ), IF($O69 &lt;&gt; "", $E69/$O69, ""), ""),"")</f>
        <v>#VALUE!</v>
      </c>
      <c r="W69" s="10" t="e">
        <f>IF('FY2024'!$A71&lt;&gt;"",IF(AND(MONTH($K69) &lt;= 8, MONTH($L69) &gt;= 8), IF($O69 &lt;&gt; "", $E69/$O69, ""), ""),"")</f>
        <v>#VALUE!</v>
      </c>
      <c r="X69" s="10" t="e">
        <f>IF('FY2024'!$A71&lt;&gt;"",IF(AND(MONTH($K69) &lt;= 9, MONTH($L69) &gt;= 9), IF($O69 &lt;&gt; "", $E69/$O69, ""), ""),"")</f>
        <v>#VALUE!</v>
      </c>
      <c r="Y69" s="10" t="e">
        <f>IF('FY2024'!$A71&lt;&gt;"",IF(AND(MONTH($K69) &lt;= 10, MONTH($L69) &gt;= 10), IF($O69 &lt;&gt; "", $E69/$O69, ""), ""),"")</f>
        <v>#VALUE!</v>
      </c>
      <c r="Z69" s="10" t="e">
        <f>IF('FY2024'!$A71&lt;&gt;"",IF(AND(MONTH($K69) &lt;= 11, MONTH($L69) &gt;= 11), IF($O69 &lt;&gt; "", $E69/$O69, ""), ""),"")</f>
        <v>#VALUE!</v>
      </c>
      <c r="AA69" s="10" t="e">
        <f>IF('FY2024'!$A71&lt;&gt;"",IF(AND(MONTH($K69) &lt;= 12, MONTH($L69) &gt;= 12), IF($O69 &lt;&gt; "", $E69/$O69, ""), ""),"")</f>
        <v>#VALUE!</v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 t="e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#VALUE!</v>
      </c>
      <c r="L70" s="7" t="e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#VALUE!</v>
      </c>
      <c r="M70" s="7" t="e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#VALUE!</v>
      </c>
      <c r="N70" s="7" t="e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#VALUE!</v>
      </c>
      <c r="O70" s="5" t="e">
        <f t="shared" si="1"/>
        <v>#VALUE!</v>
      </c>
      <c r="P70" s="10" t="e">
        <f>IF('FY2024'!$A72&lt;&gt;"",IF(AND(MONTH($K70) &lt;= 1, MONTH($L70) &gt;= 1), IF($O70 &lt;&gt; "", $E70/$O70, ""), ""),"")</f>
        <v>#VALUE!</v>
      </c>
      <c r="Q70" s="10" t="e">
        <f>IF('FY2024'!$A72&lt;&gt;"",IF(AND(MONTH($K70) &lt;= 2, MONTH($L70) &gt;= 2), IF($O70 &lt;&gt; "", $E70/$O70, ""), ""),"")</f>
        <v>#VALUE!</v>
      </c>
      <c r="R70" s="10" t="e">
        <f>IF('FY2024'!$A72&lt;&gt;"",IF(AND(MONTH($K70) &lt;= 3, MONTH($L70) &gt;= 3), IF($O70 &lt;&gt; "", $E70/$O70, ""), ""),"")</f>
        <v>#VALUE!</v>
      </c>
      <c r="S70" s="10" t="e">
        <f>IF('FY2024'!$A72&lt;&gt;"",IF(AND(MONTH($K70) &lt;= 4, MONTH($L70) &gt;= 4), IF($O70 &lt;&gt; "", $E70/$O70, ""), ""),"")</f>
        <v>#VALUE!</v>
      </c>
      <c r="T70" s="10" t="e">
        <f>IF('FY2024'!$A72&lt;&gt;"",IF(AND(MONTH($K70) &lt;= 5, MONTH($L70) &gt;= 5), IF($O70 &lt;&gt; "", $E70/$O70, ""), ""),"")</f>
        <v>#VALUE!</v>
      </c>
      <c r="U70" s="10" t="e">
        <f>IF('FY2024'!$A72&lt;&gt;"",IF(AND(MONTH($K70) &lt;= 6, MONTH($L70) &gt;= 6), IF($O70 &lt;&gt; "", $E70/$O70, ""), ""),"")</f>
        <v>#VALUE!</v>
      </c>
      <c r="V70" s="10" t="e">
        <f>IF('FY2024'!$A72&lt;&gt;"",IF(AND(MONTH($K70) &lt;= 7, MONTH($L70) &gt;= 7 ), IF($O70 &lt;&gt; "", $E70/$O70, ""), ""),"")</f>
        <v>#VALUE!</v>
      </c>
      <c r="W70" s="10" t="e">
        <f>IF('FY2024'!$A72&lt;&gt;"",IF(AND(MONTH($K70) &lt;= 8, MONTH($L70) &gt;= 8), IF($O70 &lt;&gt; "", $E70/$O70, ""), ""),"")</f>
        <v>#VALUE!</v>
      </c>
      <c r="X70" s="10" t="e">
        <f>IF('FY2024'!$A72&lt;&gt;"",IF(AND(MONTH($K70) &lt;= 9, MONTH($L70) &gt;= 9), IF($O70 &lt;&gt; "", $E70/$O70, ""), ""),"")</f>
        <v>#VALUE!</v>
      </c>
      <c r="Y70" s="10" t="e">
        <f>IF('FY2024'!$A72&lt;&gt;"",IF(AND(MONTH($K70) &lt;= 10, MONTH($L70) &gt;= 10), IF($O70 &lt;&gt; "", $E70/$O70, ""), ""),"")</f>
        <v>#VALUE!</v>
      </c>
      <c r="Z70" s="10" t="e">
        <f>IF('FY2024'!$A72&lt;&gt;"",IF(AND(MONTH($K70) &lt;= 11, MONTH($L70) &gt;= 11), IF($O70 &lt;&gt; "", $E70/$O70, ""), ""),"")</f>
        <v>#VALUE!</v>
      </c>
      <c r="AA70" s="10" t="e">
        <f>IF('FY2024'!$A72&lt;&gt;"",IF(AND(MONTH($K70) &lt;= 12, MONTH($L70) &gt;= 12), IF($O70 &lt;&gt; "", $E70/$O70, ""), ""),"")</f>
        <v>#VALUE!</v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 t="e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#VALUE!</v>
      </c>
      <c r="L71" s="7" t="e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#VALUE!</v>
      </c>
      <c r="M71" s="7" t="e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#VALUE!</v>
      </c>
      <c r="N71" s="7" t="e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#VALUE!</v>
      </c>
      <c r="O71" s="5" t="e">
        <f t="shared" si="1"/>
        <v>#VALUE!</v>
      </c>
      <c r="P71" s="10" t="e">
        <f>IF('FY2024'!$A73&lt;&gt;"",IF(AND(MONTH($K71) &lt;= 1, MONTH($L71) &gt;= 1), IF($O71 &lt;&gt; "", $E71/$O71, ""), ""),"")</f>
        <v>#VALUE!</v>
      </c>
      <c r="Q71" s="10" t="e">
        <f>IF('FY2024'!$A73&lt;&gt;"",IF(AND(MONTH($K71) &lt;= 2, MONTH($L71) &gt;= 2), IF($O71 &lt;&gt; "", $E71/$O71, ""), ""),"")</f>
        <v>#VALUE!</v>
      </c>
      <c r="R71" s="10" t="e">
        <f>IF('FY2024'!$A73&lt;&gt;"",IF(AND(MONTH($K71) &lt;= 3, MONTH($L71) &gt;= 3), IF($O71 &lt;&gt; "", $E71/$O71, ""), ""),"")</f>
        <v>#VALUE!</v>
      </c>
      <c r="S71" s="10" t="e">
        <f>IF('FY2024'!$A73&lt;&gt;"",IF(AND(MONTH($K71) &lt;= 4, MONTH($L71) &gt;= 4), IF($O71 &lt;&gt; "", $E71/$O71, ""), ""),"")</f>
        <v>#VALUE!</v>
      </c>
      <c r="T71" s="10" t="e">
        <f>IF('FY2024'!$A73&lt;&gt;"",IF(AND(MONTH($K71) &lt;= 5, MONTH($L71) &gt;= 5), IF($O71 &lt;&gt; "", $E71/$O71, ""), ""),"")</f>
        <v>#VALUE!</v>
      </c>
      <c r="U71" s="10" t="e">
        <f>IF('FY2024'!$A73&lt;&gt;"",IF(AND(MONTH($K71) &lt;= 6, MONTH($L71) &gt;= 6), IF($O71 &lt;&gt; "", $E71/$O71, ""), ""),"")</f>
        <v>#VALUE!</v>
      </c>
      <c r="V71" s="10" t="e">
        <f>IF('FY2024'!$A73&lt;&gt;"",IF(AND(MONTH($K71) &lt;= 7, MONTH($L71) &gt;= 7 ), IF($O71 &lt;&gt; "", $E71/$O71, ""), ""),"")</f>
        <v>#VALUE!</v>
      </c>
      <c r="W71" s="10" t="e">
        <f>IF('FY2024'!$A73&lt;&gt;"",IF(AND(MONTH($K71) &lt;= 8, MONTH($L71) &gt;= 8), IF($O71 &lt;&gt; "", $E71/$O71, ""), ""),"")</f>
        <v>#VALUE!</v>
      </c>
      <c r="X71" s="10" t="e">
        <f>IF('FY2024'!$A73&lt;&gt;"",IF(AND(MONTH($K71) &lt;= 9, MONTH($L71) &gt;= 9), IF($O71 &lt;&gt; "", $E71/$O71, ""), ""),"")</f>
        <v>#VALUE!</v>
      </c>
      <c r="Y71" s="10" t="e">
        <f>IF('FY2024'!$A73&lt;&gt;"",IF(AND(MONTH($K71) &lt;= 10, MONTH($L71) &gt;= 10), IF($O71 &lt;&gt; "", $E71/$O71, ""), ""),"")</f>
        <v>#VALUE!</v>
      </c>
      <c r="Z71" s="10" t="e">
        <f>IF('FY2024'!$A73&lt;&gt;"",IF(AND(MONTH($K71) &lt;= 11, MONTH($L71) &gt;= 11), IF($O71 &lt;&gt; "", $E71/$O71, ""), ""),"")</f>
        <v>#VALUE!</v>
      </c>
      <c r="AA71" s="10" t="e">
        <f>IF('FY2024'!$A73&lt;&gt;"",IF(AND(MONTH($K71) &lt;= 12, MONTH($L71) &gt;= 12), IF($O71 &lt;&gt; "", $E71/$O71, ""), ""),"")</f>
        <v>#VALUE!</v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 t="e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#VALUE!</v>
      </c>
      <c r="L72" s="7" t="e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#VALUE!</v>
      </c>
      <c r="M72" s="7" t="e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#VALUE!</v>
      </c>
      <c r="N72" s="7" t="e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#VALUE!</v>
      </c>
      <c r="O72" s="5" t="e">
        <f t="shared" si="1"/>
        <v>#VALUE!</v>
      </c>
      <c r="P72" s="10" t="e">
        <f>IF('FY2024'!$A74&lt;&gt;"",IF(AND(MONTH($K72) &lt;= 1, MONTH($L72) &gt;= 1), IF($O72 &lt;&gt; "", $E72/$O72, ""), ""),"")</f>
        <v>#VALUE!</v>
      </c>
      <c r="Q72" s="10" t="e">
        <f>IF('FY2024'!$A74&lt;&gt;"",IF(AND(MONTH($K72) &lt;= 2, MONTH($L72) &gt;= 2), IF($O72 &lt;&gt; "", $E72/$O72, ""), ""),"")</f>
        <v>#VALUE!</v>
      </c>
      <c r="R72" s="10" t="e">
        <f>IF('FY2024'!$A74&lt;&gt;"",IF(AND(MONTH($K72) &lt;= 3, MONTH($L72) &gt;= 3), IF($O72 &lt;&gt; "", $E72/$O72, ""), ""),"")</f>
        <v>#VALUE!</v>
      </c>
      <c r="S72" s="10" t="e">
        <f>IF('FY2024'!$A74&lt;&gt;"",IF(AND(MONTH($K72) &lt;= 4, MONTH($L72) &gt;= 4), IF($O72 &lt;&gt; "", $E72/$O72, ""), ""),"")</f>
        <v>#VALUE!</v>
      </c>
      <c r="T72" s="10" t="e">
        <f>IF('FY2024'!$A74&lt;&gt;"",IF(AND(MONTH($K72) &lt;= 5, MONTH($L72) &gt;= 5), IF($O72 &lt;&gt; "", $E72/$O72, ""), ""),"")</f>
        <v>#VALUE!</v>
      </c>
      <c r="U72" s="10" t="e">
        <f>IF('FY2024'!$A74&lt;&gt;"",IF(AND(MONTH($K72) &lt;= 6, MONTH($L72) &gt;= 6), IF($O72 &lt;&gt; "", $E72/$O72, ""), ""),"")</f>
        <v>#VALUE!</v>
      </c>
      <c r="V72" s="10" t="e">
        <f>IF('FY2024'!$A74&lt;&gt;"",IF(AND(MONTH($K72) &lt;= 7, MONTH($L72) &gt;= 7 ), IF($O72 &lt;&gt; "", $E72/$O72, ""), ""),"")</f>
        <v>#VALUE!</v>
      </c>
      <c r="W72" s="10" t="e">
        <f>IF('FY2024'!$A74&lt;&gt;"",IF(AND(MONTH($K72) &lt;= 8, MONTH($L72) &gt;= 8), IF($O72 &lt;&gt; "", $E72/$O72, ""), ""),"")</f>
        <v>#VALUE!</v>
      </c>
      <c r="X72" s="10" t="e">
        <f>IF('FY2024'!$A74&lt;&gt;"",IF(AND(MONTH($K72) &lt;= 9, MONTH($L72) &gt;= 9), IF($O72 &lt;&gt; "", $E72/$O72, ""), ""),"")</f>
        <v>#VALUE!</v>
      </c>
      <c r="Y72" s="10" t="e">
        <f>IF('FY2024'!$A74&lt;&gt;"",IF(AND(MONTH($K72) &lt;= 10, MONTH($L72) &gt;= 10), IF($O72 &lt;&gt; "", $E72/$O72, ""), ""),"")</f>
        <v>#VALUE!</v>
      </c>
      <c r="Z72" s="10" t="e">
        <f>IF('FY2024'!$A74&lt;&gt;"",IF(AND(MONTH($K72) &lt;= 11, MONTH($L72) &gt;= 11), IF($O72 &lt;&gt; "", $E72/$O72, ""), ""),"")</f>
        <v>#VALUE!</v>
      </c>
      <c r="AA72" s="10" t="e">
        <f>IF('FY2024'!$A74&lt;&gt;"",IF(AND(MONTH($K72) &lt;= 12, MONTH($L72) &gt;= 12), IF($O72 &lt;&gt; "", $E72/$O72, ""), ""),"")</f>
        <v>#VALUE!</v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 t="e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#VALUE!</v>
      </c>
      <c r="L73" s="7" t="e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#VALUE!</v>
      </c>
      <c r="M73" s="7" t="e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#VALUE!</v>
      </c>
      <c r="N73" s="7" t="e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#VALUE!</v>
      </c>
      <c r="O73" s="5" t="e">
        <f t="shared" si="1"/>
        <v>#VALUE!</v>
      </c>
      <c r="P73" s="10" t="e">
        <f>IF('FY2024'!$A75&lt;&gt;"",IF(AND(MONTH($K73) &lt;= 1, MONTH($L73) &gt;= 1), IF($O73 &lt;&gt; "", $E73/$O73, ""), ""),"")</f>
        <v>#VALUE!</v>
      </c>
      <c r="Q73" s="10" t="e">
        <f>IF('FY2024'!$A75&lt;&gt;"",IF(AND(MONTH($K73) &lt;= 2, MONTH($L73) &gt;= 2), IF($O73 &lt;&gt; "", $E73/$O73, ""), ""),"")</f>
        <v>#VALUE!</v>
      </c>
      <c r="R73" s="10" t="e">
        <f>IF('FY2024'!$A75&lt;&gt;"",IF(AND(MONTH($K73) &lt;= 3, MONTH($L73) &gt;= 3), IF($O73 &lt;&gt; "", $E73/$O73, ""), ""),"")</f>
        <v>#VALUE!</v>
      </c>
      <c r="S73" s="10" t="e">
        <f>IF('FY2024'!$A75&lt;&gt;"",IF(AND(MONTH($K73) &lt;= 4, MONTH($L73) &gt;= 4), IF($O73 &lt;&gt; "", $E73/$O73, ""), ""),"")</f>
        <v>#VALUE!</v>
      </c>
      <c r="T73" s="10" t="e">
        <f>IF('FY2024'!$A75&lt;&gt;"",IF(AND(MONTH($K73) &lt;= 5, MONTH($L73) &gt;= 5), IF($O73 &lt;&gt; "", $E73/$O73, ""), ""),"")</f>
        <v>#VALUE!</v>
      </c>
      <c r="U73" s="10" t="e">
        <f>IF('FY2024'!$A75&lt;&gt;"",IF(AND(MONTH($K73) &lt;= 6, MONTH($L73) &gt;= 6), IF($O73 &lt;&gt; "", $E73/$O73, ""), ""),"")</f>
        <v>#VALUE!</v>
      </c>
      <c r="V73" s="10" t="e">
        <f>IF('FY2024'!$A75&lt;&gt;"",IF(AND(MONTH($K73) &lt;= 7, MONTH($L73) &gt;= 7 ), IF($O73 &lt;&gt; "", $E73/$O73, ""), ""),"")</f>
        <v>#VALUE!</v>
      </c>
      <c r="W73" s="10" t="e">
        <f>IF('FY2024'!$A75&lt;&gt;"",IF(AND(MONTH($K73) &lt;= 8, MONTH($L73) &gt;= 8), IF($O73 &lt;&gt; "", $E73/$O73, ""), ""),"")</f>
        <v>#VALUE!</v>
      </c>
      <c r="X73" s="10" t="e">
        <f>IF('FY2024'!$A75&lt;&gt;"",IF(AND(MONTH($K73) &lt;= 9, MONTH($L73) &gt;= 9), IF($O73 &lt;&gt; "", $E73/$O73, ""), ""),"")</f>
        <v>#VALUE!</v>
      </c>
      <c r="Y73" s="10" t="e">
        <f>IF('FY2024'!$A75&lt;&gt;"",IF(AND(MONTH($K73) &lt;= 10, MONTH($L73) &gt;= 10), IF($O73 &lt;&gt; "", $E73/$O73, ""), ""),"")</f>
        <v>#VALUE!</v>
      </c>
      <c r="Z73" s="10" t="e">
        <f>IF('FY2024'!$A75&lt;&gt;"",IF(AND(MONTH($K73) &lt;= 11, MONTH($L73) &gt;= 11), IF($O73 &lt;&gt; "", $E73/$O73, ""), ""),"")</f>
        <v>#VALUE!</v>
      </c>
      <c r="AA73" s="10" t="e">
        <f>IF('FY2024'!$A75&lt;&gt;"",IF(AND(MONTH($K73) &lt;= 12, MONTH($L73) &gt;= 12), IF($O73 &lt;&gt; "", $E73/$O73, ""), ""),"")</f>
        <v>#VALUE!</v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 t="e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#VALUE!</v>
      </c>
      <c r="L74" s="7" t="e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#VALUE!</v>
      </c>
      <c r="M74" s="7" t="e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#VALUE!</v>
      </c>
      <c r="N74" s="7" t="e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#VALUE!</v>
      </c>
      <c r="O74" s="5" t="e">
        <f t="shared" si="1"/>
        <v>#VALUE!</v>
      </c>
      <c r="P74" s="10" t="e">
        <f>IF('FY2024'!$A76&lt;&gt;"",IF(AND(MONTH($K74) &lt;= 1, MONTH($L74) &gt;= 1), IF($O74 &lt;&gt; "", $E74/$O74, ""), ""),"")</f>
        <v>#VALUE!</v>
      </c>
      <c r="Q74" s="10" t="e">
        <f>IF('FY2024'!$A76&lt;&gt;"",IF(AND(MONTH($K74) &lt;= 2, MONTH($L74) &gt;= 2), IF($O74 &lt;&gt; "", $E74/$O74, ""), ""),"")</f>
        <v>#VALUE!</v>
      </c>
      <c r="R74" s="10" t="e">
        <f>IF('FY2024'!$A76&lt;&gt;"",IF(AND(MONTH($K74) &lt;= 3, MONTH($L74) &gt;= 3), IF($O74 &lt;&gt; "", $E74/$O74, ""), ""),"")</f>
        <v>#VALUE!</v>
      </c>
      <c r="S74" s="10" t="e">
        <f>IF('FY2024'!$A76&lt;&gt;"",IF(AND(MONTH($K74) &lt;= 4, MONTH($L74) &gt;= 4), IF($O74 &lt;&gt; "", $E74/$O74, ""), ""),"")</f>
        <v>#VALUE!</v>
      </c>
      <c r="T74" s="10" t="e">
        <f>IF('FY2024'!$A76&lt;&gt;"",IF(AND(MONTH($K74) &lt;= 5, MONTH($L74) &gt;= 5), IF($O74 &lt;&gt; "", $E74/$O74, ""), ""),"")</f>
        <v>#VALUE!</v>
      </c>
      <c r="U74" s="10" t="e">
        <f>IF('FY2024'!$A76&lt;&gt;"",IF(AND(MONTH($K74) &lt;= 6, MONTH($L74) &gt;= 6), IF($O74 &lt;&gt; "", $E74/$O74, ""), ""),"")</f>
        <v>#VALUE!</v>
      </c>
      <c r="V74" s="10" t="e">
        <f>IF('FY2024'!$A76&lt;&gt;"",IF(AND(MONTH($K74) &lt;= 7, MONTH($L74) &gt;= 7 ), IF($O74 &lt;&gt; "", $E74/$O74, ""), ""),"")</f>
        <v>#VALUE!</v>
      </c>
      <c r="W74" s="10" t="e">
        <f>IF('FY2024'!$A76&lt;&gt;"",IF(AND(MONTH($K74) &lt;= 8, MONTH($L74) &gt;= 8), IF($O74 &lt;&gt; "", $E74/$O74, ""), ""),"")</f>
        <v>#VALUE!</v>
      </c>
      <c r="X74" s="10" t="e">
        <f>IF('FY2024'!$A76&lt;&gt;"",IF(AND(MONTH($K74) &lt;= 9, MONTH($L74) &gt;= 9), IF($O74 &lt;&gt; "", $E74/$O74, ""), ""),"")</f>
        <v>#VALUE!</v>
      </c>
      <c r="Y74" s="10" t="e">
        <f>IF('FY2024'!$A76&lt;&gt;"",IF(AND(MONTH($K74) &lt;= 10, MONTH($L74) &gt;= 10), IF($O74 &lt;&gt; "", $E74/$O74, ""), ""),"")</f>
        <v>#VALUE!</v>
      </c>
      <c r="Z74" s="10" t="e">
        <f>IF('FY2024'!$A76&lt;&gt;"",IF(AND(MONTH($K74) &lt;= 11, MONTH($L74) &gt;= 11), IF($O74 &lt;&gt; "", $E74/$O74, ""), ""),"")</f>
        <v>#VALUE!</v>
      </c>
      <c r="AA74" s="10" t="e">
        <f>IF('FY2024'!$A76&lt;&gt;"",IF(AND(MONTH($K74) &lt;= 12, MONTH($L74) &gt;= 12), IF($O74 &lt;&gt; "", $E74/$O74, ""), ""),"")</f>
        <v>#VALUE!</v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 t="e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#VALUE!</v>
      </c>
      <c r="L75" s="7" t="e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#VALUE!</v>
      </c>
      <c r="M75" s="7" t="e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#VALUE!</v>
      </c>
      <c r="N75" s="7" t="e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#VALUE!</v>
      </c>
      <c r="O75" s="5" t="e">
        <f t="shared" si="1"/>
        <v>#VALUE!</v>
      </c>
      <c r="P75" s="10" t="e">
        <f>IF('FY2024'!$A77&lt;&gt;"",IF(AND(MONTH($K75) &lt;= 1, MONTH($L75) &gt;= 1), IF($O75 &lt;&gt; "", $E75/$O75, ""), ""),"")</f>
        <v>#VALUE!</v>
      </c>
      <c r="Q75" s="10" t="e">
        <f>IF('FY2024'!$A77&lt;&gt;"",IF(AND(MONTH($K75) &lt;= 2, MONTH($L75) &gt;= 2), IF($O75 &lt;&gt; "", $E75/$O75, ""), ""),"")</f>
        <v>#VALUE!</v>
      </c>
      <c r="R75" s="10" t="e">
        <f>IF('FY2024'!$A77&lt;&gt;"",IF(AND(MONTH($K75) &lt;= 3, MONTH($L75) &gt;= 3), IF($O75 &lt;&gt; "", $E75/$O75, ""), ""),"")</f>
        <v>#VALUE!</v>
      </c>
      <c r="S75" s="10" t="e">
        <f>IF('FY2024'!$A77&lt;&gt;"",IF(AND(MONTH($K75) &lt;= 4, MONTH($L75) &gt;= 4), IF($O75 &lt;&gt; "", $E75/$O75, ""), ""),"")</f>
        <v>#VALUE!</v>
      </c>
      <c r="T75" s="10" t="e">
        <f>IF('FY2024'!$A77&lt;&gt;"",IF(AND(MONTH($K75) &lt;= 5, MONTH($L75) &gt;= 5), IF($O75 &lt;&gt; "", $E75/$O75, ""), ""),"")</f>
        <v>#VALUE!</v>
      </c>
      <c r="U75" s="10" t="e">
        <f>IF('FY2024'!$A77&lt;&gt;"",IF(AND(MONTH($K75) &lt;= 6, MONTH($L75) &gt;= 6), IF($O75 &lt;&gt; "", $E75/$O75, ""), ""),"")</f>
        <v>#VALUE!</v>
      </c>
      <c r="V75" s="10" t="e">
        <f>IF('FY2024'!$A77&lt;&gt;"",IF(AND(MONTH($K75) &lt;= 7, MONTH($L75) &gt;= 7 ), IF($O75 &lt;&gt; "", $E75/$O75, ""), ""),"")</f>
        <v>#VALUE!</v>
      </c>
      <c r="W75" s="10" t="e">
        <f>IF('FY2024'!$A77&lt;&gt;"",IF(AND(MONTH($K75) &lt;= 8, MONTH($L75) &gt;= 8), IF($O75 &lt;&gt; "", $E75/$O75, ""), ""),"")</f>
        <v>#VALUE!</v>
      </c>
      <c r="X75" s="10" t="e">
        <f>IF('FY2024'!$A77&lt;&gt;"",IF(AND(MONTH($K75) &lt;= 9, MONTH($L75) &gt;= 9), IF($O75 &lt;&gt; "", $E75/$O75, ""), ""),"")</f>
        <v>#VALUE!</v>
      </c>
      <c r="Y75" s="10" t="e">
        <f>IF('FY2024'!$A77&lt;&gt;"",IF(AND(MONTH($K75) &lt;= 10, MONTH($L75) &gt;= 10), IF($O75 &lt;&gt; "", $E75/$O75, ""), ""),"")</f>
        <v>#VALUE!</v>
      </c>
      <c r="Z75" s="10" t="e">
        <f>IF('FY2024'!$A77&lt;&gt;"",IF(AND(MONTH($K75) &lt;= 11, MONTH($L75) &gt;= 11), IF($O75 &lt;&gt; "", $E75/$O75, ""), ""),"")</f>
        <v>#VALUE!</v>
      </c>
      <c r="AA75" s="10" t="e">
        <f>IF('FY2024'!$A77&lt;&gt;"",IF(AND(MONTH($K75) &lt;= 12, MONTH($L75) &gt;= 12), IF($O75 &lt;&gt; "", $E75/$O75, ""), ""),"")</f>
        <v>#VALUE!</v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 t="e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#VALUE!</v>
      </c>
      <c r="L76" s="7" t="e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#VALUE!</v>
      </c>
      <c r="M76" s="7" t="e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#VALUE!</v>
      </c>
      <c r="N76" s="7" t="e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#VALUE!</v>
      </c>
      <c r="O76" s="5" t="e">
        <f t="shared" si="1"/>
        <v>#VALUE!</v>
      </c>
      <c r="P76" s="10" t="e">
        <f>IF('FY2024'!$A78&lt;&gt;"",IF(AND(MONTH($K76) &lt;= 1, MONTH($L76) &gt;= 1), IF($O76 &lt;&gt; "", $E76/$O76, ""), ""),"")</f>
        <v>#VALUE!</v>
      </c>
      <c r="Q76" s="10" t="e">
        <f>IF('FY2024'!$A78&lt;&gt;"",IF(AND(MONTH($K76) &lt;= 2, MONTH($L76) &gt;= 2), IF($O76 &lt;&gt; "", $E76/$O76, ""), ""),"")</f>
        <v>#VALUE!</v>
      </c>
      <c r="R76" s="10" t="e">
        <f>IF('FY2024'!$A78&lt;&gt;"",IF(AND(MONTH($K76) &lt;= 3, MONTH($L76) &gt;= 3), IF($O76 &lt;&gt; "", $E76/$O76, ""), ""),"")</f>
        <v>#VALUE!</v>
      </c>
      <c r="S76" s="10" t="e">
        <f>IF('FY2024'!$A78&lt;&gt;"",IF(AND(MONTH($K76) &lt;= 4, MONTH($L76) &gt;= 4), IF($O76 &lt;&gt; "", $E76/$O76, ""), ""),"")</f>
        <v>#VALUE!</v>
      </c>
      <c r="T76" s="10" t="e">
        <f>IF('FY2024'!$A78&lt;&gt;"",IF(AND(MONTH($K76) &lt;= 5, MONTH($L76) &gt;= 5), IF($O76 &lt;&gt; "", $E76/$O76, ""), ""),"")</f>
        <v>#VALUE!</v>
      </c>
      <c r="U76" s="10" t="e">
        <f>IF('FY2024'!$A78&lt;&gt;"",IF(AND(MONTH($K76) &lt;= 6, MONTH($L76) &gt;= 6), IF($O76 &lt;&gt; "", $E76/$O76, ""), ""),"")</f>
        <v>#VALUE!</v>
      </c>
      <c r="V76" s="10" t="e">
        <f>IF('FY2024'!$A78&lt;&gt;"",IF(AND(MONTH($K76) &lt;= 7, MONTH($L76) &gt;= 7 ), IF($O76 &lt;&gt; "", $E76/$O76, ""), ""),"")</f>
        <v>#VALUE!</v>
      </c>
      <c r="W76" s="10" t="e">
        <f>IF('FY2024'!$A78&lt;&gt;"",IF(AND(MONTH($K76) &lt;= 8, MONTH($L76) &gt;= 8), IF($O76 &lt;&gt; "", $E76/$O76, ""), ""),"")</f>
        <v>#VALUE!</v>
      </c>
      <c r="X76" s="10" t="e">
        <f>IF('FY2024'!$A78&lt;&gt;"",IF(AND(MONTH($K76) &lt;= 9, MONTH($L76) &gt;= 9), IF($O76 &lt;&gt; "", $E76/$O76, ""), ""),"")</f>
        <v>#VALUE!</v>
      </c>
      <c r="Y76" s="10" t="e">
        <f>IF('FY2024'!$A78&lt;&gt;"",IF(AND(MONTH($K76) &lt;= 10, MONTH($L76) &gt;= 10), IF($O76 &lt;&gt; "", $E76/$O76, ""), ""),"")</f>
        <v>#VALUE!</v>
      </c>
      <c r="Z76" s="10" t="e">
        <f>IF('FY2024'!$A78&lt;&gt;"",IF(AND(MONTH($K76) &lt;= 11, MONTH($L76) &gt;= 11), IF($O76 &lt;&gt; "", $E76/$O76, ""), ""),"")</f>
        <v>#VALUE!</v>
      </c>
      <c r="AA76" s="10" t="e">
        <f>IF('FY2024'!$A78&lt;&gt;"",IF(AND(MONTH($K76) &lt;= 12, MONTH($L76) &gt;= 12), IF($O76 &lt;&gt; "", $E76/$O76, ""), ""),"")</f>
        <v>#VALUE!</v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 t="e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#VALUE!</v>
      </c>
      <c r="L77" s="7" t="e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#VALUE!</v>
      </c>
      <c r="M77" s="7" t="e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#VALUE!</v>
      </c>
      <c r="N77" s="7" t="e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#VALUE!</v>
      </c>
      <c r="O77" s="5" t="e">
        <f t="shared" si="1"/>
        <v>#VALUE!</v>
      </c>
      <c r="P77" s="10" t="e">
        <f>IF('FY2024'!$A79&lt;&gt;"",IF(AND(MONTH($K77) &lt;= 1, MONTH($L77) &gt;= 1), IF($O77 &lt;&gt; "", $E77/$O77, ""), ""),"")</f>
        <v>#VALUE!</v>
      </c>
      <c r="Q77" s="10" t="e">
        <f>IF('FY2024'!$A79&lt;&gt;"",IF(AND(MONTH($K77) &lt;= 2, MONTH($L77) &gt;= 2), IF($O77 &lt;&gt; "", $E77/$O77, ""), ""),"")</f>
        <v>#VALUE!</v>
      </c>
      <c r="R77" s="10" t="e">
        <f>IF('FY2024'!$A79&lt;&gt;"",IF(AND(MONTH($K77) &lt;= 3, MONTH($L77) &gt;= 3), IF($O77 &lt;&gt; "", $E77/$O77, ""), ""),"")</f>
        <v>#VALUE!</v>
      </c>
      <c r="S77" s="10" t="e">
        <f>IF('FY2024'!$A79&lt;&gt;"",IF(AND(MONTH($K77) &lt;= 4, MONTH($L77) &gt;= 4), IF($O77 &lt;&gt; "", $E77/$O77, ""), ""),"")</f>
        <v>#VALUE!</v>
      </c>
      <c r="T77" s="10" t="e">
        <f>IF('FY2024'!$A79&lt;&gt;"",IF(AND(MONTH($K77) &lt;= 5, MONTH($L77) &gt;= 5), IF($O77 &lt;&gt; "", $E77/$O77, ""), ""),"")</f>
        <v>#VALUE!</v>
      </c>
      <c r="U77" s="10" t="e">
        <f>IF('FY2024'!$A79&lt;&gt;"",IF(AND(MONTH($K77) &lt;= 6, MONTH($L77) &gt;= 6), IF($O77 &lt;&gt; "", $E77/$O77, ""), ""),"")</f>
        <v>#VALUE!</v>
      </c>
      <c r="V77" s="10" t="e">
        <f>IF('FY2024'!$A79&lt;&gt;"",IF(AND(MONTH($K77) &lt;= 7, MONTH($L77) &gt;= 7 ), IF($O77 &lt;&gt; "", $E77/$O77, ""), ""),"")</f>
        <v>#VALUE!</v>
      </c>
      <c r="W77" s="10" t="e">
        <f>IF('FY2024'!$A79&lt;&gt;"",IF(AND(MONTH($K77) &lt;= 8, MONTH($L77) &gt;= 8), IF($O77 &lt;&gt; "", $E77/$O77, ""), ""),"")</f>
        <v>#VALUE!</v>
      </c>
      <c r="X77" s="10" t="e">
        <f>IF('FY2024'!$A79&lt;&gt;"",IF(AND(MONTH($K77) &lt;= 9, MONTH($L77) &gt;= 9), IF($O77 &lt;&gt; "", $E77/$O77, ""), ""),"")</f>
        <v>#VALUE!</v>
      </c>
      <c r="Y77" s="10" t="e">
        <f>IF('FY2024'!$A79&lt;&gt;"",IF(AND(MONTH($K77) &lt;= 10, MONTH($L77) &gt;= 10), IF($O77 &lt;&gt; "", $E77/$O77, ""), ""),"")</f>
        <v>#VALUE!</v>
      </c>
      <c r="Z77" s="10" t="e">
        <f>IF('FY2024'!$A79&lt;&gt;"",IF(AND(MONTH($K77) &lt;= 11, MONTH($L77) &gt;= 11), IF($O77 &lt;&gt; "", $E77/$O77, ""), ""),"")</f>
        <v>#VALUE!</v>
      </c>
      <c r="AA77" s="10" t="e">
        <f>IF('FY2024'!$A79&lt;&gt;"",IF(AND(MONTH($K77) &lt;= 12, MONTH($L77) &gt;= 12), IF($O77 &lt;&gt; "", $E77/$O77, ""), ""),"")</f>
        <v>#VALUE!</v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 t="e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#VALUE!</v>
      </c>
      <c r="L78" s="7" t="e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#VALUE!</v>
      </c>
      <c r="M78" s="7" t="e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#VALUE!</v>
      </c>
      <c r="N78" s="7" t="e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#VALUE!</v>
      </c>
      <c r="O78" s="5" t="e">
        <f t="shared" si="1"/>
        <v>#VALUE!</v>
      </c>
      <c r="P78" s="10" t="e">
        <f>IF('FY2024'!$A80&lt;&gt;"",IF(AND(MONTH($K78) &lt;= 1, MONTH($L78) &gt;= 1), IF($O78 &lt;&gt; "", $E78/$O78, ""), ""),"")</f>
        <v>#VALUE!</v>
      </c>
      <c r="Q78" s="10" t="e">
        <f>IF('FY2024'!$A80&lt;&gt;"",IF(AND(MONTH($K78) &lt;= 2, MONTH($L78) &gt;= 2), IF($O78 &lt;&gt; "", $E78/$O78, ""), ""),"")</f>
        <v>#VALUE!</v>
      </c>
      <c r="R78" s="10" t="e">
        <f>IF('FY2024'!$A80&lt;&gt;"",IF(AND(MONTH($K78) &lt;= 3, MONTH($L78) &gt;= 3), IF($O78 &lt;&gt; "", $E78/$O78, ""), ""),"")</f>
        <v>#VALUE!</v>
      </c>
      <c r="S78" s="10" t="e">
        <f>IF('FY2024'!$A80&lt;&gt;"",IF(AND(MONTH($K78) &lt;= 4, MONTH($L78) &gt;= 4), IF($O78 &lt;&gt; "", $E78/$O78, ""), ""),"")</f>
        <v>#VALUE!</v>
      </c>
      <c r="T78" s="10" t="e">
        <f>IF('FY2024'!$A80&lt;&gt;"",IF(AND(MONTH($K78) &lt;= 5, MONTH($L78) &gt;= 5), IF($O78 &lt;&gt; "", $E78/$O78, ""), ""),"")</f>
        <v>#VALUE!</v>
      </c>
      <c r="U78" s="10" t="e">
        <f>IF('FY2024'!$A80&lt;&gt;"",IF(AND(MONTH($K78) &lt;= 6, MONTH($L78) &gt;= 6), IF($O78 &lt;&gt; "", $E78/$O78, ""), ""),"")</f>
        <v>#VALUE!</v>
      </c>
      <c r="V78" s="10" t="e">
        <f>IF('FY2024'!$A80&lt;&gt;"",IF(AND(MONTH($K78) &lt;= 7, MONTH($L78) &gt;= 7 ), IF($O78 &lt;&gt; "", $E78/$O78, ""), ""),"")</f>
        <v>#VALUE!</v>
      </c>
      <c r="W78" s="10" t="e">
        <f>IF('FY2024'!$A80&lt;&gt;"",IF(AND(MONTH($K78) &lt;= 8, MONTH($L78) &gt;= 8), IF($O78 &lt;&gt; "", $E78/$O78, ""), ""),"")</f>
        <v>#VALUE!</v>
      </c>
      <c r="X78" s="10" t="e">
        <f>IF('FY2024'!$A80&lt;&gt;"",IF(AND(MONTH($K78) &lt;= 9, MONTH($L78) &gt;= 9), IF($O78 &lt;&gt; "", $E78/$O78, ""), ""),"")</f>
        <v>#VALUE!</v>
      </c>
      <c r="Y78" s="10" t="e">
        <f>IF('FY2024'!$A80&lt;&gt;"",IF(AND(MONTH($K78) &lt;= 10, MONTH($L78) &gt;= 10), IF($O78 &lt;&gt; "", $E78/$O78, ""), ""),"")</f>
        <v>#VALUE!</v>
      </c>
      <c r="Z78" s="10" t="e">
        <f>IF('FY2024'!$A80&lt;&gt;"",IF(AND(MONTH($K78) &lt;= 11, MONTH($L78) &gt;= 11), IF($O78 &lt;&gt; "", $E78/$O78, ""), ""),"")</f>
        <v>#VALUE!</v>
      </c>
      <c r="AA78" s="10" t="e">
        <f>IF('FY2024'!$A80&lt;&gt;"",IF(AND(MONTH($K78) &lt;= 12, MONTH($L78) &gt;= 12), IF($O78 &lt;&gt; "", $E78/$O78, ""), ""),"")</f>
        <v>#VALUE!</v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 t="e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#VALUE!</v>
      </c>
      <c r="L79" s="7" t="e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#VALUE!</v>
      </c>
      <c r="M79" s="7" t="e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#VALUE!</v>
      </c>
      <c r="N79" s="7" t="e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#VALUE!</v>
      </c>
      <c r="O79" s="5" t="e">
        <f t="shared" si="1"/>
        <v>#VALUE!</v>
      </c>
      <c r="P79" s="10" t="e">
        <f>IF('FY2024'!$A81&lt;&gt;"",IF(AND(MONTH($K79) &lt;= 1, MONTH($L79) &gt;= 1), IF($O79 &lt;&gt; "", $E79/$O79, ""), ""),"")</f>
        <v>#VALUE!</v>
      </c>
      <c r="Q79" s="10" t="e">
        <f>IF('FY2024'!$A81&lt;&gt;"",IF(AND(MONTH($K79) &lt;= 2, MONTH($L79) &gt;= 2), IF($O79 &lt;&gt; "", $E79/$O79, ""), ""),"")</f>
        <v>#VALUE!</v>
      </c>
      <c r="R79" s="10" t="e">
        <f>IF('FY2024'!$A81&lt;&gt;"",IF(AND(MONTH($K79) &lt;= 3, MONTH($L79) &gt;= 3), IF($O79 &lt;&gt; "", $E79/$O79, ""), ""),"")</f>
        <v>#VALUE!</v>
      </c>
      <c r="S79" s="10" t="e">
        <f>IF('FY2024'!$A81&lt;&gt;"",IF(AND(MONTH($K79) &lt;= 4, MONTH($L79) &gt;= 4), IF($O79 &lt;&gt; "", $E79/$O79, ""), ""),"")</f>
        <v>#VALUE!</v>
      </c>
      <c r="T79" s="10" t="e">
        <f>IF('FY2024'!$A81&lt;&gt;"",IF(AND(MONTH($K79) &lt;= 5, MONTH($L79) &gt;= 5), IF($O79 &lt;&gt; "", $E79/$O79, ""), ""),"")</f>
        <v>#VALUE!</v>
      </c>
      <c r="U79" s="10" t="e">
        <f>IF('FY2024'!$A81&lt;&gt;"",IF(AND(MONTH($K79) &lt;= 6, MONTH($L79) &gt;= 6), IF($O79 &lt;&gt; "", $E79/$O79, ""), ""),"")</f>
        <v>#VALUE!</v>
      </c>
      <c r="V79" s="10" t="e">
        <f>IF('FY2024'!$A81&lt;&gt;"",IF(AND(MONTH($K79) &lt;= 7, MONTH($L79) &gt;= 7 ), IF($O79 &lt;&gt; "", $E79/$O79, ""), ""),"")</f>
        <v>#VALUE!</v>
      </c>
      <c r="W79" s="10" t="e">
        <f>IF('FY2024'!$A81&lt;&gt;"",IF(AND(MONTH($K79) &lt;= 8, MONTH($L79) &gt;= 8), IF($O79 &lt;&gt; "", $E79/$O79, ""), ""),"")</f>
        <v>#VALUE!</v>
      </c>
      <c r="X79" s="10" t="e">
        <f>IF('FY2024'!$A81&lt;&gt;"",IF(AND(MONTH($K79) &lt;= 9, MONTH($L79) &gt;= 9), IF($O79 &lt;&gt; "", $E79/$O79, ""), ""),"")</f>
        <v>#VALUE!</v>
      </c>
      <c r="Y79" s="10" t="e">
        <f>IF('FY2024'!$A81&lt;&gt;"",IF(AND(MONTH($K79) &lt;= 10, MONTH($L79) &gt;= 10), IF($O79 &lt;&gt; "", $E79/$O79, ""), ""),"")</f>
        <v>#VALUE!</v>
      </c>
      <c r="Z79" s="10" t="e">
        <f>IF('FY2024'!$A81&lt;&gt;"",IF(AND(MONTH($K79) &lt;= 11, MONTH($L79) &gt;= 11), IF($O79 &lt;&gt; "", $E79/$O79, ""), ""),"")</f>
        <v>#VALUE!</v>
      </c>
      <c r="AA79" s="10" t="e">
        <f>IF('FY2024'!$A81&lt;&gt;"",IF(AND(MONTH($K79) &lt;= 12, MONTH($L79) &gt;= 12), IF($O79 &lt;&gt; "", $E79/$O79, ""), ""),"")</f>
        <v>#VALUE!</v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 t="e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#VALUE!</v>
      </c>
      <c r="L80" s="7" t="e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#VALUE!</v>
      </c>
      <c r="M80" s="7" t="e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#VALUE!</v>
      </c>
      <c r="N80" s="7" t="e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#VALUE!</v>
      </c>
      <c r="O80" s="5" t="e">
        <f t="shared" si="1"/>
        <v>#VALUE!</v>
      </c>
      <c r="P80" s="10" t="e">
        <f>IF('FY2024'!$A82&lt;&gt;"",IF(AND(MONTH($K80) &lt;= 1, MONTH($L80) &gt;= 1), IF($O80 &lt;&gt; "", $E80/$O80, ""), ""),"")</f>
        <v>#VALUE!</v>
      </c>
      <c r="Q80" s="10" t="e">
        <f>IF('FY2024'!$A82&lt;&gt;"",IF(AND(MONTH($K80) &lt;= 2, MONTH($L80) &gt;= 2), IF($O80 &lt;&gt; "", $E80/$O80, ""), ""),"")</f>
        <v>#VALUE!</v>
      </c>
      <c r="R80" s="10" t="e">
        <f>IF('FY2024'!$A82&lt;&gt;"",IF(AND(MONTH($K80) &lt;= 3, MONTH($L80) &gt;= 3), IF($O80 &lt;&gt; "", $E80/$O80, ""), ""),"")</f>
        <v>#VALUE!</v>
      </c>
      <c r="S80" s="10" t="e">
        <f>IF('FY2024'!$A82&lt;&gt;"",IF(AND(MONTH($K80) &lt;= 4, MONTH($L80) &gt;= 4), IF($O80 &lt;&gt; "", $E80/$O80, ""), ""),"")</f>
        <v>#VALUE!</v>
      </c>
      <c r="T80" s="10" t="e">
        <f>IF('FY2024'!$A82&lt;&gt;"",IF(AND(MONTH($K80) &lt;= 5, MONTH($L80) &gt;= 5), IF($O80 &lt;&gt; "", $E80/$O80, ""), ""),"")</f>
        <v>#VALUE!</v>
      </c>
      <c r="U80" s="10" t="e">
        <f>IF('FY2024'!$A82&lt;&gt;"",IF(AND(MONTH($K80) &lt;= 6, MONTH($L80) &gt;= 6), IF($O80 &lt;&gt; "", $E80/$O80, ""), ""),"")</f>
        <v>#VALUE!</v>
      </c>
      <c r="V80" s="10" t="e">
        <f>IF('FY2024'!$A82&lt;&gt;"",IF(AND(MONTH($K80) &lt;= 7, MONTH($L80) &gt;= 7 ), IF($O80 &lt;&gt; "", $E80/$O80, ""), ""),"")</f>
        <v>#VALUE!</v>
      </c>
      <c r="W80" s="10" t="e">
        <f>IF('FY2024'!$A82&lt;&gt;"",IF(AND(MONTH($K80) &lt;= 8, MONTH($L80) &gt;= 8), IF($O80 &lt;&gt; "", $E80/$O80, ""), ""),"")</f>
        <v>#VALUE!</v>
      </c>
      <c r="X80" s="10" t="e">
        <f>IF('FY2024'!$A82&lt;&gt;"",IF(AND(MONTH($K80) &lt;= 9, MONTH($L80) &gt;= 9), IF($O80 &lt;&gt; "", $E80/$O80, ""), ""),"")</f>
        <v>#VALUE!</v>
      </c>
      <c r="Y80" s="10" t="e">
        <f>IF('FY2024'!$A82&lt;&gt;"",IF(AND(MONTH($K80) &lt;= 10, MONTH($L80) &gt;= 10), IF($O80 &lt;&gt; "", $E80/$O80, ""), ""),"")</f>
        <v>#VALUE!</v>
      </c>
      <c r="Z80" s="10" t="e">
        <f>IF('FY2024'!$A82&lt;&gt;"",IF(AND(MONTH($K80) &lt;= 11, MONTH($L80) &gt;= 11), IF($O80 &lt;&gt; "", $E80/$O80, ""), ""),"")</f>
        <v>#VALUE!</v>
      </c>
      <c r="AA80" s="10" t="e">
        <f>IF('FY2024'!$A82&lt;&gt;"",IF(AND(MONTH($K80) &lt;= 12, MONTH($L80) &gt;= 12), IF($O80 &lt;&gt; "", $E80/$O80, ""), ""),"")</f>
        <v>#VALUE!</v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 t="e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#VALUE!</v>
      </c>
      <c r="L81" s="7" t="e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#VALUE!</v>
      </c>
      <c r="M81" s="7" t="e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#VALUE!</v>
      </c>
      <c r="N81" s="7" t="e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#VALUE!</v>
      </c>
      <c r="O81" s="5" t="e">
        <f t="shared" si="1"/>
        <v>#VALUE!</v>
      </c>
      <c r="P81" s="10" t="e">
        <f>IF('FY2024'!$A83&lt;&gt;"",IF(AND(MONTH($K81) &lt;= 1, MONTH($L81) &gt;= 1), IF($O81 &lt;&gt; "", $E81/$O81, ""), ""),"")</f>
        <v>#VALUE!</v>
      </c>
      <c r="Q81" s="10" t="e">
        <f>IF('FY2024'!$A83&lt;&gt;"",IF(AND(MONTH($K81) &lt;= 2, MONTH($L81) &gt;= 2), IF($O81 &lt;&gt; "", $E81/$O81, ""), ""),"")</f>
        <v>#VALUE!</v>
      </c>
      <c r="R81" s="10" t="e">
        <f>IF('FY2024'!$A83&lt;&gt;"",IF(AND(MONTH($K81) &lt;= 3, MONTH($L81) &gt;= 3), IF($O81 &lt;&gt; "", $E81/$O81, ""), ""),"")</f>
        <v>#VALUE!</v>
      </c>
      <c r="S81" s="10" t="e">
        <f>IF('FY2024'!$A83&lt;&gt;"",IF(AND(MONTH($K81) &lt;= 4, MONTH($L81) &gt;= 4), IF($O81 &lt;&gt; "", $E81/$O81, ""), ""),"")</f>
        <v>#VALUE!</v>
      </c>
      <c r="T81" s="10" t="e">
        <f>IF('FY2024'!$A83&lt;&gt;"",IF(AND(MONTH($K81) &lt;= 5, MONTH($L81) &gt;= 5), IF($O81 &lt;&gt; "", $E81/$O81, ""), ""),"")</f>
        <v>#VALUE!</v>
      </c>
      <c r="U81" s="10" t="e">
        <f>IF('FY2024'!$A83&lt;&gt;"",IF(AND(MONTH($K81) &lt;= 6, MONTH($L81) &gt;= 6), IF($O81 &lt;&gt; "", $E81/$O81, ""), ""),"")</f>
        <v>#VALUE!</v>
      </c>
      <c r="V81" s="10" t="e">
        <f>IF('FY2024'!$A83&lt;&gt;"",IF(AND(MONTH($K81) &lt;= 7, MONTH($L81) &gt;= 7 ), IF($O81 &lt;&gt; "", $E81/$O81, ""), ""),"")</f>
        <v>#VALUE!</v>
      </c>
      <c r="W81" s="10" t="e">
        <f>IF('FY2024'!$A83&lt;&gt;"",IF(AND(MONTH($K81) &lt;= 8, MONTH($L81) &gt;= 8), IF($O81 &lt;&gt; "", $E81/$O81, ""), ""),"")</f>
        <v>#VALUE!</v>
      </c>
      <c r="X81" s="10" t="e">
        <f>IF('FY2024'!$A83&lt;&gt;"",IF(AND(MONTH($K81) &lt;= 9, MONTH($L81) &gt;= 9), IF($O81 &lt;&gt; "", $E81/$O81, ""), ""),"")</f>
        <v>#VALUE!</v>
      </c>
      <c r="Y81" s="10" t="e">
        <f>IF('FY2024'!$A83&lt;&gt;"",IF(AND(MONTH($K81) &lt;= 10, MONTH($L81) &gt;= 10), IF($O81 &lt;&gt; "", $E81/$O81, ""), ""),"")</f>
        <v>#VALUE!</v>
      </c>
      <c r="Z81" s="10" t="e">
        <f>IF('FY2024'!$A83&lt;&gt;"",IF(AND(MONTH($K81) &lt;= 11, MONTH($L81) &gt;= 11), IF($O81 &lt;&gt; "", $E81/$O81, ""), ""),"")</f>
        <v>#VALUE!</v>
      </c>
      <c r="AA81" s="10" t="e">
        <f>IF('FY2024'!$A83&lt;&gt;"",IF(AND(MONTH($K81) &lt;= 12, MONTH($L81) &gt;= 12), IF($O81 &lt;&gt; "", $E81/$O81, ""), ""),"")</f>
        <v>#VALUE!</v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 t="e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#VALUE!</v>
      </c>
      <c r="L82" s="7" t="e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#VALUE!</v>
      </c>
      <c r="M82" s="7" t="e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#VALUE!</v>
      </c>
      <c r="N82" s="7" t="e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#VALUE!</v>
      </c>
      <c r="O82" s="5" t="e">
        <f t="shared" si="1"/>
        <v>#VALUE!</v>
      </c>
      <c r="P82" s="10" t="e">
        <f>IF('FY2024'!$A84&lt;&gt;"",IF(AND(MONTH($K82) &lt;= 1, MONTH($L82) &gt;= 1), IF($O82 &lt;&gt; "", $E82/$O82, ""), ""),"")</f>
        <v>#VALUE!</v>
      </c>
      <c r="Q82" s="10" t="e">
        <f>IF('FY2024'!$A84&lt;&gt;"",IF(AND(MONTH($K82) &lt;= 2, MONTH($L82) &gt;= 2), IF($O82 &lt;&gt; "", $E82/$O82, ""), ""),"")</f>
        <v>#VALUE!</v>
      </c>
      <c r="R82" s="10" t="e">
        <f>IF('FY2024'!$A84&lt;&gt;"",IF(AND(MONTH($K82) &lt;= 3, MONTH($L82) &gt;= 3), IF($O82 &lt;&gt; "", $E82/$O82, ""), ""),"")</f>
        <v>#VALUE!</v>
      </c>
      <c r="S82" s="10" t="e">
        <f>IF('FY2024'!$A84&lt;&gt;"",IF(AND(MONTH($K82) &lt;= 4, MONTH($L82) &gt;= 4), IF($O82 &lt;&gt; "", $E82/$O82, ""), ""),"")</f>
        <v>#VALUE!</v>
      </c>
      <c r="T82" s="10" t="e">
        <f>IF('FY2024'!$A84&lt;&gt;"",IF(AND(MONTH($K82) &lt;= 5, MONTH($L82) &gt;= 5), IF($O82 &lt;&gt; "", $E82/$O82, ""), ""),"")</f>
        <v>#VALUE!</v>
      </c>
      <c r="U82" s="10" t="e">
        <f>IF('FY2024'!$A84&lt;&gt;"",IF(AND(MONTH($K82) &lt;= 6, MONTH($L82) &gt;= 6), IF($O82 &lt;&gt; "", $E82/$O82, ""), ""),"")</f>
        <v>#VALUE!</v>
      </c>
      <c r="V82" s="10" t="e">
        <f>IF('FY2024'!$A84&lt;&gt;"",IF(AND(MONTH($K82) &lt;= 7, MONTH($L82) &gt;= 7 ), IF($O82 &lt;&gt; "", $E82/$O82, ""), ""),"")</f>
        <v>#VALUE!</v>
      </c>
      <c r="W82" s="10" t="e">
        <f>IF('FY2024'!$A84&lt;&gt;"",IF(AND(MONTH($K82) &lt;= 8, MONTH($L82) &gt;= 8), IF($O82 &lt;&gt; "", $E82/$O82, ""), ""),"")</f>
        <v>#VALUE!</v>
      </c>
      <c r="X82" s="10" t="e">
        <f>IF('FY2024'!$A84&lt;&gt;"",IF(AND(MONTH($K82) &lt;= 9, MONTH($L82) &gt;= 9), IF($O82 &lt;&gt; "", $E82/$O82, ""), ""),"")</f>
        <v>#VALUE!</v>
      </c>
      <c r="Y82" s="10" t="e">
        <f>IF('FY2024'!$A84&lt;&gt;"",IF(AND(MONTH($K82) &lt;= 10, MONTH($L82) &gt;= 10), IF($O82 &lt;&gt; "", $E82/$O82, ""), ""),"")</f>
        <v>#VALUE!</v>
      </c>
      <c r="Z82" s="10" t="e">
        <f>IF('FY2024'!$A84&lt;&gt;"",IF(AND(MONTH($K82) &lt;= 11, MONTH($L82) &gt;= 11), IF($O82 &lt;&gt; "", $E82/$O82, ""), ""),"")</f>
        <v>#VALUE!</v>
      </c>
      <c r="AA82" s="10" t="e">
        <f>IF('FY2024'!$A84&lt;&gt;"",IF(AND(MONTH($K82) &lt;= 12, MONTH($L82) &gt;= 12), IF($O82 &lt;&gt; "", $E82/$O82, ""), ""),"")</f>
        <v>#VALUE!</v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 t="e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#VALUE!</v>
      </c>
      <c r="L83" s="7" t="e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#VALUE!</v>
      </c>
      <c r="M83" s="7" t="e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#VALUE!</v>
      </c>
      <c r="N83" s="7" t="e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#VALUE!</v>
      </c>
      <c r="O83" s="5" t="e">
        <f t="shared" si="1"/>
        <v>#VALUE!</v>
      </c>
      <c r="P83" s="10" t="e">
        <f>IF('FY2024'!$A85&lt;&gt;"",IF(AND(MONTH($K83) &lt;= 1, MONTH($L83) &gt;= 1), IF($O83 &lt;&gt; "", $E83/$O83, ""), ""),"")</f>
        <v>#VALUE!</v>
      </c>
      <c r="Q83" s="10" t="e">
        <f>IF('FY2024'!$A85&lt;&gt;"",IF(AND(MONTH($K83) &lt;= 2, MONTH($L83) &gt;= 2), IF($O83 &lt;&gt; "", $E83/$O83, ""), ""),"")</f>
        <v>#VALUE!</v>
      </c>
      <c r="R83" s="10" t="e">
        <f>IF('FY2024'!$A85&lt;&gt;"",IF(AND(MONTH($K83) &lt;= 3, MONTH($L83) &gt;= 3), IF($O83 &lt;&gt; "", $E83/$O83, ""), ""),"")</f>
        <v>#VALUE!</v>
      </c>
      <c r="S83" s="10" t="e">
        <f>IF('FY2024'!$A85&lt;&gt;"",IF(AND(MONTH($K83) &lt;= 4, MONTH($L83) &gt;= 4), IF($O83 &lt;&gt; "", $E83/$O83, ""), ""),"")</f>
        <v>#VALUE!</v>
      </c>
      <c r="T83" s="10" t="e">
        <f>IF('FY2024'!$A85&lt;&gt;"",IF(AND(MONTH($K83) &lt;= 5, MONTH($L83) &gt;= 5), IF($O83 &lt;&gt; "", $E83/$O83, ""), ""),"")</f>
        <v>#VALUE!</v>
      </c>
      <c r="U83" s="10" t="e">
        <f>IF('FY2024'!$A85&lt;&gt;"",IF(AND(MONTH($K83) &lt;= 6, MONTH($L83) &gt;= 6), IF($O83 &lt;&gt; "", $E83/$O83, ""), ""),"")</f>
        <v>#VALUE!</v>
      </c>
      <c r="V83" s="10" t="e">
        <f>IF('FY2024'!$A85&lt;&gt;"",IF(AND(MONTH($K83) &lt;= 7, MONTH($L83) &gt;= 7 ), IF($O83 &lt;&gt; "", $E83/$O83, ""), ""),"")</f>
        <v>#VALUE!</v>
      </c>
      <c r="W83" s="10" t="e">
        <f>IF('FY2024'!$A85&lt;&gt;"",IF(AND(MONTH($K83) &lt;= 8, MONTH($L83) &gt;= 8), IF($O83 &lt;&gt; "", $E83/$O83, ""), ""),"")</f>
        <v>#VALUE!</v>
      </c>
      <c r="X83" s="10" t="e">
        <f>IF('FY2024'!$A85&lt;&gt;"",IF(AND(MONTH($K83) &lt;= 9, MONTH($L83) &gt;= 9), IF($O83 &lt;&gt; "", $E83/$O83, ""), ""),"")</f>
        <v>#VALUE!</v>
      </c>
      <c r="Y83" s="10" t="e">
        <f>IF('FY2024'!$A85&lt;&gt;"",IF(AND(MONTH($K83) &lt;= 10, MONTH($L83) &gt;= 10), IF($O83 &lt;&gt; "", $E83/$O83, ""), ""),"")</f>
        <v>#VALUE!</v>
      </c>
      <c r="Z83" s="10" t="e">
        <f>IF('FY2024'!$A85&lt;&gt;"",IF(AND(MONTH($K83) &lt;= 11, MONTH($L83) &gt;= 11), IF($O83 &lt;&gt; "", $E83/$O83, ""), ""),"")</f>
        <v>#VALUE!</v>
      </c>
      <c r="AA83" s="10" t="e">
        <f>IF('FY2024'!$A85&lt;&gt;"",IF(AND(MONTH($K83) &lt;= 12, MONTH($L83) &gt;= 12), IF($O83 &lt;&gt; "", $E83/$O83, ""), ""),"")</f>
        <v>#VALUE!</v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 t="e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#VALUE!</v>
      </c>
      <c r="L84" s="7" t="e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#VALUE!</v>
      </c>
      <c r="M84" s="7" t="e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#VALUE!</v>
      </c>
      <c r="N84" s="7" t="e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#VALUE!</v>
      </c>
      <c r="O84" s="5" t="e">
        <f t="shared" si="1"/>
        <v>#VALUE!</v>
      </c>
      <c r="P84" s="10" t="e">
        <f>IF('FY2024'!$A86&lt;&gt;"",IF(AND(MONTH($K84) &lt;= 1, MONTH($L84) &gt;= 1), IF($O84 &lt;&gt; "", $E84/$O84, ""), ""),"")</f>
        <v>#VALUE!</v>
      </c>
      <c r="Q84" s="10" t="e">
        <f>IF('FY2024'!$A86&lt;&gt;"",IF(AND(MONTH($K84) &lt;= 2, MONTH($L84) &gt;= 2), IF($O84 &lt;&gt; "", $E84/$O84, ""), ""),"")</f>
        <v>#VALUE!</v>
      </c>
      <c r="R84" s="10" t="e">
        <f>IF('FY2024'!$A86&lt;&gt;"",IF(AND(MONTH($K84) &lt;= 3, MONTH($L84) &gt;= 3), IF($O84 &lt;&gt; "", $E84/$O84, ""), ""),"")</f>
        <v>#VALUE!</v>
      </c>
      <c r="S84" s="10" t="e">
        <f>IF('FY2024'!$A86&lt;&gt;"",IF(AND(MONTH($K84) &lt;= 4, MONTH($L84) &gt;= 4), IF($O84 &lt;&gt; "", $E84/$O84, ""), ""),"")</f>
        <v>#VALUE!</v>
      </c>
      <c r="T84" s="10" t="e">
        <f>IF('FY2024'!$A86&lt;&gt;"",IF(AND(MONTH($K84) &lt;= 5, MONTH($L84) &gt;= 5), IF($O84 &lt;&gt; "", $E84/$O84, ""), ""),"")</f>
        <v>#VALUE!</v>
      </c>
      <c r="U84" s="10" t="e">
        <f>IF('FY2024'!$A86&lt;&gt;"",IF(AND(MONTH($K84) &lt;= 6, MONTH($L84) &gt;= 6), IF($O84 &lt;&gt; "", $E84/$O84, ""), ""),"")</f>
        <v>#VALUE!</v>
      </c>
      <c r="V84" s="10" t="e">
        <f>IF('FY2024'!$A86&lt;&gt;"",IF(AND(MONTH($K84) &lt;= 7, MONTH($L84) &gt;= 7 ), IF($O84 &lt;&gt; "", $E84/$O84, ""), ""),"")</f>
        <v>#VALUE!</v>
      </c>
      <c r="W84" s="10" t="e">
        <f>IF('FY2024'!$A86&lt;&gt;"",IF(AND(MONTH($K84) &lt;= 8, MONTH($L84) &gt;= 8), IF($O84 &lt;&gt; "", $E84/$O84, ""), ""),"")</f>
        <v>#VALUE!</v>
      </c>
      <c r="X84" s="10" t="e">
        <f>IF('FY2024'!$A86&lt;&gt;"",IF(AND(MONTH($K84) &lt;= 9, MONTH($L84) &gt;= 9), IF($O84 &lt;&gt; "", $E84/$O84, ""), ""),"")</f>
        <v>#VALUE!</v>
      </c>
      <c r="Y84" s="10" t="e">
        <f>IF('FY2024'!$A86&lt;&gt;"",IF(AND(MONTH($K84) &lt;= 10, MONTH($L84) &gt;= 10), IF($O84 &lt;&gt; "", $E84/$O84, ""), ""),"")</f>
        <v>#VALUE!</v>
      </c>
      <c r="Z84" s="10" t="e">
        <f>IF('FY2024'!$A86&lt;&gt;"",IF(AND(MONTH($K84) &lt;= 11, MONTH($L84) &gt;= 11), IF($O84 &lt;&gt; "", $E84/$O84, ""), ""),"")</f>
        <v>#VALUE!</v>
      </c>
      <c r="AA84" s="10" t="e">
        <f>IF('FY2024'!$A86&lt;&gt;"",IF(AND(MONTH($K84) &lt;= 12, MONTH($L84) &gt;= 12), IF($O84 &lt;&gt; "", $E84/$O84, ""), ""),"")</f>
        <v>#VALUE!</v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 t="e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#VALUE!</v>
      </c>
      <c r="L85" s="7" t="e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#VALUE!</v>
      </c>
      <c r="M85" s="7" t="e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#VALUE!</v>
      </c>
      <c r="N85" s="7" t="e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#VALUE!</v>
      </c>
      <c r="O85" s="5" t="e">
        <f t="shared" si="1"/>
        <v>#VALUE!</v>
      </c>
      <c r="P85" s="10" t="e">
        <f>IF('FY2024'!$A87&lt;&gt;"",IF(AND(MONTH($K85) &lt;= 1, MONTH($L85) &gt;= 1), IF($O85 &lt;&gt; "", $E85/$O85, ""), ""),"")</f>
        <v>#VALUE!</v>
      </c>
      <c r="Q85" s="10" t="e">
        <f>IF('FY2024'!$A87&lt;&gt;"",IF(AND(MONTH($K85) &lt;= 2, MONTH($L85) &gt;= 2), IF($O85 &lt;&gt; "", $E85/$O85, ""), ""),"")</f>
        <v>#VALUE!</v>
      </c>
      <c r="R85" s="10" t="e">
        <f>IF('FY2024'!$A87&lt;&gt;"",IF(AND(MONTH($K85) &lt;= 3, MONTH($L85) &gt;= 3), IF($O85 &lt;&gt; "", $E85/$O85, ""), ""),"")</f>
        <v>#VALUE!</v>
      </c>
      <c r="S85" s="10" t="e">
        <f>IF('FY2024'!$A87&lt;&gt;"",IF(AND(MONTH($K85) &lt;= 4, MONTH($L85) &gt;= 4), IF($O85 &lt;&gt; "", $E85/$O85, ""), ""),"")</f>
        <v>#VALUE!</v>
      </c>
      <c r="T85" s="10" t="e">
        <f>IF('FY2024'!$A87&lt;&gt;"",IF(AND(MONTH($K85) &lt;= 5, MONTH($L85) &gt;= 5), IF($O85 &lt;&gt; "", $E85/$O85, ""), ""),"")</f>
        <v>#VALUE!</v>
      </c>
      <c r="U85" s="10" t="e">
        <f>IF('FY2024'!$A87&lt;&gt;"",IF(AND(MONTH($K85) &lt;= 6, MONTH($L85) &gt;= 6), IF($O85 &lt;&gt; "", $E85/$O85, ""), ""),"")</f>
        <v>#VALUE!</v>
      </c>
      <c r="V85" s="10" t="e">
        <f>IF('FY2024'!$A87&lt;&gt;"",IF(AND(MONTH($K85) &lt;= 7, MONTH($L85) &gt;= 7 ), IF($O85 &lt;&gt; "", $E85/$O85, ""), ""),"")</f>
        <v>#VALUE!</v>
      </c>
      <c r="W85" s="10" t="e">
        <f>IF('FY2024'!$A87&lt;&gt;"",IF(AND(MONTH($K85) &lt;= 8, MONTH($L85) &gt;= 8), IF($O85 &lt;&gt; "", $E85/$O85, ""), ""),"")</f>
        <v>#VALUE!</v>
      </c>
      <c r="X85" s="10" t="e">
        <f>IF('FY2024'!$A87&lt;&gt;"",IF(AND(MONTH($K85) &lt;= 9, MONTH($L85) &gt;= 9), IF($O85 &lt;&gt; "", $E85/$O85, ""), ""),"")</f>
        <v>#VALUE!</v>
      </c>
      <c r="Y85" s="10" t="e">
        <f>IF('FY2024'!$A87&lt;&gt;"",IF(AND(MONTH($K85) &lt;= 10, MONTH($L85) &gt;= 10), IF($O85 &lt;&gt; "", $E85/$O85, ""), ""),"")</f>
        <v>#VALUE!</v>
      </c>
      <c r="Z85" s="10" t="e">
        <f>IF('FY2024'!$A87&lt;&gt;"",IF(AND(MONTH($K85) &lt;= 11, MONTH($L85) &gt;= 11), IF($O85 &lt;&gt; "", $E85/$O85, ""), ""),"")</f>
        <v>#VALUE!</v>
      </c>
      <c r="AA85" s="10" t="e">
        <f>IF('FY2024'!$A87&lt;&gt;"",IF(AND(MONTH($K85) &lt;= 12, MONTH($L85) &gt;= 12), IF($O85 &lt;&gt; "", $E85/$O85, ""), ""),"")</f>
        <v>#VALUE!</v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 t="e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#VALUE!</v>
      </c>
      <c r="L86" s="7" t="e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#VALUE!</v>
      </c>
      <c r="M86" s="7" t="e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#VALUE!</v>
      </c>
      <c r="N86" s="7" t="e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#VALUE!</v>
      </c>
      <c r="O86" s="5" t="e">
        <f t="shared" si="1"/>
        <v>#VALUE!</v>
      </c>
      <c r="P86" s="10" t="e">
        <f>IF('FY2024'!$A88&lt;&gt;"",IF(AND(MONTH($K86) &lt;= 1, MONTH($L86) &gt;= 1), IF($O86 &lt;&gt; "", $E86/$O86, ""), ""),"")</f>
        <v>#VALUE!</v>
      </c>
      <c r="Q86" s="10" t="e">
        <f>IF('FY2024'!$A88&lt;&gt;"",IF(AND(MONTH($K86) &lt;= 2, MONTH($L86) &gt;= 2), IF($O86 &lt;&gt; "", $E86/$O86, ""), ""),"")</f>
        <v>#VALUE!</v>
      </c>
      <c r="R86" s="10" t="e">
        <f>IF('FY2024'!$A88&lt;&gt;"",IF(AND(MONTH($K86) &lt;= 3, MONTH($L86) &gt;= 3), IF($O86 &lt;&gt; "", $E86/$O86, ""), ""),"")</f>
        <v>#VALUE!</v>
      </c>
      <c r="S86" s="10" t="e">
        <f>IF('FY2024'!$A88&lt;&gt;"",IF(AND(MONTH($K86) &lt;= 4, MONTH($L86) &gt;= 4), IF($O86 &lt;&gt; "", $E86/$O86, ""), ""),"")</f>
        <v>#VALUE!</v>
      </c>
      <c r="T86" s="10" t="e">
        <f>IF('FY2024'!$A88&lt;&gt;"",IF(AND(MONTH($K86) &lt;= 5, MONTH($L86) &gt;= 5), IF($O86 &lt;&gt; "", $E86/$O86, ""), ""),"")</f>
        <v>#VALUE!</v>
      </c>
      <c r="U86" s="10" t="e">
        <f>IF('FY2024'!$A88&lt;&gt;"",IF(AND(MONTH($K86) &lt;= 6, MONTH($L86) &gt;= 6), IF($O86 &lt;&gt; "", $E86/$O86, ""), ""),"")</f>
        <v>#VALUE!</v>
      </c>
      <c r="V86" s="10" t="e">
        <f>IF('FY2024'!$A88&lt;&gt;"",IF(AND(MONTH($K86) &lt;= 7, MONTH($L86) &gt;= 7 ), IF($O86 &lt;&gt; "", $E86/$O86, ""), ""),"")</f>
        <v>#VALUE!</v>
      </c>
      <c r="W86" s="10" t="e">
        <f>IF('FY2024'!$A88&lt;&gt;"",IF(AND(MONTH($K86) &lt;= 8, MONTH($L86) &gt;= 8), IF($O86 &lt;&gt; "", $E86/$O86, ""), ""),"")</f>
        <v>#VALUE!</v>
      </c>
      <c r="X86" s="10" t="e">
        <f>IF('FY2024'!$A88&lt;&gt;"",IF(AND(MONTH($K86) &lt;= 9, MONTH($L86) &gt;= 9), IF($O86 &lt;&gt; "", $E86/$O86, ""), ""),"")</f>
        <v>#VALUE!</v>
      </c>
      <c r="Y86" s="10" t="e">
        <f>IF('FY2024'!$A88&lt;&gt;"",IF(AND(MONTH($K86) &lt;= 10, MONTH($L86) &gt;= 10), IF($O86 &lt;&gt; "", $E86/$O86, ""), ""),"")</f>
        <v>#VALUE!</v>
      </c>
      <c r="Z86" s="10" t="e">
        <f>IF('FY2024'!$A88&lt;&gt;"",IF(AND(MONTH($K86) &lt;= 11, MONTH($L86) &gt;= 11), IF($O86 &lt;&gt; "", $E86/$O86, ""), ""),"")</f>
        <v>#VALUE!</v>
      </c>
      <c r="AA86" s="10" t="e">
        <f>IF('FY2024'!$A88&lt;&gt;"",IF(AND(MONTH($K86) &lt;= 12, MONTH($L86) &gt;= 12), IF($O86 &lt;&gt; "", $E86/$O86, ""), ""),"")</f>
        <v>#VALUE!</v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 t="e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#VALUE!</v>
      </c>
      <c r="L87" s="7" t="e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#VALUE!</v>
      </c>
      <c r="M87" s="7" t="e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#VALUE!</v>
      </c>
      <c r="N87" s="7" t="e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#VALUE!</v>
      </c>
      <c r="O87" s="5" t="e">
        <f t="shared" si="1"/>
        <v>#VALUE!</v>
      </c>
      <c r="P87" s="10" t="e">
        <f>IF('FY2024'!$A89&lt;&gt;"",IF(AND(MONTH($K87) &lt;= 1, MONTH($L87) &gt;= 1), IF($O87 &lt;&gt; "", $E87/$O87, ""), ""),"")</f>
        <v>#VALUE!</v>
      </c>
      <c r="Q87" s="10" t="e">
        <f>IF('FY2024'!$A89&lt;&gt;"",IF(AND(MONTH($K87) &lt;= 2, MONTH($L87) &gt;= 2), IF($O87 &lt;&gt; "", $E87/$O87, ""), ""),"")</f>
        <v>#VALUE!</v>
      </c>
      <c r="R87" s="10" t="e">
        <f>IF('FY2024'!$A89&lt;&gt;"",IF(AND(MONTH($K87) &lt;= 3, MONTH($L87) &gt;= 3), IF($O87 &lt;&gt; "", $E87/$O87, ""), ""),"")</f>
        <v>#VALUE!</v>
      </c>
      <c r="S87" s="10" t="e">
        <f>IF('FY2024'!$A89&lt;&gt;"",IF(AND(MONTH($K87) &lt;= 4, MONTH($L87) &gt;= 4), IF($O87 &lt;&gt; "", $E87/$O87, ""), ""),"")</f>
        <v>#VALUE!</v>
      </c>
      <c r="T87" s="10" t="e">
        <f>IF('FY2024'!$A89&lt;&gt;"",IF(AND(MONTH($K87) &lt;= 5, MONTH($L87) &gt;= 5), IF($O87 &lt;&gt; "", $E87/$O87, ""), ""),"")</f>
        <v>#VALUE!</v>
      </c>
      <c r="U87" s="10" t="e">
        <f>IF('FY2024'!$A89&lt;&gt;"",IF(AND(MONTH($K87) &lt;= 6, MONTH($L87) &gt;= 6), IF($O87 &lt;&gt; "", $E87/$O87, ""), ""),"")</f>
        <v>#VALUE!</v>
      </c>
      <c r="V87" s="10" t="e">
        <f>IF('FY2024'!$A89&lt;&gt;"",IF(AND(MONTH($K87) &lt;= 7, MONTH($L87) &gt;= 7 ), IF($O87 &lt;&gt; "", $E87/$O87, ""), ""),"")</f>
        <v>#VALUE!</v>
      </c>
      <c r="W87" s="10" t="e">
        <f>IF('FY2024'!$A89&lt;&gt;"",IF(AND(MONTH($K87) &lt;= 8, MONTH($L87) &gt;= 8), IF($O87 &lt;&gt; "", $E87/$O87, ""), ""),"")</f>
        <v>#VALUE!</v>
      </c>
      <c r="X87" s="10" t="e">
        <f>IF('FY2024'!$A89&lt;&gt;"",IF(AND(MONTH($K87) &lt;= 9, MONTH($L87) &gt;= 9), IF($O87 &lt;&gt; "", $E87/$O87, ""), ""),"")</f>
        <v>#VALUE!</v>
      </c>
      <c r="Y87" s="10" t="e">
        <f>IF('FY2024'!$A89&lt;&gt;"",IF(AND(MONTH($K87) &lt;= 10, MONTH($L87) &gt;= 10), IF($O87 &lt;&gt; "", $E87/$O87, ""), ""),"")</f>
        <v>#VALUE!</v>
      </c>
      <c r="Z87" s="10" t="e">
        <f>IF('FY2024'!$A89&lt;&gt;"",IF(AND(MONTH($K87) &lt;= 11, MONTH($L87) &gt;= 11), IF($O87 &lt;&gt; "", $E87/$O87, ""), ""),"")</f>
        <v>#VALUE!</v>
      </c>
      <c r="AA87" s="10" t="e">
        <f>IF('FY2024'!$A89&lt;&gt;"",IF(AND(MONTH($K87) &lt;= 12, MONTH($L87) &gt;= 12), IF($O87 &lt;&gt; "", $E87/$O87, ""), ""),"")</f>
        <v>#VALUE!</v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 t="e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#VALUE!</v>
      </c>
      <c r="L88" s="7" t="e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#VALUE!</v>
      </c>
      <c r="M88" s="7" t="e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#VALUE!</v>
      </c>
      <c r="N88" s="7" t="e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#VALUE!</v>
      </c>
      <c r="O88" s="5" t="e">
        <f t="shared" si="1"/>
        <v>#VALUE!</v>
      </c>
      <c r="P88" s="10" t="e">
        <f>IF('FY2024'!$A90&lt;&gt;"",IF(AND(MONTH($K88) &lt;= 1, MONTH($L88) &gt;= 1), IF($O88 &lt;&gt; "", $E88/$O88, ""), ""),"")</f>
        <v>#VALUE!</v>
      </c>
      <c r="Q88" s="10" t="e">
        <f>IF('FY2024'!$A90&lt;&gt;"",IF(AND(MONTH($K88) &lt;= 2, MONTH($L88) &gt;= 2), IF($O88 &lt;&gt; "", $E88/$O88, ""), ""),"")</f>
        <v>#VALUE!</v>
      </c>
      <c r="R88" s="10" t="e">
        <f>IF('FY2024'!$A90&lt;&gt;"",IF(AND(MONTH($K88) &lt;= 3, MONTH($L88) &gt;= 3), IF($O88 &lt;&gt; "", $E88/$O88, ""), ""),"")</f>
        <v>#VALUE!</v>
      </c>
      <c r="S88" s="10" t="e">
        <f>IF('FY2024'!$A90&lt;&gt;"",IF(AND(MONTH($K88) &lt;= 4, MONTH($L88) &gt;= 4), IF($O88 &lt;&gt; "", $E88/$O88, ""), ""),"")</f>
        <v>#VALUE!</v>
      </c>
      <c r="T88" s="10" t="e">
        <f>IF('FY2024'!$A90&lt;&gt;"",IF(AND(MONTH($K88) &lt;= 5, MONTH($L88) &gt;= 5), IF($O88 &lt;&gt; "", $E88/$O88, ""), ""),"")</f>
        <v>#VALUE!</v>
      </c>
      <c r="U88" s="10" t="e">
        <f>IF('FY2024'!$A90&lt;&gt;"",IF(AND(MONTH($K88) &lt;= 6, MONTH($L88) &gt;= 6), IF($O88 &lt;&gt; "", $E88/$O88, ""), ""),"")</f>
        <v>#VALUE!</v>
      </c>
      <c r="V88" s="10" t="e">
        <f>IF('FY2024'!$A90&lt;&gt;"",IF(AND(MONTH($K88) &lt;= 7, MONTH($L88) &gt;= 7 ), IF($O88 &lt;&gt; "", $E88/$O88, ""), ""),"")</f>
        <v>#VALUE!</v>
      </c>
      <c r="W88" s="10" t="e">
        <f>IF('FY2024'!$A90&lt;&gt;"",IF(AND(MONTH($K88) &lt;= 8, MONTH($L88) &gt;= 8), IF($O88 &lt;&gt; "", $E88/$O88, ""), ""),"")</f>
        <v>#VALUE!</v>
      </c>
      <c r="X88" s="10" t="e">
        <f>IF('FY2024'!$A90&lt;&gt;"",IF(AND(MONTH($K88) &lt;= 9, MONTH($L88) &gt;= 9), IF($O88 &lt;&gt; "", $E88/$O88, ""), ""),"")</f>
        <v>#VALUE!</v>
      </c>
      <c r="Y88" s="10" t="e">
        <f>IF('FY2024'!$A90&lt;&gt;"",IF(AND(MONTH($K88) &lt;= 10, MONTH($L88) &gt;= 10), IF($O88 &lt;&gt; "", $E88/$O88, ""), ""),"")</f>
        <v>#VALUE!</v>
      </c>
      <c r="Z88" s="10" t="e">
        <f>IF('FY2024'!$A90&lt;&gt;"",IF(AND(MONTH($K88) &lt;= 11, MONTH($L88) &gt;= 11), IF($O88 &lt;&gt; "", $E88/$O88, ""), ""),"")</f>
        <v>#VALUE!</v>
      </c>
      <c r="AA88" s="10" t="e">
        <f>IF('FY2024'!$A90&lt;&gt;"",IF(AND(MONTH($K88) &lt;= 12, MONTH($L88) &gt;= 12), IF($O88 &lt;&gt; "", $E88/$O88, ""), ""),"")</f>
        <v>#VALUE!</v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 t="e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#VALUE!</v>
      </c>
      <c r="L89" s="7" t="e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#VALUE!</v>
      </c>
      <c r="M89" s="7" t="e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#VALUE!</v>
      </c>
      <c r="N89" s="7" t="e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#VALUE!</v>
      </c>
      <c r="O89" s="5" t="e">
        <f t="shared" si="1"/>
        <v>#VALUE!</v>
      </c>
      <c r="P89" s="10" t="e">
        <f>IF('FY2024'!$A91&lt;&gt;"",IF(AND(MONTH($K89) &lt;= 1, MONTH($L89) &gt;= 1), IF($O89 &lt;&gt; "", $E89/$O89, ""), ""),"")</f>
        <v>#VALUE!</v>
      </c>
      <c r="Q89" s="10" t="e">
        <f>IF('FY2024'!$A91&lt;&gt;"",IF(AND(MONTH($K89) &lt;= 2, MONTH($L89) &gt;= 2), IF($O89 &lt;&gt; "", $E89/$O89, ""), ""),"")</f>
        <v>#VALUE!</v>
      </c>
      <c r="R89" s="10" t="e">
        <f>IF('FY2024'!$A91&lt;&gt;"",IF(AND(MONTH($K89) &lt;= 3, MONTH($L89) &gt;= 3), IF($O89 &lt;&gt; "", $E89/$O89, ""), ""),"")</f>
        <v>#VALUE!</v>
      </c>
      <c r="S89" s="10" t="e">
        <f>IF('FY2024'!$A91&lt;&gt;"",IF(AND(MONTH($K89) &lt;= 4, MONTH($L89) &gt;= 4), IF($O89 &lt;&gt; "", $E89/$O89, ""), ""),"")</f>
        <v>#VALUE!</v>
      </c>
      <c r="T89" s="10" t="e">
        <f>IF('FY2024'!$A91&lt;&gt;"",IF(AND(MONTH($K89) &lt;= 5, MONTH($L89) &gt;= 5), IF($O89 &lt;&gt; "", $E89/$O89, ""), ""),"")</f>
        <v>#VALUE!</v>
      </c>
      <c r="U89" s="10" t="e">
        <f>IF('FY2024'!$A91&lt;&gt;"",IF(AND(MONTH($K89) &lt;= 6, MONTH($L89) &gt;= 6), IF($O89 &lt;&gt; "", $E89/$O89, ""), ""),"")</f>
        <v>#VALUE!</v>
      </c>
      <c r="V89" s="10" t="e">
        <f>IF('FY2024'!$A91&lt;&gt;"",IF(AND(MONTH($K89) &lt;= 7, MONTH($L89) &gt;= 7 ), IF($O89 &lt;&gt; "", $E89/$O89, ""), ""),"")</f>
        <v>#VALUE!</v>
      </c>
      <c r="W89" s="10" t="e">
        <f>IF('FY2024'!$A91&lt;&gt;"",IF(AND(MONTH($K89) &lt;= 8, MONTH($L89) &gt;= 8), IF($O89 &lt;&gt; "", $E89/$O89, ""), ""),"")</f>
        <v>#VALUE!</v>
      </c>
      <c r="X89" s="10" t="e">
        <f>IF('FY2024'!$A91&lt;&gt;"",IF(AND(MONTH($K89) &lt;= 9, MONTH($L89) &gt;= 9), IF($O89 &lt;&gt; "", $E89/$O89, ""), ""),"")</f>
        <v>#VALUE!</v>
      </c>
      <c r="Y89" s="10" t="e">
        <f>IF('FY2024'!$A91&lt;&gt;"",IF(AND(MONTH($K89) &lt;= 10, MONTH($L89) &gt;= 10), IF($O89 &lt;&gt; "", $E89/$O89, ""), ""),"")</f>
        <v>#VALUE!</v>
      </c>
      <c r="Z89" s="10" t="e">
        <f>IF('FY2024'!$A91&lt;&gt;"",IF(AND(MONTH($K89) &lt;= 11, MONTH($L89) &gt;= 11), IF($O89 &lt;&gt; "", $E89/$O89, ""), ""),"")</f>
        <v>#VALUE!</v>
      </c>
      <c r="AA89" s="10" t="e">
        <f>IF('FY2024'!$A91&lt;&gt;"",IF(AND(MONTH($K89) &lt;= 12, MONTH($L89) &gt;= 12), IF($O89 &lt;&gt; "", $E89/$O89, ""), ""),"")</f>
        <v>#VALUE!</v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 t="e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#VALUE!</v>
      </c>
      <c r="L90" s="7" t="e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#VALUE!</v>
      </c>
      <c r="M90" s="7" t="e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#VALUE!</v>
      </c>
      <c r="N90" s="7" t="e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#VALUE!</v>
      </c>
      <c r="O90" s="5" t="e">
        <f t="shared" si="1"/>
        <v>#VALUE!</v>
      </c>
      <c r="P90" s="10" t="e">
        <f>IF('FY2024'!$A92&lt;&gt;"",IF(AND(MONTH($K90) &lt;= 1, MONTH($L90) &gt;= 1), IF($O90 &lt;&gt; "", $E90/$O90, ""), ""),"")</f>
        <v>#VALUE!</v>
      </c>
      <c r="Q90" s="10" t="e">
        <f>IF('FY2024'!$A92&lt;&gt;"",IF(AND(MONTH($K90) &lt;= 2, MONTH($L90) &gt;= 2), IF($O90 &lt;&gt; "", $E90/$O90, ""), ""),"")</f>
        <v>#VALUE!</v>
      </c>
      <c r="R90" s="10" t="e">
        <f>IF('FY2024'!$A92&lt;&gt;"",IF(AND(MONTH($K90) &lt;= 3, MONTH($L90) &gt;= 3), IF($O90 &lt;&gt; "", $E90/$O90, ""), ""),"")</f>
        <v>#VALUE!</v>
      </c>
      <c r="S90" s="10" t="e">
        <f>IF('FY2024'!$A92&lt;&gt;"",IF(AND(MONTH($K90) &lt;= 4, MONTH($L90) &gt;= 4), IF($O90 &lt;&gt; "", $E90/$O90, ""), ""),"")</f>
        <v>#VALUE!</v>
      </c>
      <c r="T90" s="10" t="e">
        <f>IF('FY2024'!$A92&lt;&gt;"",IF(AND(MONTH($K90) &lt;= 5, MONTH($L90) &gt;= 5), IF($O90 &lt;&gt; "", $E90/$O90, ""), ""),"")</f>
        <v>#VALUE!</v>
      </c>
      <c r="U90" s="10" t="e">
        <f>IF('FY2024'!$A92&lt;&gt;"",IF(AND(MONTH($K90) &lt;= 6, MONTH($L90) &gt;= 6), IF($O90 &lt;&gt; "", $E90/$O90, ""), ""),"")</f>
        <v>#VALUE!</v>
      </c>
      <c r="V90" s="10" t="e">
        <f>IF('FY2024'!$A92&lt;&gt;"",IF(AND(MONTH($K90) &lt;= 7, MONTH($L90) &gt;= 7 ), IF($O90 &lt;&gt; "", $E90/$O90, ""), ""),"")</f>
        <v>#VALUE!</v>
      </c>
      <c r="W90" s="10" t="e">
        <f>IF('FY2024'!$A92&lt;&gt;"",IF(AND(MONTH($K90) &lt;= 8, MONTH($L90) &gt;= 8), IF($O90 &lt;&gt; "", $E90/$O90, ""), ""),"")</f>
        <v>#VALUE!</v>
      </c>
      <c r="X90" s="10" t="e">
        <f>IF('FY2024'!$A92&lt;&gt;"",IF(AND(MONTH($K90) &lt;= 9, MONTH($L90) &gt;= 9), IF($O90 &lt;&gt; "", $E90/$O90, ""), ""),"")</f>
        <v>#VALUE!</v>
      </c>
      <c r="Y90" s="10" t="e">
        <f>IF('FY2024'!$A92&lt;&gt;"",IF(AND(MONTH($K90) &lt;= 10, MONTH($L90) &gt;= 10), IF($O90 &lt;&gt; "", $E90/$O90, ""), ""),"")</f>
        <v>#VALUE!</v>
      </c>
      <c r="Z90" s="10" t="e">
        <f>IF('FY2024'!$A92&lt;&gt;"",IF(AND(MONTH($K90) &lt;= 11, MONTH($L90) &gt;= 11), IF($O90 &lt;&gt; "", $E90/$O90, ""), ""),"")</f>
        <v>#VALUE!</v>
      </c>
      <c r="AA90" s="10" t="e">
        <f>IF('FY2024'!$A92&lt;&gt;"",IF(AND(MONTH($K90) &lt;= 12, MONTH($L90) &gt;= 12), IF($O90 &lt;&gt; "", $E90/$O90, ""), ""),"")</f>
        <v>#VALUE!</v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 t="e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#VALUE!</v>
      </c>
      <c r="L91" s="7" t="e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#VALUE!</v>
      </c>
      <c r="M91" s="7" t="e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#VALUE!</v>
      </c>
      <c r="N91" s="7" t="e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#VALUE!</v>
      </c>
      <c r="O91" s="5" t="e">
        <f t="shared" si="1"/>
        <v>#VALUE!</v>
      </c>
      <c r="P91" s="10" t="e">
        <f>IF('FY2024'!$A93&lt;&gt;"",IF(AND(MONTH($K91) &lt;= 1, MONTH($L91) &gt;= 1), IF($O91 &lt;&gt; "", $E91/$O91, ""), ""),"")</f>
        <v>#VALUE!</v>
      </c>
      <c r="Q91" s="10" t="e">
        <f>IF('FY2024'!$A93&lt;&gt;"",IF(AND(MONTH($K91) &lt;= 2, MONTH($L91) &gt;= 2), IF($O91 &lt;&gt; "", $E91/$O91, ""), ""),"")</f>
        <v>#VALUE!</v>
      </c>
      <c r="R91" s="10" t="e">
        <f>IF('FY2024'!$A93&lt;&gt;"",IF(AND(MONTH($K91) &lt;= 3, MONTH($L91) &gt;= 3), IF($O91 &lt;&gt; "", $E91/$O91, ""), ""),"")</f>
        <v>#VALUE!</v>
      </c>
      <c r="S91" s="10" t="e">
        <f>IF('FY2024'!$A93&lt;&gt;"",IF(AND(MONTH($K91) &lt;= 4, MONTH($L91) &gt;= 4), IF($O91 &lt;&gt; "", $E91/$O91, ""), ""),"")</f>
        <v>#VALUE!</v>
      </c>
      <c r="T91" s="10" t="e">
        <f>IF('FY2024'!$A93&lt;&gt;"",IF(AND(MONTH($K91) &lt;= 5, MONTH($L91) &gt;= 5), IF($O91 &lt;&gt; "", $E91/$O91, ""), ""),"")</f>
        <v>#VALUE!</v>
      </c>
      <c r="U91" s="10" t="e">
        <f>IF('FY2024'!$A93&lt;&gt;"",IF(AND(MONTH($K91) &lt;= 6, MONTH($L91) &gt;= 6), IF($O91 &lt;&gt; "", $E91/$O91, ""), ""),"")</f>
        <v>#VALUE!</v>
      </c>
      <c r="V91" s="10" t="e">
        <f>IF('FY2024'!$A93&lt;&gt;"",IF(AND(MONTH($K91) &lt;= 7, MONTH($L91) &gt;= 7 ), IF($O91 &lt;&gt; "", $E91/$O91, ""), ""),"")</f>
        <v>#VALUE!</v>
      </c>
      <c r="W91" s="10" t="e">
        <f>IF('FY2024'!$A93&lt;&gt;"",IF(AND(MONTH($K91) &lt;= 8, MONTH($L91) &gt;= 8), IF($O91 &lt;&gt; "", $E91/$O91, ""), ""),"")</f>
        <v>#VALUE!</v>
      </c>
      <c r="X91" s="10" t="e">
        <f>IF('FY2024'!$A93&lt;&gt;"",IF(AND(MONTH($K91) &lt;= 9, MONTH($L91) &gt;= 9), IF($O91 &lt;&gt; "", $E91/$O91, ""), ""),"")</f>
        <v>#VALUE!</v>
      </c>
      <c r="Y91" s="10" t="e">
        <f>IF('FY2024'!$A93&lt;&gt;"",IF(AND(MONTH($K91) &lt;= 10, MONTH($L91) &gt;= 10), IF($O91 &lt;&gt; "", $E91/$O91, ""), ""),"")</f>
        <v>#VALUE!</v>
      </c>
      <c r="Z91" s="10" t="e">
        <f>IF('FY2024'!$A93&lt;&gt;"",IF(AND(MONTH($K91) &lt;= 11, MONTH($L91) &gt;= 11), IF($O91 &lt;&gt; "", $E91/$O91, ""), ""),"")</f>
        <v>#VALUE!</v>
      </c>
      <c r="AA91" s="10" t="e">
        <f>IF('FY2024'!$A93&lt;&gt;"",IF(AND(MONTH($K91) &lt;= 12, MONTH($L91) &gt;= 12), IF($O91 &lt;&gt; "", $E91/$O91, ""), ""),"")</f>
        <v>#VALUE!</v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 t="e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#VALUE!</v>
      </c>
      <c r="L92" s="7" t="e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#VALUE!</v>
      </c>
      <c r="M92" s="7" t="e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#VALUE!</v>
      </c>
      <c r="N92" s="7" t="e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#VALUE!</v>
      </c>
      <c r="O92" s="5" t="e">
        <f t="shared" si="1"/>
        <v>#VALUE!</v>
      </c>
      <c r="P92" s="10" t="e">
        <f>IF('FY2024'!$A94&lt;&gt;"",IF(AND(MONTH($K92) &lt;= 1, MONTH($L92) &gt;= 1), IF($O92 &lt;&gt; "", $E92/$O92, ""), ""),"")</f>
        <v>#VALUE!</v>
      </c>
      <c r="Q92" s="10" t="e">
        <f>IF('FY2024'!$A94&lt;&gt;"",IF(AND(MONTH($K92) &lt;= 2, MONTH($L92) &gt;= 2), IF($O92 &lt;&gt; "", $E92/$O92, ""), ""),"")</f>
        <v>#VALUE!</v>
      </c>
      <c r="R92" s="10" t="e">
        <f>IF('FY2024'!$A94&lt;&gt;"",IF(AND(MONTH($K92) &lt;= 3, MONTH($L92) &gt;= 3), IF($O92 &lt;&gt; "", $E92/$O92, ""), ""),"")</f>
        <v>#VALUE!</v>
      </c>
      <c r="S92" s="10" t="e">
        <f>IF('FY2024'!$A94&lt;&gt;"",IF(AND(MONTH($K92) &lt;= 4, MONTH($L92) &gt;= 4), IF($O92 &lt;&gt; "", $E92/$O92, ""), ""),"")</f>
        <v>#VALUE!</v>
      </c>
      <c r="T92" s="10" t="e">
        <f>IF('FY2024'!$A94&lt;&gt;"",IF(AND(MONTH($K92) &lt;= 5, MONTH($L92) &gt;= 5), IF($O92 &lt;&gt; "", $E92/$O92, ""), ""),"")</f>
        <v>#VALUE!</v>
      </c>
      <c r="U92" s="10" t="e">
        <f>IF('FY2024'!$A94&lt;&gt;"",IF(AND(MONTH($K92) &lt;= 6, MONTH($L92) &gt;= 6), IF($O92 &lt;&gt; "", $E92/$O92, ""), ""),"")</f>
        <v>#VALUE!</v>
      </c>
      <c r="V92" s="10" t="e">
        <f>IF('FY2024'!$A94&lt;&gt;"",IF(AND(MONTH($K92) &lt;= 7, MONTH($L92) &gt;= 7 ), IF($O92 &lt;&gt; "", $E92/$O92, ""), ""),"")</f>
        <v>#VALUE!</v>
      </c>
      <c r="W92" s="10" t="e">
        <f>IF('FY2024'!$A94&lt;&gt;"",IF(AND(MONTH($K92) &lt;= 8, MONTH($L92) &gt;= 8), IF($O92 &lt;&gt; "", $E92/$O92, ""), ""),"")</f>
        <v>#VALUE!</v>
      </c>
      <c r="X92" s="10" t="e">
        <f>IF('FY2024'!$A94&lt;&gt;"",IF(AND(MONTH($K92) &lt;= 9, MONTH($L92) &gt;= 9), IF($O92 &lt;&gt; "", $E92/$O92, ""), ""),"")</f>
        <v>#VALUE!</v>
      </c>
      <c r="Y92" s="10" t="e">
        <f>IF('FY2024'!$A94&lt;&gt;"",IF(AND(MONTH($K92) &lt;= 10, MONTH($L92) &gt;= 10), IF($O92 &lt;&gt; "", $E92/$O92, ""), ""),"")</f>
        <v>#VALUE!</v>
      </c>
      <c r="Z92" s="10" t="e">
        <f>IF('FY2024'!$A94&lt;&gt;"",IF(AND(MONTH($K92) &lt;= 11, MONTH($L92) &gt;= 11), IF($O92 &lt;&gt; "", $E92/$O92, ""), ""),"")</f>
        <v>#VALUE!</v>
      </c>
      <c r="AA92" s="10" t="e">
        <f>IF('FY2024'!$A94&lt;&gt;"",IF(AND(MONTH($K92) &lt;= 12, MONTH($L92) &gt;= 12), IF($O92 &lt;&gt; "", $E92/$O92, ""), ""),"")</f>
        <v>#VALUE!</v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 t="e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#VALUE!</v>
      </c>
      <c r="L93" s="7" t="e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#VALUE!</v>
      </c>
      <c r="M93" s="7" t="e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#VALUE!</v>
      </c>
      <c r="N93" s="7" t="e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#VALUE!</v>
      </c>
      <c r="O93" s="5" t="e">
        <f t="shared" si="1"/>
        <v>#VALUE!</v>
      </c>
      <c r="P93" s="10" t="e">
        <f>IF('FY2024'!$A95&lt;&gt;"",IF(AND(MONTH($K93) &lt;= 1, MONTH($L93) &gt;= 1), IF($O93 &lt;&gt; "", $E93/$O93, ""), ""),"")</f>
        <v>#VALUE!</v>
      </c>
      <c r="Q93" s="10" t="e">
        <f>IF('FY2024'!$A95&lt;&gt;"",IF(AND(MONTH($K93) &lt;= 2, MONTH($L93) &gt;= 2), IF($O93 &lt;&gt; "", $E93/$O93, ""), ""),"")</f>
        <v>#VALUE!</v>
      </c>
      <c r="R93" s="10" t="e">
        <f>IF('FY2024'!$A95&lt;&gt;"",IF(AND(MONTH($K93) &lt;= 3, MONTH($L93) &gt;= 3), IF($O93 &lt;&gt; "", $E93/$O93, ""), ""),"")</f>
        <v>#VALUE!</v>
      </c>
      <c r="S93" s="10" t="e">
        <f>IF('FY2024'!$A95&lt;&gt;"",IF(AND(MONTH($K93) &lt;= 4, MONTH($L93) &gt;= 4), IF($O93 &lt;&gt; "", $E93/$O93, ""), ""),"")</f>
        <v>#VALUE!</v>
      </c>
      <c r="T93" s="10" t="e">
        <f>IF('FY2024'!$A95&lt;&gt;"",IF(AND(MONTH($K93) &lt;= 5, MONTH($L93) &gt;= 5), IF($O93 &lt;&gt; "", $E93/$O93, ""), ""),"")</f>
        <v>#VALUE!</v>
      </c>
      <c r="U93" s="10" t="e">
        <f>IF('FY2024'!$A95&lt;&gt;"",IF(AND(MONTH($K93) &lt;= 6, MONTH($L93) &gt;= 6), IF($O93 &lt;&gt; "", $E93/$O93, ""), ""),"")</f>
        <v>#VALUE!</v>
      </c>
      <c r="V93" s="10" t="e">
        <f>IF('FY2024'!$A95&lt;&gt;"",IF(AND(MONTH($K93) &lt;= 7, MONTH($L93) &gt;= 7 ), IF($O93 &lt;&gt; "", $E93/$O93, ""), ""),"")</f>
        <v>#VALUE!</v>
      </c>
      <c r="W93" s="10" t="e">
        <f>IF('FY2024'!$A95&lt;&gt;"",IF(AND(MONTH($K93) &lt;= 8, MONTH($L93) &gt;= 8), IF($O93 &lt;&gt; "", $E93/$O93, ""), ""),"")</f>
        <v>#VALUE!</v>
      </c>
      <c r="X93" s="10" t="e">
        <f>IF('FY2024'!$A95&lt;&gt;"",IF(AND(MONTH($K93) &lt;= 9, MONTH($L93) &gt;= 9), IF($O93 &lt;&gt; "", $E93/$O93, ""), ""),"")</f>
        <v>#VALUE!</v>
      </c>
      <c r="Y93" s="10" t="e">
        <f>IF('FY2024'!$A95&lt;&gt;"",IF(AND(MONTH($K93) &lt;= 10, MONTH($L93) &gt;= 10), IF($O93 &lt;&gt; "", $E93/$O93, ""), ""),"")</f>
        <v>#VALUE!</v>
      </c>
      <c r="Z93" s="10" t="e">
        <f>IF('FY2024'!$A95&lt;&gt;"",IF(AND(MONTH($K93) &lt;= 11, MONTH($L93) &gt;= 11), IF($O93 &lt;&gt; "", $E93/$O93, ""), ""),"")</f>
        <v>#VALUE!</v>
      </c>
      <c r="AA93" s="10" t="e">
        <f>IF('FY2024'!$A95&lt;&gt;"",IF(AND(MONTH($K93) &lt;= 12, MONTH($L93) &gt;= 12), IF($O93 &lt;&gt; "", $E93/$O93, ""), ""),"")</f>
        <v>#VALUE!</v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 t="e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#VALUE!</v>
      </c>
      <c r="L94" s="7" t="e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#VALUE!</v>
      </c>
      <c r="M94" s="7" t="e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#VALUE!</v>
      </c>
      <c r="N94" s="7" t="e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#VALUE!</v>
      </c>
      <c r="O94" s="5" t="e">
        <f t="shared" si="1"/>
        <v>#VALUE!</v>
      </c>
      <c r="P94" s="10" t="e">
        <f>IF('FY2024'!$A96&lt;&gt;"",IF(AND(MONTH($K94) &lt;= 1, MONTH($L94) &gt;= 1), IF($O94 &lt;&gt; "", $E94/$O94, ""), ""),"")</f>
        <v>#VALUE!</v>
      </c>
      <c r="Q94" s="10" t="e">
        <f>IF('FY2024'!$A96&lt;&gt;"",IF(AND(MONTH($K94) &lt;= 2, MONTH($L94) &gt;= 2), IF($O94 &lt;&gt; "", $E94/$O94, ""), ""),"")</f>
        <v>#VALUE!</v>
      </c>
      <c r="R94" s="10" t="e">
        <f>IF('FY2024'!$A96&lt;&gt;"",IF(AND(MONTH($K94) &lt;= 3, MONTH($L94) &gt;= 3), IF($O94 &lt;&gt; "", $E94/$O94, ""), ""),"")</f>
        <v>#VALUE!</v>
      </c>
      <c r="S94" s="10" t="e">
        <f>IF('FY2024'!$A96&lt;&gt;"",IF(AND(MONTH($K94) &lt;= 4, MONTH($L94) &gt;= 4), IF($O94 &lt;&gt; "", $E94/$O94, ""), ""),"")</f>
        <v>#VALUE!</v>
      </c>
      <c r="T94" s="10" t="e">
        <f>IF('FY2024'!$A96&lt;&gt;"",IF(AND(MONTH($K94) &lt;= 5, MONTH($L94) &gt;= 5), IF($O94 &lt;&gt; "", $E94/$O94, ""), ""),"")</f>
        <v>#VALUE!</v>
      </c>
      <c r="U94" s="10" t="e">
        <f>IF('FY2024'!$A96&lt;&gt;"",IF(AND(MONTH($K94) &lt;= 6, MONTH($L94) &gt;= 6), IF($O94 &lt;&gt; "", $E94/$O94, ""), ""),"")</f>
        <v>#VALUE!</v>
      </c>
      <c r="V94" s="10" t="e">
        <f>IF('FY2024'!$A96&lt;&gt;"",IF(AND(MONTH($K94) &lt;= 7, MONTH($L94) &gt;= 7 ), IF($O94 &lt;&gt; "", $E94/$O94, ""), ""),"")</f>
        <v>#VALUE!</v>
      </c>
      <c r="W94" s="10" t="e">
        <f>IF('FY2024'!$A96&lt;&gt;"",IF(AND(MONTH($K94) &lt;= 8, MONTH($L94) &gt;= 8), IF($O94 &lt;&gt; "", $E94/$O94, ""), ""),"")</f>
        <v>#VALUE!</v>
      </c>
      <c r="X94" s="10" t="e">
        <f>IF('FY2024'!$A96&lt;&gt;"",IF(AND(MONTH($K94) &lt;= 9, MONTH($L94) &gt;= 9), IF($O94 &lt;&gt; "", $E94/$O94, ""), ""),"")</f>
        <v>#VALUE!</v>
      </c>
      <c r="Y94" s="10" t="e">
        <f>IF('FY2024'!$A96&lt;&gt;"",IF(AND(MONTH($K94) &lt;= 10, MONTH($L94) &gt;= 10), IF($O94 &lt;&gt; "", $E94/$O94, ""), ""),"")</f>
        <v>#VALUE!</v>
      </c>
      <c r="Z94" s="10" t="e">
        <f>IF('FY2024'!$A96&lt;&gt;"",IF(AND(MONTH($K94) &lt;= 11, MONTH($L94) &gt;= 11), IF($O94 &lt;&gt; "", $E94/$O94, ""), ""),"")</f>
        <v>#VALUE!</v>
      </c>
      <c r="AA94" s="10" t="e">
        <f>IF('FY2024'!$A96&lt;&gt;"",IF(AND(MONTH($K94) &lt;= 12, MONTH($L94) &gt;= 12), IF($O94 &lt;&gt; "", $E94/$O94, ""), ""),"")</f>
        <v>#VALUE!</v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 t="e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#VALUE!</v>
      </c>
      <c r="L95" s="7" t="e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#VALUE!</v>
      </c>
      <c r="M95" s="7" t="e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#VALUE!</v>
      </c>
      <c r="N95" s="7" t="e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#VALUE!</v>
      </c>
      <c r="O95" s="5" t="e">
        <f t="shared" si="1"/>
        <v>#VALUE!</v>
      </c>
      <c r="P95" s="10" t="e">
        <f>IF('FY2024'!$A97&lt;&gt;"",IF(AND(MONTH($K95) &lt;= 1, MONTH($L95) &gt;= 1), IF($O95 &lt;&gt; "", $E95/$O95, ""), ""),"")</f>
        <v>#VALUE!</v>
      </c>
      <c r="Q95" s="10" t="e">
        <f>IF('FY2024'!$A97&lt;&gt;"",IF(AND(MONTH($K95) &lt;= 2, MONTH($L95) &gt;= 2), IF($O95 &lt;&gt; "", $E95/$O95, ""), ""),"")</f>
        <v>#VALUE!</v>
      </c>
      <c r="R95" s="10" t="e">
        <f>IF('FY2024'!$A97&lt;&gt;"",IF(AND(MONTH($K95) &lt;= 3, MONTH($L95) &gt;= 3), IF($O95 &lt;&gt; "", $E95/$O95, ""), ""),"")</f>
        <v>#VALUE!</v>
      </c>
      <c r="S95" s="10" t="e">
        <f>IF('FY2024'!$A97&lt;&gt;"",IF(AND(MONTH($K95) &lt;= 4, MONTH($L95) &gt;= 4), IF($O95 &lt;&gt; "", $E95/$O95, ""), ""),"")</f>
        <v>#VALUE!</v>
      </c>
      <c r="T95" s="10" t="e">
        <f>IF('FY2024'!$A97&lt;&gt;"",IF(AND(MONTH($K95) &lt;= 5, MONTH($L95) &gt;= 5), IF($O95 &lt;&gt; "", $E95/$O95, ""), ""),"")</f>
        <v>#VALUE!</v>
      </c>
      <c r="U95" s="10" t="e">
        <f>IF('FY2024'!$A97&lt;&gt;"",IF(AND(MONTH($K95) &lt;= 6, MONTH($L95) &gt;= 6), IF($O95 &lt;&gt; "", $E95/$O95, ""), ""),"")</f>
        <v>#VALUE!</v>
      </c>
      <c r="V95" s="10" t="e">
        <f>IF('FY2024'!$A97&lt;&gt;"",IF(AND(MONTH($K95) &lt;= 7, MONTH($L95) &gt;= 7 ), IF($O95 &lt;&gt; "", $E95/$O95, ""), ""),"")</f>
        <v>#VALUE!</v>
      </c>
      <c r="W95" s="10" t="e">
        <f>IF('FY2024'!$A97&lt;&gt;"",IF(AND(MONTH($K95) &lt;= 8, MONTH($L95) &gt;= 8), IF($O95 &lt;&gt; "", $E95/$O95, ""), ""),"")</f>
        <v>#VALUE!</v>
      </c>
      <c r="X95" s="10" t="e">
        <f>IF('FY2024'!$A97&lt;&gt;"",IF(AND(MONTH($K95) &lt;= 9, MONTH($L95) &gt;= 9), IF($O95 &lt;&gt; "", $E95/$O95, ""), ""),"")</f>
        <v>#VALUE!</v>
      </c>
      <c r="Y95" s="10" t="e">
        <f>IF('FY2024'!$A97&lt;&gt;"",IF(AND(MONTH($K95) &lt;= 10, MONTH($L95) &gt;= 10), IF($O95 &lt;&gt; "", $E95/$O95, ""), ""),"")</f>
        <v>#VALUE!</v>
      </c>
      <c r="Z95" s="10" t="e">
        <f>IF('FY2024'!$A97&lt;&gt;"",IF(AND(MONTH($K95) &lt;= 11, MONTH($L95) &gt;= 11), IF($O95 &lt;&gt; "", $E95/$O95, ""), ""),"")</f>
        <v>#VALUE!</v>
      </c>
      <c r="AA95" s="10" t="e">
        <f>IF('FY2024'!$A97&lt;&gt;"",IF(AND(MONTH($K95) &lt;= 12, MONTH($L95) &gt;= 12), IF($O95 &lt;&gt; "", $E95/$O95, ""), ""),"")</f>
        <v>#VALUE!</v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 t="e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#VALUE!</v>
      </c>
      <c r="L96" s="7" t="e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#VALUE!</v>
      </c>
      <c r="M96" s="7" t="e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#VALUE!</v>
      </c>
      <c r="N96" s="7" t="e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#VALUE!</v>
      </c>
      <c r="O96" s="5" t="e">
        <f t="shared" si="1"/>
        <v>#VALUE!</v>
      </c>
      <c r="P96" s="10" t="e">
        <f>IF('FY2024'!$A98&lt;&gt;"",IF(AND(MONTH($K96) &lt;= 1, MONTH($L96) &gt;= 1), IF($O96 &lt;&gt; "", $E96/$O96, ""), ""),"")</f>
        <v>#VALUE!</v>
      </c>
      <c r="Q96" s="10" t="e">
        <f>IF('FY2024'!$A98&lt;&gt;"",IF(AND(MONTH($K96) &lt;= 2, MONTH($L96) &gt;= 2), IF($O96 &lt;&gt; "", $E96/$O96, ""), ""),"")</f>
        <v>#VALUE!</v>
      </c>
      <c r="R96" s="10" t="e">
        <f>IF('FY2024'!$A98&lt;&gt;"",IF(AND(MONTH($K96) &lt;= 3, MONTH($L96) &gt;= 3), IF($O96 &lt;&gt; "", $E96/$O96, ""), ""),"")</f>
        <v>#VALUE!</v>
      </c>
      <c r="S96" s="10" t="e">
        <f>IF('FY2024'!$A98&lt;&gt;"",IF(AND(MONTH($K96) &lt;= 4, MONTH($L96) &gt;= 4), IF($O96 &lt;&gt; "", $E96/$O96, ""), ""),"")</f>
        <v>#VALUE!</v>
      </c>
      <c r="T96" s="10" t="e">
        <f>IF('FY2024'!$A98&lt;&gt;"",IF(AND(MONTH($K96) &lt;= 5, MONTH($L96) &gt;= 5), IF($O96 &lt;&gt; "", $E96/$O96, ""), ""),"")</f>
        <v>#VALUE!</v>
      </c>
      <c r="U96" s="10" t="e">
        <f>IF('FY2024'!$A98&lt;&gt;"",IF(AND(MONTH($K96) &lt;= 6, MONTH($L96) &gt;= 6), IF($O96 &lt;&gt; "", $E96/$O96, ""), ""),"")</f>
        <v>#VALUE!</v>
      </c>
      <c r="V96" s="10" t="e">
        <f>IF('FY2024'!$A98&lt;&gt;"",IF(AND(MONTH($K96) &lt;= 7, MONTH($L96) &gt;= 7 ), IF($O96 &lt;&gt; "", $E96/$O96, ""), ""),"")</f>
        <v>#VALUE!</v>
      </c>
      <c r="W96" s="10" t="e">
        <f>IF('FY2024'!$A98&lt;&gt;"",IF(AND(MONTH($K96) &lt;= 8, MONTH($L96) &gt;= 8), IF($O96 &lt;&gt; "", $E96/$O96, ""), ""),"")</f>
        <v>#VALUE!</v>
      </c>
      <c r="X96" s="10" t="e">
        <f>IF('FY2024'!$A98&lt;&gt;"",IF(AND(MONTH($K96) &lt;= 9, MONTH($L96) &gt;= 9), IF($O96 &lt;&gt; "", $E96/$O96, ""), ""),"")</f>
        <v>#VALUE!</v>
      </c>
      <c r="Y96" s="10" t="e">
        <f>IF('FY2024'!$A98&lt;&gt;"",IF(AND(MONTH($K96) &lt;= 10, MONTH($L96) &gt;= 10), IF($O96 &lt;&gt; "", $E96/$O96, ""), ""),"")</f>
        <v>#VALUE!</v>
      </c>
      <c r="Z96" s="10" t="e">
        <f>IF('FY2024'!$A98&lt;&gt;"",IF(AND(MONTH($K96) &lt;= 11, MONTH($L96) &gt;= 11), IF($O96 &lt;&gt; "", $E96/$O96, ""), ""),"")</f>
        <v>#VALUE!</v>
      </c>
      <c r="AA96" s="10" t="e">
        <f>IF('FY2024'!$A98&lt;&gt;"",IF(AND(MONTH($K96) &lt;= 12, MONTH($L96) &gt;= 12), IF($O96 &lt;&gt; "", $E96/$O96, ""), ""),"")</f>
        <v>#VALUE!</v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 t="e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#VALUE!</v>
      </c>
      <c r="L97" s="7" t="e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#VALUE!</v>
      </c>
      <c r="M97" s="7" t="e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#VALUE!</v>
      </c>
      <c r="N97" s="7" t="e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#VALUE!</v>
      </c>
      <c r="O97" s="5" t="e">
        <f t="shared" si="1"/>
        <v>#VALUE!</v>
      </c>
      <c r="P97" s="10" t="e">
        <f>IF('FY2024'!$A99&lt;&gt;"",IF(AND(MONTH($K97) &lt;= 1, MONTH($L97) &gt;= 1), IF($O97 &lt;&gt; "", $E97/$O97, ""), ""),"")</f>
        <v>#VALUE!</v>
      </c>
      <c r="Q97" s="10" t="e">
        <f>IF('FY2024'!$A99&lt;&gt;"",IF(AND(MONTH($K97) &lt;= 2, MONTH($L97) &gt;= 2), IF($O97 &lt;&gt; "", $E97/$O97, ""), ""),"")</f>
        <v>#VALUE!</v>
      </c>
      <c r="R97" s="10" t="e">
        <f>IF('FY2024'!$A99&lt;&gt;"",IF(AND(MONTH($K97) &lt;= 3, MONTH($L97) &gt;= 3), IF($O97 &lt;&gt; "", $E97/$O97, ""), ""),"")</f>
        <v>#VALUE!</v>
      </c>
      <c r="S97" s="10" t="e">
        <f>IF('FY2024'!$A99&lt;&gt;"",IF(AND(MONTH($K97) &lt;= 4, MONTH($L97) &gt;= 4), IF($O97 &lt;&gt; "", $E97/$O97, ""), ""),"")</f>
        <v>#VALUE!</v>
      </c>
      <c r="T97" s="10" t="e">
        <f>IF('FY2024'!$A99&lt;&gt;"",IF(AND(MONTH($K97) &lt;= 5, MONTH($L97) &gt;= 5), IF($O97 &lt;&gt; "", $E97/$O97, ""), ""),"")</f>
        <v>#VALUE!</v>
      </c>
      <c r="U97" s="10" t="e">
        <f>IF('FY2024'!$A99&lt;&gt;"",IF(AND(MONTH($K97) &lt;= 6, MONTH($L97) &gt;= 6), IF($O97 &lt;&gt; "", $E97/$O97, ""), ""),"")</f>
        <v>#VALUE!</v>
      </c>
      <c r="V97" s="10" t="e">
        <f>IF('FY2024'!$A99&lt;&gt;"",IF(AND(MONTH($K97) &lt;= 7, MONTH($L97) &gt;= 7 ), IF($O97 &lt;&gt; "", $E97/$O97, ""), ""),"")</f>
        <v>#VALUE!</v>
      </c>
      <c r="W97" s="10" t="e">
        <f>IF('FY2024'!$A99&lt;&gt;"",IF(AND(MONTH($K97) &lt;= 8, MONTH($L97) &gt;= 8), IF($O97 &lt;&gt; "", $E97/$O97, ""), ""),"")</f>
        <v>#VALUE!</v>
      </c>
      <c r="X97" s="10" t="e">
        <f>IF('FY2024'!$A99&lt;&gt;"",IF(AND(MONTH($K97) &lt;= 9, MONTH($L97) &gt;= 9), IF($O97 &lt;&gt; "", $E97/$O97, ""), ""),"")</f>
        <v>#VALUE!</v>
      </c>
      <c r="Y97" s="10" t="e">
        <f>IF('FY2024'!$A99&lt;&gt;"",IF(AND(MONTH($K97) &lt;= 10, MONTH($L97) &gt;= 10), IF($O97 &lt;&gt; "", $E97/$O97, ""), ""),"")</f>
        <v>#VALUE!</v>
      </c>
      <c r="Z97" s="10" t="e">
        <f>IF('FY2024'!$A99&lt;&gt;"",IF(AND(MONTH($K97) &lt;= 11, MONTH($L97) &gt;= 11), IF($O97 &lt;&gt; "", $E97/$O97, ""), ""),"")</f>
        <v>#VALUE!</v>
      </c>
      <c r="AA97" s="10" t="e">
        <f>IF('FY2024'!$A99&lt;&gt;"",IF(AND(MONTH($K97) &lt;= 12, MONTH($L97) &gt;= 12), IF($O97 &lt;&gt; "", $E97/$O97, ""), ""),"")</f>
        <v>#VALUE!</v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 t="e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#VALUE!</v>
      </c>
      <c r="L98" s="7" t="e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#VALUE!</v>
      </c>
      <c r="M98" s="7" t="e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#VALUE!</v>
      </c>
      <c r="N98" s="7" t="e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#VALUE!</v>
      </c>
      <c r="O98" s="5" t="e">
        <f t="shared" si="1"/>
        <v>#VALUE!</v>
      </c>
      <c r="P98" s="10" t="e">
        <f>IF('FY2024'!$A100&lt;&gt;"",IF(AND(MONTH($K98) &lt;= 1, MONTH($L98) &gt;= 1), IF($O98 &lt;&gt; "", $E98/$O98, ""), ""),"")</f>
        <v>#VALUE!</v>
      </c>
      <c r="Q98" s="10" t="e">
        <f>IF('FY2024'!$A100&lt;&gt;"",IF(AND(MONTH($K98) &lt;= 2, MONTH($L98) &gt;= 2), IF($O98 &lt;&gt; "", $E98/$O98, ""), ""),"")</f>
        <v>#VALUE!</v>
      </c>
      <c r="R98" s="10" t="e">
        <f>IF('FY2024'!$A100&lt;&gt;"",IF(AND(MONTH($K98) &lt;= 3, MONTH($L98) &gt;= 3), IF($O98 &lt;&gt; "", $E98/$O98, ""), ""),"")</f>
        <v>#VALUE!</v>
      </c>
      <c r="S98" s="10" t="e">
        <f>IF('FY2024'!$A100&lt;&gt;"",IF(AND(MONTH($K98) &lt;= 4, MONTH($L98) &gt;= 4), IF($O98 &lt;&gt; "", $E98/$O98, ""), ""),"")</f>
        <v>#VALUE!</v>
      </c>
      <c r="T98" s="10" t="e">
        <f>IF('FY2024'!$A100&lt;&gt;"",IF(AND(MONTH($K98) &lt;= 5, MONTH($L98) &gt;= 5), IF($O98 &lt;&gt; "", $E98/$O98, ""), ""),"")</f>
        <v>#VALUE!</v>
      </c>
      <c r="U98" s="10" t="e">
        <f>IF('FY2024'!$A100&lt;&gt;"",IF(AND(MONTH($K98) &lt;= 6, MONTH($L98) &gt;= 6), IF($O98 &lt;&gt; "", $E98/$O98, ""), ""),"")</f>
        <v>#VALUE!</v>
      </c>
      <c r="V98" s="10" t="e">
        <f>IF('FY2024'!$A100&lt;&gt;"",IF(AND(MONTH($K98) &lt;= 7, MONTH($L98) &gt;= 7 ), IF($O98 &lt;&gt; "", $E98/$O98, ""), ""),"")</f>
        <v>#VALUE!</v>
      </c>
      <c r="W98" s="10" t="e">
        <f>IF('FY2024'!$A100&lt;&gt;"",IF(AND(MONTH($K98) &lt;= 8, MONTH($L98) &gt;= 8), IF($O98 &lt;&gt; "", $E98/$O98, ""), ""),"")</f>
        <v>#VALUE!</v>
      </c>
      <c r="X98" s="10" t="e">
        <f>IF('FY2024'!$A100&lt;&gt;"",IF(AND(MONTH($K98) &lt;= 9, MONTH($L98) &gt;= 9), IF($O98 &lt;&gt; "", $E98/$O98, ""), ""),"")</f>
        <v>#VALUE!</v>
      </c>
      <c r="Y98" s="10" t="e">
        <f>IF('FY2024'!$A100&lt;&gt;"",IF(AND(MONTH($K98) &lt;= 10, MONTH($L98) &gt;= 10), IF($O98 &lt;&gt; "", $E98/$O98, ""), ""),"")</f>
        <v>#VALUE!</v>
      </c>
      <c r="Z98" s="10" t="e">
        <f>IF('FY2024'!$A100&lt;&gt;"",IF(AND(MONTH($K98) &lt;= 11, MONTH($L98) &gt;= 11), IF($O98 &lt;&gt; "", $E98/$O98, ""), ""),"")</f>
        <v>#VALUE!</v>
      </c>
      <c r="AA98" s="10" t="e">
        <f>IF('FY2024'!$A100&lt;&gt;"",IF(AND(MONTH($K98) &lt;= 12, MONTH($L98) &gt;= 12), IF($O98 &lt;&gt; "", $E98/$O98, ""), ""),"")</f>
        <v>#VALUE!</v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 t="e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#VALUE!</v>
      </c>
      <c r="L99" s="7" t="e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#VALUE!</v>
      </c>
      <c r="M99" s="7" t="e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#VALUE!</v>
      </c>
      <c r="N99" s="7" t="e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#VALUE!</v>
      </c>
      <c r="O99" s="5" t="e">
        <f t="shared" si="1"/>
        <v>#VALUE!</v>
      </c>
      <c r="P99" s="10" t="e">
        <f>IF('FY2024'!$A101&lt;&gt;"",IF(AND(MONTH($K99) &lt;= 1, MONTH($L99) &gt;= 1), IF($O99 &lt;&gt; "", $E99/$O99, ""), ""),"")</f>
        <v>#VALUE!</v>
      </c>
      <c r="Q99" s="10" t="e">
        <f>IF('FY2024'!$A101&lt;&gt;"",IF(AND(MONTH($K99) &lt;= 2, MONTH($L99) &gt;= 2), IF($O99 &lt;&gt; "", $E99/$O99, ""), ""),"")</f>
        <v>#VALUE!</v>
      </c>
      <c r="R99" s="10" t="e">
        <f>IF('FY2024'!$A101&lt;&gt;"",IF(AND(MONTH($K99) &lt;= 3, MONTH($L99) &gt;= 3), IF($O99 &lt;&gt; "", $E99/$O99, ""), ""),"")</f>
        <v>#VALUE!</v>
      </c>
      <c r="S99" s="10" t="e">
        <f>IF('FY2024'!$A101&lt;&gt;"",IF(AND(MONTH($K99) &lt;= 4, MONTH($L99) &gt;= 4), IF($O99 &lt;&gt; "", $E99/$O99, ""), ""),"")</f>
        <v>#VALUE!</v>
      </c>
      <c r="T99" s="10" t="e">
        <f>IF('FY2024'!$A101&lt;&gt;"",IF(AND(MONTH($K99) &lt;= 5, MONTH($L99) &gt;= 5), IF($O99 &lt;&gt; "", $E99/$O99, ""), ""),"")</f>
        <v>#VALUE!</v>
      </c>
      <c r="U99" s="10" t="e">
        <f>IF('FY2024'!$A101&lt;&gt;"",IF(AND(MONTH($K99) &lt;= 6, MONTH($L99) &gt;= 6), IF($O99 &lt;&gt; "", $E99/$O99, ""), ""),"")</f>
        <v>#VALUE!</v>
      </c>
      <c r="V99" s="10" t="e">
        <f>IF('FY2024'!$A101&lt;&gt;"",IF(AND(MONTH($K99) &lt;= 7, MONTH($L99) &gt;= 7 ), IF($O99 &lt;&gt; "", $E99/$O99, ""), ""),"")</f>
        <v>#VALUE!</v>
      </c>
      <c r="W99" s="10" t="e">
        <f>IF('FY2024'!$A101&lt;&gt;"",IF(AND(MONTH($K99) &lt;= 8, MONTH($L99) &gt;= 8), IF($O99 &lt;&gt; "", $E99/$O99, ""), ""),"")</f>
        <v>#VALUE!</v>
      </c>
      <c r="X99" s="10" t="e">
        <f>IF('FY2024'!$A101&lt;&gt;"",IF(AND(MONTH($K99) &lt;= 9, MONTH($L99) &gt;= 9), IF($O99 &lt;&gt; "", $E99/$O99, ""), ""),"")</f>
        <v>#VALUE!</v>
      </c>
      <c r="Y99" s="10" t="e">
        <f>IF('FY2024'!$A101&lt;&gt;"",IF(AND(MONTH($K99) &lt;= 10, MONTH($L99) &gt;= 10), IF($O99 &lt;&gt; "", $E99/$O99, ""), ""),"")</f>
        <v>#VALUE!</v>
      </c>
      <c r="Z99" s="10" t="e">
        <f>IF('FY2024'!$A101&lt;&gt;"",IF(AND(MONTH($K99) &lt;= 11, MONTH($L99) &gt;= 11), IF($O99 &lt;&gt; "", $E99/$O99, ""), ""),"")</f>
        <v>#VALUE!</v>
      </c>
      <c r="AA99" s="10" t="e">
        <f>IF('FY2024'!$A101&lt;&gt;"",IF(AND(MONTH($K99) &lt;= 12, MONTH($L99) &gt;= 12), IF($O99 &lt;&gt; "", $E99/$O99, ""), ""),"")</f>
        <v>#VALUE!</v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 t="e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#VALUE!</v>
      </c>
      <c r="L100" s="7" t="e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#VALUE!</v>
      </c>
      <c r="M100" s="7" t="e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#VALUE!</v>
      </c>
      <c r="N100" s="7" t="e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#VALUE!</v>
      </c>
      <c r="O100" s="5" t="e">
        <f t="shared" si="1"/>
        <v>#VALUE!</v>
      </c>
      <c r="P100" s="10" t="e">
        <f>IF('FY2024'!$A102&lt;&gt;"",IF(AND(MONTH($K100) &lt;= 1, MONTH($L100) &gt;= 1), IF($O100 &lt;&gt; "", $E100/$O100, ""), ""),"")</f>
        <v>#VALUE!</v>
      </c>
      <c r="Q100" s="10" t="e">
        <f>IF('FY2024'!$A102&lt;&gt;"",IF(AND(MONTH($K100) &lt;= 2, MONTH($L100) &gt;= 2), IF($O100 &lt;&gt; "", $E100/$O100, ""), ""),"")</f>
        <v>#VALUE!</v>
      </c>
      <c r="R100" s="10" t="e">
        <f>IF('FY2024'!$A102&lt;&gt;"",IF(AND(MONTH($K100) &lt;= 3, MONTH($L100) &gt;= 3), IF($O100 &lt;&gt; "", $E100/$O100, ""), ""),"")</f>
        <v>#VALUE!</v>
      </c>
      <c r="S100" s="10" t="e">
        <f>IF('FY2024'!$A102&lt;&gt;"",IF(AND(MONTH($K100) &lt;= 4, MONTH($L100) &gt;= 4), IF($O100 &lt;&gt; "", $E100/$O100, ""), ""),"")</f>
        <v>#VALUE!</v>
      </c>
      <c r="T100" s="10" t="e">
        <f>IF('FY2024'!$A102&lt;&gt;"",IF(AND(MONTH($K100) &lt;= 5, MONTH($L100) &gt;= 5), IF($O100 &lt;&gt; "", $E100/$O100, ""), ""),"")</f>
        <v>#VALUE!</v>
      </c>
      <c r="U100" s="10" t="e">
        <f>IF('FY2024'!$A102&lt;&gt;"",IF(AND(MONTH($K100) &lt;= 6, MONTH($L100) &gt;= 6), IF($O100 &lt;&gt; "", $E100/$O100, ""), ""),"")</f>
        <v>#VALUE!</v>
      </c>
      <c r="V100" s="10" t="e">
        <f>IF('FY2024'!$A102&lt;&gt;"",IF(AND(MONTH($K100) &lt;= 7, MONTH($L100) &gt;= 7 ), IF($O100 &lt;&gt; "", $E100/$O100, ""), ""),"")</f>
        <v>#VALUE!</v>
      </c>
      <c r="W100" s="10" t="e">
        <f>IF('FY2024'!$A102&lt;&gt;"",IF(AND(MONTH($K100) &lt;= 8, MONTH($L100) &gt;= 8), IF($O100 &lt;&gt; "", $E100/$O100, ""), ""),"")</f>
        <v>#VALUE!</v>
      </c>
      <c r="X100" s="10" t="e">
        <f>IF('FY2024'!$A102&lt;&gt;"",IF(AND(MONTH($K100) &lt;= 9, MONTH($L100) &gt;= 9), IF($O100 &lt;&gt; "", $E100/$O100, ""), ""),"")</f>
        <v>#VALUE!</v>
      </c>
      <c r="Y100" s="10" t="e">
        <f>IF('FY2024'!$A102&lt;&gt;"",IF(AND(MONTH($K100) &lt;= 10, MONTH($L100) &gt;= 10), IF($O100 &lt;&gt; "", $E100/$O100, ""), ""),"")</f>
        <v>#VALUE!</v>
      </c>
      <c r="Z100" s="10" t="e">
        <f>IF('FY2024'!$A102&lt;&gt;"",IF(AND(MONTH($K100) &lt;= 11, MONTH($L100) &gt;= 11), IF($O100 &lt;&gt; "", $E100/$O100, ""), ""),"")</f>
        <v>#VALUE!</v>
      </c>
      <c r="AA100" s="10" t="e">
        <f>IF('FY2024'!$A102&lt;&gt;"",IF(AND(MONTH($K100) &lt;= 12, MONTH($L100) &gt;= 12), IF($O100 &lt;&gt; "", $E100/$O100, ""), ""),"")</f>
        <v>#VALUE!</v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 t="e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#VALUE!</v>
      </c>
      <c r="L101" s="7" t="e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#VALUE!</v>
      </c>
      <c r="M101" s="7" t="e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#VALUE!</v>
      </c>
      <c r="N101" s="7" t="e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#VALUE!</v>
      </c>
      <c r="O101" s="5" t="e">
        <f t="shared" si="1"/>
        <v>#VALUE!</v>
      </c>
      <c r="P101" s="10" t="e">
        <f>IF('FY2024'!$A103&lt;&gt;"",IF(AND(MONTH($K101) &lt;= 1, MONTH($L101) &gt;= 1), IF($O101 &lt;&gt; "", $E101/$O101, ""), ""),"")</f>
        <v>#VALUE!</v>
      </c>
      <c r="Q101" s="10" t="e">
        <f>IF('FY2024'!$A103&lt;&gt;"",IF(AND(MONTH($K101) &lt;= 2, MONTH($L101) &gt;= 2), IF($O101 &lt;&gt; "", $E101/$O101, ""), ""),"")</f>
        <v>#VALUE!</v>
      </c>
      <c r="R101" s="10" t="e">
        <f>IF('FY2024'!$A103&lt;&gt;"",IF(AND(MONTH($K101) &lt;= 3, MONTH($L101) &gt;= 3), IF($O101 &lt;&gt; "", $E101/$O101, ""), ""),"")</f>
        <v>#VALUE!</v>
      </c>
      <c r="S101" s="10" t="e">
        <f>IF('FY2024'!$A103&lt;&gt;"",IF(AND(MONTH($K101) &lt;= 4, MONTH($L101) &gt;= 4), IF($O101 &lt;&gt; "", $E101/$O101, ""), ""),"")</f>
        <v>#VALUE!</v>
      </c>
      <c r="T101" s="10" t="e">
        <f>IF('FY2024'!$A103&lt;&gt;"",IF(AND(MONTH($K101) &lt;= 5, MONTH($L101) &gt;= 5), IF($O101 &lt;&gt; "", $E101/$O101, ""), ""),"")</f>
        <v>#VALUE!</v>
      </c>
      <c r="U101" s="10" t="e">
        <f>IF('FY2024'!$A103&lt;&gt;"",IF(AND(MONTH($K101) &lt;= 6, MONTH($L101) &gt;= 6), IF($O101 &lt;&gt; "", $E101/$O101, ""), ""),"")</f>
        <v>#VALUE!</v>
      </c>
      <c r="V101" s="10" t="e">
        <f>IF('FY2024'!$A103&lt;&gt;"",IF(AND(MONTH($K101) &lt;= 7, MONTH($L101) &gt;= 7 ), IF($O101 &lt;&gt; "", $E101/$O101, ""), ""),"")</f>
        <v>#VALUE!</v>
      </c>
      <c r="W101" s="10" t="e">
        <f>IF('FY2024'!$A103&lt;&gt;"",IF(AND(MONTH($K101) &lt;= 8, MONTH($L101) &gt;= 8), IF($O101 &lt;&gt; "", $E101/$O101, ""), ""),"")</f>
        <v>#VALUE!</v>
      </c>
      <c r="X101" s="10" t="e">
        <f>IF('FY2024'!$A103&lt;&gt;"",IF(AND(MONTH($K101) &lt;= 9, MONTH($L101) &gt;= 9), IF($O101 &lt;&gt; "", $E101/$O101, ""), ""),"")</f>
        <v>#VALUE!</v>
      </c>
      <c r="Y101" s="10" t="e">
        <f>IF('FY2024'!$A103&lt;&gt;"",IF(AND(MONTH($K101) &lt;= 10, MONTH($L101) &gt;= 10), IF($O101 &lt;&gt; "", $E101/$O101, ""), ""),"")</f>
        <v>#VALUE!</v>
      </c>
      <c r="Z101" s="10" t="e">
        <f>IF('FY2024'!$A103&lt;&gt;"",IF(AND(MONTH($K101) &lt;= 11, MONTH($L101) &gt;= 11), IF($O101 &lt;&gt; "", $E101/$O101, ""), ""),"")</f>
        <v>#VALUE!</v>
      </c>
      <c r="AA101" s="10" t="e">
        <f>IF('FY2024'!$A103&lt;&gt;"",IF(AND(MONTH($K101) &lt;= 12, MONTH($L101) &gt;= 12), IF($O101 &lt;&gt; "", $E101/$O101, ""), ""),"")</f>
        <v>#VALUE!</v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 t="e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#VALUE!</v>
      </c>
      <c r="L102" s="7" t="e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#VALUE!</v>
      </c>
      <c r="M102" s="7" t="e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#VALUE!</v>
      </c>
      <c r="N102" s="7" t="e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#VALUE!</v>
      </c>
      <c r="O102" s="5" t="e">
        <f t="shared" si="1"/>
        <v>#VALUE!</v>
      </c>
      <c r="P102" s="10" t="e">
        <f>IF('FY2024'!$A104&lt;&gt;"",IF(AND(MONTH($K102) &lt;= 1, MONTH($L102) &gt;= 1), IF($O102 &lt;&gt; "", $E102/$O102, ""), ""),"")</f>
        <v>#VALUE!</v>
      </c>
      <c r="Q102" s="10" t="e">
        <f>IF('FY2024'!$A104&lt;&gt;"",IF(AND(MONTH($K102) &lt;= 2, MONTH($L102) &gt;= 2), IF($O102 &lt;&gt; "", $E102/$O102, ""), ""),"")</f>
        <v>#VALUE!</v>
      </c>
      <c r="R102" s="10" t="e">
        <f>IF('FY2024'!$A104&lt;&gt;"",IF(AND(MONTH($K102) &lt;= 3, MONTH($L102) &gt;= 3), IF($O102 &lt;&gt; "", $E102/$O102, ""), ""),"")</f>
        <v>#VALUE!</v>
      </c>
      <c r="S102" s="10" t="e">
        <f>IF('FY2024'!$A104&lt;&gt;"",IF(AND(MONTH($K102) &lt;= 4, MONTH($L102) &gt;= 4), IF($O102 &lt;&gt; "", $E102/$O102, ""), ""),"")</f>
        <v>#VALUE!</v>
      </c>
      <c r="T102" s="10" t="e">
        <f>IF('FY2024'!$A104&lt;&gt;"",IF(AND(MONTH($K102) &lt;= 5, MONTH($L102) &gt;= 5), IF($O102 &lt;&gt; "", $E102/$O102, ""), ""),"")</f>
        <v>#VALUE!</v>
      </c>
      <c r="U102" s="10" t="e">
        <f>IF('FY2024'!$A104&lt;&gt;"",IF(AND(MONTH($K102) &lt;= 6, MONTH($L102) &gt;= 6), IF($O102 &lt;&gt; "", $E102/$O102, ""), ""),"")</f>
        <v>#VALUE!</v>
      </c>
      <c r="V102" s="10" t="e">
        <f>IF('FY2024'!$A104&lt;&gt;"",IF(AND(MONTH($K102) &lt;= 7, MONTH($L102) &gt;= 7 ), IF($O102 &lt;&gt; "", $E102/$O102, ""), ""),"")</f>
        <v>#VALUE!</v>
      </c>
      <c r="W102" s="10" t="e">
        <f>IF('FY2024'!$A104&lt;&gt;"",IF(AND(MONTH($K102) &lt;= 8, MONTH($L102) &gt;= 8), IF($O102 &lt;&gt; "", $E102/$O102, ""), ""),"")</f>
        <v>#VALUE!</v>
      </c>
      <c r="X102" s="10" t="e">
        <f>IF('FY2024'!$A104&lt;&gt;"",IF(AND(MONTH($K102) &lt;= 9, MONTH($L102) &gt;= 9), IF($O102 &lt;&gt; "", $E102/$O102, ""), ""),"")</f>
        <v>#VALUE!</v>
      </c>
      <c r="Y102" s="10" t="e">
        <f>IF('FY2024'!$A104&lt;&gt;"",IF(AND(MONTH($K102) &lt;= 10, MONTH($L102) &gt;= 10), IF($O102 &lt;&gt; "", $E102/$O102, ""), ""),"")</f>
        <v>#VALUE!</v>
      </c>
      <c r="Z102" s="10" t="e">
        <f>IF('FY2024'!$A104&lt;&gt;"",IF(AND(MONTH($K102) &lt;= 11, MONTH($L102) &gt;= 11), IF($O102 &lt;&gt; "", $E102/$O102, ""), ""),"")</f>
        <v>#VALUE!</v>
      </c>
      <c r="AA102" s="10" t="e">
        <f>IF('FY2024'!$A104&lt;&gt;"",IF(AND(MONTH($K102) &lt;= 12, MONTH($L102) &gt;= 12), IF($O102 &lt;&gt; "", $E102/$O102, ""), ""),"")</f>
        <v>#VALUE!</v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 t="e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#VALUE!</v>
      </c>
      <c r="L103" s="7" t="e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#VALUE!</v>
      </c>
      <c r="M103" s="7" t="e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#VALUE!</v>
      </c>
      <c r="N103" s="7" t="e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#VALUE!</v>
      </c>
      <c r="O103" s="5" t="e">
        <f t="shared" si="1"/>
        <v>#VALUE!</v>
      </c>
      <c r="P103" s="10" t="e">
        <f>IF('FY2024'!$A105&lt;&gt;"",IF(AND(MONTH($K103) &lt;= 1, MONTH($L103) &gt;= 1), IF($O103 &lt;&gt; "", $E103/$O103, ""), ""),"")</f>
        <v>#VALUE!</v>
      </c>
      <c r="Q103" s="10" t="e">
        <f>IF('FY2024'!$A105&lt;&gt;"",IF(AND(MONTH($K103) &lt;= 2, MONTH($L103) &gt;= 2), IF($O103 &lt;&gt; "", $E103/$O103, ""), ""),"")</f>
        <v>#VALUE!</v>
      </c>
      <c r="R103" s="10" t="e">
        <f>IF('FY2024'!$A105&lt;&gt;"",IF(AND(MONTH($K103) &lt;= 3, MONTH($L103) &gt;= 3), IF($O103 &lt;&gt; "", $E103/$O103, ""), ""),"")</f>
        <v>#VALUE!</v>
      </c>
      <c r="S103" s="10" t="e">
        <f>IF('FY2024'!$A105&lt;&gt;"",IF(AND(MONTH($K103) &lt;= 4, MONTH($L103) &gt;= 4), IF($O103 &lt;&gt; "", $E103/$O103, ""), ""),"")</f>
        <v>#VALUE!</v>
      </c>
      <c r="T103" s="10" t="e">
        <f>IF('FY2024'!$A105&lt;&gt;"",IF(AND(MONTH($K103) &lt;= 5, MONTH($L103) &gt;= 5), IF($O103 &lt;&gt; "", $E103/$O103, ""), ""),"")</f>
        <v>#VALUE!</v>
      </c>
      <c r="U103" s="10" t="e">
        <f>IF('FY2024'!$A105&lt;&gt;"",IF(AND(MONTH($K103) &lt;= 6, MONTH($L103) &gt;= 6), IF($O103 &lt;&gt; "", $E103/$O103, ""), ""),"")</f>
        <v>#VALUE!</v>
      </c>
      <c r="V103" s="10" t="e">
        <f>IF('FY2024'!$A105&lt;&gt;"",IF(AND(MONTH($K103) &lt;= 7, MONTH($L103) &gt;= 7 ), IF($O103 &lt;&gt; "", $E103/$O103, ""), ""),"")</f>
        <v>#VALUE!</v>
      </c>
      <c r="W103" s="10" t="e">
        <f>IF('FY2024'!$A105&lt;&gt;"",IF(AND(MONTH($K103) &lt;= 8, MONTH($L103) &gt;= 8), IF($O103 &lt;&gt; "", $E103/$O103, ""), ""),"")</f>
        <v>#VALUE!</v>
      </c>
      <c r="X103" s="10" t="e">
        <f>IF('FY2024'!$A105&lt;&gt;"",IF(AND(MONTH($K103) &lt;= 9, MONTH($L103) &gt;= 9), IF($O103 &lt;&gt; "", $E103/$O103, ""), ""),"")</f>
        <v>#VALUE!</v>
      </c>
      <c r="Y103" s="10" t="e">
        <f>IF('FY2024'!$A105&lt;&gt;"",IF(AND(MONTH($K103) &lt;= 10, MONTH($L103) &gt;= 10), IF($O103 &lt;&gt; "", $E103/$O103, ""), ""),"")</f>
        <v>#VALUE!</v>
      </c>
      <c r="Z103" s="10" t="e">
        <f>IF('FY2024'!$A105&lt;&gt;"",IF(AND(MONTH($K103) &lt;= 11, MONTH($L103) &gt;= 11), IF($O103 &lt;&gt; "", $E103/$O103, ""), ""),"")</f>
        <v>#VALUE!</v>
      </c>
      <c r="AA103" s="10" t="e">
        <f>IF('FY2024'!$A105&lt;&gt;"",IF(AND(MONTH($K103) &lt;= 12, MONTH($L103) &gt;= 12), IF($O103 &lt;&gt; "", $E103/$O103, ""), ""),"")</f>
        <v>#VALUE!</v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 t="e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#VALUE!</v>
      </c>
      <c r="L104" s="7" t="e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#VALUE!</v>
      </c>
      <c r="M104" s="7" t="e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#VALUE!</v>
      </c>
      <c r="N104" s="7" t="e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#VALUE!</v>
      </c>
      <c r="O104" s="5" t="e">
        <f t="shared" si="1"/>
        <v>#VALUE!</v>
      </c>
      <c r="P104" s="10" t="e">
        <f>IF('FY2024'!$A106&lt;&gt;"",IF(AND(MONTH($K104) &lt;= 1, MONTH($L104) &gt;= 1), IF($O104 &lt;&gt; "", $E104/$O104, ""), ""),"")</f>
        <v>#VALUE!</v>
      </c>
      <c r="Q104" s="10" t="e">
        <f>IF('FY2024'!$A106&lt;&gt;"",IF(AND(MONTH($K104) &lt;= 2, MONTH($L104) &gt;= 2), IF($O104 &lt;&gt; "", $E104/$O104, ""), ""),"")</f>
        <v>#VALUE!</v>
      </c>
      <c r="R104" s="10" t="e">
        <f>IF('FY2024'!$A106&lt;&gt;"",IF(AND(MONTH($K104) &lt;= 3, MONTH($L104) &gt;= 3), IF($O104 &lt;&gt; "", $E104/$O104, ""), ""),"")</f>
        <v>#VALUE!</v>
      </c>
      <c r="S104" s="10" t="e">
        <f>IF('FY2024'!$A106&lt;&gt;"",IF(AND(MONTH($K104) &lt;= 4, MONTH($L104) &gt;= 4), IF($O104 &lt;&gt; "", $E104/$O104, ""), ""),"")</f>
        <v>#VALUE!</v>
      </c>
      <c r="T104" s="10" t="e">
        <f>IF('FY2024'!$A106&lt;&gt;"",IF(AND(MONTH($K104) &lt;= 5, MONTH($L104) &gt;= 5), IF($O104 &lt;&gt; "", $E104/$O104, ""), ""),"")</f>
        <v>#VALUE!</v>
      </c>
      <c r="U104" s="10" t="e">
        <f>IF('FY2024'!$A106&lt;&gt;"",IF(AND(MONTH($K104) &lt;= 6, MONTH($L104) &gt;= 6), IF($O104 &lt;&gt; "", $E104/$O104, ""), ""),"")</f>
        <v>#VALUE!</v>
      </c>
      <c r="V104" s="10" t="e">
        <f>IF('FY2024'!$A106&lt;&gt;"",IF(AND(MONTH($K104) &lt;= 7, MONTH($L104) &gt;= 7 ), IF($O104 &lt;&gt; "", $E104/$O104, ""), ""),"")</f>
        <v>#VALUE!</v>
      </c>
      <c r="W104" s="10" t="e">
        <f>IF('FY2024'!$A106&lt;&gt;"",IF(AND(MONTH($K104) &lt;= 8, MONTH($L104) &gt;= 8), IF($O104 &lt;&gt; "", $E104/$O104, ""), ""),"")</f>
        <v>#VALUE!</v>
      </c>
      <c r="X104" s="10" t="e">
        <f>IF('FY2024'!$A106&lt;&gt;"",IF(AND(MONTH($K104) &lt;= 9, MONTH($L104) &gt;= 9), IF($O104 &lt;&gt; "", $E104/$O104, ""), ""),"")</f>
        <v>#VALUE!</v>
      </c>
      <c r="Y104" s="10" t="e">
        <f>IF('FY2024'!$A106&lt;&gt;"",IF(AND(MONTH($K104) &lt;= 10, MONTH($L104) &gt;= 10), IF($O104 &lt;&gt; "", $E104/$O104, ""), ""),"")</f>
        <v>#VALUE!</v>
      </c>
      <c r="Z104" s="10" t="e">
        <f>IF('FY2024'!$A106&lt;&gt;"",IF(AND(MONTH($K104) &lt;= 11, MONTH($L104) &gt;= 11), IF($O104 &lt;&gt; "", $E104/$O104, ""), ""),"")</f>
        <v>#VALUE!</v>
      </c>
      <c r="AA104" s="10" t="e">
        <f>IF('FY2024'!$A106&lt;&gt;"",IF(AND(MONTH($K104) &lt;= 12, MONTH($L104) &gt;= 12), IF($O104 &lt;&gt; "", $E104/$O104, ""), ""),"")</f>
        <v>#VALUE!</v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 t="e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#VALUE!</v>
      </c>
      <c r="L105" s="7" t="e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#VALUE!</v>
      </c>
      <c r="M105" s="7" t="e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#VALUE!</v>
      </c>
      <c r="N105" s="7" t="e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#VALUE!</v>
      </c>
      <c r="O105" s="5" t="e">
        <f t="shared" si="1"/>
        <v>#VALUE!</v>
      </c>
      <c r="P105" s="10" t="e">
        <f>IF('FY2024'!$A107&lt;&gt;"",IF(AND(MONTH($K105) &lt;= 1, MONTH($L105) &gt;= 1), IF($O105 &lt;&gt; "", $E105/$O105, ""), ""),"")</f>
        <v>#VALUE!</v>
      </c>
      <c r="Q105" s="10" t="e">
        <f>IF('FY2024'!$A107&lt;&gt;"",IF(AND(MONTH($K105) &lt;= 2, MONTH($L105) &gt;= 2), IF($O105 &lt;&gt; "", $E105/$O105, ""), ""),"")</f>
        <v>#VALUE!</v>
      </c>
      <c r="R105" s="10" t="e">
        <f>IF('FY2024'!$A107&lt;&gt;"",IF(AND(MONTH($K105) &lt;= 3, MONTH($L105) &gt;= 3), IF($O105 &lt;&gt; "", $E105/$O105, ""), ""),"")</f>
        <v>#VALUE!</v>
      </c>
      <c r="S105" s="10" t="e">
        <f>IF('FY2024'!$A107&lt;&gt;"",IF(AND(MONTH($K105) &lt;= 4, MONTH($L105) &gt;= 4), IF($O105 &lt;&gt; "", $E105/$O105, ""), ""),"")</f>
        <v>#VALUE!</v>
      </c>
      <c r="T105" s="10" t="e">
        <f>IF('FY2024'!$A107&lt;&gt;"",IF(AND(MONTH($K105) &lt;= 5, MONTH($L105) &gt;= 5), IF($O105 &lt;&gt; "", $E105/$O105, ""), ""),"")</f>
        <v>#VALUE!</v>
      </c>
      <c r="U105" s="10" t="e">
        <f>IF('FY2024'!$A107&lt;&gt;"",IF(AND(MONTH($K105) &lt;= 6, MONTH($L105) &gt;= 6), IF($O105 &lt;&gt; "", $E105/$O105, ""), ""),"")</f>
        <v>#VALUE!</v>
      </c>
      <c r="V105" s="10" t="e">
        <f>IF('FY2024'!$A107&lt;&gt;"",IF(AND(MONTH($K105) &lt;= 7, MONTH($L105) &gt;= 7 ), IF($O105 &lt;&gt; "", $E105/$O105, ""), ""),"")</f>
        <v>#VALUE!</v>
      </c>
      <c r="W105" s="10" t="e">
        <f>IF('FY2024'!$A107&lt;&gt;"",IF(AND(MONTH($K105) &lt;= 8, MONTH($L105) &gt;= 8), IF($O105 &lt;&gt; "", $E105/$O105, ""), ""),"")</f>
        <v>#VALUE!</v>
      </c>
      <c r="X105" s="10" t="e">
        <f>IF('FY2024'!$A107&lt;&gt;"",IF(AND(MONTH($K105) &lt;= 9, MONTH($L105) &gt;= 9), IF($O105 &lt;&gt; "", $E105/$O105, ""), ""),"")</f>
        <v>#VALUE!</v>
      </c>
      <c r="Y105" s="10" t="e">
        <f>IF('FY2024'!$A107&lt;&gt;"",IF(AND(MONTH($K105) &lt;= 10, MONTH($L105) &gt;= 10), IF($O105 &lt;&gt; "", $E105/$O105, ""), ""),"")</f>
        <v>#VALUE!</v>
      </c>
      <c r="Z105" s="10" t="e">
        <f>IF('FY2024'!$A107&lt;&gt;"",IF(AND(MONTH($K105) &lt;= 11, MONTH($L105) &gt;= 11), IF($O105 &lt;&gt; "", $E105/$O105, ""), ""),"")</f>
        <v>#VALUE!</v>
      </c>
      <c r="AA105" s="10" t="e">
        <f>IF('FY2024'!$A107&lt;&gt;"",IF(AND(MONTH($K105) &lt;= 12, MONTH($L105) &gt;= 12), IF($O105 &lt;&gt; "", $E105/$O105, ""), ""),"")</f>
        <v>#VALUE!</v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 t="e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#VALUE!</v>
      </c>
      <c r="L106" s="7" t="e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#VALUE!</v>
      </c>
      <c r="M106" s="7" t="e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#VALUE!</v>
      </c>
      <c r="N106" s="7" t="e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#VALUE!</v>
      </c>
      <c r="O106" s="5" t="e">
        <f t="shared" si="1"/>
        <v>#VALUE!</v>
      </c>
      <c r="P106" s="10" t="e">
        <f>IF('FY2024'!$A108&lt;&gt;"",IF(AND(MONTH($K106) &lt;= 1, MONTH($L106) &gt;= 1), IF($O106 &lt;&gt; "", $E106/$O106, ""), ""),"")</f>
        <v>#VALUE!</v>
      </c>
      <c r="Q106" s="10" t="e">
        <f>IF('FY2024'!$A108&lt;&gt;"",IF(AND(MONTH($K106) &lt;= 2, MONTH($L106) &gt;= 2), IF($O106 &lt;&gt; "", $E106/$O106, ""), ""),"")</f>
        <v>#VALUE!</v>
      </c>
      <c r="R106" s="10" t="e">
        <f>IF('FY2024'!$A108&lt;&gt;"",IF(AND(MONTH($K106) &lt;= 3, MONTH($L106) &gt;= 3), IF($O106 &lt;&gt; "", $E106/$O106, ""), ""),"")</f>
        <v>#VALUE!</v>
      </c>
      <c r="S106" s="10" t="e">
        <f>IF('FY2024'!$A108&lt;&gt;"",IF(AND(MONTH($K106) &lt;= 4, MONTH($L106) &gt;= 4), IF($O106 &lt;&gt; "", $E106/$O106, ""), ""),"")</f>
        <v>#VALUE!</v>
      </c>
      <c r="T106" s="10" t="e">
        <f>IF('FY2024'!$A108&lt;&gt;"",IF(AND(MONTH($K106) &lt;= 5, MONTH($L106) &gt;= 5), IF($O106 &lt;&gt; "", $E106/$O106, ""), ""),"")</f>
        <v>#VALUE!</v>
      </c>
      <c r="U106" s="10" t="e">
        <f>IF('FY2024'!$A108&lt;&gt;"",IF(AND(MONTH($K106) &lt;= 6, MONTH($L106) &gt;= 6), IF($O106 &lt;&gt; "", $E106/$O106, ""), ""),"")</f>
        <v>#VALUE!</v>
      </c>
      <c r="V106" s="10" t="e">
        <f>IF('FY2024'!$A108&lt;&gt;"",IF(AND(MONTH($K106) &lt;= 7, MONTH($L106) &gt;= 7 ), IF($O106 &lt;&gt; "", $E106/$O106, ""), ""),"")</f>
        <v>#VALUE!</v>
      </c>
      <c r="W106" s="10" t="e">
        <f>IF('FY2024'!$A108&lt;&gt;"",IF(AND(MONTH($K106) &lt;= 8, MONTH($L106) &gt;= 8), IF($O106 &lt;&gt; "", $E106/$O106, ""), ""),"")</f>
        <v>#VALUE!</v>
      </c>
      <c r="X106" s="10" t="e">
        <f>IF('FY2024'!$A108&lt;&gt;"",IF(AND(MONTH($K106) &lt;= 9, MONTH($L106) &gt;= 9), IF($O106 &lt;&gt; "", $E106/$O106, ""), ""),"")</f>
        <v>#VALUE!</v>
      </c>
      <c r="Y106" s="10" t="e">
        <f>IF('FY2024'!$A108&lt;&gt;"",IF(AND(MONTH($K106) &lt;= 10, MONTH($L106) &gt;= 10), IF($O106 &lt;&gt; "", $E106/$O106, ""), ""),"")</f>
        <v>#VALUE!</v>
      </c>
      <c r="Z106" s="10" t="e">
        <f>IF('FY2024'!$A108&lt;&gt;"",IF(AND(MONTH($K106) &lt;= 11, MONTH($L106) &gt;= 11), IF($O106 &lt;&gt; "", $E106/$O106, ""), ""),"")</f>
        <v>#VALUE!</v>
      </c>
      <c r="AA106" s="10" t="e">
        <f>IF('FY2024'!$A108&lt;&gt;"",IF(AND(MONTH($K106) &lt;= 12, MONTH($L106) &gt;= 12), IF($O106 &lt;&gt; "", $E106/$O106, ""), ""),"")</f>
        <v>#VALUE!</v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 t="e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#VALUE!</v>
      </c>
      <c r="L107" s="7" t="e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#VALUE!</v>
      </c>
      <c r="M107" s="7" t="e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#VALUE!</v>
      </c>
      <c r="N107" s="7" t="e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#VALUE!</v>
      </c>
      <c r="O107" s="5" t="e">
        <f t="shared" si="1"/>
        <v>#VALUE!</v>
      </c>
      <c r="P107" s="10" t="e">
        <f>IF('FY2024'!$A109&lt;&gt;"",IF(AND(MONTH($K107) &lt;= 1, MONTH($L107) &gt;= 1), IF($O107 &lt;&gt; "", $E107/$O107, ""), ""),"")</f>
        <v>#VALUE!</v>
      </c>
      <c r="Q107" s="10" t="e">
        <f>IF('FY2024'!$A109&lt;&gt;"",IF(AND(MONTH($K107) &lt;= 2, MONTH($L107) &gt;= 2), IF($O107 &lt;&gt; "", $E107/$O107, ""), ""),"")</f>
        <v>#VALUE!</v>
      </c>
      <c r="R107" s="10" t="e">
        <f>IF('FY2024'!$A109&lt;&gt;"",IF(AND(MONTH($K107) &lt;= 3, MONTH($L107) &gt;= 3), IF($O107 &lt;&gt; "", $E107/$O107, ""), ""),"")</f>
        <v>#VALUE!</v>
      </c>
      <c r="S107" s="10" t="e">
        <f>IF('FY2024'!$A109&lt;&gt;"",IF(AND(MONTH($K107) &lt;= 4, MONTH($L107) &gt;= 4), IF($O107 &lt;&gt; "", $E107/$O107, ""), ""),"")</f>
        <v>#VALUE!</v>
      </c>
      <c r="T107" s="10" t="e">
        <f>IF('FY2024'!$A109&lt;&gt;"",IF(AND(MONTH($K107) &lt;= 5, MONTH($L107) &gt;= 5), IF($O107 &lt;&gt; "", $E107/$O107, ""), ""),"")</f>
        <v>#VALUE!</v>
      </c>
      <c r="U107" s="10" t="e">
        <f>IF('FY2024'!$A109&lt;&gt;"",IF(AND(MONTH($K107) &lt;= 6, MONTH($L107) &gt;= 6), IF($O107 &lt;&gt; "", $E107/$O107, ""), ""),"")</f>
        <v>#VALUE!</v>
      </c>
      <c r="V107" s="10" t="e">
        <f>IF('FY2024'!$A109&lt;&gt;"",IF(AND(MONTH($K107) &lt;= 7, MONTH($L107) &gt;= 7 ), IF($O107 &lt;&gt; "", $E107/$O107, ""), ""),"")</f>
        <v>#VALUE!</v>
      </c>
      <c r="W107" s="10" t="e">
        <f>IF('FY2024'!$A109&lt;&gt;"",IF(AND(MONTH($K107) &lt;= 8, MONTH($L107) &gt;= 8), IF($O107 &lt;&gt; "", $E107/$O107, ""), ""),"")</f>
        <v>#VALUE!</v>
      </c>
      <c r="X107" s="10" t="e">
        <f>IF('FY2024'!$A109&lt;&gt;"",IF(AND(MONTH($K107) &lt;= 9, MONTH($L107) &gt;= 9), IF($O107 &lt;&gt; "", $E107/$O107, ""), ""),"")</f>
        <v>#VALUE!</v>
      </c>
      <c r="Y107" s="10" t="e">
        <f>IF('FY2024'!$A109&lt;&gt;"",IF(AND(MONTH($K107) &lt;= 10, MONTH($L107) &gt;= 10), IF($O107 &lt;&gt; "", $E107/$O107, ""), ""),"")</f>
        <v>#VALUE!</v>
      </c>
      <c r="Z107" s="10" t="e">
        <f>IF('FY2024'!$A109&lt;&gt;"",IF(AND(MONTH($K107) &lt;= 11, MONTH($L107) &gt;= 11), IF($O107 &lt;&gt; "", $E107/$O107, ""), ""),"")</f>
        <v>#VALUE!</v>
      </c>
      <c r="AA107" s="10" t="e">
        <f>IF('FY2024'!$A109&lt;&gt;"",IF(AND(MONTH($K107) &lt;= 12, MONTH($L107) &gt;= 12), IF($O107 &lt;&gt; "", $E107/$O107, ""), ""),"")</f>
        <v>#VALUE!</v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 t="e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#VALUE!</v>
      </c>
      <c r="L108" s="7" t="e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#VALUE!</v>
      </c>
      <c r="M108" s="7" t="e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#VALUE!</v>
      </c>
      <c r="N108" s="7" t="e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#VALUE!</v>
      </c>
      <c r="O108" s="5" t="e">
        <f t="shared" si="1"/>
        <v>#VALUE!</v>
      </c>
      <c r="P108" s="10" t="e">
        <f>IF('FY2024'!$A110&lt;&gt;"",IF(AND(MONTH($K108) &lt;= 1, MONTH($L108) &gt;= 1), IF($O108 &lt;&gt; "", $E108/$O108, ""), ""),"")</f>
        <v>#VALUE!</v>
      </c>
      <c r="Q108" s="10" t="e">
        <f>IF('FY2024'!$A110&lt;&gt;"",IF(AND(MONTH($K108) &lt;= 2, MONTH($L108) &gt;= 2), IF($O108 &lt;&gt; "", $E108/$O108, ""), ""),"")</f>
        <v>#VALUE!</v>
      </c>
      <c r="R108" s="10" t="e">
        <f>IF('FY2024'!$A110&lt;&gt;"",IF(AND(MONTH($K108) &lt;= 3, MONTH($L108) &gt;= 3), IF($O108 &lt;&gt; "", $E108/$O108, ""), ""),"")</f>
        <v>#VALUE!</v>
      </c>
      <c r="S108" s="10" t="e">
        <f>IF('FY2024'!$A110&lt;&gt;"",IF(AND(MONTH($K108) &lt;= 4, MONTH($L108) &gt;= 4), IF($O108 &lt;&gt; "", $E108/$O108, ""), ""),"")</f>
        <v>#VALUE!</v>
      </c>
      <c r="T108" s="10" t="e">
        <f>IF('FY2024'!$A110&lt;&gt;"",IF(AND(MONTH($K108) &lt;= 5, MONTH($L108) &gt;= 5), IF($O108 &lt;&gt; "", $E108/$O108, ""), ""),"")</f>
        <v>#VALUE!</v>
      </c>
      <c r="U108" s="10" t="e">
        <f>IF('FY2024'!$A110&lt;&gt;"",IF(AND(MONTH($K108) &lt;= 6, MONTH($L108) &gt;= 6), IF($O108 &lt;&gt; "", $E108/$O108, ""), ""),"")</f>
        <v>#VALUE!</v>
      </c>
      <c r="V108" s="10" t="e">
        <f>IF('FY2024'!$A110&lt;&gt;"",IF(AND(MONTH($K108) &lt;= 7, MONTH($L108) &gt;= 7 ), IF($O108 &lt;&gt; "", $E108/$O108, ""), ""),"")</f>
        <v>#VALUE!</v>
      </c>
      <c r="W108" s="10" t="e">
        <f>IF('FY2024'!$A110&lt;&gt;"",IF(AND(MONTH($K108) &lt;= 8, MONTH($L108) &gt;= 8), IF($O108 &lt;&gt; "", $E108/$O108, ""), ""),"")</f>
        <v>#VALUE!</v>
      </c>
      <c r="X108" s="10" t="e">
        <f>IF('FY2024'!$A110&lt;&gt;"",IF(AND(MONTH($K108) &lt;= 9, MONTH($L108) &gt;= 9), IF($O108 &lt;&gt; "", $E108/$O108, ""), ""),"")</f>
        <v>#VALUE!</v>
      </c>
      <c r="Y108" s="10" t="e">
        <f>IF('FY2024'!$A110&lt;&gt;"",IF(AND(MONTH($K108) &lt;= 10, MONTH($L108) &gt;= 10), IF($O108 &lt;&gt; "", $E108/$O108, ""), ""),"")</f>
        <v>#VALUE!</v>
      </c>
      <c r="Z108" s="10" t="e">
        <f>IF('FY2024'!$A110&lt;&gt;"",IF(AND(MONTH($K108) &lt;= 11, MONTH($L108) &gt;= 11), IF($O108 &lt;&gt; "", $E108/$O108, ""), ""),"")</f>
        <v>#VALUE!</v>
      </c>
      <c r="AA108" s="10" t="e">
        <f>IF('FY2024'!$A110&lt;&gt;"",IF(AND(MONTH($K108) &lt;= 12, MONTH($L108) &gt;= 12), IF($O108 &lt;&gt; "", $E108/$O108, ""), ""),"")</f>
        <v>#VALUE!</v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 t="e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#VALUE!</v>
      </c>
      <c r="L109" s="7" t="e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#VALUE!</v>
      </c>
      <c r="M109" s="7" t="e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#VALUE!</v>
      </c>
      <c r="N109" s="7" t="e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#VALUE!</v>
      </c>
      <c r="O109" s="5" t="e">
        <f t="shared" si="1"/>
        <v>#VALUE!</v>
      </c>
      <c r="P109" s="10" t="e">
        <f>IF('FY2024'!$A111&lt;&gt;"",IF(AND(MONTH($K109) &lt;= 1, MONTH($L109) &gt;= 1), IF($O109 &lt;&gt; "", $E109/$O109, ""), ""),"")</f>
        <v>#VALUE!</v>
      </c>
      <c r="Q109" s="10" t="e">
        <f>IF('FY2024'!$A111&lt;&gt;"",IF(AND(MONTH($K109) &lt;= 2, MONTH($L109) &gt;= 2), IF($O109 &lt;&gt; "", $E109/$O109, ""), ""),"")</f>
        <v>#VALUE!</v>
      </c>
      <c r="R109" s="10" t="e">
        <f>IF('FY2024'!$A111&lt;&gt;"",IF(AND(MONTH($K109) &lt;= 3, MONTH($L109) &gt;= 3), IF($O109 &lt;&gt; "", $E109/$O109, ""), ""),"")</f>
        <v>#VALUE!</v>
      </c>
      <c r="S109" s="10" t="e">
        <f>IF('FY2024'!$A111&lt;&gt;"",IF(AND(MONTH($K109) &lt;= 4, MONTH($L109) &gt;= 4), IF($O109 &lt;&gt; "", $E109/$O109, ""), ""),"")</f>
        <v>#VALUE!</v>
      </c>
      <c r="T109" s="10" t="e">
        <f>IF('FY2024'!$A111&lt;&gt;"",IF(AND(MONTH($K109) &lt;= 5, MONTH($L109) &gt;= 5), IF($O109 &lt;&gt; "", $E109/$O109, ""), ""),"")</f>
        <v>#VALUE!</v>
      </c>
      <c r="U109" s="10" t="e">
        <f>IF('FY2024'!$A111&lt;&gt;"",IF(AND(MONTH($K109) &lt;= 6, MONTH($L109) &gt;= 6), IF($O109 &lt;&gt; "", $E109/$O109, ""), ""),"")</f>
        <v>#VALUE!</v>
      </c>
      <c r="V109" s="10" t="e">
        <f>IF('FY2024'!$A111&lt;&gt;"",IF(AND(MONTH($K109) &lt;= 7, MONTH($L109) &gt;= 7 ), IF($O109 &lt;&gt; "", $E109/$O109, ""), ""),"")</f>
        <v>#VALUE!</v>
      </c>
      <c r="W109" s="10" t="e">
        <f>IF('FY2024'!$A111&lt;&gt;"",IF(AND(MONTH($K109) &lt;= 8, MONTH($L109) &gt;= 8), IF($O109 &lt;&gt; "", $E109/$O109, ""), ""),"")</f>
        <v>#VALUE!</v>
      </c>
      <c r="X109" s="10" t="e">
        <f>IF('FY2024'!$A111&lt;&gt;"",IF(AND(MONTH($K109) &lt;= 9, MONTH($L109) &gt;= 9), IF($O109 &lt;&gt; "", $E109/$O109, ""), ""),"")</f>
        <v>#VALUE!</v>
      </c>
      <c r="Y109" s="10" t="e">
        <f>IF('FY2024'!$A111&lt;&gt;"",IF(AND(MONTH($K109) &lt;= 10, MONTH($L109) &gt;= 10), IF($O109 &lt;&gt; "", $E109/$O109, ""), ""),"")</f>
        <v>#VALUE!</v>
      </c>
      <c r="Z109" s="10" t="e">
        <f>IF('FY2024'!$A111&lt;&gt;"",IF(AND(MONTH($K109) &lt;= 11, MONTH($L109) &gt;= 11), IF($O109 &lt;&gt; "", $E109/$O109, ""), ""),"")</f>
        <v>#VALUE!</v>
      </c>
      <c r="AA109" s="10" t="e">
        <f>IF('FY2024'!$A111&lt;&gt;"",IF(AND(MONTH($K109) &lt;= 12, MONTH($L109) &gt;= 12), IF($O109 &lt;&gt; "", $E109/$O109, ""), ""),"")</f>
        <v>#VALUE!</v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 t="e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#VALUE!</v>
      </c>
      <c r="L110" s="7" t="e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#VALUE!</v>
      </c>
      <c r="M110" s="7" t="e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#VALUE!</v>
      </c>
      <c r="N110" s="7" t="e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#VALUE!</v>
      </c>
      <c r="O110" s="5" t="e">
        <f t="shared" si="1"/>
        <v>#VALUE!</v>
      </c>
      <c r="P110" s="10" t="e">
        <f>IF('FY2024'!$A112&lt;&gt;"",IF(AND(MONTH($K110) &lt;= 1, MONTH($L110) &gt;= 1), IF($O110 &lt;&gt; "", $E110/$O110, ""), ""),"")</f>
        <v>#VALUE!</v>
      </c>
      <c r="Q110" s="10" t="e">
        <f>IF('FY2024'!$A112&lt;&gt;"",IF(AND(MONTH($K110) &lt;= 2, MONTH($L110) &gt;= 2), IF($O110 &lt;&gt; "", $E110/$O110, ""), ""),"")</f>
        <v>#VALUE!</v>
      </c>
      <c r="R110" s="10" t="e">
        <f>IF('FY2024'!$A112&lt;&gt;"",IF(AND(MONTH($K110) &lt;= 3, MONTH($L110) &gt;= 3), IF($O110 &lt;&gt; "", $E110/$O110, ""), ""),"")</f>
        <v>#VALUE!</v>
      </c>
      <c r="S110" s="10" t="e">
        <f>IF('FY2024'!$A112&lt;&gt;"",IF(AND(MONTH($K110) &lt;= 4, MONTH($L110) &gt;= 4), IF($O110 &lt;&gt; "", $E110/$O110, ""), ""),"")</f>
        <v>#VALUE!</v>
      </c>
      <c r="T110" s="10" t="e">
        <f>IF('FY2024'!$A112&lt;&gt;"",IF(AND(MONTH($K110) &lt;= 5, MONTH($L110) &gt;= 5), IF($O110 &lt;&gt; "", $E110/$O110, ""), ""),"")</f>
        <v>#VALUE!</v>
      </c>
      <c r="U110" s="10" t="e">
        <f>IF('FY2024'!$A112&lt;&gt;"",IF(AND(MONTH($K110) &lt;= 6, MONTH($L110) &gt;= 6), IF($O110 &lt;&gt; "", $E110/$O110, ""), ""),"")</f>
        <v>#VALUE!</v>
      </c>
      <c r="V110" s="10" t="e">
        <f>IF('FY2024'!$A112&lt;&gt;"",IF(AND(MONTH($K110) &lt;= 7, MONTH($L110) &gt;= 7 ), IF($O110 &lt;&gt; "", $E110/$O110, ""), ""),"")</f>
        <v>#VALUE!</v>
      </c>
      <c r="W110" s="10" t="e">
        <f>IF('FY2024'!$A112&lt;&gt;"",IF(AND(MONTH($K110) &lt;= 8, MONTH($L110) &gt;= 8), IF($O110 &lt;&gt; "", $E110/$O110, ""), ""),"")</f>
        <v>#VALUE!</v>
      </c>
      <c r="X110" s="10" t="e">
        <f>IF('FY2024'!$A112&lt;&gt;"",IF(AND(MONTH($K110) &lt;= 9, MONTH($L110) &gt;= 9), IF($O110 &lt;&gt; "", $E110/$O110, ""), ""),"")</f>
        <v>#VALUE!</v>
      </c>
      <c r="Y110" s="10" t="e">
        <f>IF('FY2024'!$A112&lt;&gt;"",IF(AND(MONTH($K110) &lt;= 10, MONTH($L110) &gt;= 10), IF($O110 &lt;&gt; "", $E110/$O110, ""), ""),"")</f>
        <v>#VALUE!</v>
      </c>
      <c r="Z110" s="10" t="e">
        <f>IF('FY2024'!$A112&lt;&gt;"",IF(AND(MONTH($K110) &lt;= 11, MONTH($L110) &gt;= 11), IF($O110 &lt;&gt; "", $E110/$O110, ""), ""),"")</f>
        <v>#VALUE!</v>
      </c>
      <c r="AA110" s="10" t="e">
        <f>IF('FY2024'!$A112&lt;&gt;"",IF(AND(MONTH($K110) &lt;= 12, MONTH($L110) &gt;= 12), IF($O110 &lt;&gt; "", $E110/$O110, ""), ""),"")</f>
        <v>#VALUE!</v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 t="e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#VALUE!</v>
      </c>
      <c r="L111" s="7" t="e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#VALUE!</v>
      </c>
      <c r="M111" s="7" t="e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#VALUE!</v>
      </c>
      <c r="N111" s="7" t="e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#VALUE!</v>
      </c>
      <c r="O111" s="5" t="e">
        <f t="shared" si="1"/>
        <v>#VALUE!</v>
      </c>
      <c r="P111" s="10" t="e">
        <f>IF('FY2024'!$A113&lt;&gt;"",IF(AND(MONTH($K111) &lt;= 1, MONTH($L111) &gt;= 1), IF($O111 &lt;&gt; "", $E111/$O111, ""), ""),"")</f>
        <v>#VALUE!</v>
      </c>
      <c r="Q111" s="10" t="e">
        <f>IF('FY2024'!$A113&lt;&gt;"",IF(AND(MONTH($K111) &lt;= 2, MONTH($L111) &gt;= 2), IF($O111 &lt;&gt; "", $E111/$O111, ""), ""),"")</f>
        <v>#VALUE!</v>
      </c>
      <c r="R111" s="10" t="e">
        <f>IF('FY2024'!$A113&lt;&gt;"",IF(AND(MONTH($K111) &lt;= 3, MONTH($L111) &gt;= 3), IF($O111 &lt;&gt; "", $E111/$O111, ""), ""),"")</f>
        <v>#VALUE!</v>
      </c>
      <c r="S111" s="10" t="e">
        <f>IF('FY2024'!$A113&lt;&gt;"",IF(AND(MONTH($K111) &lt;= 4, MONTH($L111) &gt;= 4), IF($O111 &lt;&gt; "", $E111/$O111, ""), ""),"")</f>
        <v>#VALUE!</v>
      </c>
      <c r="T111" s="10" t="e">
        <f>IF('FY2024'!$A113&lt;&gt;"",IF(AND(MONTH($K111) &lt;= 5, MONTH($L111) &gt;= 5), IF($O111 &lt;&gt; "", $E111/$O111, ""), ""),"")</f>
        <v>#VALUE!</v>
      </c>
      <c r="U111" s="10" t="e">
        <f>IF('FY2024'!$A113&lt;&gt;"",IF(AND(MONTH($K111) &lt;= 6, MONTH($L111) &gt;= 6), IF($O111 &lt;&gt; "", $E111/$O111, ""), ""),"")</f>
        <v>#VALUE!</v>
      </c>
      <c r="V111" s="10" t="e">
        <f>IF('FY2024'!$A113&lt;&gt;"",IF(AND(MONTH($K111) &lt;= 7, MONTH($L111) &gt;= 7 ), IF($O111 &lt;&gt; "", $E111/$O111, ""), ""),"")</f>
        <v>#VALUE!</v>
      </c>
      <c r="W111" s="10" t="e">
        <f>IF('FY2024'!$A113&lt;&gt;"",IF(AND(MONTH($K111) &lt;= 8, MONTH($L111) &gt;= 8), IF($O111 &lt;&gt; "", $E111/$O111, ""), ""),"")</f>
        <v>#VALUE!</v>
      </c>
      <c r="X111" s="10" t="e">
        <f>IF('FY2024'!$A113&lt;&gt;"",IF(AND(MONTH($K111) &lt;= 9, MONTH($L111) &gt;= 9), IF($O111 &lt;&gt; "", $E111/$O111, ""), ""),"")</f>
        <v>#VALUE!</v>
      </c>
      <c r="Y111" s="10" t="e">
        <f>IF('FY2024'!$A113&lt;&gt;"",IF(AND(MONTH($K111) &lt;= 10, MONTH($L111) &gt;= 10), IF($O111 &lt;&gt; "", $E111/$O111, ""), ""),"")</f>
        <v>#VALUE!</v>
      </c>
      <c r="Z111" s="10" t="e">
        <f>IF('FY2024'!$A113&lt;&gt;"",IF(AND(MONTH($K111) &lt;= 11, MONTH($L111) &gt;= 11), IF($O111 &lt;&gt; "", $E111/$O111, ""), ""),"")</f>
        <v>#VALUE!</v>
      </c>
      <c r="AA111" s="10" t="e">
        <f>IF('FY2024'!$A113&lt;&gt;"",IF(AND(MONTH($K111) &lt;= 12, MONTH($L111) &gt;= 12), IF($O111 &lt;&gt; "", $E111/$O111, ""), ""),"")</f>
        <v>#VALUE!</v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 t="e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#VALUE!</v>
      </c>
      <c r="L112" s="7" t="e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#VALUE!</v>
      </c>
      <c r="M112" s="7" t="e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#VALUE!</v>
      </c>
      <c r="N112" s="7" t="e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#VALUE!</v>
      </c>
      <c r="O112" s="5" t="e">
        <f t="shared" si="1"/>
        <v>#VALUE!</v>
      </c>
      <c r="P112" s="10" t="e">
        <f>IF('FY2024'!$A114&lt;&gt;"",IF(AND(MONTH($K112) &lt;= 1, MONTH($L112) &gt;= 1), IF($O112 &lt;&gt; "", $E112/$O112, ""), ""),"")</f>
        <v>#VALUE!</v>
      </c>
      <c r="Q112" s="10" t="e">
        <f>IF('FY2024'!$A114&lt;&gt;"",IF(AND(MONTH($K112) &lt;= 2, MONTH($L112) &gt;= 2), IF($O112 &lt;&gt; "", $E112/$O112, ""), ""),"")</f>
        <v>#VALUE!</v>
      </c>
      <c r="R112" s="10" t="e">
        <f>IF('FY2024'!$A114&lt;&gt;"",IF(AND(MONTH($K112) &lt;= 3, MONTH($L112) &gt;= 3), IF($O112 &lt;&gt; "", $E112/$O112, ""), ""),"")</f>
        <v>#VALUE!</v>
      </c>
      <c r="S112" s="10" t="e">
        <f>IF('FY2024'!$A114&lt;&gt;"",IF(AND(MONTH($K112) &lt;= 4, MONTH($L112) &gt;= 4), IF($O112 &lt;&gt; "", $E112/$O112, ""), ""),"")</f>
        <v>#VALUE!</v>
      </c>
      <c r="T112" s="10" t="e">
        <f>IF('FY2024'!$A114&lt;&gt;"",IF(AND(MONTH($K112) &lt;= 5, MONTH($L112) &gt;= 5), IF($O112 &lt;&gt; "", $E112/$O112, ""), ""),"")</f>
        <v>#VALUE!</v>
      </c>
      <c r="U112" s="10" t="e">
        <f>IF('FY2024'!$A114&lt;&gt;"",IF(AND(MONTH($K112) &lt;= 6, MONTH($L112) &gt;= 6), IF($O112 &lt;&gt; "", $E112/$O112, ""), ""),"")</f>
        <v>#VALUE!</v>
      </c>
      <c r="V112" s="10" t="e">
        <f>IF('FY2024'!$A114&lt;&gt;"",IF(AND(MONTH($K112) &lt;= 7, MONTH($L112) &gt;= 7 ), IF($O112 &lt;&gt; "", $E112/$O112, ""), ""),"")</f>
        <v>#VALUE!</v>
      </c>
      <c r="W112" s="10" t="e">
        <f>IF('FY2024'!$A114&lt;&gt;"",IF(AND(MONTH($K112) &lt;= 8, MONTH($L112) &gt;= 8), IF($O112 &lt;&gt; "", $E112/$O112, ""), ""),"")</f>
        <v>#VALUE!</v>
      </c>
      <c r="X112" s="10" t="e">
        <f>IF('FY2024'!$A114&lt;&gt;"",IF(AND(MONTH($K112) &lt;= 9, MONTH($L112) &gt;= 9), IF($O112 &lt;&gt; "", $E112/$O112, ""), ""),"")</f>
        <v>#VALUE!</v>
      </c>
      <c r="Y112" s="10" t="e">
        <f>IF('FY2024'!$A114&lt;&gt;"",IF(AND(MONTH($K112) &lt;= 10, MONTH($L112) &gt;= 10), IF($O112 &lt;&gt; "", $E112/$O112, ""), ""),"")</f>
        <v>#VALUE!</v>
      </c>
      <c r="Z112" s="10" t="e">
        <f>IF('FY2024'!$A114&lt;&gt;"",IF(AND(MONTH($K112) &lt;= 11, MONTH($L112) &gt;= 11), IF($O112 &lt;&gt; "", $E112/$O112, ""), ""),"")</f>
        <v>#VALUE!</v>
      </c>
      <c r="AA112" s="10" t="e">
        <f>IF('FY2024'!$A114&lt;&gt;"",IF(AND(MONTH($K112) &lt;= 12, MONTH($L112) &gt;= 12), IF($O112 &lt;&gt; "", $E112/$O112, ""), ""),"")</f>
        <v>#VALUE!</v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 t="e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#VALUE!</v>
      </c>
      <c r="L113" s="7" t="e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#VALUE!</v>
      </c>
      <c r="M113" s="7" t="e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#VALUE!</v>
      </c>
      <c r="N113" s="7" t="e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#VALUE!</v>
      </c>
      <c r="O113" s="5" t="e">
        <f t="shared" si="1"/>
        <v>#VALUE!</v>
      </c>
      <c r="P113" s="10" t="e">
        <f>IF('FY2024'!$A115&lt;&gt;"",IF(AND(MONTH($K113) &lt;= 1, MONTH($L113) &gt;= 1), IF($O113 &lt;&gt; "", $E113/$O113, ""), ""),"")</f>
        <v>#VALUE!</v>
      </c>
      <c r="Q113" s="10" t="e">
        <f>IF('FY2024'!$A115&lt;&gt;"",IF(AND(MONTH($K113) &lt;= 2, MONTH($L113) &gt;= 2), IF($O113 &lt;&gt; "", $E113/$O113, ""), ""),"")</f>
        <v>#VALUE!</v>
      </c>
      <c r="R113" s="10" t="e">
        <f>IF('FY2024'!$A115&lt;&gt;"",IF(AND(MONTH($K113) &lt;= 3, MONTH($L113) &gt;= 3), IF($O113 &lt;&gt; "", $E113/$O113, ""), ""),"")</f>
        <v>#VALUE!</v>
      </c>
      <c r="S113" s="10" t="e">
        <f>IF('FY2024'!$A115&lt;&gt;"",IF(AND(MONTH($K113) &lt;= 4, MONTH($L113) &gt;= 4), IF($O113 &lt;&gt; "", $E113/$O113, ""), ""),"")</f>
        <v>#VALUE!</v>
      </c>
      <c r="T113" s="10" t="e">
        <f>IF('FY2024'!$A115&lt;&gt;"",IF(AND(MONTH($K113) &lt;= 5, MONTH($L113) &gt;= 5), IF($O113 &lt;&gt; "", $E113/$O113, ""), ""),"")</f>
        <v>#VALUE!</v>
      </c>
      <c r="U113" s="10" t="e">
        <f>IF('FY2024'!$A115&lt;&gt;"",IF(AND(MONTH($K113) &lt;= 6, MONTH($L113) &gt;= 6), IF($O113 &lt;&gt; "", $E113/$O113, ""), ""),"")</f>
        <v>#VALUE!</v>
      </c>
      <c r="V113" s="10" t="e">
        <f>IF('FY2024'!$A115&lt;&gt;"",IF(AND(MONTH($K113) &lt;= 7, MONTH($L113) &gt;= 7 ), IF($O113 &lt;&gt; "", $E113/$O113, ""), ""),"")</f>
        <v>#VALUE!</v>
      </c>
      <c r="W113" s="10" t="e">
        <f>IF('FY2024'!$A115&lt;&gt;"",IF(AND(MONTH($K113) &lt;= 8, MONTH($L113) &gt;= 8), IF($O113 &lt;&gt; "", $E113/$O113, ""), ""),"")</f>
        <v>#VALUE!</v>
      </c>
      <c r="X113" s="10" t="e">
        <f>IF('FY2024'!$A115&lt;&gt;"",IF(AND(MONTH($K113) &lt;= 9, MONTH($L113) &gt;= 9), IF($O113 &lt;&gt; "", $E113/$O113, ""), ""),"")</f>
        <v>#VALUE!</v>
      </c>
      <c r="Y113" s="10" t="e">
        <f>IF('FY2024'!$A115&lt;&gt;"",IF(AND(MONTH($K113) &lt;= 10, MONTH($L113) &gt;= 10), IF($O113 &lt;&gt; "", $E113/$O113, ""), ""),"")</f>
        <v>#VALUE!</v>
      </c>
      <c r="Z113" s="10" t="e">
        <f>IF('FY2024'!$A115&lt;&gt;"",IF(AND(MONTH($K113) &lt;= 11, MONTH($L113) &gt;= 11), IF($O113 &lt;&gt; "", $E113/$O113, ""), ""),"")</f>
        <v>#VALUE!</v>
      </c>
      <c r="AA113" s="10" t="e">
        <f>IF('FY2024'!$A115&lt;&gt;"",IF(AND(MONTH($K113) &lt;= 12, MONTH($L113) &gt;= 12), IF($O113 &lt;&gt; "", $E113/$O113, ""), ""),"")</f>
        <v>#VALUE!</v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 t="e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#VALUE!</v>
      </c>
      <c r="L114" s="7" t="e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#VALUE!</v>
      </c>
      <c r="M114" s="7" t="e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#VALUE!</v>
      </c>
      <c r="N114" s="7" t="e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#VALUE!</v>
      </c>
      <c r="O114" s="5" t="e">
        <f t="shared" si="1"/>
        <v>#VALUE!</v>
      </c>
      <c r="P114" s="10" t="e">
        <f>IF('FY2024'!$A116&lt;&gt;"",IF(AND(MONTH($K114) &lt;= 1, MONTH($L114) &gt;= 1), IF($O114 &lt;&gt; "", $E114/$O114, ""), ""),"")</f>
        <v>#VALUE!</v>
      </c>
      <c r="Q114" s="10" t="e">
        <f>IF('FY2024'!$A116&lt;&gt;"",IF(AND(MONTH($K114) &lt;= 2, MONTH($L114) &gt;= 2), IF($O114 &lt;&gt; "", $E114/$O114, ""), ""),"")</f>
        <v>#VALUE!</v>
      </c>
      <c r="R114" s="10" t="e">
        <f>IF('FY2024'!$A116&lt;&gt;"",IF(AND(MONTH($K114) &lt;= 3, MONTH($L114) &gt;= 3), IF($O114 &lt;&gt; "", $E114/$O114, ""), ""),"")</f>
        <v>#VALUE!</v>
      </c>
      <c r="S114" s="10" t="e">
        <f>IF('FY2024'!$A116&lt;&gt;"",IF(AND(MONTH($K114) &lt;= 4, MONTH($L114) &gt;= 4), IF($O114 &lt;&gt; "", $E114/$O114, ""), ""),"")</f>
        <v>#VALUE!</v>
      </c>
      <c r="T114" s="10" t="e">
        <f>IF('FY2024'!$A116&lt;&gt;"",IF(AND(MONTH($K114) &lt;= 5, MONTH($L114) &gt;= 5), IF($O114 &lt;&gt; "", $E114/$O114, ""), ""),"")</f>
        <v>#VALUE!</v>
      </c>
      <c r="U114" s="10" t="e">
        <f>IF('FY2024'!$A116&lt;&gt;"",IF(AND(MONTH($K114) &lt;= 6, MONTH($L114) &gt;= 6), IF($O114 &lt;&gt; "", $E114/$O114, ""), ""),"")</f>
        <v>#VALUE!</v>
      </c>
      <c r="V114" s="10" t="e">
        <f>IF('FY2024'!$A116&lt;&gt;"",IF(AND(MONTH($K114) &lt;= 7, MONTH($L114) &gt;= 7 ), IF($O114 &lt;&gt; "", $E114/$O114, ""), ""),"")</f>
        <v>#VALUE!</v>
      </c>
      <c r="W114" s="10" t="e">
        <f>IF('FY2024'!$A116&lt;&gt;"",IF(AND(MONTH($K114) &lt;= 8, MONTH($L114) &gt;= 8), IF($O114 &lt;&gt; "", $E114/$O114, ""), ""),"")</f>
        <v>#VALUE!</v>
      </c>
      <c r="X114" s="10" t="e">
        <f>IF('FY2024'!$A116&lt;&gt;"",IF(AND(MONTH($K114) &lt;= 9, MONTH($L114) &gt;= 9), IF($O114 &lt;&gt; "", $E114/$O114, ""), ""),"")</f>
        <v>#VALUE!</v>
      </c>
      <c r="Y114" s="10" t="e">
        <f>IF('FY2024'!$A116&lt;&gt;"",IF(AND(MONTH($K114) &lt;= 10, MONTH($L114) &gt;= 10), IF($O114 &lt;&gt; "", $E114/$O114, ""), ""),"")</f>
        <v>#VALUE!</v>
      </c>
      <c r="Z114" s="10" t="e">
        <f>IF('FY2024'!$A116&lt;&gt;"",IF(AND(MONTH($K114) &lt;= 11, MONTH($L114) &gt;= 11), IF($O114 &lt;&gt; "", $E114/$O114, ""), ""),"")</f>
        <v>#VALUE!</v>
      </c>
      <c r="AA114" s="10" t="e">
        <f>IF('FY2024'!$A116&lt;&gt;"",IF(AND(MONTH($K114) &lt;= 12, MONTH($L114) &gt;= 12), IF($O114 &lt;&gt; "", $E114/$O114, ""), ""),"")</f>
        <v>#VALUE!</v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 t="e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#VALUE!</v>
      </c>
      <c r="L115" s="7" t="e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#VALUE!</v>
      </c>
      <c r="M115" s="7" t="e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#VALUE!</v>
      </c>
      <c r="N115" s="7" t="e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#VALUE!</v>
      </c>
      <c r="O115" s="5" t="e">
        <f t="shared" si="1"/>
        <v>#VALUE!</v>
      </c>
      <c r="P115" s="10" t="e">
        <f>IF('FY2024'!$A117&lt;&gt;"",IF(AND(MONTH($K115) &lt;= 1, MONTH($L115) &gt;= 1), IF($O115 &lt;&gt; "", $E115/$O115, ""), ""),"")</f>
        <v>#VALUE!</v>
      </c>
      <c r="Q115" s="10" t="e">
        <f>IF('FY2024'!$A117&lt;&gt;"",IF(AND(MONTH($K115) &lt;= 2, MONTH($L115) &gt;= 2), IF($O115 &lt;&gt; "", $E115/$O115, ""), ""),"")</f>
        <v>#VALUE!</v>
      </c>
      <c r="R115" s="10" t="e">
        <f>IF('FY2024'!$A117&lt;&gt;"",IF(AND(MONTH($K115) &lt;= 3, MONTH($L115) &gt;= 3), IF($O115 &lt;&gt; "", $E115/$O115, ""), ""),"")</f>
        <v>#VALUE!</v>
      </c>
      <c r="S115" s="10" t="e">
        <f>IF('FY2024'!$A117&lt;&gt;"",IF(AND(MONTH($K115) &lt;= 4, MONTH($L115) &gt;= 4), IF($O115 &lt;&gt; "", $E115/$O115, ""), ""),"")</f>
        <v>#VALUE!</v>
      </c>
      <c r="T115" s="10" t="e">
        <f>IF('FY2024'!$A117&lt;&gt;"",IF(AND(MONTH($K115) &lt;= 5, MONTH($L115) &gt;= 5), IF($O115 &lt;&gt; "", $E115/$O115, ""), ""),"")</f>
        <v>#VALUE!</v>
      </c>
      <c r="U115" s="10" t="e">
        <f>IF('FY2024'!$A117&lt;&gt;"",IF(AND(MONTH($K115) &lt;= 6, MONTH($L115) &gt;= 6), IF($O115 &lt;&gt; "", $E115/$O115, ""), ""),"")</f>
        <v>#VALUE!</v>
      </c>
      <c r="V115" s="10" t="e">
        <f>IF('FY2024'!$A117&lt;&gt;"",IF(AND(MONTH($K115) &lt;= 7, MONTH($L115) &gt;= 7 ), IF($O115 &lt;&gt; "", $E115/$O115, ""), ""),"")</f>
        <v>#VALUE!</v>
      </c>
      <c r="W115" s="10" t="e">
        <f>IF('FY2024'!$A117&lt;&gt;"",IF(AND(MONTH($K115) &lt;= 8, MONTH($L115) &gt;= 8), IF($O115 &lt;&gt; "", $E115/$O115, ""), ""),"")</f>
        <v>#VALUE!</v>
      </c>
      <c r="X115" s="10" t="e">
        <f>IF('FY2024'!$A117&lt;&gt;"",IF(AND(MONTH($K115) &lt;= 9, MONTH($L115) &gt;= 9), IF($O115 &lt;&gt; "", $E115/$O115, ""), ""),"")</f>
        <v>#VALUE!</v>
      </c>
      <c r="Y115" s="10" t="e">
        <f>IF('FY2024'!$A117&lt;&gt;"",IF(AND(MONTH($K115) &lt;= 10, MONTH($L115) &gt;= 10), IF($O115 &lt;&gt; "", $E115/$O115, ""), ""),"")</f>
        <v>#VALUE!</v>
      </c>
      <c r="Z115" s="10" t="e">
        <f>IF('FY2024'!$A117&lt;&gt;"",IF(AND(MONTH($K115) &lt;= 11, MONTH($L115) &gt;= 11), IF($O115 &lt;&gt; "", $E115/$O115, ""), ""),"")</f>
        <v>#VALUE!</v>
      </c>
      <c r="AA115" s="10" t="e">
        <f>IF('FY2024'!$A117&lt;&gt;"",IF(AND(MONTH($K115) &lt;= 12, MONTH($L115) &gt;= 12), IF($O115 &lt;&gt; "", $E115/$O115, ""), ""),"")</f>
        <v>#VALUE!</v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 t="e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#VALUE!</v>
      </c>
      <c r="L116" s="7" t="e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#VALUE!</v>
      </c>
      <c r="M116" s="7" t="e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#VALUE!</v>
      </c>
      <c r="N116" s="7" t="e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#VALUE!</v>
      </c>
      <c r="O116" s="5" t="e">
        <f t="shared" si="1"/>
        <v>#VALUE!</v>
      </c>
      <c r="P116" s="10" t="e">
        <f>IF('FY2024'!$A118&lt;&gt;"",IF(AND(MONTH($K116) &lt;= 1, MONTH($L116) &gt;= 1), IF($O116 &lt;&gt; "", $E116/$O116, ""), ""),"")</f>
        <v>#VALUE!</v>
      </c>
      <c r="Q116" s="10" t="e">
        <f>IF('FY2024'!$A118&lt;&gt;"",IF(AND(MONTH($K116) &lt;= 2, MONTH($L116) &gt;= 2), IF($O116 &lt;&gt; "", $E116/$O116, ""), ""),"")</f>
        <v>#VALUE!</v>
      </c>
      <c r="R116" s="10" t="e">
        <f>IF('FY2024'!$A118&lt;&gt;"",IF(AND(MONTH($K116) &lt;= 3, MONTH($L116) &gt;= 3), IF($O116 &lt;&gt; "", $E116/$O116, ""), ""),"")</f>
        <v>#VALUE!</v>
      </c>
      <c r="S116" s="10" t="e">
        <f>IF('FY2024'!$A118&lt;&gt;"",IF(AND(MONTH($K116) &lt;= 4, MONTH($L116) &gt;= 4), IF($O116 &lt;&gt; "", $E116/$O116, ""), ""),"")</f>
        <v>#VALUE!</v>
      </c>
      <c r="T116" s="10" t="e">
        <f>IF('FY2024'!$A118&lt;&gt;"",IF(AND(MONTH($K116) &lt;= 5, MONTH($L116) &gt;= 5), IF($O116 &lt;&gt; "", $E116/$O116, ""), ""),"")</f>
        <v>#VALUE!</v>
      </c>
      <c r="U116" s="10" t="e">
        <f>IF('FY2024'!$A118&lt;&gt;"",IF(AND(MONTH($K116) &lt;= 6, MONTH($L116) &gt;= 6), IF($O116 &lt;&gt; "", $E116/$O116, ""), ""),"")</f>
        <v>#VALUE!</v>
      </c>
      <c r="V116" s="10" t="e">
        <f>IF('FY2024'!$A118&lt;&gt;"",IF(AND(MONTH($K116) &lt;= 7, MONTH($L116) &gt;= 7 ), IF($O116 &lt;&gt; "", $E116/$O116, ""), ""),"")</f>
        <v>#VALUE!</v>
      </c>
      <c r="W116" s="10" t="e">
        <f>IF('FY2024'!$A118&lt;&gt;"",IF(AND(MONTH($K116) &lt;= 8, MONTH($L116) &gt;= 8), IF($O116 &lt;&gt; "", $E116/$O116, ""), ""),"")</f>
        <v>#VALUE!</v>
      </c>
      <c r="X116" s="10" t="e">
        <f>IF('FY2024'!$A118&lt;&gt;"",IF(AND(MONTH($K116) &lt;= 9, MONTH($L116) &gt;= 9), IF($O116 &lt;&gt; "", $E116/$O116, ""), ""),"")</f>
        <v>#VALUE!</v>
      </c>
      <c r="Y116" s="10" t="e">
        <f>IF('FY2024'!$A118&lt;&gt;"",IF(AND(MONTH($K116) &lt;= 10, MONTH($L116) &gt;= 10), IF($O116 &lt;&gt; "", $E116/$O116, ""), ""),"")</f>
        <v>#VALUE!</v>
      </c>
      <c r="Z116" s="10" t="e">
        <f>IF('FY2024'!$A118&lt;&gt;"",IF(AND(MONTH($K116) &lt;= 11, MONTH($L116) &gt;= 11), IF($O116 &lt;&gt; "", $E116/$O116, ""), ""),"")</f>
        <v>#VALUE!</v>
      </c>
      <c r="AA116" s="10" t="e">
        <f>IF('FY2024'!$A118&lt;&gt;"",IF(AND(MONTH($K116) &lt;= 12, MONTH($L116) &gt;= 12), IF($O116 &lt;&gt; "", $E116/$O116, ""), ""),"")</f>
        <v>#VALUE!</v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 t="e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#VALUE!</v>
      </c>
      <c r="L117" s="7" t="e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#VALUE!</v>
      </c>
      <c r="M117" s="7" t="e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#VALUE!</v>
      </c>
      <c r="N117" s="7" t="e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#VALUE!</v>
      </c>
      <c r="O117" s="5" t="e">
        <f t="shared" si="1"/>
        <v>#VALUE!</v>
      </c>
      <c r="P117" s="10" t="e">
        <f>IF('FY2024'!$A119&lt;&gt;"",IF(AND(MONTH($K117) &lt;= 1, MONTH($L117) &gt;= 1), IF($O117 &lt;&gt; "", $E117/$O117, ""), ""),"")</f>
        <v>#VALUE!</v>
      </c>
      <c r="Q117" s="10" t="e">
        <f>IF('FY2024'!$A119&lt;&gt;"",IF(AND(MONTH($K117) &lt;= 2, MONTH($L117) &gt;= 2), IF($O117 &lt;&gt; "", $E117/$O117, ""), ""),"")</f>
        <v>#VALUE!</v>
      </c>
      <c r="R117" s="10" t="e">
        <f>IF('FY2024'!$A119&lt;&gt;"",IF(AND(MONTH($K117) &lt;= 3, MONTH($L117) &gt;= 3), IF($O117 &lt;&gt; "", $E117/$O117, ""), ""),"")</f>
        <v>#VALUE!</v>
      </c>
      <c r="S117" s="10" t="e">
        <f>IF('FY2024'!$A119&lt;&gt;"",IF(AND(MONTH($K117) &lt;= 4, MONTH($L117) &gt;= 4), IF($O117 &lt;&gt; "", $E117/$O117, ""), ""),"")</f>
        <v>#VALUE!</v>
      </c>
      <c r="T117" s="10" t="e">
        <f>IF('FY2024'!$A119&lt;&gt;"",IF(AND(MONTH($K117) &lt;= 5, MONTH($L117) &gt;= 5), IF($O117 &lt;&gt; "", $E117/$O117, ""), ""),"")</f>
        <v>#VALUE!</v>
      </c>
      <c r="U117" s="10" t="e">
        <f>IF('FY2024'!$A119&lt;&gt;"",IF(AND(MONTH($K117) &lt;= 6, MONTH($L117) &gt;= 6), IF($O117 &lt;&gt; "", $E117/$O117, ""), ""),"")</f>
        <v>#VALUE!</v>
      </c>
      <c r="V117" s="10" t="e">
        <f>IF('FY2024'!$A119&lt;&gt;"",IF(AND(MONTH($K117) &lt;= 7, MONTH($L117) &gt;= 7 ), IF($O117 &lt;&gt; "", $E117/$O117, ""), ""),"")</f>
        <v>#VALUE!</v>
      </c>
      <c r="W117" s="10" t="e">
        <f>IF('FY2024'!$A119&lt;&gt;"",IF(AND(MONTH($K117) &lt;= 8, MONTH($L117) &gt;= 8), IF($O117 &lt;&gt; "", $E117/$O117, ""), ""),"")</f>
        <v>#VALUE!</v>
      </c>
      <c r="X117" s="10" t="e">
        <f>IF('FY2024'!$A119&lt;&gt;"",IF(AND(MONTH($K117) &lt;= 9, MONTH($L117) &gt;= 9), IF($O117 &lt;&gt; "", $E117/$O117, ""), ""),"")</f>
        <v>#VALUE!</v>
      </c>
      <c r="Y117" s="10" t="e">
        <f>IF('FY2024'!$A119&lt;&gt;"",IF(AND(MONTH($K117) &lt;= 10, MONTH($L117) &gt;= 10), IF($O117 &lt;&gt; "", $E117/$O117, ""), ""),"")</f>
        <v>#VALUE!</v>
      </c>
      <c r="Z117" s="10" t="e">
        <f>IF('FY2024'!$A119&lt;&gt;"",IF(AND(MONTH($K117) &lt;= 11, MONTH($L117) &gt;= 11), IF($O117 &lt;&gt; "", $E117/$O117, ""), ""),"")</f>
        <v>#VALUE!</v>
      </c>
      <c r="AA117" s="10" t="e">
        <f>IF('FY2024'!$A119&lt;&gt;"",IF(AND(MONTH($K117) &lt;= 12, MONTH($L117) &gt;= 12), IF($O117 &lt;&gt; "", $E117/$O117, ""), ""),"")</f>
        <v>#VALUE!</v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 t="e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#VALUE!</v>
      </c>
      <c r="L118" s="7" t="e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#VALUE!</v>
      </c>
      <c r="M118" s="7" t="e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#VALUE!</v>
      </c>
      <c r="N118" s="7" t="e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#VALUE!</v>
      </c>
      <c r="O118" s="5" t="e">
        <f t="shared" si="1"/>
        <v>#VALUE!</v>
      </c>
      <c r="P118" s="10" t="e">
        <f>IF('FY2024'!$A120&lt;&gt;"",IF(AND(MONTH($K118) &lt;= 1, MONTH($L118) &gt;= 1), IF($O118 &lt;&gt; "", $E118/$O118, ""), ""),"")</f>
        <v>#VALUE!</v>
      </c>
      <c r="Q118" s="10" t="e">
        <f>IF('FY2024'!$A120&lt;&gt;"",IF(AND(MONTH($K118) &lt;= 2, MONTH($L118) &gt;= 2), IF($O118 &lt;&gt; "", $E118/$O118, ""), ""),"")</f>
        <v>#VALUE!</v>
      </c>
      <c r="R118" s="10" t="e">
        <f>IF('FY2024'!$A120&lt;&gt;"",IF(AND(MONTH($K118) &lt;= 3, MONTH($L118) &gt;= 3), IF($O118 &lt;&gt; "", $E118/$O118, ""), ""),"")</f>
        <v>#VALUE!</v>
      </c>
      <c r="S118" s="10" t="e">
        <f>IF('FY2024'!$A120&lt;&gt;"",IF(AND(MONTH($K118) &lt;= 4, MONTH($L118) &gt;= 4), IF($O118 &lt;&gt; "", $E118/$O118, ""), ""),"")</f>
        <v>#VALUE!</v>
      </c>
      <c r="T118" s="10" t="e">
        <f>IF('FY2024'!$A120&lt;&gt;"",IF(AND(MONTH($K118) &lt;= 5, MONTH($L118) &gt;= 5), IF($O118 &lt;&gt; "", $E118/$O118, ""), ""),"")</f>
        <v>#VALUE!</v>
      </c>
      <c r="U118" s="10" t="e">
        <f>IF('FY2024'!$A120&lt;&gt;"",IF(AND(MONTH($K118) &lt;= 6, MONTH($L118) &gt;= 6), IF($O118 &lt;&gt; "", $E118/$O118, ""), ""),"")</f>
        <v>#VALUE!</v>
      </c>
      <c r="V118" s="10" t="e">
        <f>IF('FY2024'!$A120&lt;&gt;"",IF(AND(MONTH($K118) &lt;= 7, MONTH($L118) &gt;= 7 ), IF($O118 &lt;&gt; "", $E118/$O118, ""), ""),"")</f>
        <v>#VALUE!</v>
      </c>
      <c r="W118" s="10" t="e">
        <f>IF('FY2024'!$A120&lt;&gt;"",IF(AND(MONTH($K118) &lt;= 8, MONTH($L118) &gt;= 8), IF($O118 &lt;&gt; "", $E118/$O118, ""), ""),"")</f>
        <v>#VALUE!</v>
      </c>
      <c r="X118" s="10" t="e">
        <f>IF('FY2024'!$A120&lt;&gt;"",IF(AND(MONTH($K118) &lt;= 9, MONTH($L118) &gt;= 9), IF($O118 &lt;&gt; "", $E118/$O118, ""), ""),"")</f>
        <v>#VALUE!</v>
      </c>
      <c r="Y118" s="10" t="e">
        <f>IF('FY2024'!$A120&lt;&gt;"",IF(AND(MONTH($K118) &lt;= 10, MONTH($L118) &gt;= 10), IF($O118 &lt;&gt; "", $E118/$O118, ""), ""),"")</f>
        <v>#VALUE!</v>
      </c>
      <c r="Z118" s="10" t="e">
        <f>IF('FY2024'!$A120&lt;&gt;"",IF(AND(MONTH($K118) &lt;= 11, MONTH($L118) &gt;= 11), IF($O118 &lt;&gt; "", $E118/$O118, ""), ""),"")</f>
        <v>#VALUE!</v>
      </c>
      <c r="AA118" s="10" t="e">
        <f>IF('FY2024'!$A120&lt;&gt;"",IF(AND(MONTH($K118) &lt;= 12, MONTH($L118) &gt;= 12), IF($O118 &lt;&gt; "", $E118/$O118, ""), ""),"")</f>
        <v>#VALUE!</v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 t="e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#VALUE!</v>
      </c>
      <c r="L119" s="7" t="e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#VALUE!</v>
      </c>
      <c r="M119" s="7" t="e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#VALUE!</v>
      </c>
      <c r="N119" s="7" t="e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#VALUE!</v>
      </c>
      <c r="O119" s="5" t="e">
        <f t="shared" si="1"/>
        <v>#VALUE!</v>
      </c>
      <c r="P119" s="10" t="e">
        <f>IF('FY2024'!$A121&lt;&gt;"",IF(AND(MONTH($K119) &lt;= 1, MONTH($L119) &gt;= 1), IF($O119 &lt;&gt; "", $E119/$O119, ""), ""),"")</f>
        <v>#VALUE!</v>
      </c>
      <c r="Q119" s="10" t="e">
        <f>IF('FY2024'!$A121&lt;&gt;"",IF(AND(MONTH($K119) &lt;= 2, MONTH($L119) &gt;= 2), IF($O119 &lt;&gt; "", $E119/$O119, ""), ""),"")</f>
        <v>#VALUE!</v>
      </c>
      <c r="R119" s="10" t="e">
        <f>IF('FY2024'!$A121&lt;&gt;"",IF(AND(MONTH($K119) &lt;= 3, MONTH($L119) &gt;= 3), IF($O119 &lt;&gt; "", $E119/$O119, ""), ""),"")</f>
        <v>#VALUE!</v>
      </c>
      <c r="S119" s="10" t="e">
        <f>IF('FY2024'!$A121&lt;&gt;"",IF(AND(MONTH($K119) &lt;= 4, MONTH($L119) &gt;= 4), IF($O119 &lt;&gt; "", $E119/$O119, ""), ""),"")</f>
        <v>#VALUE!</v>
      </c>
      <c r="T119" s="10" t="e">
        <f>IF('FY2024'!$A121&lt;&gt;"",IF(AND(MONTH($K119) &lt;= 5, MONTH($L119) &gt;= 5), IF($O119 &lt;&gt; "", $E119/$O119, ""), ""),"")</f>
        <v>#VALUE!</v>
      </c>
      <c r="U119" s="10" t="e">
        <f>IF('FY2024'!$A121&lt;&gt;"",IF(AND(MONTH($K119) &lt;= 6, MONTH($L119) &gt;= 6), IF($O119 &lt;&gt; "", $E119/$O119, ""), ""),"")</f>
        <v>#VALUE!</v>
      </c>
      <c r="V119" s="10" t="e">
        <f>IF('FY2024'!$A121&lt;&gt;"",IF(AND(MONTH($K119) &lt;= 7, MONTH($L119) &gt;= 7 ), IF($O119 &lt;&gt; "", $E119/$O119, ""), ""),"")</f>
        <v>#VALUE!</v>
      </c>
      <c r="W119" s="10" t="e">
        <f>IF('FY2024'!$A121&lt;&gt;"",IF(AND(MONTH($K119) &lt;= 8, MONTH($L119) &gt;= 8), IF($O119 &lt;&gt; "", $E119/$O119, ""), ""),"")</f>
        <v>#VALUE!</v>
      </c>
      <c r="X119" s="10" t="e">
        <f>IF('FY2024'!$A121&lt;&gt;"",IF(AND(MONTH($K119) &lt;= 9, MONTH($L119) &gt;= 9), IF($O119 &lt;&gt; "", $E119/$O119, ""), ""),"")</f>
        <v>#VALUE!</v>
      </c>
      <c r="Y119" s="10" t="e">
        <f>IF('FY2024'!$A121&lt;&gt;"",IF(AND(MONTH($K119) &lt;= 10, MONTH($L119) &gt;= 10), IF($O119 &lt;&gt; "", $E119/$O119, ""), ""),"")</f>
        <v>#VALUE!</v>
      </c>
      <c r="Z119" s="10" t="e">
        <f>IF('FY2024'!$A121&lt;&gt;"",IF(AND(MONTH($K119) &lt;= 11, MONTH($L119) &gt;= 11), IF($O119 &lt;&gt; "", $E119/$O119, ""), ""),"")</f>
        <v>#VALUE!</v>
      </c>
      <c r="AA119" s="10" t="e">
        <f>IF('FY2024'!$A121&lt;&gt;"",IF(AND(MONTH($K119) &lt;= 12, MONTH($L119) &gt;= 12), IF($O119 &lt;&gt; "", $E119/$O119, ""), ""),"")</f>
        <v>#VALUE!</v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 t="e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#VALUE!</v>
      </c>
      <c r="L120" s="7" t="e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#VALUE!</v>
      </c>
      <c r="M120" s="7" t="e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#VALUE!</v>
      </c>
      <c r="N120" s="7" t="e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#VALUE!</v>
      </c>
      <c r="O120" s="5" t="e">
        <f t="shared" si="1"/>
        <v>#VALUE!</v>
      </c>
      <c r="P120" s="10" t="e">
        <f>IF('FY2024'!$A122&lt;&gt;"",IF(AND(MONTH($K120) &lt;= 1, MONTH($L120) &gt;= 1), IF($O120 &lt;&gt; "", $E120/$O120, ""), ""),"")</f>
        <v>#VALUE!</v>
      </c>
      <c r="Q120" s="10" t="e">
        <f>IF('FY2024'!$A122&lt;&gt;"",IF(AND(MONTH($K120) &lt;= 2, MONTH($L120) &gt;= 2), IF($O120 &lt;&gt; "", $E120/$O120, ""), ""),"")</f>
        <v>#VALUE!</v>
      </c>
      <c r="R120" s="10" t="e">
        <f>IF('FY2024'!$A122&lt;&gt;"",IF(AND(MONTH($K120) &lt;= 3, MONTH($L120) &gt;= 3), IF($O120 &lt;&gt; "", $E120/$O120, ""), ""),"")</f>
        <v>#VALUE!</v>
      </c>
      <c r="S120" s="10" t="e">
        <f>IF('FY2024'!$A122&lt;&gt;"",IF(AND(MONTH($K120) &lt;= 4, MONTH($L120) &gt;= 4), IF($O120 &lt;&gt; "", $E120/$O120, ""), ""),"")</f>
        <v>#VALUE!</v>
      </c>
      <c r="T120" s="10" t="e">
        <f>IF('FY2024'!$A122&lt;&gt;"",IF(AND(MONTH($K120) &lt;= 5, MONTH($L120) &gt;= 5), IF($O120 &lt;&gt; "", $E120/$O120, ""), ""),"")</f>
        <v>#VALUE!</v>
      </c>
      <c r="U120" s="10" t="e">
        <f>IF('FY2024'!$A122&lt;&gt;"",IF(AND(MONTH($K120) &lt;= 6, MONTH($L120) &gt;= 6), IF($O120 &lt;&gt; "", $E120/$O120, ""), ""),"")</f>
        <v>#VALUE!</v>
      </c>
      <c r="V120" s="10" t="e">
        <f>IF('FY2024'!$A122&lt;&gt;"",IF(AND(MONTH($K120) &lt;= 7, MONTH($L120) &gt;= 7 ), IF($O120 &lt;&gt; "", $E120/$O120, ""), ""),"")</f>
        <v>#VALUE!</v>
      </c>
      <c r="W120" s="10" t="e">
        <f>IF('FY2024'!$A122&lt;&gt;"",IF(AND(MONTH($K120) &lt;= 8, MONTH($L120) &gt;= 8), IF($O120 &lt;&gt; "", $E120/$O120, ""), ""),"")</f>
        <v>#VALUE!</v>
      </c>
      <c r="X120" s="10" t="e">
        <f>IF('FY2024'!$A122&lt;&gt;"",IF(AND(MONTH($K120) &lt;= 9, MONTH($L120) &gt;= 9), IF($O120 &lt;&gt; "", $E120/$O120, ""), ""),"")</f>
        <v>#VALUE!</v>
      </c>
      <c r="Y120" s="10" t="e">
        <f>IF('FY2024'!$A122&lt;&gt;"",IF(AND(MONTH($K120) &lt;= 10, MONTH($L120) &gt;= 10), IF($O120 &lt;&gt; "", $E120/$O120, ""), ""),"")</f>
        <v>#VALUE!</v>
      </c>
      <c r="Z120" s="10" t="e">
        <f>IF('FY2024'!$A122&lt;&gt;"",IF(AND(MONTH($K120) &lt;= 11, MONTH($L120) &gt;= 11), IF($O120 &lt;&gt; "", $E120/$O120, ""), ""),"")</f>
        <v>#VALUE!</v>
      </c>
      <c r="AA120" s="10" t="e">
        <f>IF('FY2024'!$A122&lt;&gt;"",IF(AND(MONTH($K120) &lt;= 12, MONTH($L120) &gt;= 12), IF($O120 &lt;&gt; "", $E120/$O120, ""), ""),"")</f>
        <v>#VALUE!</v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 t="e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#VALUE!</v>
      </c>
      <c r="L121" s="7" t="e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#VALUE!</v>
      </c>
      <c r="M121" s="7" t="e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#VALUE!</v>
      </c>
      <c r="N121" s="7" t="e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#VALUE!</v>
      </c>
      <c r="O121" s="5" t="e">
        <f t="shared" si="1"/>
        <v>#VALUE!</v>
      </c>
      <c r="P121" s="10" t="e">
        <f>IF('FY2024'!$A123&lt;&gt;"",IF(AND(MONTH($K121) &lt;= 1, MONTH($L121) &gt;= 1), IF($O121 &lt;&gt; "", $E121/$O121, ""), ""),"")</f>
        <v>#VALUE!</v>
      </c>
      <c r="Q121" s="10" t="e">
        <f>IF('FY2024'!$A123&lt;&gt;"",IF(AND(MONTH($K121) &lt;= 2, MONTH($L121) &gt;= 2), IF($O121 &lt;&gt; "", $E121/$O121, ""), ""),"")</f>
        <v>#VALUE!</v>
      </c>
      <c r="R121" s="10" t="e">
        <f>IF('FY2024'!$A123&lt;&gt;"",IF(AND(MONTH($K121) &lt;= 3, MONTH($L121) &gt;= 3), IF($O121 &lt;&gt; "", $E121/$O121, ""), ""),"")</f>
        <v>#VALUE!</v>
      </c>
      <c r="S121" s="10" t="e">
        <f>IF('FY2024'!$A123&lt;&gt;"",IF(AND(MONTH($K121) &lt;= 4, MONTH($L121) &gt;= 4), IF($O121 &lt;&gt; "", $E121/$O121, ""), ""),"")</f>
        <v>#VALUE!</v>
      </c>
      <c r="T121" s="10" t="e">
        <f>IF('FY2024'!$A123&lt;&gt;"",IF(AND(MONTH($K121) &lt;= 5, MONTH($L121) &gt;= 5), IF($O121 &lt;&gt; "", $E121/$O121, ""), ""),"")</f>
        <v>#VALUE!</v>
      </c>
      <c r="U121" s="10" t="e">
        <f>IF('FY2024'!$A123&lt;&gt;"",IF(AND(MONTH($K121) &lt;= 6, MONTH($L121) &gt;= 6), IF($O121 &lt;&gt; "", $E121/$O121, ""), ""),"")</f>
        <v>#VALUE!</v>
      </c>
      <c r="V121" s="10" t="e">
        <f>IF('FY2024'!$A123&lt;&gt;"",IF(AND(MONTH($K121) &lt;= 7, MONTH($L121) &gt;= 7 ), IF($O121 &lt;&gt; "", $E121/$O121, ""), ""),"")</f>
        <v>#VALUE!</v>
      </c>
      <c r="W121" s="10" t="e">
        <f>IF('FY2024'!$A123&lt;&gt;"",IF(AND(MONTH($K121) &lt;= 8, MONTH($L121) &gt;= 8), IF($O121 &lt;&gt; "", $E121/$O121, ""), ""),"")</f>
        <v>#VALUE!</v>
      </c>
      <c r="X121" s="10" t="e">
        <f>IF('FY2024'!$A123&lt;&gt;"",IF(AND(MONTH($K121) &lt;= 9, MONTH($L121) &gt;= 9), IF($O121 &lt;&gt; "", $E121/$O121, ""), ""),"")</f>
        <v>#VALUE!</v>
      </c>
      <c r="Y121" s="10" t="e">
        <f>IF('FY2024'!$A123&lt;&gt;"",IF(AND(MONTH($K121) &lt;= 10, MONTH($L121) &gt;= 10), IF($O121 &lt;&gt; "", $E121/$O121, ""), ""),"")</f>
        <v>#VALUE!</v>
      </c>
      <c r="Z121" s="10" t="e">
        <f>IF('FY2024'!$A123&lt;&gt;"",IF(AND(MONTH($K121) &lt;= 11, MONTH($L121) &gt;= 11), IF($O121 &lt;&gt; "", $E121/$O121, ""), ""),"")</f>
        <v>#VALUE!</v>
      </c>
      <c r="AA121" s="10" t="e">
        <f>IF('FY2024'!$A123&lt;&gt;"",IF(AND(MONTH($K121) &lt;= 12, MONTH($L121) &gt;= 12), IF($O121 &lt;&gt; "", $E121/$O121, ""), ""),"")</f>
        <v>#VALUE!</v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 t="e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#VALUE!</v>
      </c>
      <c r="L122" s="7" t="e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#VALUE!</v>
      </c>
      <c r="M122" s="7" t="e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#VALUE!</v>
      </c>
      <c r="N122" s="7" t="e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#VALUE!</v>
      </c>
      <c r="O122" s="5" t="e">
        <f t="shared" si="1"/>
        <v>#VALUE!</v>
      </c>
      <c r="P122" s="10" t="e">
        <f>IF('FY2024'!$A124&lt;&gt;"",IF(AND(MONTH($K122) &lt;= 1, MONTH($L122) &gt;= 1), IF($O122 &lt;&gt; "", $E122/$O122, ""), ""),"")</f>
        <v>#VALUE!</v>
      </c>
      <c r="Q122" s="10" t="e">
        <f>IF('FY2024'!$A124&lt;&gt;"",IF(AND(MONTH($K122) &lt;= 2, MONTH($L122) &gt;= 2), IF($O122 &lt;&gt; "", $E122/$O122, ""), ""),"")</f>
        <v>#VALUE!</v>
      </c>
      <c r="R122" s="10" t="e">
        <f>IF('FY2024'!$A124&lt;&gt;"",IF(AND(MONTH($K122) &lt;= 3, MONTH($L122) &gt;= 3), IF($O122 &lt;&gt; "", $E122/$O122, ""), ""),"")</f>
        <v>#VALUE!</v>
      </c>
      <c r="S122" s="10" t="e">
        <f>IF('FY2024'!$A124&lt;&gt;"",IF(AND(MONTH($K122) &lt;= 4, MONTH($L122) &gt;= 4), IF($O122 &lt;&gt; "", $E122/$O122, ""), ""),"")</f>
        <v>#VALUE!</v>
      </c>
      <c r="T122" s="10" t="e">
        <f>IF('FY2024'!$A124&lt;&gt;"",IF(AND(MONTH($K122) &lt;= 5, MONTH($L122) &gt;= 5), IF($O122 &lt;&gt; "", $E122/$O122, ""), ""),"")</f>
        <v>#VALUE!</v>
      </c>
      <c r="U122" s="10" t="e">
        <f>IF('FY2024'!$A124&lt;&gt;"",IF(AND(MONTH($K122) &lt;= 6, MONTH($L122) &gt;= 6), IF($O122 &lt;&gt; "", $E122/$O122, ""), ""),"")</f>
        <v>#VALUE!</v>
      </c>
      <c r="V122" s="10" t="e">
        <f>IF('FY2024'!$A124&lt;&gt;"",IF(AND(MONTH($K122) &lt;= 7, MONTH($L122) &gt;= 7 ), IF($O122 &lt;&gt; "", $E122/$O122, ""), ""),"")</f>
        <v>#VALUE!</v>
      </c>
      <c r="W122" s="10" t="e">
        <f>IF('FY2024'!$A124&lt;&gt;"",IF(AND(MONTH($K122) &lt;= 8, MONTH($L122) &gt;= 8), IF($O122 &lt;&gt; "", $E122/$O122, ""), ""),"")</f>
        <v>#VALUE!</v>
      </c>
      <c r="X122" s="10" t="e">
        <f>IF('FY2024'!$A124&lt;&gt;"",IF(AND(MONTH($K122) &lt;= 9, MONTH($L122) &gt;= 9), IF($O122 &lt;&gt; "", $E122/$O122, ""), ""),"")</f>
        <v>#VALUE!</v>
      </c>
      <c r="Y122" s="10" t="e">
        <f>IF('FY2024'!$A124&lt;&gt;"",IF(AND(MONTH($K122) &lt;= 10, MONTH($L122) &gt;= 10), IF($O122 &lt;&gt; "", $E122/$O122, ""), ""),"")</f>
        <v>#VALUE!</v>
      </c>
      <c r="Z122" s="10" t="e">
        <f>IF('FY2024'!$A124&lt;&gt;"",IF(AND(MONTH($K122) &lt;= 11, MONTH($L122) &gt;= 11), IF($O122 &lt;&gt; "", $E122/$O122, ""), ""),"")</f>
        <v>#VALUE!</v>
      </c>
      <c r="AA122" s="10" t="e">
        <f>IF('FY2024'!$A124&lt;&gt;"",IF(AND(MONTH($K122) &lt;= 12, MONTH($L122) &gt;= 12), IF($O122 &lt;&gt; "", $E122/$O122, ""), ""),"")</f>
        <v>#VALUE!</v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 t="e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#VALUE!</v>
      </c>
      <c r="L123" s="7" t="e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#VALUE!</v>
      </c>
      <c r="M123" s="7" t="e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#VALUE!</v>
      </c>
      <c r="N123" s="7" t="e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#VALUE!</v>
      </c>
      <c r="O123" s="5" t="e">
        <f t="shared" si="1"/>
        <v>#VALUE!</v>
      </c>
      <c r="P123" s="10" t="e">
        <f>IF('FY2024'!$A125&lt;&gt;"",IF(AND(MONTH($K123) &lt;= 1, MONTH($L123) &gt;= 1), IF($O123 &lt;&gt; "", $E123/$O123, ""), ""),"")</f>
        <v>#VALUE!</v>
      </c>
      <c r="Q123" s="10" t="e">
        <f>IF('FY2024'!$A125&lt;&gt;"",IF(AND(MONTH($K123) &lt;= 2, MONTH($L123) &gt;= 2), IF($O123 &lt;&gt; "", $E123/$O123, ""), ""),"")</f>
        <v>#VALUE!</v>
      </c>
      <c r="R123" s="10" t="e">
        <f>IF('FY2024'!$A125&lt;&gt;"",IF(AND(MONTH($K123) &lt;= 3, MONTH($L123) &gt;= 3), IF($O123 &lt;&gt; "", $E123/$O123, ""), ""),"")</f>
        <v>#VALUE!</v>
      </c>
      <c r="S123" s="10" t="e">
        <f>IF('FY2024'!$A125&lt;&gt;"",IF(AND(MONTH($K123) &lt;= 4, MONTH($L123) &gt;= 4), IF($O123 &lt;&gt; "", $E123/$O123, ""), ""),"")</f>
        <v>#VALUE!</v>
      </c>
      <c r="T123" s="10" t="e">
        <f>IF('FY2024'!$A125&lt;&gt;"",IF(AND(MONTH($K123) &lt;= 5, MONTH($L123) &gt;= 5), IF($O123 &lt;&gt; "", $E123/$O123, ""), ""),"")</f>
        <v>#VALUE!</v>
      </c>
      <c r="U123" s="10" t="e">
        <f>IF('FY2024'!$A125&lt;&gt;"",IF(AND(MONTH($K123) &lt;= 6, MONTH($L123) &gt;= 6), IF($O123 &lt;&gt; "", $E123/$O123, ""), ""),"")</f>
        <v>#VALUE!</v>
      </c>
      <c r="V123" s="10" t="e">
        <f>IF('FY2024'!$A125&lt;&gt;"",IF(AND(MONTH($K123) &lt;= 7, MONTH($L123) &gt;= 7 ), IF($O123 &lt;&gt; "", $E123/$O123, ""), ""),"")</f>
        <v>#VALUE!</v>
      </c>
      <c r="W123" s="10" t="e">
        <f>IF('FY2024'!$A125&lt;&gt;"",IF(AND(MONTH($K123) &lt;= 8, MONTH($L123) &gt;= 8), IF($O123 &lt;&gt; "", $E123/$O123, ""), ""),"")</f>
        <v>#VALUE!</v>
      </c>
      <c r="X123" s="10" t="e">
        <f>IF('FY2024'!$A125&lt;&gt;"",IF(AND(MONTH($K123) &lt;= 9, MONTH($L123) &gt;= 9), IF($O123 &lt;&gt; "", $E123/$O123, ""), ""),"")</f>
        <v>#VALUE!</v>
      </c>
      <c r="Y123" s="10" t="e">
        <f>IF('FY2024'!$A125&lt;&gt;"",IF(AND(MONTH($K123) &lt;= 10, MONTH($L123) &gt;= 10), IF($O123 &lt;&gt; "", $E123/$O123, ""), ""),"")</f>
        <v>#VALUE!</v>
      </c>
      <c r="Z123" s="10" t="e">
        <f>IF('FY2024'!$A125&lt;&gt;"",IF(AND(MONTH($K123) &lt;= 11, MONTH($L123) &gt;= 11), IF($O123 &lt;&gt; "", $E123/$O123, ""), ""),"")</f>
        <v>#VALUE!</v>
      </c>
      <c r="AA123" s="10" t="e">
        <f>IF('FY2024'!$A125&lt;&gt;"",IF(AND(MONTH($K123) &lt;= 12, MONTH($L123) &gt;= 12), IF($O123 &lt;&gt; "", $E123/$O123, ""), ""),"")</f>
        <v>#VALUE!</v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 t="e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#VALUE!</v>
      </c>
      <c r="L124" s="7" t="e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#VALUE!</v>
      </c>
      <c r="M124" s="7" t="e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#VALUE!</v>
      </c>
      <c r="N124" s="7" t="e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#VALUE!</v>
      </c>
      <c r="O124" s="5" t="e">
        <f t="shared" si="1"/>
        <v>#VALUE!</v>
      </c>
      <c r="P124" s="10" t="e">
        <f>IF('FY2024'!$A126&lt;&gt;"",IF(AND(MONTH($K124) &lt;= 1, MONTH($L124) &gt;= 1), IF($O124 &lt;&gt; "", $E124/$O124, ""), ""),"")</f>
        <v>#VALUE!</v>
      </c>
      <c r="Q124" s="10" t="e">
        <f>IF('FY2024'!$A126&lt;&gt;"",IF(AND(MONTH($K124) &lt;= 2, MONTH($L124) &gt;= 2), IF($O124 &lt;&gt; "", $E124/$O124, ""), ""),"")</f>
        <v>#VALUE!</v>
      </c>
      <c r="R124" s="10" t="e">
        <f>IF('FY2024'!$A126&lt;&gt;"",IF(AND(MONTH($K124) &lt;= 3, MONTH($L124) &gt;= 3), IF($O124 &lt;&gt; "", $E124/$O124, ""), ""),"")</f>
        <v>#VALUE!</v>
      </c>
      <c r="S124" s="10" t="e">
        <f>IF('FY2024'!$A126&lt;&gt;"",IF(AND(MONTH($K124) &lt;= 4, MONTH($L124) &gt;= 4), IF($O124 &lt;&gt; "", $E124/$O124, ""), ""),"")</f>
        <v>#VALUE!</v>
      </c>
      <c r="T124" s="10" t="e">
        <f>IF('FY2024'!$A126&lt;&gt;"",IF(AND(MONTH($K124) &lt;= 5, MONTH($L124) &gt;= 5), IF($O124 &lt;&gt; "", $E124/$O124, ""), ""),"")</f>
        <v>#VALUE!</v>
      </c>
      <c r="U124" s="10" t="e">
        <f>IF('FY2024'!$A126&lt;&gt;"",IF(AND(MONTH($K124) &lt;= 6, MONTH($L124) &gt;= 6), IF($O124 &lt;&gt; "", $E124/$O124, ""), ""),"")</f>
        <v>#VALUE!</v>
      </c>
      <c r="V124" s="10" t="e">
        <f>IF('FY2024'!$A126&lt;&gt;"",IF(AND(MONTH($K124) &lt;= 7, MONTH($L124) &gt;= 7 ), IF($O124 &lt;&gt; "", $E124/$O124, ""), ""),"")</f>
        <v>#VALUE!</v>
      </c>
      <c r="W124" s="10" t="e">
        <f>IF('FY2024'!$A126&lt;&gt;"",IF(AND(MONTH($K124) &lt;= 8, MONTH($L124) &gt;= 8), IF($O124 &lt;&gt; "", $E124/$O124, ""), ""),"")</f>
        <v>#VALUE!</v>
      </c>
      <c r="X124" s="10" t="e">
        <f>IF('FY2024'!$A126&lt;&gt;"",IF(AND(MONTH($K124) &lt;= 9, MONTH($L124) &gt;= 9), IF($O124 &lt;&gt; "", $E124/$O124, ""), ""),"")</f>
        <v>#VALUE!</v>
      </c>
      <c r="Y124" s="10" t="e">
        <f>IF('FY2024'!$A126&lt;&gt;"",IF(AND(MONTH($K124) &lt;= 10, MONTH($L124) &gt;= 10), IF($O124 &lt;&gt; "", $E124/$O124, ""), ""),"")</f>
        <v>#VALUE!</v>
      </c>
      <c r="Z124" s="10" t="e">
        <f>IF('FY2024'!$A126&lt;&gt;"",IF(AND(MONTH($K124) &lt;= 11, MONTH($L124) &gt;= 11), IF($O124 &lt;&gt; "", $E124/$O124, ""), ""),"")</f>
        <v>#VALUE!</v>
      </c>
      <c r="AA124" s="10" t="e">
        <f>IF('FY2024'!$A126&lt;&gt;"",IF(AND(MONTH($K124) &lt;= 12, MONTH($L124) &gt;= 12), IF($O124 &lt;&gt; "", $E124/$O124, ""), ""),"")</f>
        <v>#VALUE!</v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 t="e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#VALUE!</v>
      </c>
      <c r="L125" s="7" t="e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#VALUE!</v>
      </c>
      <c r="M125" s="7" t="e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#VALUE!</v>
      </c>
      <c r="N125" s="7" t="e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#VALUE!</v>
      </c>
      <c r="O125" s="5" t="e">
        <f t="shared" si="1"/>
        <v>#VALUE!</v>
      </c>
      <c r="P125" s="10" t="e">
        <f>IF('FY2024'!$A127&lt;&gt;"",IF(AND(MONTH($K125) &lt;= 1, MONTH($L125) &gt;= 1), IF($O125 &lt;&gt; "", $E125/$O125, ""), ""),"")</f>
        <v>#VALUE!</v>
      </c>
      <c r="Q125" s="10" t="e">
        <f>IF('FY2024'!$A127&lt;&gt;"",IF(AND(MONTH($K125) &lt;= 2, MONTH($L125) &gt;= 2), IF($O125 &lt;&gt; "", $E125/$O125, ""), ""),"")</f>
        <v>#VALUE!</v>
      </c>
      <c r="R125" s="10" t="e">
        <f>IF('FY2024'!$A127&lt;&gt;"",IF(AND(MONTH($K125) &lt;= 3, MONTH($L125) &gt;= 3), IF($O125 &lt;&gt; "", $E125/$O125, ""), ""),"")</f>
        <v>#VALUE!</v>
      </c>
      <c r="S125" s="10" t="e">
        <f>IF('FY2024'!$A127&lt;&gt;"",IF(AND(MONTH($K125) &lt;= 4, MONTH($L125) &gt;= 4), IF($O125 &lt;&gt; "", $E125/$O125, ""), ""),"")</f>
        <v>#VALUE!</v>
      </c>
      <c r="T125" s="10" t="e">
        <f>IF('FY2024'!$A127&lt;&gt;"",IF(AND(MONTH($K125) &lt;= 5, MONTH($L125) &gt;= 5), IF($O125 &lt;&gt; "", $E125/$O125, ""), ""),"")</f>
        <v>#VALUE!</v>
      </c>
      <c r="U125" s="10" t="e">
        <f>IF('FY2024'!$A127&lt;&gt;"",IF(AND(MONTH($K125) &lt;= 6, MONTH($L125) &gt;= 6), IF($O125 &lt;&gt; "", $E125/$O125, ""), ""),"")</f>
        <v>#VALUE!</v>
      </c>
      <c r="V125" s="10" t="e">
        <f>IF('FY2024'!$A127&lt;&gt;"",IF(AND(MONTH($K125) &lt;= 7, MONTH($L125) &gt;= 7 ), IF($O125 &lt;&gt; "", $E125/$O125, ""), ""),"")</f>
        <v>#VALUE!</v>
      </c>
      <c r="W125" s="10" t="e">
        <f>IF('FY2024'!$A127&lt;&gt;"",IF(AND(MONTH($K125) &lt;= 8, MONTH($L125) &gt;= 8), IF($O125 &lt;&gt; "", $E125/$O125, ""), ""),"")</f>
        <v>#VALUE!</v>
      </c>
      <c r="X125" s="10" t="e">
        <f>IF('FY2024'!$A127&lt;&gt;"",IF(AND(MONTH($K125) &lt;= 9, MONTH($L125) &gt;= 9), IF($O125 &lt;&gt; "", $E125/$O125, ""), ""),"")</f>
        <v>#VALUE!</v>
      </c>
      <c r="Y125" s="10" t="e">
        <f>IF('FY2024'!$A127&lt;&gt;"",IF(AND(MONTH($K125) &lt;= 10, MONTH($L125) &gt;= 10), IF($O125 &lt;&gt; "", $E125/$O125, ""), ""),"")</f>
        <v>#VALUE!</v>
      </c>
      <c r="Z125" s="10" t="e">
        <f>IF('FY2024'!$A127&lt;&gt;"",IF(AND(MONTH($K125) &lt;= 11, MONTH($L125) &gt;= 11), IF($O125 &lt;&gt; "", $E125/$O125, ""), ""),"")</f>
        <v>#VALUE!</v>
      </c>
      <c r="AA125" s="10" t="e">
        <f>IF('FY2024'!$A127&lt;&gt;"",IF(AND(MONTH($K125) &lt;= 12, MONTH($L125) &gt;= 12), IF($O125 &lt;&gt; "", $E125/$O125, ""), ""),"")</f>
        <v>#VALUE!</v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 t="e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#VALUE!</v>
      </c>
      <c r="L126" s="7" t="e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#VALUE!</v>
      </c>
      <c r="M126" s="7" t="e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#VALUE!</v>
      </c>
      <c r="N126" s="7" t="e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#VALUE!</v>
      </c>
      <c r="O126" s="5" t="e">
        <f t="shared" si="1"/>
        <v>#VALUE!</v>
      </c>
      <c r="P126" s="10" t="e">
        <f>IF('FY2024'!$A128&lt;&gt;"",IF(AND(MONTH($K126) &lt;= 1, MONTH($L126) &gt;= 1), IF($O126 &lt;&gt; "", $E126/$O126, ""), ""),"")</f>
        <v>#VALUE!</v>
      </c>
      <c r="Q126" s="10" t="e">
        <f>IF('FY2024'!$A128&lt;&gt;"",IF(AND(MONTH($K126) &lt;= 2, MONTH($L126) &gt;= 2), IF($O126 &lt;&gt; "", $E126/$O126, ""), ""),"")</f>
        <v>#VALUE!</v>
      </c>
      <c r="R126" s="10" t="e">
        <f>IF('FY2024'!$A128&lt;&gt;"",IF(AND(MONTH($K126) &lt;= 3, MONTH($L126) &gt;= 3), IF($O126 &lt;&gt; "", $E126/$O126, ""), ""),"")</f>
        <v>#VALUE!</v>
      </c>
      <c r="S126" s="10" t="e">
        <f>IF('FY2024'!$A128&lt;&gt;"",IF(AND(MONTH($K126) &lt;= 4, MONTH($L126) &gt;= 4), IF($O126 &lt;&gt; "", $E126/$O126, ""), ""),"")</f>
        <v>#VALUE!</v>
      </c>
      <c r="T126" s="10" t="e">
        <f>IF('FY2024'!$A128&lt;&gt;"",IF(AND(MONTH($K126) &lt;= 5, MONTH($L126) &gt;= 5), IF($O126 &lt;&gt; "", $E126/$O126, ""), ""),"")</f>
        <v>#VALUE!</v>
      </c>
      <c r="U126" s="10" t="e">
        <f>IF('FY2024'!$A128&lt;&gt;"",IF(AND(MONTH($K126) &lt;= 6, MONTH($L126) &gt;= 6), IF($O126 &lt;&gt; "", $E126/$O126, ""), ""),"")</f>
        <v>#VALUE!</v>
      </c>
      <c r="V126" s="10" t="e">
        <f>IF('FY2024'!$A128&lt;&gt;"",IF(AND(MONTH($K126) &lt;= 7, MONTH($L126) &gt;= 7 ), IF($O126 &lt;&gt; "", $E126/$O126, ""), ""),"")</f>
        <v>#VALUE!</v>
      </c>
      <c r="W126" s="10" t="e">
        <f>IF('FY2024'!$A128&lt;&gt;"",IF(AND(MONTH($K126) &lt;= 8, MONTH($L126) &gt;= 8), IF($O126 &lt;&gt; "", $E126/$O126, ""), ""),"")</f>
        <v>#VALUE!</v>
      </c>
      <c r="X126" s="10" t="e">
        <f>IF('FY2024'!$A128&lt;&gt;"",IF(AND(MONTH($K126) &lt;= 9, MONTH($L126) &gt;= 9), IF($O126 &lt;&gt; "", $E126/$O126, ""), ""),"")</f>
        <v>#VALUE!</v>
      </c>
      <c r="Y126" s="10" t="e">
        <f>IF('FY2024'!$A128&lt;&gt;"",IF(AND(MONTH($K126) &lt;= 10, MONTH($L126) &gt;= 10), IF($O126 &lt;&gt; "", $E126/$O126, ""), ""),"")</f>
        <v>#VALUE!</v>
      </c>
      <c r="Z126" s="10" t="e">
        <f>IF('FY2024'!$A128&lt;&gt;"",IF(AND(MONTH($K126) &lt;= 11, MONTH($L126) &gt;= 11), IF($O126 &lt;&gt; "", $E126/$O126, ""), ""),"")</f>
        <v>#VALUE!</v>
      </c>
      <c r="AA126" s="10" t="e">
        <f>IF('FY2024'!$A128&lt;&gt;"",IF(AND(MONTH($K126) &lt;= 12, MONTH($L126) &gt;= 12), IF($O126 &lt;&gt; "", $E126/$O126, ""), ""),"")</f>
        <v>#VALUE!</v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 t="e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#VALUE!</v>
      </c>
      <c r="L127" s="7" t="e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#VALUE!</v>
      </c>
      <c r="M127" s="7" t="e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#VALUE!</v>
      </c>
      <c r="N127" s="7" t="e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#VALUE!</v>
      </c>
      <c r="O127" s="5" t="e">
        <f t="shared" si="1"/>
        <v>#VALUE!</v>
      </c>
      <c r="P127" s="10" t="e">
        <f>IF('FY2024'!$A129&lt;&gt;"",IF(AND(MONTH($K127) &lt;= 1, MONTH($L127) &gt;= 1), IF($O127 &lt;&gt; "", $E127/$O127, ""), ""),"")</f>
        <v>#VALUE!</v>
      </c>
      <c r="Q127" s="10" t="e">
        <f>IF('FY2024'!$A129&lt;&gt;"",IF(AND(MONTH($K127) &lt;= 2, MONTH($L127) &gt;= 2), IF($O127 &lt;&gt; "", $E127/$O127, ""), ""),"")</f>
        <v>#VALUE!</v>
      </c>
      <c r="R127" s="10" t="e">
        <f>IF('FY2024'!$A129&lt;&gt;"",IF(AND(MONTH($K127) &lt;= 3, MONTH($L127) &gt;= 3), IF($O127 &lt;&gt; "", $E127/$O127, ""), ""),"")</f>
        <v>#VALUE!</v>
      </c>
      <c r="S127" s="10" t="e">
        <f>IF('FY2024'!$A129&lt;&gt;"",IF(AND(MONTH($K127) &lt;= 4, MONTH($L127) &gt;= 4), IF($O127 &lt;&gt; "", $E127/$O127, ""), ""),"")</f>
        <v>#VALUE!</v>
      </c>
      <c r="T127" s="10" t="e">
        <f>IF('FY2024'!$A129&lt;&gt;"",IF(AND(MONTH($K127) &lt;= 5, MONTH($L127) &gt;= 5), IF($O127 &lt;&gt; "", $E127/$O127, ""), ""),"")</f>
        <v>#VALUE!</v>
      </c>
      <c r="U127" s="10" t="e">
        <f>IF('FY2024'!$A129&lt;&gt;"",IF(AND(MONTH($K127) &lt;= 6, MONTH($L127) &gt;= 6), IF($O127 &lt;&gt; "", $E127/$O127, ""), ""),"")</f>
        <v>#VALUE!</v>
      </c>
      <c r="V127" s="10" t="e">
        <f>IF('FY2024'!$A129&lt;&gt;"",IF(AND(MONTH($K127) &lt;= 7, MONTH($L127) &gt;= 7 ), IF($O127 &lt;&gt; "", $E127/$O127, ""), ""),"")</f>
        <v>#VALUE!</v>
      </c>
      <c r="W127" s="10" t="e">
        <f>IF('FY2024'!$A129&lt;&gt;"",IF(AND(MONTH($K127) &lt;= 8, MONTH($L127) &gt;= 8), IF($O127 &lt;&gt; "", $E127/$O127, ""), ""),"")</f>
        <v>#VALUE!</v>
      </c>
      <c r="X127" s="10" t="e">
        <f>IF('FY2024'!$A129&lt;&gt;"",IF(AND(MONTH($K127) &lt;= 9, MONTH($L127) &gt;= 9), IF($O127 &lt;&gt; "", $E127/$O127, ""), ""),"")</f>
        <v>#VALUE!</v>
      </c>
      <c r="Y127" s="10" t="e">
        <f>IF('FY2024'!$A129&lt;&gt;"",IF(AND(MONTH($K127) &lt;= 10, MONTH($L127) &gt;= 10), IF($O127 &lt;&gt; "", $E127/$O127, ""), ""),"")</f>
        <v>#VALUE!</v>
      </c>
      <c r="Z127" s="10" t="e">
        <f>IF('FY2024'!$A129&lt;&gt;"",IF(AND(MONTH($K127) &lt;= 11, MONTH($L127) &gt;= 11), IF($O127 &lt;&gt; "", $E127/$O127, ""), ""),"")</f>
        <v>#VALUE!</v>
      </c>
      <c r="AA127" s="10" t="e">
        <f>IF('FY2024'!$A129&lt;&gt;"",IF(AND(MONTH($K127) &lt;= 12, MONTH($L127) &gt;= 12), IF($O127 &lt;&gt; "", $E127/$O127, ""), ""),"")</f>
        <v>#VALUE!</v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 t="e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#VALUE!</v>
      </c>
      <c r="L128" s="7" t="e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#VALUE!</v>
      </c>
      <c r="M128" s="7" t="e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#VALUE!</v>
      </c>
      <c r="N128" s="7" t="e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#VALUE!</v>
      </c>
      <c r="O128" s="5" t="e">
        <f t="shared" si="1"/>
        <v>#VALUE!</v>
      </c>
      <c r="P128" s="10" t="e">
        <f>IF('FY2024'!$A130&lt;&gt;"",IF(AND(MONTH($K128) &lt;= 1, MONTH($L128) &gt;= 1), IF($O128 &lt;&gt; "", $E128/$O128, ""), ""),"")</f>
        <v>#VALUE!</v>
      </c>
      <c r="Q128" s="10" t="e">
        <f>IF('FY2024'!$A130&lt;&gt;"",IF(AND(MONTH($K128) &lt;= 2, MONTH($L128) &gt;= 2), IF($O128 &lt;&gt; "", $E128/$O128, ""), ""),"")</f>
        <v>#VALUE!</v>
      </c>
      <c r="R128" s="10" t="e">
        <f>IF('FY2024'!$A130&lt;&gt;"",IF(AND(MONTH($K128) &lt;= 3, MONTH($L128) &gt;= 3), IF($O128 &lt;&gt; "", $E128/$O128, ""), ""),"")</f>
        <v>#VALUE!</v>
      </c>
      <c r="S128" s="10" t="e">
        <f>IF('FY2024'!$A130&lt;&gt;"",IF(AND(MONTH($K128) &lt;= 4, MONTH($L128) &gt;= 4), IF($O128 &lt;&gt; "", $E128/$O128, ""), ""),"")</f>
        <v>#VALUE!</v>
      </c>
      <c r="T128" s="10" t="e">
        <f>IF('FY2024'!$A130&lt;&gt;"",IF(AND(MONTH($K128) &lt;= 5, MONTH($L128) &gt;= 5), IF($O128 &lt;&gt; "", $E128/$O128, ""), ""),"")</f>
        <v>#VALUE!</v>
      </c>
      <c r="U128" s="10" t="e">
        <f>IF('FY2024'!$A130&lt;&gt;"",IF(AND(MONTH($K128) &lt;= 6, MONTH($L128) &gt;= 6), IF($O128 &lt;&gt; "", $E128/$O128, ""), ""),"")</f>
        <v>#VALUE!</v>
      </c>
      <c r="V128" s="10" t="e">
        <f>IF('FY2024'!$A130&lt;&gt;"",IF(AND(MONTH($K128) &lt;= 7, MONTH($L128) &gt;= 7 ), IF($O128 &lt;&gt; "", $E128/$O128, ""), ""),"")</f>
        <v>#VALUE!</v>
      </c>
      <c r="W128" s="10" t="e">
        <f>IF('FY2024'!$A130&lt;&gt;"",IF(AND(MONTH($K128) &lt;= 8, MONTH($L128) &gt;= 8), IF($O128 &lt;&gt; "", $E128/$O128, ""), ""),"")</f>
        <v>#VALUE!</v>
      </c>
      <c r="X128" s="10" t="e">
        <f>IF('FY2024'!$A130&lt;&gt;"",IF(AND(MONTH($K128) &lt;= 9, MONTH($L128) &gt;= 9), IF($O128 &lt;&gt; "", $E128/$O128, ""), ""),"")</f>
        <v>#VALUE!</v>
      </c>
      <c r="Y128" s="10" t="e">
        <f>IF('FY2024'!$A130&lt;&gt;"",IF(AND(MONTH($K128) &lt;= 10, MONTH($L128) &gt;= 10), IF($O128 &lt;&gt; "", $E128/$O128, ""), ""),"")</f>
        <v>#VALUE!</v>
      </c>
      <c r="Z128" s="10" t="e">
        <f>IF('FY2024'!$A130&lt;&gt;"",IF(AND(MONTH($K128) &lt;= 11, MONTH($L128) &gt;= 11), IF($O128 &lt;&gt; "", $E128/$O128, ""), ""),"")</f>
        <v>#VALUE!</v>
      </c>
      <c r="AA128" s="10" t="e">
        <f>IF('FY2024'!$A130&lt;&gt;"",IF(AND(MONTH($K128) &lt;= 12, MONTH($L128) &gt;= 12), IF($O128 &lt;&gt; "", $E128/$O128, ""), ""),"")</f>
        <v>#VALUE!</v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 t="e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#VALUE!</v>
      </c>
      <c r="L129" s="7" t="e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#VALUE!</v>
      </c>
      <c r="M129" s="7" t="e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#VALUE!</v>
      </c>
      <c r="N129" s="7" t="e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#VALUE!</v>
      </c>
      <c r="O129" s="5" t="e">
        <f t="shared" si="1"/>
        <v>#VALUE!</v>
      </c>
      <c r="P129" s="10" t="e">
        <f>IF('FY2024'!$A131&lt;&gt;"",IF(AND(MONTH($K129) &lt;= 1, MONTH($L129) &gt;= 1), IF($O129 &lt;&gt; "", $E129/$O129, ""), ""),"")</f>
        <v>#VALUE!</v>
      </c>
      <c r="Q129" s="10" t="e">
        <f>IF('FY2024'!$A131&lt;&gt;"",IF(AND(MONTH($K129) &lt;= 2, MONTH($L129) &gt;= 2), IF($O129 &lt;&gt; "", $E129/$O129, ""), ""),"")</f>
        <v>#VALUE!</v>
      </c>
      <c r="R129" s="10" t="e">
        <f>IF('FY2024'!$A131&lt;&gt;"",IF(AND(MONTH($K129) &lt;= 3, MONTH($L129) &gt;= 3), IF($O129 &lt;&gt; "", $E129/$O129, ""), ""),"")</f>
        <v>#VALUE!</v>
      </c>
      <c r="S129" s="10" t="e">
        <f>IF('FY2024'!$A131&lt;&gt;"",IF(AND(MONTH($K129) &lt;= 4, MONTH($L129) &gt;= 4), IF($O129 &lt;&gt; "", $E129/$O129, ""), ""),"")</f>
        <v>#VALUE!</v>
      </c>
      <c r="T129" s="10" t="e">
        <f>IF('FY2024'!$A131&lt;&gt;"",IF(AND(MONTH($K129) &lt;= 5, MONTH($L129) &gt;= 5), IF($O129 &lt;&gt; "", $E129/$O129, ""), ""),"")</f>
        <v>#VALUE!</v>
      </c>
      <c r="U129" s="10" t="e">
        <f>IF('FY2024'!$A131&lt;&gt;"",IF(AND(MONTH($K129) &lt;= 6, MONTH($L129) &gt;= 6), IF($O129 &lt;&gt; "", $E129/$O129, ""), ""),"")</f>
        <v>#VALUE!</v>
      </c>
      <c r="V129" s="10" t="e">
        <f>IF('FY2024'!$A131&lt;&gt;"",IF(AND(MONTH($K129) &lt;= 7, MONTH($L129) &gt;= 7 ), IF($O129 &lt;&gt; "", $E129/$O129, ""), ""),"")</f>
        <v>#VALUE!</v>
      </c>
      <c r="W129" s="10" t="e">
        <f>IF('FY2024'!$A131&lt;&gt;"",IF(AND(MONTH($K129) &lt;= 8, MONTH($L129) &gt;= 8), IF($O129 &lt;&gt; "", $E129/$O129, ""), ""),"")</f>
        <v>#VALUE!</v>
      </c>
      <c r="X129" s="10" t="e">
        <f>IF('FY2024'!$A131&lt;&gt;"",IF(AND(MONTH($K129) &lt;= 9, MONTH($L129) &gt;= 9), IF($O129 &lt;&gt; "", $E129/$O129, ""), ""),"")</f>
        <v>#VALUE!</v>
      </c>
      <c r="Y129" s="10" t="e">
        <f>IF('FY2024'!$A131&lt;&gt;"",IF(AND(MONTH($K129) &lt;= 10, MONTH($L129) &gt;= 10), IF($O129 &lt;&gt; "", $E129/$O129, ""), ""),"")</f>
        <v>#VALUE!</v>
      </c>
      <c r="Z129" s="10" t="e">
        <f>IF('FY2024'!$A131&lt;&gt;"",IF(AND(MONTH($K129) &lt;= 11, MONTH($L129) &gt;= 11), IF($O129 &lt;&gt; "", $E129/$O129, ""), ""),"")</f>
        <v>#VALUE!</v>
      </c>
      <c r="AA129" s="10" t="e">
        <f>IF('FY2024'!$A131&lt;&gt;"",IF(AND(MONTH($K129) &lt;= 12, MONTH($L129) &gt;= 12), IF($O129 &lt;&gt; "", $E129/$O129, ""), ""),"")</f>
        <v>#VALUE!</v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 t="e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#VALUE!</v>
      </c>
      <c r="L130" s="7" t="e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#VALUE!</v>
      </c>
      <c r="M130" s="7" t="e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#VALUE!</v>
      </c>
      <c r="N130" s="7" t="e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#VALUE!</v>
      </c>
      <c r="O130" s="5" t="e">
        <f t="shared" si="1"/>
        <v>#VALUE!</v>
      </c>
      <c r="P130" s="10" t="e">
        <f>IF('FY2024'!$A132&lt;&gt;"",IF(AND(MONTH($K130) &lt;= 1, MONTH($L130) &gt;= 1), IF($O130 &lt;&gt; "", $E130/$O130, ""), ""),"")</f>
        <v>#VALUE!</v>
      </c>
      <c r="Q130" s="10" t="e">
        <f>IF('FY2024'!$A132&lt;&gt;"",IF(AND(MONTH($K130) &lt;= 2, MONTH($L130) &gt;= 2), IF($O130 &lt;&gt; "", $E130/$O130, ""), ""),"")</f>
        <v>#VALUE!</v>
      </c>
      <c r="R130" s="10" t="e">
        <f>IF('FY2024'!$A132&lt;&gt;"",IF(AND(MONTH($K130) &lt;= 3, MONTH($L130) &gt;= 3), IF($O130 &lt;&gt; "", $E130/$O130, ""), ""),"")</f>
        <v>#VALUE!</v>
      </c>
      <c r="S130" s="10" t="e">
        <f>IF('FY2024'!$A132&lt;&gt;"",IF(AND(MONTH($K130) &lt;= 4, MONTH($L130) &gt;= 4), IF($O130 &lt;&gt; "", $E130/$O130, ""), ""),"")</f>
        <v>#VALUE!</v>
      </c>
      <c r="T130" s="10" t="e">
        <f>IF('FY2024'!$A132&lt;&gt;"",IF(AND(MONTH($K130) &lt;= 5, MONTH($L130) &gt;= 5), IF($O130 &lt;&gt; "", $E130/$O130, ""), ""),"")</f>
        <v>#VALUE!</v>
      </c>
      <c r="U130" s="10" t="e">
        <f>IF('FY2024'!$A132&lt;&gt;"",IF(AND(MONTH($K130) &lt;= 6, MONTH($L130) &gt;= 6), IF($O130 &lt;&gt; "", $E130/$O130, ""), ""),"")</f>
        <v>#VALUE!</v>
      </c>
      <c r="V130" s="10" t="e">
        <f>IF('FY2024'!$A132&lt;&gt;"",IF(AND(MONTH($K130) &lt;= 7, MONTH($L130) &gt;= 7 ), IF($O130 &lt;&gt; "", $E130/$O130, ""), ""),"")</f>
        <v>#VALUE!</v>
      </c>
      <c r="W130" s="10" t="e">
        <f>IF('FY2024'!$A132&lt;&gt;"",IF(AND(MONTH($K130) &lt;= 8, MONTH($L130) &gt;= 8), IF($O130 &lt;&gt; "", $E130/$O130, ""), ""),"")</f>
        <v>#VALUE!</v>
      </c>
      <c r="X130" s="10" t="e">
        <f>IF('FY2024'!$A132&lt;&gt;"",IF(AND(MONTH($K130) &lt;= 9, MONTH($L130) &gt;= 9), IF($O130 &lt;&gt; "", $E130/$O130, ""), ""),"")</f>
        <v>#VALUE!</v>
      </c>
      <c r="Y130" s="10" t="e">
        <f>IF('FY2024'!$A132&lt;&gt;"",IF(AND(MONTH($K130) &lt;= 10, MONTH($L130) &gt;= 10), IF($O130 &lt;&gt; "", $E130/$O130, ""), ""),"")</f>
        <v>#VALUE!</v>
      </c>
      <c r="Z130" s="10" t="e">
        <f>IF('FY2024'!$A132&lt;&gt;"",IF(AND(MONTH($K130) &lt;= 11, MONTH($L130) &gt;= 11), IF($O130 &lt;&gt; "", $E130/$O130, ""), ""),"")</f>
        <v>#VALUE!</v>
      </c>
      <c r="AA130" s="10" t="e">
        <f>IF('FY2024'!$A132&lt;&gt;"",IF(AND(MONTH($K130) &lt;= 12, MONTH($L130) &gt;= 12), IF($O130 &lt;&gt; "", $E130/$O130, ""), ""),"")</f>
        <v>#VALUE!</v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 t="e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#VALUE!</v>
      </c>
      <c r="L131" s="7" t="e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#VALUE!</v>
      </c>
      <c r="M131" s="7" t="e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#VALUE!</v>
      </c>
      <c r="N131" s="7" t="e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IF('FY2024'!$A133&lt;&gt;"",IF(AND(MONTH($K131) &lt;= 1, MONTH($L131) &gt;= 1), IF($O131 &lt;&gt; "", $E131/$O131, ""), ""),"")</f>
        <v>#VALUE!</v>
      </c>
      <c r="Q131" s="10" t="e">
        <f>IF('FY2024'!$A133&lt;&gt;"",IF(AND(MONTH($K131) &lt;= 2, MONTH($L131) &gt;= 2), IF($O131 &lt;&gt; "", $E131/$O131, ""), ""),"")</f>
        <v>#VALUE!</v>
      </c>
      <c r="R131" s="10" t="e">
        <f>IF('FY2024'!$A133&lt;&gt;"",IF(AND(MONTH($K131) &lt;= 3, MONTH($L131) &gt;= 3), IF($O131 &lt;&gt; "", $E131/$O131, ""), ""),"")</f>
        <v>#VALUE!</v>
      </c>
      <c r="S131" s="10" t="e">
        <f>IF('FY2024'!$A133&lt;&gt;"",IF(AND(MONTH($K131) &lt;= 4, MONTH($L131) &gt;= 4), IF($O131 &lt;&gt; "", $E131/$O131, ""), ""),"")</f>
        <v>#VALUE!</v>
      </c>
      <c r="T131" s="10" t="e">
        <f>IF('FY2024'!$A133&lt;&gt;"",IF(AND(MONTH($K131) &lt;= 5, MONTH($L131) &gt;= 5), IF($O131 &lt;&gt; "", $E131/$O131, ""), ""),"")</f>
        <v>#VALUE!</v>
      </c>
      <c r="U131" s="10" t="e">
        <f>IF('FY2024'!$A133&lt;&gt;"",IF(AND(MONTH($K131) &lt;= 6, MONTH($L131) &gt;= 6), IF($O131 &lt;&gt; "", $E131/$O131, ""), ""),"")</f>
        <v>#VALUE!</v>
      </c>
      <c r="V131" s="10" t="e">
        <f>IF('FY2024'!$A133&lt;&gt;"",IF(AND(MONTH($K131) &lt;= 7, MONTH($L131) &gt;= 7 ), IF($O131 &lt;&gt; "", $E131/$O131, ""), ""),"")</f>
        <v>#VALUE!</v>
      </c>
      <c r="W131" s="10" t="e">
        <f>IF('FY2024'!$A133&lt;&gt;"",IF(AND(MONTH($K131) &lt;= 8, MONTH($L131) &gt;= 8), IF($O131 &lt;&gt; "", $E131/$O131, ""), ""),"")</f>
        <v>#VALUE!</v>
      </c>
      <c r="X131" s="10" t="e">
        <f>IF('FY2024'!$A133&lt;&gt;"",IF(AND(MONTH($K131) &lt;= 9, MONTH($L131) &gt;= 9), IF($O131 &lt;&gt; "", $E131/$O131, ""), ""),"")</f>
        <v>#VALUE!</v>
      </c>
      <c r="Y131" s="10" t="e">
        <f>IF('FY2024'!$A133&lt;&gt;"",IF(AND(MONTH($K131) &lt;= 10, MONTH($L131) &gt;= 10), IF($O131 &lt;&gt; "", $E131/$O131, ""), ""),"")</f>
        <v>#VALUE!</v>
      </c>
      <c r="Z131" s="10" t="e">
        <f>IF('FY2024'!$A133&lt;&gt;"",IF(AND(MONTH($K131) &lt;= 11, MONTH($L131) &gt;= 11), IF($O131 &lt;&gt; "", $E131/$O131, ""), ""),"")</f>
        <v>#VALUE!</v>
      </c>
      <c r="AA131" s="10" t="e">
        <f>IF('FY2024'!$A133&lt;&gt;"",IF(AND(MONTH($K131) &lt;= 12, MONTH($L131) &gt;= 12), IF($O131 &lt;&gt; "", $E131/$O131, ""), ""),"")</f>
        <v>#VALUE!</v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 t="e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#VALUE!</v>
      </c>
      <c r="L132" s="7" t="e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#VALUE!</v>
      </c>
      <c r="M132" s="7" t="e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#VALUE!</v>
      </c>
      <c r="N132" s="7" t="e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#VALUE!</v>
      </c>
      <c r="O132" s="5" t="e">
        <f t="shared" si="2"/>
        <v>#VALUE!</v>
      </c>
      <c r="P132" s="10" t="e">
        <f>IF('FY2024'!$A134&lt;&gt;"",IF(AND(MONTH($K132) &lt;= 1, MONTH($L132) &gt;= 1), IF($O132 &lt;&gt; "", $E132/$O132, ""), ""),"")</f>
        <v>#VALUE!</v>
      </c>
      <c r="Q132" s="10" t="e">
        <f>IF('FY2024'!$A134&lt;&gt;"",IF(AND(MONTH($K132) &lt;= 2, MONTH($L132) &gt;= 2), IF($O132 &lt;&gt; "", $E132/$O132, ""), ""),"")</f>
        <v>#VALUE!</v>
      </c>
      <c r="R132" s="10" t="e">
        <f>IF('FY2024'!$A134&lt;&gt;"",IF(AND(MONTH($K132) &lt;= 3, MONTH($L132) &gt;= 3), IF($O132 &lt;&gt; "", $E132/$O132, ""), ""),"")</f>
        <v>#VALUE!</v>
      </c>
      <c r="S132" s="10" t="e">
        <f>IF('FY2024'!$A134&lt;&gt;"",IF(AND(MONTH($K132) &lt;= 4, MONTH($L132) &gt;= 4), IF($O132 &lt;&gt; "", $E132/$O132, ""), ""),"")</f>
        <v>#VALUE!</v>
      </c>
      <c r="T132" s="10" t="e">
        <f>IF('FY2024'!$A134&lt;&gt;"",IF(AND(MONTH($K132) &lt;= 5, MONTH($L132) &gt;= 5), IF($O132 &lt;&gt; "", $E132/$O132, ""), ""),"")</f>
        <v>#VALUE!</v>
      </c>
      <c r="U132" s="10" t="e">
        <f>IF('FY2024'!$A134&lt;&gt;"",IF(AND(MONTH($K132) &lt;= 6, MONTH($L132) &gt;= 6), IF($O132 &lt;&gt; "", $E132/$O132, ""), ""),"")</f>
        <v>#VALUE!</v>
      </c>
      <c r="V132" s="10" t="e">
        <f>IF('FY2024'!$A134&lt;&gt;"",IF(AND(MONTH($K132) &lt;= 7, MONTH($L132) &gt;= 7 ), IF($O132 &lt;&gt; "", $E132/$O132, ""), ""),"")</f>
        <v>#VALUE!</v>
      </c>
      <c r="W132" s="10" t="e">
        <f>IF('FY2024'!$A134&lt;&gt;"",IF(AND(MONTH($K132) &lt;= 8, MONTH($L132) &gt;= 8), IF($O132 &lt;&gt; "", $E132/$O132, ""), ""),"")</f>
        <v>#VALUE!</v>
      </c>
      <c r="X132" s="10" t="e">
        <f>IF('FY2024'!$A134&lt;&gt;"",IF(AND(MONTH($K132) &lt;= 9, MONTH($L132) &gt;= 9), IF($O132 &lt;&gt; "", $E132/$O132, ""), ""),"")</f>
        <v>#VALUE!</v>
      </c>
      <c r="Y132" s="10" t="e">
        <f>IF('FY2024'!$A134&lt;&gt;"",IF(AND(MONTH($K132) &lt;= 10, MONTH($L132) &gt;= 10), IF($O132 &lt;&gt; "", $E132/$O132, ""), ""),"")</f>
        <v>#VALUE!</v>
      </c>
      <c r="Z132" s="10" t="e">
        <f>IF('FY2024'!$A134&lt;&gt;"",IF(AND(MONTH($K132) &lt;= 11, MONTH($L132) &gt;= 11), IF($O132 &lt;&gt; "", $E132/$O132, ""), ""),"")</f>
        <v>#VALUE!</v>
      </c>
      <c r="AA132" s="10" t="e">
        <f>IF('FY2024'!$A134&lt;&gt;"",IF(AND(MONTH($K132) &lt;= 12, MONTH($L132) &gt;= 12), IF($O132 &lt;&gt; "", $E132/$O132, ""), ""),"")</f>
        <v>#VALUE!</v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 t="e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#VALUE!</v>
      </c>
      <c r="L133" s="7" t="e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#VALUE!</v>
      </c>
      <c r="M133" s="7" t="e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#VALUE!</v>
      </c>
      <c r="N133" s="7" t="e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#VALUE!</v>
      </c>
      <c r="O133" s="5" t="e">
        <f t="shared" si="2"/>
        <v>#VALUE!</v>
      </c>
      <c r="P133" s="10" t="e">
        <f>IF('FY2024'!$A135&lt;&gt;"",IF(AND(MONTH($K133) &lt;= 1, MONTH($L133) &gt;= 1), IF($O133 &lt;&gt; "", $E133/$O133, ""), ""),"")</f>
        <v>#VALUE!</v>
      </c>
      <c r="Q133" s="10" t="e">
        <f>IF('FY2024'!$A135&lt;&gt;"",IF(AND(MONTH($K133) &lt;= 2, MONTH($L133) &gt;= 2), IF($O133 &lt;&gt; "", $E133/$O133, ""), ""),"")</f>
        <v>#VALUE!</v>
      </c>
      <c r="R133" s="10" t="e">
        <f>IF('FY2024'!$A135&lt;&gt;"",IF(AND(MONTH($K133) &lt;= 3, MONTH($L133) &gt;= 3), IF($O133 &lt;&gt; "", $E133/$O133, ""), ""),"")</f>
        <v>#VALUE!</v>
      </c>
      <c r="S133" s="10" t="e">
        <f>IF('FY2024'!$A135&lt;&gt;"",IF(AND(MONTH($K133) &lt;= 4, MONTH($L133) &gt;= 4), IF($O133 &lt;&gt; "", $E133/$O133, ""), ""),"")</f>
        <v>#VALUE!</v>
      </c>
      <c r="T133" s="10" t="e">
        <f>IF('FY2024'!$A135&lt;&gt;"",IF(AND(MONTH($K133) &lt;= 5, MONTH($L133) &gt;= 5), IF($O133 &lt;&gt; "", $E133/$O133, ""), ""),"")</f>
        <v>#VALUE!</v>
      </c>
      <c r="U133" s="10" t="e">
        <f>IF('FY2024'!$A135&lt;&gt;"",IF(AND(MONTH($K133) &lt;= 6, MONTH($L133) &gt;= 6), IF($O133 &lt;&gt; "", $E133/$O133, ""), ""),"")</f>
        <v>#VALUE!</v>
      </c>
      <c r="V133" s="10" t="e">
        <f>IF('FY2024'!$A135&lt;&gt;"",IF(AND(MONTH($K133) &lt;= 7, MONTH($L133) &gt;= 7 ), IF($O133 &lt;&gt; "", $E133/$O133, ""), ""),"")</f>
        <v>#VALUE!</v>
      </c>
      <c r="W133" s="10" t="e">
        <f>IF('FY2024'!$A135&lt;&gt;"",IF(AND(MONTH($K133) &lt;= 8, MONTH($L133) &gt;= 8), IF($O133 &lt;&gt; "", $E133/$O133, ""), ""),"")</f>
        <v>#VALUE!</v>
      </c>
      <c r="X133" s="10" t="e">
        <f>IF('FY2024'!$A135&lt;&gt;"",IF(AND(MONTH($K133) &lt;= 9, MONTH($L133) &gt;= 9), IF($O133 &lt;&gt; "", $E133/$O133, ""), ""),"")</f>
        <v>#VALUE!</v>
      </c>
      <c r="Y133" s="10" t="e">
        <f>IF('FY2024'!$A135&lt;&gt;"",IF(AND(MONTH($K133) &lt;= 10, MONTH($L133) &gt;= 10), IF($O133 &lt;&gt; "", $E133/$O133, ""), ""),"")</f>
        <v>#VALUE!</v>
      </c>
      <c r="Z133" s="10" t="e">
        <f>IF('FY2024'!$A135&lt;&gt;"",IF(AND(MONTH($K133) &lt;= 11, MONTH($L133) &gt;= 11), IF($O133 &lt;&gt; "", $E133/$O133, ""), ""),"")</f>
        <v>#VALUE!</v>
      </c>
      <c r="AA133" s="10" t="e">
        <f>IF('FY2024'!$A135&lt;&gt;"",IF(AND(MONTH($K133) &lt;= 12, MONTH($L133) &gt;= 12), IF($O133 &lt;&gt; "", $E133/$O133, ""), ""),"")</f>
        <v>#VALUE!</v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 t="e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#VALUE!</v>
      </c>
      <c r="L134" s="7" t="e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#VALUE!</v>
      </c>
      <c r="M134" s="7" t="e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#VALUE!</v>
      </c>
      <c r="N134" s="7" t="e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#VALUE!</v>
      </c>
      <c r="O134" s="5" t="e">
        <f t="shared" si="2"/>
        <v>#VALUE!</v>
      </c>
      <c r="P134" s="10" t="e">
        <f>IF('FY2024'!$A136&lt;&gt;"",IF(AND(MONTH($K134) &lt;= 1, MONTH($L134) &gt;= 1), IF($O134 &lt;&gt; "", $E134/$O134, ""), ""),"")</f>
        <v>#VALUE!</v>
      </c>
      <c r="Q134" s="10" t="e">
        <f>IF('FY2024'!$A136&lt;&gt;"",IF(AND(MONTH($K134) &lt;= 2, MONTH($L134) &gt;= 2), IF($O134 &lt;&gt; "", $E134/$O134, ""), ""),"")</f>
        <v>#VALUE!</v>
      </c>
      <c r="R134" s="10" t="e">
        <f>IF('FY2024'!$A136&lt;&gt;"",IF(AND(MONTH($K134) &lt;= 3, MONTH($L134) &gt;= 3), IF($O134 &lt;&gt; "", $E134/$O134, ""), ""),"")</f>
        <v>#VALUE!</v>
      </c>
      <c r="S134" s="10" t="e">
        <f>IF('FY2024'!$A136&lt;&gt;"",IF(AND(MONTH($K134) &lt;= 4, MONTH($L134) &gt;= 4), IF($O134 &lt;&gt; "", $E134/$O134, ""), ""),"")</f>
        <v>#VALUE!</v>
      </c>
      <c r="T134" s="10" t="e">
        <f>IF('FY2024'!$A136&lt;&gt;"",IF(AND(MONTH($K134) &lt;= 5, MONTH($L134) &gt;= 5), IF($O134 &lt;&gt; "", $E134/$O134, ""), ""),"")</f>
        <v>#VALUE!</v>
      </c>
      <c r="U134" s="10" t="e">
        <f>IF('FY2024'!$A136&lt;&gt;"",IF(AND(MONTH($K134) &lt;= 6, MONTH($L134) &gt;= 6), IF($O134 &lt;&gt; "", $E134/$O134, ""), ""),"")</f>
        <v>#VALUE!</v>
      </c>
      <c r="V134" s="10" t="e">
        <f>IF('FY2024'!$A136&lt;&gt;"",IF(AND(MONTH($K134) &lt;= 7, MONTH($L134) &gt;= 7 ), IF($O134 &lt;&gt; "", $E134/$O134, ""), ""),"")</f>
        <v>#VALUE!</v>
      </c>
      <c r="W134" s="10" t="e">
        <f>IF('FY2024'!$A136&lt;&gt;"",IF(AND(MONTH($K134) &lt;= 8, MONTH($L134) &gt;= 8), IF($O134 &lt;&gt; "", $E134/$O134, ""), ""),"")</f>
        <v>#VALUE!</v>
      </c>
      <c r="X134" s="10" t="e">
        <f>IF('FY2024'!$A136&lt;&gt;"",IF(AND(MONTH($K134) &lt;= 9, MONTH($L134) &gt;= 9), IF($O134 &lt;&gt; "", $E134/$O134, ""), ""),"")</f>
        <v>#VALUE!</v>
      </c>
      <c r="Y134" s="10" t="e">
        <f>IF('FY2024'!$A136&lt;&gt;"",IF(AND(MONTH($K134) &lt;= 10, MONTH($L134) &gt;= 10), IF($O134 &lt;&gt; "", $E134/$O134, ""), ""),"")</f>
        <v>#VALUE!</v>
      </c>
      <c r="Z134" s="10" t="e">
        <f>IF('FY2024'!$A136&lt;&gt;"",IF(AND(MONTH($K134) &lt;= 11, MONTH($L134) &gt;= 11), IF($O134 &lt;&gt; "", $E134/$O134, ""), ""),"")</f>
        <v>#VALUE!</v>
      </c>
      <c r="AA134" s="10" t="e">
        <f>IF('FY2024'!$A136&lt;&gt;"",IF(AND(MONTH($K134) &lt;= 12, MONTH($L134) &gt;= 12), IF($O134 &lt;&gt; "", $E134/$O134, ""), ""),"")</f>
        <v>#VALUE!</v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 t="e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#VALUE!</v>
      </c>
      <c r="L135" s="7" t="e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#VALUE!</v>
      </c>
      <c r="M135" s="7" t="e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#VALUE!</v>
      </c>
      <c r="N135" s="7" t="e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#VALUE!</v>
      </c>
      <c r="O135" s="5" t="e">
        <f t="shared" si="2"/>
        <v>#VALUE!</v>
      </c>
      <c r="P135" s="10" t="e">
        <f>IF('FY2024'!$A137&lt;&gt;"",IF(AND(MONTH($K135) &lt;= 1, MONTH($L135) &gt;= 1), IF($O135 &lt;&gt; "", $E135/$O135, ""), ""),"")</f>
        <v>#VALUE!</v>
      </c>
      <c r="Q135" s="10" t="e">
        <f>IF('FY2024'!$A137&lt;&gt;"",IF(AND(MONTH($K135) &lt;= 2, MONTH($L135) &gt;= 2), IF($O135 &lt;&gt; "", $E135/$O135, ""), ""),"")</f>
        <v>#VALUE!</v>
      </c>
      <c r="R135" s="10" t="e">
        <f>IF('FY2024'!$A137&lt;&gt;"",IF(AND(MONTH($K135) &lt;= 3, MONTH($L135) &gt;= 3), IF($O135 &lt;&gt; "", $E135/$O135, ""), ""),"")</f>
        <v>#VALUE!</v>
      </c>
      <c r="S135" s="10" t="e">
        <f>IF('FY2024'!$A137&lt;&gt;"",IF(AND(MONTH($K135) &lt;= 4, MONTH($L135) &gt;= 4), IF($O135 &lt;&gt; "", $E135/$O135, ""), ""),"")</f>
        <v>#VALUE!</v>
      </c>
      <c r="T135" s="10" t="e">
        <f>IF('FY2024'!$A137&lt;&gt;"",IF(AND(MONTH($K135) &lt;= 5, MONTH($L135) &gt;= 5), IF($O135 &lt;&gt; "", $E135/$O135, ""), ""),"")</f>
        <v>#VALUE!</v>
      </c>
      <c r="U135" s="10" t="e">
        <f>IF('FY2024'!$A137&lt;&gt;"",IF(AND(MONTH($K135) &lt;= 6, MONTH($L135) &gt;= 6), IF($O135 &lt;&gt; "", $E135/$O135, ""), ""),"")</f>
        <v>#VALUE!</v>
      </c>
      <c r="V135" s="10" t="e">
        <f>IF('FY2024'!$A137&lt;&gt;"",IF(AND(MONTH($K135) &lt;= 7, MONTH($L135) &gt;= 7 ), IF($O135 &lt;&gt; "", $E135/$O135, ""), ""),"")</f>
        <v>#VALUE!</v>
      </c>
      <c r="W135" s="10" t="e">
        <f>IF('FY2024'!$A137&lt;&gt;"",IF(AND(MONTH($K135) &lt;= 8, MONTH($L135) &gt;= 8), IF($O135 &lt;&gt; "", $E135/$O135, ""), ""),"")</f>
        <v>#VALUE!</v>
      </c>
      <c r="X135" s="10" t="e">
        <f>IF('FY2024'!$A137&lt;&gt;"",IF(AND(MONTH($K135) &lt;= 9, MONTH($L135) &gt;= 9), IF($O135 &lt;&gt; "", $E135/$O135, ""), ""),"")</f>
        <v>#VALUE!</v>
      </c>
      <c r="Y135" s="10" t="e">
        <f>IF('FY2024'!$A137&lt;&gt;"",IF(AND(MONTH($K135) &lt;= 10, MONTH($L135) &gt;= 10), IF($O135 &lt;&gt; "", $E135/$O135, ""), ""),"")</f>
        <v>#VALUE!</v>
      </c>
      <c r="Z135" s="10" t="e">
        <f>IF('FY2024'!$A137&lt;&gt;"",IF(AND(MONTH($K135) &lt;= 11, MONTH($L135) &gt;= 11), IF($O135 &lt;&gt; "", $E135/$O135, ""), ""),"")</f>
        <v>#VALUE!</v>
      </c>
      <c r="AA135" s="10" t="e">
        <f>IF('FY2024'!$A137&lt;&gt;"",IF(AND(MONTH($K135) &lt;= 12, MONTH($L135) &gt;= 12), IF($O135 &lt;&gt; "", $E135/$O135, ""), ""),"")</f>
        <v>#VALUE!</v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 t="e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#VALUE!</v>
      </c>
      <c r="L136" s="7" t="e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#VALUE!</v>
      </c>
      <c r="M136" s="7" t="e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#VALUE!</v>
      </c>
      <c r="N136" s="7" t="e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#VALUE!</v>
      </c>
      <c r="O136" s="5" t="e">
        <f t="shared" si="2"/>
        <v>#VALUE!</v>
      </c>
      <c r="P136" s="10" t="e">
        <f>IF('FY2024'!$A138&lt;&gt;"",IF(AND(MONTH($K136) &lt;= 1, MONTH($L136) &gt;= 1), IF($O136 &lt;&gt; "", $E136/$O136, ""), ""),"")</f>
        <v>#VALUE!</v>
      </c>
      <c r="Q136" s="10" t="e">
        <f>IF('FY2024'!$A138&lt;&gt;"",IF(AND(MONTH($K136) &lt;= 2, MONTH($L136) &gt;= 2), IF($O136 &lt;&gt; "", $E136/$O136, ""), ""),"")</f>
        <v>#VALUE!</v>
      </c>
      <c r="R136" s="10" t="e">
        <f>IF('FY2024'!$A138&lt;&gt;"",IF(AND(MONTH($K136) &lt;= 3, MONTH($L136) &gt;= 3), IF($O136 &lt;&gt; "", $E136/$O136, ""), ""),"")</f>
        <v>#VALUE!</v>
      </c>
      <c r="S136" s="10" t="e">
        <f>IF('FY2024'!$A138&lt;&gt;"",IF(AND(MONTH($K136) &lt;= 4, MONTH($L136) &gt;= 4), IF($O136 &lt;&gt; "", $E136/$O136, ""), ""),"")</f>
        <v>#VALUE!</v>
      </c>
      <c r="T136" s="10" t="e">
        <f>IF('FY2024'!$A138&lt;&gt;"",IF(AND(MONTH($K136) &lt;= 5, MONTH($L136) &gt;= 5), IF($O136 &lt;&gt; "", $E136/$O136, ""), ""),"")</f>
        <v>#VALUE!</v>
      </c>
      <c r="U136" s="10" t="e">
        <f>IF('FY2024'!$A138&lt;&gt;"",IF(AND(MONTH($K136) &lt;= 6, MONTH($L136) &gt;= 6), IF($O136 &lt;&gt; "", $E136/$O136, ""), ""),"")</f>
        <v>#VALUE!</v>
      </c>
      <c r="V136" s="10" t="e">
        <f>IF('FY2024'!$A138&lt;&gt;"",IF(AND(MONTH($K136) &lt;= 7, MONTH($L136) &gt;= 7 ), IF($O136 &lt;&gt; "", $E136/$O136, ""), ""),"")</f>
        <v>#VALUE!</v>
      </c>
      <c r="W136" s="10" t="e">
        <f>IF('FY2024'!$A138&lt;&gt;"",IF(AND(MONTH($K136) &lt;= 8, MONTH($L136) &gt;= 8), IF($O136 &lt;&gt; "", $E136/$O136, ""), ""),"")</f>
        <v>#VALUE!</v>
      </c>
      <c r="X136" s="10" t="e">
        <f>IF('FY2024'!$A138&lt;&gt;"",IF(AND(MONTH($K136) &lt;= 9, MONTH($L136) &gt;= 9), IF($O136 &lt;&gt; "", $E136/$O136, ""), ""),"")</f>
        <v>#VALUE!</v>
      </c>
      <c r="Y136" s="10" t="e">
        <f>IF('FY2024'!$A138&lt;&gt;"",IF(AND(MONTH($K136) &lt;= 10, MONTH($L136) &gt;= 10), IF($O136 &lt;&gt; "", $E136/$O136, ""), ""),"")</f>
        <v>#VALUE!</v>
      </c>
      <c r="Z136" s="10" t="e">
        <f>IF('FY2024'!$A138&lt;&gt;"",IF(AND(MONTH($K136) &lt;= 11, MONTH($L136) &gt;= 11), IF($O136 &lt;&gt; "", $E136/$O136, ""), ""),"")</f>
        <v>#VALUE!</v>
      </c>
      <c r="AA136" s="10" t="e">
        <f>IF('FY2024'!$A138&lt;&gt;"",IF(AND(MONTH($K136) &lt;= 12, MONTH($L136) &gt;= 12), IF($O136 &lt;&gt; "", $E136/$O136, ""), ""),"")</f>
        <v>#VALUE!</v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 t="e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#VALUE!</v>
      </c>
      <c r="L137" s="7" t="e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#VALUE!</v>
      </c>
      <c r="M137" s="7" t="e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#VALUE!</v>
      </c>
      <c r="N137" s="7" t="e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#VALUE!</v>
      </c>
      <c r="O137" s="5" t="e">
        <f t="shared" si="2"/>
        <v>#VALUE!</v>
      </c>
      <c r="P137" s="10" t="e">
        <f>IF('FY2024'!$A139&lt;&gt;"",IF(AND(MONTH($K137) &lt;= 1, MONTH($L137) &gt;= 1), IF($O137 &lt;&gt; "", $E137/$O137, ""), ""),"")</f>
        <v>#VALUE!</v>
      </c>
      <c r="Q137" s="10" t="e">
        <f>IF('FY2024'!$A139&lt;&gt;"",IF(AND(MONTH($K137) &lt;= 2, MONTH($L137) &gt;= 2), IF($O137 &lt;&gt; "", $E137/$O137, ""), ""),"")</f>
        <v>#VALUE!</v>
      </c>
      <c r="R137" s="10" t="e">
        <f>IF('FY2024'!$A139&lt;&gt;"",IF(AND(MONTH($K137) &lt;= 3, MONTH($L137) &gt;= 3), IF($O137 &lt;&gt; "", $E137/$O137, ""), ""),"")</f>
        <v>#VALUE!</v>
      </c>
      <c r="S137" s="10" t="e">
        <f>IF('FY2024'!$A139&lt;&gt;"",IF(AND(MONTH($K137) &lt;= 4, MONTH($L137) &gt;= 4), IF($O137 &lt;&gt; "", $E137/$O137, ""), ""),"")</f>
        <v>#VALUE!</v>
      </c>
      <c r="T137" s="10" t="e">
        <f>IF('FY2024'!$A139&lt;&gt;"",IF(AND(MONTH($K137) &lt;= 5, MONTH($L137) &gt;= 5), IF($O137 &lt;&gt; "", $E137/$O137, ""), ""),"")</f>
        <v>#VALUE!</v>
      </c>
      <c r="U137" s="10" t="e">
        <f>IF('FY2024'!$A139&lt;&gt;"",IF(AND(MONTH($K137) &lt;= 6, MONTH($L137) &gt;= 6), IF($O137 &lt;&gt; "", $E137/$O137, ""), ""),"")</f>
        <v>#VALUE!</v>
      </c>
      <c r="V137" s="10" t="e">
        <f>IF('FY2024'!$A139&lt;&gt;"",IF(AND(MONTH($K137) &lt;= 7, MONTH($L137) &gt;= 7 ), IF($O137 &lt;&gt; "", $E137/$O137, ""), ""),"")</f>
        <v>#VALUE!</v>
      </c>
      <c r="W137" s="10" t="e">
        <f>IF('FY2024'!$A139&lt;&gt;"",IF(AND(MONTH($K137) &lt;= 8, MONTH($L137) &gt;= 8), IF($O137 &lt;&gt; "", $E137/$O137, ""), ""),"")</f>
        <v>#VALUE!</v>
      </c>
      <c r="X137" s="10" t="e">
        <f>IF('FY2024'!$A139&lt;&gt;"",IF(AND(MONTH($K137) &lt;= 9, MONTH($L137) &gt;= 9), IF($O137 &lt;&gt; "", $E137/$O137, ""), ""),"")</f>
        <v>#VALUE!</v>
      </c>
      <c r="Y137" s="10" t="e">
        <f>IF('FY2024'!$A139&lt;&gt;"",IF(AND(MONTH($K137) &lt;= 10, MONTH($L137) &gt;= 10), IF($O137 &lt;&gt; "", $E137/$O137, ""), ""),"")</f>
        <v>#VALUE!</v>
      </c>
      <c r="Z137" s="10" t="e">
        <f>IF('FY2024'!$A139&lt;&gt;"",IF(AND(MONTH($K137) &lt;= 11, MONTH($L137) &gt;= 11), IF($O137 &lt;&gt; "", $E137/$O137, ""), ""),"")</f>
        <v>#VALUE!</v>
      </c>
      <c r="AA137" s="10" t="e">
        <f>IF('FY2024'!$A139&lt;&gt;"",IF(AND(MONTH($K137) &lt;= 12, MONTH($L137) &gt;= 12), IF($O137 &lt;&gt; "", $E137/$O137, ""), ""),"")</f>
        <v>#VALUE!</v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 t="e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#VALUE!</v>
      </c>
      <c r="L138" s="7" t="e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#VALUE!</v>
      </c>
      <c r="M138" s="7" t="e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#VALUE!</v>
      </c>
      <c r="N138" s="7" t="e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#VALUE!</v>
      </c>
      <c r="O138" s="5" t="e">
        <f t="shared" si="2"/>
        <v>#VALUE!</v>
      </c>
      <c r="P138" s="10" t="e">
        <f>IF('FY2024'!$A140&lt;&gt;"",IF(AND(MONTH($K138) &lt;= 1, MONTH($L138) &gt;= 1), IF($O138 &lt;&gt; "", $E138/$O138, ""), ""),"")</f>
        <v>#VALUE!</v>
      </c>
      <c r="Q138" s="10" t="e">
        <f>IF('FY2024'!$A140&lt;&gt;"",IF(AND(MONTH($K138) &lt;= 2, MONTH($L138) &gt;= 2), IF($O138 &lt;&gt; "", $E138/$O138, ""), ""),"")</f>
        <v>#VALUE!</v>
      </c>
      <c r="R138" s="10" t="e">
        <f>IF('FY2024'!$A140&lt;&gt;"",IF(AND(MONTH($K138) &lt;= 3, MONTH($L138) &gt;= 3), IF($O138 &lt;&gt; "", $E138/$O138, ""), ""),"")</f>
        <v>#VALUE!</v>
      </c>
      <c r="S138" s="10" t="e">
        <f>IF('FY2024'!$A140&lt;&gt;"",IF(AND(MONTH($K138) &lt;= 4, MONTH($L138) &gt;= 4), IF($O138 &lt;&gt; "", $E138/$O138, ""), ""),"")</f>
        <v>#VALUE!</v>
      </c>
      <c r="T138" s="10" t="e">
        <f>IF('FY2024'!$A140&lt;&gt;"",IF(AND(MONTH($K138) &lt;= 5, MONTH($L138) &gt;= 5), IF($O138 &lt;&gt; "", $E138/$O138, ""), ""),"")</f>
        <v>#VALUE!</v>
      </c>
      <c r="U138" s="10" t="e">
        <f>IF('FY2024'!$A140&lt;&gt;"",IF(AND(MONTH($K138) &lt;= 6, MONTH($L138) &gt;= 6), IF($O138 &lt;&gt; "", $E138/$O138, ""), ""),"")</f>
        <v>#VALUE!</v>
      </c>
      <c r="V138" s="10" t="e">
        <f>IF('FY2024'!$A140&lt;&gt;"",IF(AND(MONTH($K138) &lt;= 7, MONTH($L138) &gt;= 7 ), IF($O138 &lt;&gt; "", $E138/$O138, ""), ""),"")</f>
        <v>#VALUE!</v>
      </c>
      <c r="W138" s="10" t="e">
        <f>IF('FY2024'!$A140&lt;&gt;"",IF(AND(MONTH($K138) &lt;= 8, MONTH($L138) &gt;= 8), IF($O138 &lt;&gt; "", $E138/$O138, ""), ""),"")</f>
        <v>#VALUE!</v>
      </c>
      <c r="X138" s="10" t="e">
        <f>IF('FY2024'!$A140&lt;&gt;"",IF(AND(MONTH($K138) &lt;= 9, MONTH($L138) &gt;= 9), IF($O138 &lt;&gt; "", $E138/$O138, ""), ""),"")</f>
        <v>#VALUE!</v>
      </c>
      <c r="Y138" s="10" t="e">
        <f>IF('FY2024'!$A140&lt;&gt;"",IF(AND(MONTH($K138) &lt;= 10, MONTH($L138) &gt;= 10), IF($O138 &lt;&gt; "", $E138/$O138, ""), ""),"")</f>
        <v>#VALUE!</v>
      </c>
      <c r="Z138" s="10" t="e">
        <f>IF('FY2024'!$A140&lt;&gt;"",IF(AND(MONTH($K138) &lt;= 11, MONTH($L138) &gt;= 11), IF($O138 &lt;&gt; "", $E138/$O138, ""), ""),"")</f>
        <v>#VALUE!</v>
      </c>
      <c r="AA138" s="10" t="e">
        <f>IF('FY2024'!$A140&lt;&gt;"",IF(AND(MONTH($K138) &lt;= 12, MONTH($L138) &gt;= 12), IF($O138 &lt;&gt; "", $E138/$O138, ""), ""),"")</f>
        <v>#VALUE!</v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 t="e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#VALUE!</v>
      </c>
      <c r="L139" s="7" t="e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#VALUE!</v>
      </c>
      <c r="M139" s="7" t="e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#VALUE!</v>
      </c>
      <c r="N139" s="7" t="e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#VALUE!</v>
      </c>
      <c r="O139" s="5" t="e">
        <f t="shared" si="2"/>
        <v>#VALUE!</v>
      </c>
      <c r="P139" s="10" t="e">
        <f>IF('FY2024'!$A141&lt;&gt;"",IF(AND(MONTH($K139) &lt;= 1, MONTH($L139) &gt;= 1), IF($O139 &lt;&gt; "", $E139/$O139, ""), ""),"")</f>
        <v>#VALUE!</v>
      </c>
      <c r="Q139" s="10" t="e">
        <f>IF('FY2024'!$A141&lt;&gt;"",IF(AND(MONTH($K139) &lt;= 2, MONTH($L139) &gt;= 2), IF($O139 &lt;&gt; "", $E139/$O139, ""), ""),"")</f>
        <v>#VALUE!</v>
      </c>
      <c r="R139" s="10" t="e">
        <f>IF('FY2024'!$A141&lt;&gt;"",IF(AND(MONTH($K139) &lt;= 3, MONTH($L139) &gt;= 3), IF($O139 &lt;&gt; "", $E139/$O139, ""), ""),"")</f>
        <v>#VALUE!</v>
      </c>
      <c r="S139" s="10" t="e">
        <f>IF('FY2024'!$A141&lt;&gt;"",IF(AND(MONTH($K139) &lt;= 4, MONTH($L139) &gt;= 4), IF($O139 &lt;&gt; "", $E139/$O139, ""), ""),"")</f>
        <v>#VALUE!</v>
      </c>
      <c r="T139" s="10" t="e">
        <f>IF('FY2024'!$A141&lt;&gt;"",IF(AND(MONTH($K139) &lt;= 5, MONTH($L139) &gt;= 5), IF($O139 &lt;&gt; "", $E139/$O139, ""), ""),"")</f>
        <v>#VALUE!</v>
      </c>
      <c r="U139" s="10" t="e">
        <f>IF('FY2024'!$A141&lt;&gt;"",IF(AND(MONTH($K139) &lt;= 6, MONTH($L139) &gt;= 6), IF($O139 &lt;&gt; "", $E139/$O139, ""), ""),"")</f>
        <v>#VALUE!</v>
      </c>
      <c r="V139" s="10" t="e">
        <f>IF('FY2024'!$A141&lt;&gt;"",IF(AND(MONTH($K139) &lt;= 7, MONTH($L139) &gt;= 7 ), IF($O139 &lt;&gt; "", $E139/$O139, ""), ""),"")</f>
        <v>#VALUE!</v>
      </c>
      <c r="W139" s="10" t="e">
        <f>IF('FY2024'!$A141&lt;&gt;"",IF(AND(MONTH($K139) &lt;= 8, MONTH($L139) &gt;= 8), IF($O139 &lt;&gt; "", $E139/$O139, ""), ""),"")</f>
        <v>#VALUE!</v>
      </c>
      <c r="X139" s="10" t="e">
        <f>IF('FY2024'!$A141&lt;&gt;"",IF(AND(MONTH($K139) &lt;= 9, MONTH($L139) &gt;= 9), IF($O139 &lt;&gt; "", $E139/$O139, ""), ""),"")</f>
        <v>#VALUE!</v>
      </c>
      <c r="Y139" s="10" t="e">
        <f>IF('FY2024'!$A141&lt;&gt;"",IF(AND(MONTH($K139) &lt;= 10, MONTH($L139) &gt;= 10), IF($O139 &lt;&gt; "", $E139/$O139, ""), ""),"")</f>
        <v>#VALUE!</v>
      </c>
      <c r="Z139" s="10" t="e">
        <f>IF('FY2024'!$A141&lt;&gt;"",IF(AND(MONTH($K139) &lt;= 11, MONTH($L139) &gt;= 11), IF($O139 &lt;&gt; "", $E139/$O139, ""), ""),"")</f>
        <v>#VALUE!</v>
      </c>
      <c r="AA139" s="10" t="e">
        <f>IF('FY2024'!$A141&lt;&gt;"",IF(AND(MONTH($K139) &lt;= 12, MONTH($L139) &gt;= 12), IF($O139 &lt;&gt; "", $E139/$O139, ""), ""),"")</f>
        <v>#VALUE!</v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 t="e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#VALUE!</v>
      </c>
      <c r="L140" s="7" t="e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#VALUE!</v>
      </c>
      <c r="M140" s="7" t="e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#VALUE!</v>
      </c>
      <c r="N140" s="7" t="e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#VALUE!</v>
      </c>
      <c r="O140" s="5" t="e">
        <f t="shared" si="2"/>
        <v>#VALUE!</v>
      </c>
      <c r="P140" s="10" t="e">
        <f>IF('FY2024'!$A142&lt;&gt;"",IF(AND(MONTH($K140) &lt;= 1, MONTH($L140) &gt;= 1), IF($O140 &lt;&gt; "", $E140/$O140, ""), ""),"")</f>
        <v>#VALUE!</v>
      </c>
      <c r="Q140" s="10" t="e">
        <f>IF('FY2024'!$A142&lt;&gt;"",IF(AND(MONTH($K140) &lt;= 2, MONTH($L140) &gt;= 2), IF($O140 &lt;&gt; "", $E140/$O140, ""), ""),"")</f>
        <v>#VALUE!</v>
      </c>
      <c r="R140" s="10" t="e">
        <f>IF('FY2024'!$A142&lt;&gt;"",IF(AND(MONTH($K140) &lt;= 3, MONTH($L140) &gt;= 3), IF($O140 &lt;&gt; "", $E140/$O140, ""), ""),"")</f>
        <v>#VALUE!</v>
      </c>
      <c r="S140" s="10" t="e">
        <f>IF('FY2024'!$A142&lt;&gt;"",IF(AND(MONTH($K140) &lt;= 4, MONTH($L140) &gt;= 4), IF($O140 &lt;&gt; "", $E140/$O140, ""), ""),"")</f>
        <v>#VALUE!</v>
      </c>
      <c r="T140" s="10" t="e">
        <f>IF('FY2024'!$A142&lt;&gt;"",IF(AND(MONTH($K140) &lt;= 5, MONTH($L140) &gt;= 5), IF($O140 &lt;&gt; "", $E140/$O140, ""), ""),"")</f>
        <v>#VALUE!</v>
      </c>
      <c r="U140" s="10" t="e">
        <f>IF('FY2024'!$A142&lt;&gt;"",IF(AND(MONTH($K140) &lt;= 6, MONTH($L140) &gt;= 6), IF($O140 &lt;&gt; "", $E140/$O140, ""), ""),"")</f>
        <v>#VALUE!</v>
      </c>
      <c r="V140" s="10" t="e">
        <f>IF('FY2024'!$A142&lt;&gt;"",IF(AND(MONTH($K140) &lt;= 7, MONTH($L140) &gt;= 7 ), IF($O140 &lt;&gt; "", $E140/$O140, ""), ""),"")</f>
        <v>#VALUE!</v>
      </c>
      <c r="W140" s="10" t="e">
        <f>IF('FY2024'!$A142&lt;&gt;"",IF(AND(MONTH($K140) &lt;= 8, MONTH($L140) &gt;= 8), IF($O140 &lt;&gt; "", $E140/$O140, ""), ""),"")</f>
        <v>#VALUE!</v>
      </c>
      <c r="X140" s="10" t="e">
        <f>IF('FY2024'!$A142&lt;&gt;"",IF(AND(MONTH($K140) &lt;= 9, MONTH($L140) &gt;= 9), IF($O140 &lt;&gt; "", $E140/$O140, ""), ""),"")</f>
        <v>#VALUE!</v>
      </c>
      <c r="Y140" s="10" t="e">
        <f>IF('FY2024'!$A142&lt;&gt;"",IF(AND(MONTH($K140) &lt;= 10, MONTH($L140) &gt;= 10), IF($O140 &lt;&gt; "", $E140/$O140, ""), ""),"")</f>
        <v>#VALUE!</v>
      </c>
      <c r="Z140" s="10" t="e">
        <f>IF('FY2024'!$A142&lt;&gt;"",IF(AND(MONTH($K140) &lt;= 11, MONTH($L140) &gt;= 11), IF($O140 &lt;&gt; "", $E140/$O140, ""), ""),"")</f>
        <v>#VALUE!</v>
      </c>
      <c r="AA140" s="10" t="e">
        <f>IF('FY2024'!$A142&lt;&gt;"",IF(AND(MONTH($K140) &lt;= 12, MONTH($L140) &gt;= 12), IF($O140 &lt;&gt; "", $E140/$O140, ""), ""),"")</f>
        <v>#VALUE!</v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 t="e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#VALUE!</v>
      </c>
      <c r="L141" s="7" t="e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#VALUE!</v>
      </c>
      <c r="M141" s="7" t="e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#VALUE!</v>
      </c>
      <c r="N141" s="7" t="e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#VALUE!</v>
      </c>
      <c r="O141" s="5" t="e">
        <f t="shared" si="2"/>
        <v>#VALUE!</v>
      </c>
      <c r="P141" s="10" t="e">
        <f>IF('FY2024'!$A143&lt;&gt;"",IF(AND(MONTH($K141) &lt;= 1, MONTH($L141) &gt;= 1), IF($O141 &lt;&gt; "", $E141/$O141, ""), ""),"")</f>
        <v>#VALUE!</v>
      </c>
      <c r="Q141" s="10" t="e">
        <f>IF('FY2024'!$A143&lt;&gt;"",IF(AND(MONTH($K141) &lt;= 2, MONTH($L141) &gt;= 2), IF($O141 &lt;&gt; "", $E141/$O141, ""), ""),"")</f>
        <v>#VALUE!</v>
      </c>
      <c r="R141" s="10" t="e">
        <f>IF('FY2024'!$A143&lt;&gt;"",IF(AND(MONTH($K141) &lt;= 3, MONTH($L141) &gt;= 3), IF($O141 &lt;&gt; "", $E141/$O141, ""), ""),"")</f>
        <v>#VALUE!</v>
      </c>
      <c r="S141" s="10" t="e">
        <f>IF('FY2024'!$A143&lt;&gt;"",IF(AND(MONTH($K141) &lt;= 4, MONTH($L141) &gt;= 4), IF($O141 &lt;&gt; "", $E141/$O141, ""), ""),"")</f>
        <v>#VALUE!</v>
      </c>
      <c r="T141" s="10" t="e">
        <f>IF('FY2024'!$A143&lt;&gt;"",IF(AND(MONTH($K141) &lt;= 5, MONTH($L141) &gt;= 5), IF($O141 &lt;&gt; "", $E141/$O141, ""), ""),"")</f>
        <v>#VALUE!</v>
      </c>
      <c r="U141" s="10" t="e">
        <f>IF('FY2024'!$A143&lt;&gt;"",IF(AND(MONTH($K141) &lt;= 6, MONTH($L141) &gt;= 6), IF($O141 &lt;&gt; "", $E141/$O141, ""), ""),"")</f>
        <v>#VALUE!</v>
      </c>
      <c r="V141" s="10" t="e">
        <f>IF('FY2024'!$A143&lt;&gt;"",IF(AND(MONTH($K141) &lt;= 7, MONTH($L141) &gt;= 7 ), IF($O141 &lt;&gt; "", $E141/$O141, ""), ""),"")</f>
        <v>#VALUE!</v>
      </c>
      <c r="W141" s="10" t="e">
        <f>IF('FY2024'!$A143&lt;&gt;"",IF(AND(MONTH($K141) &lt;= 8, MONTH($L141) &gt;= 8), IF($O141 &lt;&gt; "", $E141/$O141, ""), ""),"")</f>
        <v>#VALUE!</v>
      </c>
      <c r="X141" s="10" t="e">
        <f>IF('FY2024'!$A143&lt;&gt;"",IF(AND(MONTH($K141) &lt;= 9, MONTH($L141) &gt;= 9), IF($O141 &lt;&gt; "", $E141/$O141, ""), ""),"")</f>
        <v>#VALUE!</v>
      </c>
      <c r="Y141" s="10" t="e">
        <f>IF('FY2024'!$A143&lt;&gt;"",IF(AND(MONTH($K141) &lt;= 10, MONTH($L141) &gt;= 10), IF($O141 &lt;&gt; "", $E141/$O141, ""), ""),"")</f>
        <v>#VALUE!</v>
      </c>
      <c r="Z141" s="10" t="e">
        <f>IF('FY2024'!$A143&lt;&gt;"",IF(AND(MONTH($K141) &lt;= 11, MONTH($L141) &gt;= 11), IF($O141 &lt;&gt; "", $E141/$O141, ""), ""),"")</f>
        <v>#VALUE!</v>
      </c>
      <c r="AA141" s="10" t="e">
        <f>IF('FY2024'!$A143&lt;&gt;"",IF(AND(MONTH($K141) &lt;= 12, MONTH($L141) &gt;= 12), IF($O141 &lt;&gt; "", $E141/$O141, ""), ""),"")</f>
        <v>#VALUE!</v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 t="e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#VALUE!</v>
      </c>
      <c r="L142" s="7" t="e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#VALUE!</v>
      </c>
      <c r="M142" s="7" t="e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#VALUE!</v>
      </c>
      <c r="N142" s="7" t="e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#VALUE!</v>
      </c>
      <c r="O142" s="5" t="e">
        <f t="shared" si="2"/>
        <v>#VALUE!</v>
      </c>
      <c r="P142" s="10" t="e">
        <f>IF('FY2024'!$A144&lt;&gt;"",IF(AND(MONTH($K142) &lt;= 1, MONTH($L142) &gt;= 1), IF($O142 &lt;&gt; "", $E142/$O142, ""), ""),"")</f>
        <v>#VALUE!</v>
      </c>
      <c r="Q142" s="10" t="e">
        <f>IF('FY2024'!$A144&lt;&gt;"",IF(AND(MONTH($K142) &lt;= 2, MONTH($L142) &gt;= 2), IF($O142 &lt;&gt; "", $E142/$O142, ""), ""),"")</f>
        <v>#VALUE!</v>
      </c>
      <c r="R142" s="10" t="e">
        <f>IF('FY2024'!$A144&lt;&gt;"",IF(AND(MONTH($K142) &lt;= 3, MONTH($L142) &gt;= 3), IF($O142 &lt;&gt; "", $E142/$O142, ""), ""),"")</f>
        <v>#VALUE!</v>
      </c>
      <c r="S142" s="10" t="e">
        <f>IF('FY2024'!$A144&lt;&gt;"",IF(AND(MONTH($K142) &lt;= 4, MONTH($L142) &gt;= 4), IF($O142 &lt;&gt; "", $E142/$O142, ""), ""),"")</f>
        <v>#VALUE!</v>
      </c>
      <c r="T142" s="10" t="e">
        <f>IF('FY2024'!$A144&lt;&gt;"",IF(AND(MONTH($K142) &lt;= 5, MONTH($L142) &gt;= 5), IF($O142 &lt;&gt; "", $E142/$O142, ""), ""),"")</f>
        <v>#VALUE!</v>
      </c>
      <c r="U142" s="10" t="e">
        <f>IF('FY2024'!$A144&lt;&gt;"",IF(AND(MONTH($K142) &lt;= 6, MONTH($L142) &gt;= 6), IF($O142 &lt;&gt; "", $E142/$O142, ""), ""),"")</f>
        <v>#VALUE!</v>
      </c>
      <c r="V142" s="10" t="e">
        <f>IF('FY2024'!$A144&lt;&gt;"",IF(AND(MONTH($K142) &lt;= 7, MONTH($L142) &gt;= 7 ), IF($O142 &lt;&gt; "", $E142/$O142, ""), ""),"")</f>
        <v>#VALUE!</v>
      </c>
      <c r="W142" s="10" t="e">
        <f>IF('FY2024'!$A144&lt;&gt;"",IF(AND(MONTH($K142) &lt;= 8, MONTH($L142) &gt;= 8), IF($O142 &lt;&gt; "", $E142/$O142, ""), ""),"")</f>
        <v>#VALUE!</v>
      </c>
      <c r="X142" s="10" t="e">
        <f>IF('FY2024'!$A144&lt;&gt;"",IF(AND(MONTH($K142) &lt;= 9, MONTH($L142) &gt;= 9), IF($O142 &lt;&gt; "", $E142/$O142, ""), ""),"")</f>
        <v>#VALUE!</v>
      </c>
      <c r="Y142" s="10" t="e">
        <f>IF('FY2024'!$A144&lt;&gt;"",IF(AND(MONTH($K142) &lt;= 10, MONTH($L142) &gt;= 10), IF($O142 &lt;&gt; "", $E142/$O142, ""), ""),"")</f>
        <v>#VALUE!</v>
      </c>
      <c r="Z142" s="10" t="e">
        <f>IF('FY2024'!$A144&lt;&gt;"",IF(AND(MONTH($K142) &lt;= 11, MONTH($L142) &gt;= 11), IF($O142 &lt;&gt; "", $E142/$O142, ""), ""),"")</f>
        <v>#VALUE!</v>
      </c>
      <c r="AA142" s="10" t="e">
        <f>IF('FY2024'!$A144&lt;&gt;"",IF(AND(MONTH($K142) &lt;= 12, MONTH($L142) &gt;= 12), IF($O142 &lt;&gt; "", $E142/$O142, ""), ""),"")</f>
        <v>#VALUE!</v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 t="e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#VALUE!</v>
      </c>
      <c r="L143" s="7" t="e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#VALUE!</v>
      </c>
      <c r="M143" s="7" t="e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#VALUE!</v>
      </c>
      <c r="N143" s="7" t="e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#VALUE!</v>
      </c>
      <c r="O143" s="5" t="e">
        <f t="shared" si="2"/>
        <v>#VALUE!</v>
      </c>
      <c r="P143" s="10" t="e">
        <f>IF('FY2024'!$A145&lt;&gt;"",IF(AND(MONTH($K143) &lt;= 1, MONTH($L143) &gt;= 1), IF($O143 &lt;&gt; "", $E143/$O143, ""), ""),"")</f>
        <v>#VALUE!</v>
      </c>
      <c r="Q143" s="10" t="e">
        <f>IF('FY2024'!$A145&lt;&gt;"",IF(AND(MONTH($K143) &lt;= 2, MONTH($L143) &gt;= 2), IF($O143 &lt;&gt; "", $E143/$O143, ""), ""),"")</f>
        <v>#VALUE!</v>
      </c>
      <c r="R143" s="10" t="e">
        <f>IF('FY2024'!$A145&lt;&gt;"",IF(AND(MONTH($K143) &lt;= 3, MONTH($L143) &gt;= 3), IF($O143 &lt;&gt; "", $E143/$O143, ""), ""),"")</f>
        <v>#VALUE!</v>
      </c>
      <c r="S143" s="10" t="e">
        <f>IF('FY2024'!$A145&lt;&gt;"",IF(AND(MONTH($K143) &lt;= 4, MONTH($L143) &gt;= 4), IF($O143 &lt;&gt; "", $E143/$O143, ""), ""),"")</f>
        <v>#VALUE!</v>
      </c>
      <c r="T143" s="10" t="e">
        <f>IF('FY2024'!$A145&lt;&gt;"",IF(AND(MONTH($K143) &lt;= 5, MONTH($L143) &gt;= 5), IF($O143 &lt;&gt; "", $E143/$O143, ""), ""),"")</f>
        <v>#VALUE!</v>
      </c>
      <c r="U143" s="10" t="e">
        <f>IF('FY2024'!$A145&lt;&gt;"",IF(AND(MONTH($K143) &lt;= 6, MONTH($L143) &gt;= 6), IF($O143 &lt;&gt; "", $E143/$O143, ""), ""),"")</f>
        <v>#VALUE!</v>
      </c>
      <c r="V143" s="10" t="e">
        <f>IF('FY2024'!$A145&lt;&gt;"",IF(AND(MONTH($K143) &lt;= 7, MONTH($L143) &gt;= 7 ), IF($O143 &lt;&gt; "", $E143/$O143, ""), ""),"")</f>
        <v>#VALUE!</v>
      </c>
      <c r="W143" s="10" t="e">
        <f>IF('FY2024'!$A145&lt;&gt;"",IF(AND(MONTH($K143) &lt;= 8, MONTH($L143) &gt;= 8), IF($O143 &lt;&gt; "", $E143/$O143, ""), ""),"")</f>
        <v>#VALUE!</v>
      </c>
      <c r="X143" s="10" t="e">
        <f>IF('FY2024'!$A145&lt;&gt;"",IF(AND(MONTH($K143) &lt;= 9, MONTH($L143) &gt;= 9), IF($O143 &lt;&gt; "", $E143/$O143, ""), ""),"")</f>
        <v>#VALUE!</v>
      </c>
      <c r="Y143" s="10" t="e">
        <f>IF('FY2024'!$A145&lt;&gt;"",IF(AND(MONTH($K143) &lt;= 10, MONTH($L143) &gt;= 10), IF($O143 &lt;&gt; "", $E143/$O143, ""), ""),"")</f>
        <v>#VALUE!</v>
      </c>
      <c r="Z143" s="10" t="e">
        <f>IF('FY2024'!$A145&lt;&gt;"",IF(AND(MONTH($K143) &lt;= 11, MONTH($L143) &gt;= 11), IF($O143 &lt;&gt; "", $E143/$O143, ""), ""),"")</f>
        <v>#VALUE!</v>
      </c>
      <c r="AA143" s="10" t="e">
        <f>IF('FY2024'!$A145&lt;&gt;"",IF(AND(MONTH($K143) &lt;= 12, MONTH($L143) &gt;= 12), IF($O143 &lt;&gt; "", $E143/$O143, ""), ""),"")</f>
        <v>#VALUE!</v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 t="e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#VALUE!</v>
      </c>
      <c r="L144" s="7" t="e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#VALUE!</v>
      </c>
      <c r="M144" s="7" t="e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#VALUE!</v>
      </c>
      <c r="N144" s="7" t="e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#VALUE!</v>
      </c>
      <c r="O144" s="5" t="e">
        <f t="shared" si="2"/>
        <v>#VALUE!</v>
      </c>
      <c r="P144" s="10" t="e">
        <f>IF('FY2024'!$A146&lt;&gt;"",IF(AND(MONTH($K144) &lt;= 1, MONTH($L144) &gt;= 1), IF($O144 &lt;&gt; "", $E144/$O144, ""), ""),"")</f>
        <v>#VALUE!</v>
      </c>
      <c r="Q144" s="10" t="e">
        <f>IF('FY2024'!$A146&lt;&gt;"",IF(AND(MONTH($K144) &lt;= 2, MONTH($L144) &gt;= 2), IF($O144 &lt;&gt; "", $E144/$O144, ""), ""),"")</f>
        <v>#VALUE!</v>
      </c>
      <c r="R144" s="10" t="e">
        <f>IF('FY2024'!$A146&lt;&gt;"",IF(AND(MONTH($K144) &lt;= 3, MONTH($L144) &gt;= 3), IF($O144 &lt;&gt; "", $E144/$O144, ""), ""),"")</f>
        <v>#VALUE!</v>
      </c>
      <c r="S144" s="10" t="e">
        <f>IF('FY2024'!$A146&lt;&gt;"",IF(AND(MONTH($K144) &lt;= 4, MONTH($L144) &gt;= 4), IF($O144 &lt;&gt; "", $E144/$O144, ""), ""),"")</f>
        <v>#VALUE!</v>
      </c>
      <c r="T144" s="10" t="e">
        <f>IF('FY2024'!$A146&lt;&gt;"",IF(AND(MONTH($K144) &lt;= 5, MONTH($L144) &gt;= 5), IF($O144 &lt;&gt; "", $E144/$O144, ""), ""),"")</f>
        <v>#VALUE!</v>
      </c>
      <c r="U144" s="10" t="e">
        <f>IF('FY2024'!$A146&lt;&gt;"",IF(AND(MONTH($K144) &lt;= 6, MONTH($L144) &gt;= 6), IF($O144 &lt;&gt; "", $E144/$O144, ""), ""),"")</f>
        <v>#VALUE!</v>
      </c>
      <c r="V144" s="10" t="e">
        <f>IF('FY2024'!$A146&lt;&gt;"",IF(AND(MONTH($K144) &lt;= 7, MONTH($L144) &gt;= 7 ), IF($O144 &lt;&gt; "", $E144/$O144, ""), ""),"")</f>
        <v>#VALUE!</v>
      </c>
      <c r="W144" s="10" t="e">
        <f>IF('FY2024'!$A146&lt;&gt;"",IF(AND(MONTH($K144) &lt;= 8, MONTH($L144) &gt;= 8), IF($O144 &lt;&gt; "", $E144/$O144, ""), ""),"")</f>
        <v>#VALUE!</v>
      </c>
      <c r="X144" s="10" t="e">
        <f>IF('FY2024'!$A146&lt;&gt;"",IF(AND(MONTH($K144) &lt;= 9, MONTH($L144) &gt;= 9), IF($O144 &lt;&gt; "", $E144/$O144, ""), ""),"")</f>
        <v>#VALUE!</v>
      </c>
      <c r="Y144" s="10" t="e">
        <f>IF('FY2024'!$A146&lt;&gt;"",IF(AND(MONTH($K144) &lt;= 10, MONTH($L144) &gt;= 10), IF($O144 &lt;&gt; "", $E144/$O144, ""), ""),"")</f>
        <v>#VALUE!</v>
      </c>
      <c r="Z144" s="10" t="e">
        <f>IF('FY2024'!$A146&lt;&gt;"",IF(AND(MONTH($K144) &lt;= 11, MONTH($L144) &gt;= 11), IF($O144 &lt;&gt; "", $E144/$O144, ""), ""),"")</f>
        <v>#VALUE!</v>
      </c>
      <c r="AA144" s="10" t="e">
        <f>IF('FY2024'!$A146&lt;&gt;"",IF(AND(MONTH($K144) &lt;= 12, MONTH($L144) &gt;= 12), IF($O144 &lt;&gt; "", $E144/$O144, ""), ""),"")</f>
        <v>#VALUE!</v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 t="e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#VALUE!</v>
      </c>
      <c r="L145" s="7" t="e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#VALUE!</v>
      </c>
      <c r="M145" s="7" t="e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#VALUE!</v>
      </c>
      <c r="N145" s="7" t="e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#VALUE!</v>
      </c>
      <c r="O145" s="5" t="e">
        <f t="shared" si="2"/>
        <v>#VALUE!</v>
      </c>
      <c r="P145" s="10" t="e">
        <f>IF('FY2024'!$A147&lt;&gt;"",IF(AND(MONTH($K145) &lt;= 1, MONTH($L145) &gt;= 1), IF($O145 &lt;&gt; "", $E145/$O145, ""), ""),"")</f>
        <v>#VALUE!</v>
      </c>
      <c r="Q145" s="10" t="e">
        <f>IF('FY2024'!$A147&lt;&gt;"",IF(AND(MONTH($K145) &lt;= 2, MONTH($L145) &gt;= 2), IF($O145 &lt;&gt; "", $E145/$O145, ""), ""),"")</f>
        <v>#VALUE!</v>
      </c>
      <c r="R145" s="10" t="e">
        <f>IF('FY2024'!$A147&lt;&gt;"",IF(AND(MONTH($K145) &lt;= 3, MONTH($L145) &gt;= 3), IF($O145 &lt;&gt; "", $E145/$O145, ""), ""),"")</f>
        <v>#VALUE!</v>
      </c>
      <c r="S145" s="10" t="e">
        <f>IF('FY2024'!$A147&lt;&gt;"",IF(AND(MONTH($K145) &lt;= 4, MONTH($L145) &gt;= 4), IF($O145 &lt;&gt; "", $E145/$O145, ""), ""),"")</f>
        <v>#VALUE!</v>
      </c>
      <c r="T145" s="10" t="e">
        <f>IF('FY2024'!$A147&lt;&gt;"",IF(AND(MONTH($K145) &lt;= 5, MONTH($L145) &gt;= 5), IF($O145 &lt;&gt; "", $E145/$O145, ""), ""),"")</f>
        <v>#VALUE!</v>
      </c>
      <c r="U145" s="10" t="e">
        <f>IF('FY2024'!$A147&lt;&gt;"",IF(AND(MONTH($K145) &lt;= 6, MONTH($L145) &gt;= 6), IF($O145 &lt;&gt; "", $E145/$O145, ""), ""),"")</f>
        <v>#VALUE!</v>
      </c>
      <c r="V145" s="10" t="e">
        <f>IF('FY2024'!$A147&lt;&gt;"",IF(AND(MONTH($K145) &lt;= 7, MONTH($L145) &gt;= 7 ), IF($O145 &lt;&gt; "", $E145/$O145, ""), ""),"")</f>
        <v>#VALUE!</v>
      </c>
      <c r="W145" s="10" t="e">
        <f>IF('FY2024'!$A147&lt;&gt;"",IF(AND(MONTH($K145) &lt;= 8, MONTH($L145) &gt;= 8), IF($O145 &lt;&gt; "", $E145/$O145, ""), ""),"")</f>
        <v>#VALUE!</v>
      </c>
      <c r="X145" s="10" t="e">
        <f>IF('FY2024'!$A147&lt;&gt;"",IF(AND(MONTH($K145) &lt;= 9, MONTH($L145) &gt;= 9), IF($O145 &lt;&gt; "", $E145/$O145, ""), ""),"")</f>
        <v>#VALUE!</v>
      </c>
      <c r="Y145" s="10" t="e">
        <f>IF('FY2024'!$A147&lt;&gt;"",IF(AND(MONTH($K145) &lt;= 10, MONTH($L145) &gt;= 10), IF($O145 &lt;&gt; "", $E145/$O145, ""), ""),"")</f>
        <v>#VALUE!</v>
      </c>
      <c r="Z145" s="10" t="e">
        <f>IF('FY2024'!$A147&lt;&gt;"",IF(AND(MONTH($K145) &lt;= 11, MONTH($L145) &gt;= 11), IF($O145 &lt;&gt; "", $E145/$O145, ""), ""),"")</f>
        <v>#VALUE!</v>
      </c>
      <c r="AA145" s="10" t="e">
        <f>IF('FY2024'!$A147&lt;&gt;"",IF(AND(MONTH($K145) &lt;= 12, MONTH($L145) &gt;= 12), IF($O145 &lt;&gt; "", $E145/$O145, ""), ""),"")</f>
        <v>#VALUE!</v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 t="e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#VALUE!</v>
      </c>
      <c r="L146" s="7" t="e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#VALUE!</v>
      </c>
      <c r="M146" s="7" t="e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#VALUE!</v>
      </c>
      <c r="N146" s="7" t="e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#VALUE!</v>
      </c>
      <c r="O146" s="5" t="e">
        <f t="shared" si="2"/>
        <v>#VALUE!</v>
      </c>
      <c r="P146" s="10" t="e">
        <f>IF('FY2024'!$A148&lt;&gt;"",IF(AND(MONTH($K146) &lt;= 1, MONTH($L146) &gt;= 1), IF($O146 &lt;&gt; "", $E146/$O146, ""), ""),"")</f>
        <v>#VALUE!</v>
      </c>
      <c r="Q146" s="10" t="e">
        <f>IF('FY2024'!$A148&lt;&gt;"",IF(AND(MONTH($K146) &lt;= 2, MONTH($L146) &gt;= 2), IF($O146 &lt;&gt; "", $E146/$O146, ""), ""),"")</f>
        <v>#VALUE!</v>
      </c>
      <c r="R146" s="10" t="e">
        <f>IF('FY2024'!$A148&lt;&gt;"",IF(AND(MONTH($K146) &lt;= 3, MONTH($L146) &gt;= 3), IF($O146 &lt;&gt; "", $E146/$O146, ""), ""),"")</f>
        <v>#VALUE!</v>
      </c>
      <c r="S146" s="10" t="e">
        <f>IF('FY2024'!$A148&lt;&gt;"",IF(AND(MONTH($K146) &lt;= 4, MONTH($L146) &gt;= 4), IF($O146 &lt;&gt; "", $E146/$O146, ""), ""),"")</f>
        <v>#VALUE!</v>
      </c>
      <c r="T146" s="10" t="e">
        <f>IF('FY2024'!$A148&lt;&gt;"",IF(AND(MONTH($K146) &lt;= 5, MONTH($L146) &gt;= 5), IF($O146 &lt;&gt; "", $E146/$O146, ""), ""),"")</f>
        <v>#VALUE!</v>
      </c>
      <c r="U146" s="10" t="e">
        <f>IF('FY2024'!$A148&lt;&gt;"",IF(AND(MONTH($K146) &lt;= 6, MONTH($L146) &gt;= 6), IF($O146 &lt;&gt; "", $E146/$O146, ""), ""),"")</f>
        <v>#VALUE!</v>
      </c>
      <c r="V146" s="10" t="e">
        <f>IF('FY2024'!$A148&lt;&gt;"",IF(AND(MONTH($K146) &lt;= 7, MONTH($L146) &gt;= 7 ), IF($O146 &lt;&gt; "", $E146/$O146, ""), ""),"")</f>
        <v>#VALUE!</v>
      </c>
      <c r="W146" s="10" t="e">
        <f>IF('FY2024'!$A148&lt;&gt;"",IF(AND(MONTH($K146) &lt;= 8, MONTH($L146) &gt;= 8), IF($O146 &lt;&gt; "", $E146/$O146, ""), ""),"")</f>
        <v>#VALUE!</v>
      </c>
      <c r="X146" s="10" t="e">
        <f>IF('FY2024'!$A148&lt;&gt;"",IF(AND(MONTH($K146) &lt;= 9, MONTH($L146) &gt;= 9), IF($O146 &lt;&gt; "", $E146/$O146, ""), ""),"")</f>
        <v>#VALUE!</v>
      </c>
      <c r="Y146" s="10" t="e">
        <f>IF('FY2024'!$A148&lt;&gt;"",IF(AND(MONTH($K146) &lt;= 10, MONTH($L146) &gt;= 10), IF($O146 &lt;&gt; "", $E146/$O146, ""), ""),"")</f>
        <v>#VALUE!</v>
      </c>
      <c r="Z146" s="10" t="e">
        <f>IF('FY2024'!$A148&lt;&gt;"",IF(AND(MONTH($K146) &lt;= 11, MONTH($L146) &gt;= 11), IF($O146 &lt;&gt; "", $E146/$O146, ""), ""),"")</f>
        <v>#VALUE!</v>
      </c>
      <c r="AA146" s="10" t="e">
        <f>IF('FY2024'!$A148&lt;&gt;"",IF(AND(MONTH($K146) &lt;= 12, MONTH($L146) &gt;= 12), IF($O146 &lt;&gt; "", $E146/$O146, ""), ""),"")</f>
        <v>#VALUE!</v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 t="e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#VALUE!</v>
      </c>
      <c r="L147" s="7" t="e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#VALUE!</v>
      </c>
      <c r="M147" s="7" t="e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#VALUE!</v>
      </c>
      <c r="N147" s="7" t="e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#VALUE!</v>
      </c>
      <c r="O147" s="5" t="e">
        <f t="shared" si="2"/>
        <v>#VALUE!</v>
      </c>
      <c r="P147" s="10" t="e">
        <f>IF('FY2024'!$A149&lt;&gt;"",IF(AND(MONTH($K147) &lt;= 1, MONTH($L147) &gt;= 1), IF($O147 &lt;&gt; "", $E147/$O147, ""), ""),"")</f>
        <v>#VALUE!</v>
      </c>
      <c r="Q147" s="10" t="e">
        <f>IF('FY2024'!$A149&lt;&gt;"",IF(AND(MONTH($K147) &lt;= 2, MONTH($L147) &gt;= 2), IF($O147 &lt;&gt; "", $E147/$O147, ""), ""),"")</f>
        <v>#VALUE!</v>
      </c>
      <c r="R147" s="10" t="e">
        <f>IF('FY2024'!$A149&lt;&gt;"",IF(AND(MONTH($K147) &lt;= 3, MONTH($L147) &gt;= 3), IF($O147 &lt;&gt; "", $E147/$O147, ""), ""),"")</f>
        <v>#VALUE!</v>
      </c>
      <c r="S147" s="10" t="e">
        <f>IF('FY2024'!$A149&lt;&gt;"",IF(AND(MONTH($K147) &lt;= 4, MONTH($L147) &gt;= 4), IF($O147 &lt;&gt; "", $E147/$O147, ""), ""),"")</f>
        <v>#VALUE!</v>
      </c>
      <c r="T147" s="10" t="e">
        <f>IF('FY2024'!$A149&lt;&gt;"",IF(AND(MONTH($K147) &lt;= 5, MONTH($L147) &gt;= 5), IF($O147 &lt;&gt; "", $E147/$O147, ""), ""),"")</f>
        <v>#VALUE!</v>
      </c>
      <c r="U147" s="10" t="e">
        <f>IF('FY2024'!$A149&lt;&gt;"",IF(AND(MONTH($K147) &lt;= 6, MONTH($L147) &gt;= 6), IF($O147 &lt;&gt; "", $E147/$O147, ""), ""),"")</f>
        <v>#VALUE!</v>
      </c>
      <c r="V147" s="10" t="e">
        <f>IF('FY2024'!$A149&lt;&gt;"",IF(AND(MONTH($K147) &lt;= 7, MONTH($L147) &gt;= 7 ), IF($O147 &lt;&gt; "", $E147/$O147, ""), ""),"")</f>
        <v>#VALUE!</v>
      </c>
      <c r="W147" s="10" t="e">
        <f>IF('FY2024'!$A149&lt;&gt;"",IF(AND(MONTH($K147) &lt;= 8, MONTH($L147) &gt;= 8), IF($O147 &lt;&gt; "", $E147/$O147, ""), ""),"")</f>
        <v>#VALUE!</v>
      </c>
      <c r="X147" s="10" t="e">
        <f>IF('FY2024'!$A149&lt;&gt;"",IF(AND(MONTH($K147) &lt;= 9, MONTH($L147) &gt;= 9), IF($O147 &lt;&gt; "", $E147/$O147, ""), ""),"")</f>
        <v>#VALUE!</v>
      </c>
      <c r="Y147" s="10" t="e">
        <f>IF('FY2024'!$A149&lt;&gt;"",IF(AND(MONTH($K147) &lt;= 10, MONTH($L147) &gt;= 10), IF($O147 &lt;&gt; "", $E147/$O147, ""), ""),"")</f>
        <v>#VALUE!</v>
      </c>
      <c r="Z147" s="10" t="e">
        <f>IF('FY2024'!$A149&lt;&gt;"",IF(AND(MONTH($K147) &lt;= 11, MONTH($L147) &gt;= 11), IF($O147 &lt;&gt; "", $E147/$O147, ""), ""),"")</f>
        <v>#VALUE!</v>
      </c>
      <c r="AA147" s="10" t="e">
        <f>IF('FY2024'!$A149&lt;&gt;"",IF(AND(MONTH($K147) &lt;= 12, MONTH($L147) &gt;= 12), IF($O147 &lt;&gt; "", $E147/$O147, ""), ""),"")</f>
        <v>#VALUE!</v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 t="e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#VALUE!</v>
      </c>
      <c r="L148" s="7" t="e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#VALUE!</v>
      </c>
      <c r="M148" s="7" t="e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#VALUE!</v>
      </c>
      <c r="N148" s="7" t="e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#VALUE!</v>
      </c>
      <c r="O148" s="5" t="e">
        <f t="shared" si="2"/>
        <v>#VALUE!</v>
      </c>
      <c r="P148" s="10" t="e">
        <f>IF('FY2024'!$A150&lt;&gt;"",IF(AND(MONTH($K148) &lt;= 1, MONTH($L148) &gt;= 1), IF($O148 &lt;&gt; "", $E148/$O148, ""), ""),"")</f>
        <v>#VALUE!</v>
      </c>
      <c r="Q148" s="10" t="e">
        <f>IF('FY2024'!$A150&lt;&gt;"",IF(AND(MONTH($K148) &lt;= 2, MONTH($L148) &gt;= 2), IF($O148 &lt;&gt; "", $E148/$O148, ""), ""),"")</f>
        <v>#VALUE!</v>
      </c>
      <c r="R148" s="10" t="e">
        <f>IF('FY2024'!$A150&lt;&gt;"",IF(AND(MONTH($K148) &lt;= 3, MONTH($L148) &gt;= 3), IF($O148 &lt;&gt; "", $E148/$O148, ""), ""),"")</f>
        <v>#VALUE!</v>
      </c>
      <c r="S148" s="10" t="e">
        <f>IF('FY2024'!$A150&lt;&gt;"",IF(AND(MONTH($K148) &lt;= 4, MONTH($L148) &gt;= 4), IF($O148 &lt;&gt; "", $E148/$O148, ""), ""),"")</f>
        <v>#VALUE!</v>
      </c>
      <c r="T148" s="10" t="e">
        <f>IF('FY2024'!$A150&lt;&gt;"",IF(AND(MONTH($K148) &lt;= 5, MONTH($L148) &gt;= 5), IF($O148 &lt;&gt; "", $E148/$O148, ""), ""),"")</f>
        <v>#VALUE!</v>
      </c>
      <c r="U148" s="10" t="e">
        <f>IF('FY2024'!$A150&lt;&gt;"",IF(AND(MONTH($K148) &lt;= 6, MONTH($L148) &gt;= 6), IF($O148 &lt;&gt; "", $E148/$O148, ""), ""),"")</f>
        <v>#VALUE!</v>
      </c>
      <c r="V148" s="10" t="e">
        <f>IF('FY2024'!$A150&lt;&gt;"",IF(AND(MONTH($K148) &lt;= 7, MONTH($L148) &gt;= 7 ), IF($O148 &lt;&gt; "", $E148/$O148, ""), ""),"")</f>
        <v>#VALUE!</v>
      </c>
      <c r="W148" s="10" t="e">
        <f>IF('FY2024'!$A150&lt;&gt;"",IF(AND(MONTH($K148) &lt;= 8, MONTH($L148) &gt;= 8), IF($O148 &lt;&gt; "", $E148/$O148, ""), ""),"")</f>
        <v>#VALUE!</v>
      </c>
      <c r="X148" s="10" t="e">
        <f>IF('FY2024'!$A150&lt;&gt;"",IF(AND(MONTH($K148) &lt;= 9, MONTH($L148) &gt;= 9), IF($O148 &lt;&gt; "", $E148/$O148, ""), ""),"")</f>
        <v>#VALUE!</v>
      </c>
      <c r="Y148" s="10" t="e">
        <f>IF('FY2024'!$A150&lt;&gt;"",IF(AND(MONTH($K148) &lt;= 10, MONTH($L148) &gt;= 10), IF($O148 &lt;&gt; "", $E148/$O148, ""), ""),"")</f>
        <v>#VALUE!</v>
      </c>
      <c r="Z148" s="10" t="e">
        <f>IF('FY2024'!$A150&lt;&gt;"",IF(AND(MONTH($K148) &lt;= 11, MONTH($L148) &gt;= 11), IF($O148 &lt;&gt; "", $E148/$O148, ""), ""),"")</f>
        <v>#VALUE!</v>
      </c>
      <c r="AA148" s="10" t="e">
        <f>IF('FY2024'!$A150&lt;&gt;"",IF(AND(MONTH($K148) &lt;= 12, MONTH($L148) &gt;= 12), IF($O148 &lt;&gt; "", $E148/$O148, ""), ""),"")</f>
        <v>#VALUE!</v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 t="e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#VALUE!</v>
      </c>
      <c r="L149" s="7" t="e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#VALUE!</v>
      </c>
      <c r="M149" s="7" t="e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#VALUE!</v>
      </c>
      <c r="N149" s="7" t="e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#VALUE!</v>
      </c>
      <c r="O149" s="5" t="e">
        <f t="shared" si="2"/>
        <v>#VALUE!</v>
      </c>
      <c r="P149" s="10" t="e">
        <f>IF('FY2024'!$A151&lt;&gt;"",IF(AND(MONTH($K149) &lt;= 1, MONTH($L149) &gt;= 1), IF($O149 &lt;&gt; "", $E149/$O149, ""), ""),"")</f>
        <v>#VALUE!</v>
      </c>
      <c r="Q149" s="10" t="e">
        <f>IF('FY2024'!$A151&lt;&gt;"",IF(AND(MONTH($K149) &lt;= 2, MONTH($L149) &gt;= 2), IF($O149 &lt;&gt; "", $E149/$O149, ""), ""),"")</f>
        <v>#VALUE!</v>
      </c>
      <c r="R149" s="10" t="e">
        <f>IF('FY2024'!$A151&lt;&gt;"",IF(AND(MONTH($K149) &lt;= 3, MONTH($L149) &gt;= 3), IF($O149 &lt;&gt; "", $E149/$O149, ""), ""),"")</f>
        <v>#VALUE!</v>
      </c>
      <c r="S149" s="10" t="e">
        <f>IF('FY2024'!$A151&lt;&gt;"",IF(AND(MONTH($K149) &lt;= 4, MONTH($L149) &gt;= 4), IF($O149 &lt;&gt; "", $E149/$O149, ""), ""),"")</f>
        <v>#VALUE!</v>
      </c>
      <c r="T149" s="10" t="e">
        <f>IF('FY2024'!$A151&lt;&gt;"",IF(AND(MONTH($K149) &lt;= 5, MONTH($L149) &gt;= 5), IF($O149 &lt;&gt; "", $E149/$O149, ""), ""),"")</f>
        <v>#VALUE!</v>
      </c>
      <c r="U149" s="10" t="e">
        <f>IF('FY2024'!$A151&lt;&gt;"",IF(AND(MONTH($K149) &lt;= 6, MONTH($L149) &gt;= 6), IF($O149 &lt;&gt; "", $E149/$O149, ""), ""),"")</f>
        <v>#VALUE!</v>
      </c>
      <c r="V149" s="10" t="e">
        <f>IF('FY2024'!$A151&lt;&gt;"",IF(AND(MONTH($K149) &lt;= 7, MONTH($L149) &gt;= 7 ), IF($O149 &lt;&gt; "", $E149/$O149, ""), ""),"")</f>
        <v>#VALUE!</v>
      </c>
      <c r="W149" s="10" t="e">
        <f>IF('FY2024'!$A151&lt;&gt;"",IF(AND(MONTH($K149) &lt;= 8, MONTH($L149) &gt;= 8), IF($O149 &lt;&gt; "", $E149/$O149, ""), ""),"")</f>
        <v>#VALUE!</v>
      </c>
      <c r="X149" s="10" t="e">
        <f>IF('FY2024'!$A151&lt;&gt;"",IF(AND(MONTH($K149) &lt;= 9, MONTH($L149) &gt;= 9), IF($O149 &lt;&gt; "", $E149/$O149, ""), ""),"")</f>
        <v>#VALUE!</v>
      </c>
      <c r="Y149" s="10" t="e">
        <f>IF('FY2024'!$A151&lt;&gt;"",IF(AND(MONTH($K149) &lt;= 10, MONTH($L149) &gt;= 10), IF($O149 &lt;&gt; "", $E149/$O149, ""), ""),"")</f>
        <v>#VALUE!</v>
      </c>
      <c r="Z149" s="10" t="e">
        <f>IF('FY2024'!$A151&lt;&gt;"",IF(AND(MONTH($K149) &lt;= 11, MONTH($L149) &gt;= 11), IF($O149 &lt;&gt; "", $E149/$O149, ""), ""),"")</f>
        <v>#VALUE!</v>
      </c>
      <c r="AA149" s="10" t="e">
        <f>IF('FY2024'!$A151&lt;&gt;"",IF(AND(MONTH($K149) &lt;= 12, MONTH($L149) &gt;= 12), IF($O149 &lt;&gt; "", $E149/$O149, ""), ""),"")</f>
        <v>#VALUE!</v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 t="e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#VALUE!</v>
      </c>
      <c r="L150" s="7" t="e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#VALUE!</v>
      </c>
      <c r="M150" s="7" t="e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#VALUE!</v>
      </c>
      <c r="N150" s="7" t="e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#VALUE!</v>
      </c>
      <c r="O150" s="5" t="e">
        <f t="shared" si="2"/>
        <v>#VALUE!</v>
      </c>
      <c r="P150" s="10" t="e">
        <f>IF('FY2024'!$A152&lt;&gt;"",IF(AND(MONTH($K150) &lt;= 1, MONTH($L150) &gt;= 1), IF($O150 &lt;&gt; "", $E150/$O150, ""), ""),"")</f>
        <v>#VALUE!</v>
      </c>
      <c r="Q150" s="10" t="e">
        <f>IF('FY2024'!$A152&lt;&gt;"",IF(AND(MONTH($K150) &lt;= 2, MONTH($L150) &gt;= 2), IF($O150 &lt;&gt; "", $E150/$O150, ""), ""),"")</f>
        <v>#VALUE!</v>
      </c>
      <c r="R150" s="10" t="e">
        <f>IF('FY2024'!$A152&lt;&gt;"",IF(AND(MONTH($K150) &lt;= 3, MONTH($L150) &gt;= 3), IF($O150 &lt;&gt; "", $E150/$O150, ""), ""),"")</f>
        <v>#VALUE!</v>
      </c>
      <c r="S150" s="10" t="e">
        <f>IF('FY2024'!$A152&lt;&gt;"",IF(AND(MONTH($K150) &lt;= 4, MONTH($L150) &gt;= 4), IF($O150 &lt;&gt; "", $E150/$O150, ""), ""),"")</f>
        <v>#VALUE!</v>
      </c>
      <c r="T150" s="10" t="e">
        <f>IF('FY2024'!$A152&lt;&gt;"",IF(AND(MONTH($K150) &lt;= 5, MONTH($L150) &gt;= 5), IF($O150 &lt;&gt; "", $E150/$O150, ""), ""),"")</f>
        <v>#VALUE!</v>
      </c>
      <c r="U150" s="10" t="e">
        <f>IF('FY2024'!$A152&lt;&gt;"",IF(AND(MONTH($K150) &lt;= 6, MONTH($L150) &gt;= 6), IF($O150 &lt;&gt; "", $E150/$O150, ""), ""),"")</f>
        <v>#VALUE!</v>
      </c>
      <c r="V150" s="10" t="e">
        <f>IF('FY2024'!$A152&lt;&gt;"",IF(AND(MONTH($K150) &lt;= 7, MONTH($L150) &gt;= 7 ), IF($O150 &lt;&gt; "", $E150/$O150, ""), ""),"")</f>
        <v>#VALUE!</v>
      </c>
      <c r="W150" s="10" t="e">
        <f>IF('FY2024'!$A152&lt;&gt;"",IF(AND(MONTH($K150) &lt;= 8, MONTH($L150) &gt;= 8), IF($O150 &lt;&gt; "", $E150/$O150, ""), ""),"")</f>
        <v>#VALUE!</v>
      </c>
      <c r="X150" s="10" t="e">
        <f>IF('FY2024'!$A152&lt;&gt;"",IF(AND(MONTH($K150) &lt;= 9, MONTH($L150) &gt;= 9), IF($O150 &lt;&gt; "", $E150/$O150, ""), ""),"")</f>
        <v>#VALUE!</v>
      </c>
      <c r="Y150" s="10" t="e">
        <f>IF('FY2024'!$A152&lt;&gt;"",IF(AND(MONTH($K150) &lt;= 10, MONTH($L150) &gt;= 10), IF($O150 &lt;&gt; "", $E150/$O150, ""), ""),"")</f>
        <v>#VALUE!</v>
      </c>
      <c r="Z150" s="10" t="e">
        <f>IF('FY2024'!$A152&lt;&gt;"",IF(AND(MONTH($K150) &lt;= 11, MONTH($L150) &gt;= 11), IF($O150 &lt;&gt; "", $E150/$O150, ""), ""),"")</f>
        <v>#VALUE!</v>
      </c>
      <c r="AA150" s="10" t="e">
        <f>IF('FY2024'!$A152&lt;&gt;"",IF(AND(MONTH($K150) &lt;= 12, MONTH($L150) &gt;= 12), IF($O150 &lt;&gt; "", $E150/$O150, ""), ""),"")</f>
        <v>#VALUE!</v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 t="e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#VALUE!</v>
      </c>
      <c r="L151" s="7" t="e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#VALUE!</v>
      </c>
      <c r="M151" s="7" t="e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#VALUE!</v>
      </c>
      <c r="N151" s="7" t="e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#VALUE!</v>
      </c>
      <c r="O151" s="5" t="e">
        <f t="shared" si="2"/>
        <v>#VALUE!</v>
      </c>
      <c r="P151" s="10" t="e">
        <f>IF('FY2024'!$A153&lt;&gt;"",IF(AND(MONTH($K151) &lt;= 1, MONTH($L151) &gt;= 1), IF($O151 &lt;&gt; "", $E151/$O151, ""), ""),"")</f>
        <v>#VALUE!</v>
      </c>
      <c r="Q151" s="10" t="e">
        <f>IF('FY2024'!$A153&lt;&gt;"",IF(AND(MONTH($K151) &lt;= 2, MONTH($L151) &gt;= 2), IF($O151 &lt;&gt; "", $E151/$O151, ""), ""),"")</f>
        <v>#VALUE!</v>
      </c>
      <c r="R151" s="10" t="e">
        <f>IF('FY2024'!$A153&lt;&gt;"",IF(AND(MONTH($K151) &lt;= 3, MONTH($L151) &gt;= 3), IF($O151 &lt;&gt; "", $E151/$O151, ""), ""),"")</f>
        <v>#VALUE!</v>
      </c>
      <c r="S151" s="10" t="e">
        <f>IF('FY2024'!$A153&lt;&gt;"",IF(AND(MONTH($K151) &lt;= 4, MONTH($L151) &gt;= 4), IF($O151 &lt;&gt; "", $E151/$O151, ""), ""),"")</f>
        <v>#VALUE!</v>
      </c>
      <c r="T151" s="10" t="e">
        <f>IF('FY2024'!$A153&lt;&gt;"",IF(AND(MONTH($K151) &lt;= 5, MONTH($L151) &gt;= 5), IF($O151 &lt;&gt; "", $E151/$O151, ""), ""),"")</f>
        <v>#VALUE!</v>
      </c>
      <c r="U151" s="10" t="e">
        <f>IF('FY2024'!$A153&lt;&gt;"",IF(AND(MONTH($K151) &lt;= 6, MONTH($L151) &gt;= 6), IF($O151 &lt;&gt; "", $E151/$O151, ""), ""),"")</f>
        <v>#VALUE!</v>
      </c>
      <c r="V151" s="10" t="e">
        <f>IF('FY2024'!$A153&lt;&gt;"",IF(AND(MONTH($K151) &lt;= 7, MONTH($L151) &gt;= 7 ), IF($O151 &lt;&gt; "", $E151/$O151, ""), ""),"")</f>
        <v>#VALUE!</v>
      </c>
      <c r="W151" s="10" t="e">
        <f>IF('FY2024'!$A153&lt;&gt;"",IF(AND(MONTH($K151) &lt;= 8, MONTH($L151) &gt;= 8), IF($O151 &lt;&gt; "", $E151/$O151, ""), ""),"")</f>
        <v>#VALUE!</v>
      </c>
      <c r="X151" s="10" t="e">
        <f>IF('FY2024'!$A153&lt;&gt;"",IF(AND(MONTH($K151) &lt;= 9, MONTH($L151) &gt;= 9), IF($O151 &lt;&gt; "", $E151/$O151, ""), ""),"")</f>
        <v>#VALUE!</v>
      </c>
      <c r="Y151" s="10" t="e">
        <f>IF('FY2024'!$A153&lt;&gt;"",IF(AND(MONTH($K151) &lt;= 10, MONTH($L151) &gt;= 10), IF($O151 &lt;&gt; "", $E151/$O151, ""), ""),"")</f>
        <v>#VALUE!</v>
      </c>
      <c r="Z151" s="10" t="e">
        <f>IF('FY2024'!$A153&lt;&gt;"",IF(AND(MONTH($K151) &lt;= 11, MONTH($L151) &gt;= 11), IF($O151 &lt;&gt; "", $E151/$O151, ""), ""),"")</f>
        <v>#VALUE!</v>
      </c>
      <c r="AA151" s="10" t="e">
        <f>IF('FY2024'!$A153&lt;&gt;"",IF(AND(MONTH($K151) &lt;= 12, MONTH($L151) &gt;= 12), IF($O151 &lt;&gt; "", $E151/$O151, ""), ""),"")</f>
        <v>#VALUE!</v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 t="e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#VALUE!</v>
      </c>
      <c r="L152" s="7" t="e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#VALUE!</v>
      </c>
      <c r="M152" s="7" t="e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#VALUE!</v>
      </c>
      <c r="N152" s="7" t="e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#VALUE!</v>
      </c>
      <c r="O152" s="5" t="e">
        <f t="shared" si="2"/>
        <v>#VALUE!</v>
      </c>
      <c r="P152" s="10" t="e">
        <f>IF('FY2024'!$A154&lt;&gt;"",IF(AND(MONTH($K152) &lt;= 1, MONTH($L152) &gt;= 1), IF($O152 &lt;&gt; "", $E152/$O152, ""), ""),"")</f>
        <v>#VALUE!</v>
      </c>
      <c r="Q152" s="10" t="e">
        <f>IF('FY2024'!$A154&lt;&gt;"",IF(AND(MONTH($K152) &lt;= 2, MONTH($L152) &gt;= 2), IF($O152 &lt;&gt; "", $E152/$O152, ""), ""),"")</f>
        <v>#VALUE!</v>
      </c>
      <c r="R152" s="10" t="e">
        <f>IF('FY2024'!$A154&lt;&gt;"",IF(AND(MONTH($K152) &lt;= 3, MONTH($L152) &gt;= 3), IF($O152 &lt;&gt; "", $E152/$O152, ""), ""),"")</f>
        <v>#VALUE!</v>
      </c>
      <c r="S152" s="10" t="e">
        <f>IF('FY2024'!$A154&lt;&gt;"",IF(AND(MONTH($K152) &lt;= 4, MONTH($L152) &gt;= 4), IF($O152 &lt;&gt; "", $E152/$O152, ""), ""),"")</f>
        <v>#VALUE!</v>
      </c>
      <c r="T152" s="10" t="e">
        <f>IF('FY2024'!$A154&lt;&gt;"",IF(AND(MONTH($K152) &lt;= 5, MONTH($L152) &gt;= 5), IF($O152 &lt;&gt; "", $E152/$O152, ""), ""),"")</f>
        <v>#VALUE!</v>
      </c>
      <c r="U152" s="10" t="e">
        <f>IF('FY2024'!$A154&lt;&gt;"",IF(AND(MONTH($K152) &lt;= 6, MONTH($L152) &gt;= 6), IF($O152 &lt;&gt; "", $E152/$O152, ""), ""),"")</f>
        <v>#VALUE!</v>
      </c>
      <c r="V152" s="10" t="e">
        <f>IF('FY2024'!$A154&lt;&gt;"",IF(AND(MONTH($K152) &lt;= 7, MONTH($L152) &gt;= 7 ), IF($O152 &lt;&gt; "", $E152/$O152, ""), ""),"")</f>
        <v>#VALUE!</v>
      </c>
      <c r="W152" s="10" t="e">
        <f>IF('FY2024'!$A154&lt;&gt;"",IF(AND(MONTH($K152) &lt;= 8, MONTH($L152) &gt;= 8), IF($O152 &lt;&gt; "", $E152/$O152, ""), ""),"")</f>
        <v>#VALUE!</v>
      </c>
      <c r="X152" s="10" t="e">
        <f>IF('FY2024'!$A154&lt;&gt;"",IF(AND(MONTH($K152) &lt;= 9, MONTH($L152) &gt;= 9), IF($O152 &lt;&gt; "", $E152/$O152, ""), ""),"")</f>
        <v>#VALUE!</v>
      </c>
      <c r="Y152" s="10" t="e">
        <f>IF('FY2024'!$A154&lt;&gt;"",IF(AND(MONTH($K152) &lt;= 10, MONTH($L152) &gt;= 10), IF($O152 &lt;&gt; "", $E152/$O152, ""), ""),"")</f>
        <v>#VALUE!</v>
      </c>
      <c r="Z152" s="10" t="e">
        <f>IF('FY2024'!$A154&lt;&gt;"",IF(AND(MONTH($K152) &lt;= 11, MONTH($L152) &gt;= 11), IF($O152 &lt;&gt; "", $E152/$O152, ""), ""),"")</f>
        <v>#VALUE!</v>
      </c>
      <c r="AA152" s="10" t="e">
        <f>IF('FY2024'!$A154&lt;&gt;"",IF(AND(MONTH($K152) &lt;= 12, MONTH($L152) &gt;= 12), IF($O152 &lt;&gt; "", $E152/$O152, ""), ""),"")</f>
        <v>#VALUE!</v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 t="e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#VALUE!</v>
      </c>
      <c r="L153" s="7" t="e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#VALUE!</v>
      </c>
      <c r="M153" s="7" t="e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#VALUE!</v>
      </c>
      <c r="N153" s="7" t="e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#VALUE!</v>
      </c>
      <c r="O153" s="5" t="e">
        <f t="shared" si="2"/>
        <v>#VALUE!</v>
      </c>
      <c r="P153" s="10" t="e">
        <f>IF('FY2024'!$A155&lt;&gt;"",IF(AND(MONTH($K153) &lt;= 1, MONTH($L153) &gt;= 1), IF($O153 &lt;&gt; "", $E153/$O153, ""), ""),"")</f>
        <v>#VALUE!</v>
      </c>
      <c r="Q153" s="10" t="e">
        <f>IF('FY2024'!$A155&lt;&gt;"",IF(AND(MONTH($K153) &lt;= 2, MONTH($L153) &gt;= 2), IF($O153 &lt;&gt; "", $E153/$O153, ""), ""),"")</f>
        <v>#VALUE!</v>
      </c>
      <c r="R153" s="10" t="e">
        <f>IF('FY2024'!$A155&lt;&gt;"",IF(AND(MONTH($K153) &lt;= 3, MONTH($L153) &gt;= 3), IF($O153 &lt;&gt; "", $E153/$O153, ""), ""),"")</f>
        <v>#VALUE!</v>
      </c>
      <c r="S153" s="10" t="e">
        <f>IF('FY2024'!$A155&lt;&gt;"",IF(AND(MONTH($K153) &lt;= 4, MONTH($L153) &gt;= 4), IF($O153 &lt;&gt; "", $E153/$O153, ""), ""),"")</f>
        <v>#VALUE!</v>
      </c>
      <c r="T153" s="10" t="e">
        <f>IF('FY2024'!$A155&lt;&gt;"",IF(AND(MONTH($K153) &lt;= 5, MONTH($L153) &gt;= 5), IF($O153 &lt;&gt; "", $E153/$O153, ""), ""),"")</f>
        <v>#VALUE!</v>
      </c>
      <c r="U153" s="10" t="e">
        <f>IF('FY2024'!$A155&lt;&gt;"",IF(AND(MONTH($K153) &lt;= 6, MONTH($L153) &gt;= 6), IF($O153 &lt;&gt; "", $E153/$O153, ""), ""),"")</f>
        <v>#VALUE!</v>
      </c>
      <c r="V153" s="10" t="e">
        <f>IF('FY2024'!$A155&lt;&gt;"",IF(AND(MONTH($K153) &lt;= 7, MONTH($L153) &gt;= 7 ), IF($O153 &lt;&gt; "", $E153/$O153, ""), ""),"")</f>
        <v>#VALUE!</v>
      </c>
      <c r="W153" s="10" t="e">
        <f>IF('FY2024'!$A155&lt;&gt;"",IF(AND(MONTH($K153) &lt;= 8, MONTH($L153) &gt;= 8), IF($O153 &lt;&gt; "", $E153/$O153, ""), ""),"")</f>
        <v>#VALUE!</v>
      </c>
      <c r="X153" s="10" t="e">
        <f>IF('FY2024'!$A155&lt;&gt;"",IF(AND(MONTH($K153) &lt;= 9, MONTH($L153) &gt;= 9), IF($O153 &lt;&gt; "", $E153/$O153, ""), ""),"")</f>
        <v>#VALUE!</v>
      </c>
      <c r="Y153" s="10" t="e">
        <f>IF('FY2024'!$A155&lt;&gt;"",IF(AND(MONTH($K153) &lt;= 10, MONTH($L153) &gt;= 10), IF($O153 &lt;&gt; "", $E153/$O153, ""), ""),"")</f>
        <v>#VALUE!</v>
      </c>
      <c r="Z153" s="10" t="e">
        <f>IF('FY2024'!$A155&lt;&gt;"",IF(AND(MONTH($K153) &lt;= 11, MONTH($L153) &gt;= 11), IF($O153 &lt;&gt; "", $E153/$O153, ""), ""),"")</f>
        <v>#VALUE!</v>
      </c>
      <c r="AA153" s="10" t="e">
        <f>IF('FY2024'!$A155&lt;&gt;"",IF(AND(MONTH($K153) &lt;= 12, MONTH($L153) &gt;= 12), IF($O153 &lt;&gt; "", $E153/$O153, ""), ""),"")</f>
        <v>#VALUE!</v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 t="e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#VALUE!</v>
      </c>
      <c r="L154" s="7" t="e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#VALUE!</v>
      </c>
      <c r="M154" s="7" t="e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#VALUE!</v>
      </c>
      <c r="N154" s="7" t="e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#VALUE!</v>
      </c>
      <c r="O154" s="5" t="e">
        <f t="shared" si="2"/>
        <v>#VALUE!</v>
      </c>
      <c r="P154" s="10" t="e">
        <f>IF('FY2024'!$A156&lt;&gt;"",IF(AND(MONTH($K154) &lt;= 1, MONTH($L154) &gt;= 1), IF($O154 &lt;&gt; "", $E154/$O154, ""), ""),"")</f>
        <v>#VALUE!</v>
      </c>
      <c r="Q154" s="10" t="e">
        <f>IF('FY2024'!$A156&lt;&gt;"",IF(AND(MONTH($K154) &lt;= 2, MONTH($L154) &gt;= 2), IF($O154 &lt;&gt; "", $E154/$O154, ""), ""),"")</f>
        <v>#VALUE!</v>
      </c>
      <c r="R154" s="10" t="e">
        <f>IF('FY2024'!$A156&lt;&gt;"",IF(AND(MONTH($K154) &lt;= 3, MONTH($L154) &gt;= 3), IF($O154 &lt;&gt; "", $E154/$O154, ""), ""),"")</f>
        <v>#VALUE!</v>
      </c>
      <c r="S154" s="10" t="e">
        <f>IF('FY2024'!$A156&lt;&gt;"",IF(AND(MONTH($K154) &lt;= 4, MONTH($L154) &gt;= 4), IF($O154 &lt;&gt; "", $E154/$O154, ""), ""),"")</f>
        <v>#VALUE!</v>
      </c>
      <c r="T154" s="10" t="e">
        <f>IF('FY2024'!$A156&lt;&gt;"",IF(AND(MONTH($K154) &lt;= 5, MONTH($L154) &gt;= 5), IF($O154 &lt;&gt; "", $E154/$O154, ""), ""),"")</f>
        <v>#VALUE!</v>
      </c>
      <c r="U154" s="10" t="e">
        <f>IF('FY2024'!$A156&lt;&gt;"",IF(AND(MONTH($K154) &lt;= 6, MONTH($L154) &gt;= 6), IF($O154 &lt;&gt; "", $E154/$O154, ""), ""),"")</f>
        <v>#VALUE!</v>
      </c>
      <c r="V154" s="10" t="e">
        <f>IF('FY2024'!$A156&lt;&gt;"",IF(AND(MONTH($K154) &lt;= 7, MONTH($L154) &gt;= 7 ), IF($O154 &lt;&gt; "", $E154/$O154, ""), ""),"")</f>
        <v>#VALUE!</v>
      </c>
      <c r="W154" s="10" t="e">
        <f>IF('FY2024'!$A156&lt;&gt;"",IF(AND(MONTH($K154) &lt;= 8, MONTH($L154) &gt;= 8), IF($O154 &lt;&gt; "", $E154/$O154, ""), ""),"")</f>
        <v>#VALUE!</v>
      </c>
      <c r="X154" s="10" t="e">
        <f>IF('FY2024'!$A156&lt;&gt;"",IF(AND(MONTH($K154) &lt;= 9, MONTH($L154) &gt;= 9), IF($O154 &lt;&gt; "", $E154/$O154, ""), ""),"")</f>
        <v>#VALUE!</v>
      </c>
      <c r="Y154" s="10" t="e">
        <f>IF('FY2024'!$A156&lt;&gt;"",IF(AND(MONTH($K154) &lt;= 10, MONTH($L154) &gt;= 10), IF($O154 &lt;&gt; "", $E154/$O154, ""), ""),"")</f>
        <v>#VALUE!</v>
      </c>
      <c r="Z154" s="10" t="e">
        <f>IF('FY2024'!$A156&lt;&gt;"",IF(AND(MONTH($K154) &lt;= 11, MONTH($L154) &gt;= 11), IF($O154 &lt;&gt; "", $E154/$O154, ""), ""),"")</f>
        <v>#VALUE!</v>
      </c>
      <c r="AA154" s="10" t="e">
        <f>IF('FY2024'!$A156&lt;&gt;"",IF(AND(MONTH($K154) &lt;= 12, MONTH($L154) &gt;= 12), IF($O154 &lt;&gt; "", $E154/$O154, ""), ""),"")</f>
        <v>#VALUE!</v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 t="e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#VALUE!</v>
      </c>
      <c r="L155" s="7" t="e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#VALUE!</v>
      </c>
      <c r="M155" s="7" t="e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#VALUE!</v>
      </c>
      <c r="N155" s="7" t="e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#VALUE!</v>
      </c>
      <c r="O155" s="5" t="e">
        <f t="shared" si="2"/>
        <v>#VALUE!</v>
      </c>
      <c r="P155" s="10" t="e">
        <f>IF('FY2024'!$A157&lt;&gt;"",IF(AND(MONTH($K155) &lt;= 1, MONTH($L155) &gt;= 1), IF($O155 &lt;&gt; "", $E155/$O155, ""), ""),"")</f>
        <v>#VALUE!</v>
      </c>
      <c r="Q155" s="10" t="e">
        <f>IF('FY2024'!$A157&lt;&gt;"",IF(AND(MONTH($K155) &lt;= 2, MONTH($L155) &gt;= 2), IF($O155 &lt;&gt; "", $E155/$O155, ""), ""),"")</f>
        <v>#VALUE!</v>
      </c>
      <c r="R155" s="10" t="e">
        <f>IF('FY2024'!$A157&lt;&gt;"",IF(AND(MONTH($K155) &lt;= 3, MONTH($L155) &gt;= 3), IF($O155 &lt;&gt; "", $E155/$O155, ""), ""),"")</f>
        <v>#VALUE!</v>
      </c>
      <c r="S155" s="10" t="e">
        <f>IF('FY2024'!$A157&lt;&gt;"",IF(AND(MONTH($K155) &lt;= 4, MONTH($L155) &gt;= 4), IF($O155 &lt;&gt; "", $E155/$O155, ""), ""),"")</f>
        <v>#VALUE!</v>
      </c>
      <c r="T155" s="10" t="e">
        <f>IF('FY2024'!$A157&lt;&gt;"",IF(AND(MONTH($K155) &lt;= 5, MONTH($L155) &gt;= 5), IF($O155 &lt;&gt; "", $E155/$O155, ""), ""),"")</f>
        <v>#VALUE!</v>
      </c>
      <c r="U155" s="10" t="e">
        <f>IF('FY2024'!$A157&lt;&gt;"",IF(AND(MONTH($K155) &lt;= 6, MONTH($L155) &gt;= 6), IF($O155 &lt;&gt; "", $E155/$O155, ""), ""),"")</f>
        <v>#VALUE!</v>
      </c>
      <c r="V155" s="10" t="e">
        <f>IF('FY2024'!$A157&lt;&gt;"",IF(AND(MONTH($K155) &lt;= 7, MONTH($L155) &gt;= 7 ), IF($O155 &lt;&gt; "", $E155/$O155, ""), ""),"")</f>
        <v>#VALUE!</v>
      </c>
      <c r="W155" s="10" t="e">
        <f>IF('FY2024'!$A157&lt;&gt;"",IF(AND(MONTH($K155) &lt;= 8, MONTH($L155) &gt;= 8), IF($O155 &lt;&gt; "", $E155/$O155, ""), ""),"")</f>
        <v>#VALUE!</v>
      </c>
      <c r="X155" s="10" t="e">
        <f>IF('FY2024'!$A157&lt;&gt;"",IF(AND(MONTH($K155) &lt;= 9, MONTH($L155) &gt;= 9), IF($O155 &lt;&gt; "", $E155/$O155, ""), ""),"")</f>
        <v>#VALUE!</v>
      </c>
      <c r="Y155" s="10" t="e">
        <f>IF('FY2024'!$A157&lt;&gt;"",IF(AND(MONTH($K155) &lt;= 10, MONTH($L155) &gt;= 10), IF($O155 &lt;&gt; "", $E155/$O155, ""), ""),"")</f>
        <v>#VALUE!</v>
      </c>
      <c r="Z155" s="10" t="e">
        <f>IF('FY2024'!$A157&lt;&gt;"",IF(AND(MONTH($K155) &lt;= 11, MONTH($L155) &gt;= 11), IF($O155 &lt;&gt; "", $E155/$O155, ""), ""),"")</f>
        <v>#VALUE!</v>
      </c>
      <c r="AA155" s="10" t="e">
        <f>IF('FY2024'!$A157&lt;&gt;"",IF(AND(MONTH($K155) &lt;= 12, MONTH($L155) &gt;= 12), IF($O155 &lt;&gt; "", $E155/$O155, ""), ""),"")</f>
        <v>#VALUE!</v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 t="e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#VALUE!</v>
      </c>
      <c r="L156" s="7" t="e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#VALUE!</v>
      </c>
      <c r="M156" s="7" t="e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#VALUE!</v>
      </c>
      <c r="N156" s="7" t="e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#VALUE!</v>
      </c>
      <c r="O156" s="5" t="e">
        <f t="shared" si="2"/>
        <v>#VALUE!</v>
      </c>
      <c r="P156" s="10" t="e">
        <f>IF('FY2024'!$A158&lt;&gt;"",IF(AND(MONTH($K156) &lt;= 1, MONTH($L156) &gt;= 1), IF($O156 &lt;&gt; "", $E156/$O156, ""), ""),"")</f>
        <v>#VALUE!</v>
      </c>
      <c r="Q156" s="10" t="e">
        <f>IF('FY2024'!$A158&lt;&gt;"",IF(AND(MONTH($K156) &lt;= 2, MONTH($L156) &gt;= 2), IF($O156 &lt;&gt; "", $E156/$O156, ""), ""),"")</f>
        <v>#VALUE!</v>
      </c>
      <c r="R156" s="10" t="e">
        <f>IF('FY2024'!$A158&lt;&gt;"",IF(AND(MONTH($K156) &lt;= 3, MONTH($L156) &gt;= 3), IF($O156 &lt;&gt; "", $E156/$O156, ""), ""),"")</f>
        <v>#VALUE!</v>
      </c>
      <c r="S156" s="10" t="e">
        <f>IF('FY2024'!$A158&lt;&gt;"",IF(AND(MONTH($K156) &lt;= 4, MONTH($L156) &gt;= 4), IF($O156 &lt;&gt; "", $E156/$O156, ""), ""),"")</f>
        <v>#VALUE!</v>
      </c>
      <c r="T156" s="10" t="e">
        <f>IF('FY2024'!$A158&lt;&gt;"",IF(AND(MONTH($K156) &lt;= 5, MONTH($L156) &gt;= 5), IF($O156 &lt;&gt; "", $E156/$O156, ""), ""),"")</f>
        <v>#VALUE!</v>
      </c>
      <c r="U156" s="10" t="e">
        <f>IF('FY2024'!$A158&lt;&gt;"",IF(AND(MONTH($K156) &lt;= 6, MONTH($L156) &gt;= 6), IF($O156 &lt;&gt; "", $E156/$O156, ""), ""),"")</f>
        <v>#VALUE!</v>
      </c>
      <c r="V156" s="10" t="e">
        <f>IF('FY2024'!$A158&lt;&gt;"",IF(AND(MONTH($K156) &lt;= 7, MONTH($L156) &gt;= 7 ), IF($O156 &lt;&gt; "", $E156/$O156, ""), ""),"")</f>
        <v>#VALUE!</v>
      </c>
      <c r="W156" s="10" t="e">
        <f>IF('FY2024'!$A158&lt;&gt;"",IF(AND(MONTH($K156) &lt;= 8, MONTH($L156) &gt;= 8), IF($O156 &lt;&gt; "", $E156/$O156, ""), ""),"")</f>
        <v>#VALUE!</v>
      </c>
      <c r="X156" s="10" t="e">
        <f>IF('FY2024'!$A158&lt;&gt;"",IF(AND(MONTH($K156) &lt;= 9, MONTH($L156) &gt;= 9), IF($O156 &lt;&gt; "", $E156/$O156, ""), ""),"")</f>
        <v>#VALUE!</v>
      </c>
      <c r="Y156" s="10" t="e">
        <f>IF('FY2024'!$A158&lt;&gt;"",IF(AND(MONTH($K156) &lt;= 10, MONTH($L156) &gt;= 10), IF($O156 &lt;&gt; "", $E156/$O156, ""), ""),"")</f>
        <v>#VALUE!</v>
      </c>
      <c r="Z156" s="10" t="e">
        <f>IF('FY2024'!$A158&lt;&gt;"",IF(AND(MONTH($K156) &lt;= 11, MONTH($L156) &gt;= 11), IF($O156 &lt;&gt; "", $E156/$O156, ""), ""),"")</f>
        <v>#VALUE!</v>
      </c>
      <c r="AA156" s="10" t="e">
        <f>IF('FY2024'!$A158&lt;&gt;"",IF(AND(MONTH($K156) &lt;= 12, MONTH($L156) &gt;= 12), IF($O156 &lt;&gt; "", $E156/$O156, ""), ""),"")</f>
        <v>#VALUE!</v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 t="e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#VALUE!</v>
      </c>
      <c r="L157" s="7" t="e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#VALUE!</v>
      </c>
      <c r="M157" s="7" t="e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#VALUE!</v>
      </c>
      <c r="N157" s="7" t="e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#VALUE!</v>
      </c>
      <c r="O157" s="5" t="e">
        <f t="shared" si="2"/>
        <v>#VALUE!</v>
      </c>
      <c r="P157" s="10" t="e">
        <f>IF('FY2024'!$A159&lt;&gt;"",IF(AND(MONTH($K157) &lt;= 1, MONTH($L157) &gt;= 1), IF($O157 &lt;&gt; "", $E157/$O157, ""), ""),"")</f>
        <v>#VALUE!</v>
      </c>
      <c r="Q157" s="10" t="e">
        <f>IF('FY2024'!$A159&lt;&gt;"",IF(AND(MONTH($K157) &lt;= 2, MONTH($L157) &gt;= 2), IF($O157 &lt;&gt; "", $E157/$O157, ""), ""),"")</f>
        <v>#VALUE!</v>
      </c>
      <c r="R157" s="10" t="e">
        <f>IF('FY2024'!$A159&lt;&gt;"",IF(AND(MONTH($K157) &lt;= 3, MONTH($L157) &gt;= 3), IF($O157 &lt;&gt; "", $E157/$O157, ""), ""),"")</f>
        <v>#VALUE!</v>
      </c>
      <c r="S157" s="10" t="e">
        <f>IF('FY2024'!$A159&lt;&gt;"",IF(AND(MONTH($K157) &lt;= 4, MONTH($L157) &gt;= 4), IF($O157 &lt;&gt; "", $E157/$O157, ""), ""),"")</f>
        <v>#VALUE!</v>
      </c>
      <c r="T157" s="10" t="e">
        <f>IF('FY2024'!$A159&lt;&gt;"",IF(AND(MONTH($K157) &lt;= 5, MONTH($L157) &gt;= 5), IF($O157 &lt;&gt; "", $E157/$O157, ""), ""),"")</f>
        <v>#VALUE!</v>
      </c>
      <c r="U157" s="10" t="e">
        <f>IF('FY2024'!$A159&lt;&gt;"",IF(AND(MONTH($K157) &lt;= 6, MONTH($L157) &gt;= 6), IF($O157 &lt;&gt; "", $E157/$O157, ""), ""),"")</f>
        <v>#VALUE!</v>
      </c>
      <c r="V157" s="10" t="e">
        <f>IF('FY2024'!$A159&lt;&gt;"",IF(AND(MONTH($K157) &lt;= 7, MONTH($L157) &gt;= 7 ), IF($O157 &lt;&gt; "", $E157/$O157, ""), ""),"")</f>
        <v>#VALUE!</v>
      </c>
      <c r="W157" s="10" t="e">
        <f>IF('FY2024'!$A159&lt;&gt;"",IF(AND(MONTH($K157) &lt;= 8, MONTH($L157) &gt;= 8), IF($O157 &lt;&gt; "", $E157/$O157, ""), ""),"")</f>
        <v>#VALUE!</v>
      </c>
      <c r="X157" s="10" t="e">
        <f>IF('FY2024'!$A159&lt;&gt;"",IF(AND(MONTH($K157) &lt;= 9, MONTH($L157) &gt;= 9), IF($O157 &lt;&gt; "", $E157/$O157, ""), ""),"")</f>
        <v>#VALUE!</v>
      </c>
      <c r="Y157" s="10" t="e">
        <f>IF('FY2024'!$A159&lt;&gt;"",IF(AND(MONTH($K157) &lt;= 10, MONTH($L157) &gt;= 10), IF($O157 &lt;&gt; "", $E157/$O157, ""), ""),"")</f>
        <v>#VALUE!</v>
      </c>
      <c r="Z157" s="10" t="e">
        <f>IF('FY2024'!$A159&lt;&gt;"",IF(AND(MONTH($K157) &lt;= 11, MONTH($L157) &gt;= 11), IF($O157 &lt;&gt; "", $E157/$O157, ""), ""),"")</f>
        <v>#VALUE!</v>
      </c>
      <c r="AA157" s="10" t="e">
        <f>IF('FY2024'!$A159&lt;&gt;"",IF(AND(MONTH($K157) &lt;= 12, MONTH($L157) &gt;= 12), IF($O157 &lt;&gt; "", $E157/$O157, ""), ""),"")</f>
        <v>#VALUE!</v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 t="e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#VALUE!</v>
      </c>
      <c r="L158" s="7" t="e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#VALUE!</v>
      </c>
      <c r="M158" s="7" t="e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#VALUE!</v>
      </c>
      <c r="N158" s="7" t="e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#VALUE!</v>
      </c>
      <c r="O158" s="5" t="e">
        <f t="shared" si="2"/>
        <v>#VALUE!</v>
      </c>
      <c r="P158" s="10" t="e">
        <f>IF('FY2024'!$A160&lt;&gt;"",IF(AND(MONTH($K158) &lt;= 1, MONTH($L158) &gt;= 1), IF($O158 &lt;&gt; "", $E158/$O158, ""), ""),"")</f>
        <v>#VALUE!</v>
      </c>
      <c r="Q158" s="10" t="e">
        <f>IF('FY2024'!$A160&lt;&gt;"",IF(AND(MONTH($K158) &lt;= 2, MONTH($L158) &gt;= 2), IF($O158 &lt;&gt; "", $E158/$O158, ""), ""),"")</f>
        <v>#VALUE!</v>
      </c>
      <c r="R158" s="10" t="e">
        <f>IF('FY2024'!$A160&lt;&gt;"",IF(AND(MONTH($K158) &lt;= 3, MONTH($L158) &gt;= 3), IF($O158 &lt;&gt; "", $E158/$O158, ""), ""),"")</f>
        <v>#VALUE!</v>
      </c>
      <c r="S158" s="10" t="e">
        <f>IF('FY2024'!$A160&lt;&gt;"",IF(AND(MONTH($K158) &lt;= 4, MONTH($L158) &gt;= 4), IF($O158 &lt;&gt; "", $E158/$O158, ""), ""),"")</f>
        <v>#VALUE!</v>
      </c>
      <c r="T158" s="10" t="e">
        <f>IF('FY2024'!$A160&lt;&gt;"",IF(AND(MONTH($K158) &lt;= 5, MONTH($L158) &gt;= 5), IF($O158 &lt;&gt; "", $E158/$O158, ""), ""),"")</f>
        <v>#VALUE!</v>
      </c>
      <c r="U158" s="10" t="e">
        <f>IF('FY2024'!$A160&lt;&gt;"",IF(AND(MONTH($K158) &lt;= 6, MONTH($L158) &gt;= 6), IF($O158 &lt;&gt; "", $E158/$O158, ""), ""),"")</f>
        <v>#VALUE!</v>
      </c>
      <c r="V158" s="10" t="e">
        <f>IF('FY2024'!$A160&lt;&gt;"",IF(AND(MONTH($K158) &lt;= 7, MONTH($L158) &gt;= 7 ), IF($O158 &lt;&gt; "", $E158/$O158, ""), ""),"")</f>
        <v>#VALUE!</v>
      </c>
      <c r="W158" s="10" t="e">
        <f>IF('FY2024'!$A160&lt;&gt;"",IF(AND(MONTH($K158) &lt;= 8, MONTH($L158) &gt;= 8), IF($O158 &lt;&gt; "", $E158/$O158, ""), ""),"")</f>
        <v>#VALUE!</v>
      </c>
      <c r="X158" s="10" t="e">
        <f>IF('FY2024'!$A160&lt;&gt;"",IF(AND(MONTH($K158) &lt;= 9, MONTH($L158) &gt;= 9), IF($O158 &lt;&gt; "", $E158/$O158, ""), ""),"")</f>
        <v>#VALUE!</v>
      </c>
      <c r="Y158" s="10" t="e">
        <f>IF('FY2024'!$A160&lt;&gt;"",IF(AND(MONTH($K158) &lt;= 10, MONTH($L158) &gt;= 10), IF($O158 &lt;&gt; "", $E158/$O158, ""), ""),"")</f>
        <v>#VALUE!</v>
      </c>
      <c r="Z158" s="10" t="e">
        <f>IF('FY2024'!$A160&lt;&gt;"",IF(AND(MONTH($K158) &lt;= 11, MONTH($L158) &gt;= 11), IF($O158 &lt;&gt; "", $E158/$O158, ""), ""),"")</f>
        <v>#VALUE!</v>
      </c>
      <c r="AA158" s="10" t="e">
        <f>IF('FY2024'!$A160&lt;&gt;"",IF(AND(MONTH($K158) &lt;= 12, MONTH($L158) &gt;= 12), IF($O158 &lt;&gt; "", $E158/$O158, ""), ""),"")</f>
        <v>#VALUE!</v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 t="e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#VALUE!</v>
      </c>
      <c r="L159" s="7" t="e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#VALUE!</v>
      </c>
      <c r="M159" s="7" t="e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#VALUE!</v>
      </c>
      <c r="N159" s="7" t="e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#VALUE!</v>
      </c>
      <c r="O159" s="5" t="e">
        <f t="shared" si="2"/>
        <v>#VALUE!</v>
      </c>
      <c r="P159" s="10" t="e">
        <f>IF('FY2024'!$A161&lt;&gt;"",IF(AND(MONTH($K159) &lt;= 1, MONTH($L159) &gt;= 1), IF($O159 &lt;&gt; "", $E159/$O159, ""), ""),"")</f>
        <v>#VALUE!</v>
      </c>
      <c r="Q159" s="10" t="e">
        <f>IF('FY2024'!$A161&lt;&gt;"",IF(AND(MONTH($K159) &lt;= 2, MONTH($L159) &gt;= 2), IF($O159 &lt;&gt; "", $E159/$O159, ""), ""),"")</f>
        <v>#VALUE!</v>
      </c>
      <c r="R159" s="10" t="e">
        <f>IF('FY2024'!$A161&lt;&gt;"",IF(AND(MONTH($K159) &lt;= 3, MONTH($L159) &gt;= 3), IF($O159 &lt;&gt; "", $E159/$O159, ""), ""),"")</f>
        <v>#VALUE!</v>
      </c>
      <c r="S159" s="10" t="e">
        <f>IF('FY2024'!$A161&lt;&gt;"",IF(AND(MONTH($K159) &lt;= 4, MONTH($L159) &gt;= 4), IF($O159 &lt;&gt; "", $E159/$O159, ""), ""),"")</f>
        <v>#VALUE!</v>
      </c>
      <c r="T159" s="10" t="e">
        <f>IF('FY2024'!$A161&lt;&gt;"",IF(AND(MONTH($K159) &lt;= 5, MONTH($L159) &gt;= 5), IF($O159 &lt;&gt; "", $E159/$O159, ""), ""),"")</f>
        <v>#VALUE!</v>
      </c>
      <c r="U159" s="10" t="e">
        <f>IF('FY2024'!$A161&lt;&gt;"",IF(AND(MONTH($K159) &lt;= 6, MONTH($L159) &gt;= 6), IF($O159 &lt;&gt; "", $E159/$O159, ""), ""),"")</f>
        <v>#VALUE!</v>
      </c>
      <c r="V159" s="10" t="e">
        <f>IF('FY2024'!$A161&lt;&gt;"",IF(AND(MONTH($K159) &lt;= 7, MONTH($L159) &gt;= 7 ), IF($O159 &lt;&gt; "", $E159/$O159, ""), ""),"")</f>
        <v>#VALUE!</v>
      </c>
      <c r="W159" s="10" t="e">
        <f>IF('FY2024'!$A161&lt;&gt;"",IF(AND(MONTH($K159) &lt;= 8, MONTH($L159) &gt;= 8), IF($O159 &lt;&gt; "", $E159/$O159, ""), ""),"")</f>
        <v>#VALUE!</v>
      </c>
      <c r="X159" s="10" t="e">
        <f>IF('FY2024'!$A161&lt;&gt;"",IF(AND(MONTH($K159) &lt;= 9, MONTH($L159) &gt;= 9), IF($O159 &lt;&gt; "", $E159/$O159, ""), ""),"")</f>
        <v>#VALUE!</v>
      </c>
      <c r="Y159" s="10" t="e">
        <f>IF('FY2024'!$A161&lt;&gt;"",IF(AND(MONTH($K159) &lt;= 10, MONTH($L159) &gt;= 10), IF($O159 &lt;&gt; "", $E159/$O159, ""), ""),"")</f>
        <v>#VALUE!</v>
      </c>
      <c r="Z159" s="10" t="e">
        <f>IF('FY2024'!$A161&lt;&gt;"",IF(AND(MONTH($K159) &lt;= 11, MONTH($L159) &gt;= 11), IF($O159 &lt;&gt; "", $E159/$O159, ""), ""),"")</f>
        <v>#VALUE!</v>
      </c>
      <c r="AA159" s="10" t="e">
        <f>IF('FY2024'!$A161&lt;&gt;"",IF(AND(MONTH($K159) &lt;= 12, MONTH($L159) &gt;= 12), IF($O159 &lt;&gt; "", $E159/$O159, ""), ""),"")</f>
        <v>#VALUE!</v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 t="e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#VALUE!</v>
      </c>
      <c r="L160" s="7" t="e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#VALUE!</v>
      </c>
      <c r="M160" s="7" t="e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#VALUE!</v>
      </c>
      <c r="N160" s="7" t="e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#VALUE!</v>
      </c>
      <c r="O160" s="5" t="e">
        <f t="shared" si="2"/>
        <v>#VALUE!</v>
      </c>
      <c r="P160" s="10" t="e">
        <f>IF('FY2024'!$A162&lt;&gt;"",IF(AND(MONTH($K160) &lt;= 1, MONTH($L160) &gt;= 1), IF($O160 &lt;&gt; "", $E160/$O160, ""), ""),"")</f>
        <v>#VALUE!</v>
      </c>
      <c r="Q160" s="10" t="e">
        <f>IF('FY2024'!$A162&lt;&gt;"",IF(AND(MONTH($K160) &lt;= 2, MONTH($L160) &gt;= 2), IF($O160 &lt;&gt; "", $E160/$O160, ""), ""),"")</f>
        <v>#VALUE!</v>
      </c>
      <c r="R160" s="10" t="e">
        <f>IF('FY2024'!$A162&lt;&gt;"",IF(AND(MONTH($K160) &lt;= 3, MONTH($L160) &gt;= 3), IF($O160 &lt;&gt; "", $E160/$O160, ""), ""),"")</f>
        <v>#VALUE!</v>
      </c>
      <c r="S160" s="10" t="e">
        <f>IF('FY2024'!$A162&lt;&gt;"",IF(AND(MONTH($K160) &lt;= 4, MONTH($L160) &gt;= 4), IF($O160 &lt;&gt; "", $E160/$O160, ""), ""),"")</f>
        <v>#VALUE!</v>
      </c>
      <c r="T160" s="10" t="e">
        <f>IF('FY2024'!$A162&lt;&gt;"",IF(AND(MONTH($K160) &lt;= 5, MONTH($L160) &gt;= 5), IF($O160 &lt;&gt; "", $E160/$O160, ""), ""),"")</f>
        <v>#VALUE!</v>
      </c>
      <c r="U160" s="10" t="e">
        <f>IF('FY2024'!$A162&lt;&gt;"",IF(AND(MONTH($K160) &lt;= 6, MONTH($L160) &gt;= 6), IF($O160 &lt;&gt; "", $E160/$O160, ""), ""),"")</f>
        <v>#VALUE!</v>
      </c>
      <c r="V160" s="10" t="e">
        <f>IF('FY2024'!$A162&lt;&gt;"",IF(AND(MONTH($K160) &lt;= 7, MONTH($L160) &gt;= 7 ), IF($O160 &lt;&gt; "", $E160/$O160, ""), ""),"")</f>
        <v>#VALUE!</v>
      </c>
      <c r="W160" s="10" t="e">
        <f>IF('FY2024'!$A162&lt;&gt;"",IF(AND(MONTH($K160) &lt;= 8, MONTH($L160) &gt;= 8), IF($O160 &lt;&gt; "", $E160/$O160, ""), ""),"")</f>
        <v>#VALUE!</v>
      </c>
      <c r="X160" s="10" t="e">
        <f>IF('FY2024'!$A162&lt;&gt;"",IF(AND(MONTH($K160) &lt;= 9, MONTH($L160) &gt;= 9), IF($O160 &lt;&gt; "", $E160/$O160, ""), ""),"")</f>
        <v>#VALUE!</v>
      </c>
      <c r="Y160" s="10" t="e">
        <f>IF('FY2024'!$A162&lt;&gt;"",IF(AND(MONTH($K160) &lt;= 10, MONTH($L160) &gt;= 10), IF($O160 &lt;&gt; "", $E160/$O160, ""), ""),"")</f>
        <v>#VALUE!</v>
      </c>
      <c r="Z160" s="10" t="e">
        <f>IF('FY2024'!$A162&lt;&gt;"",IF(AND(MONTH($K160) &lt;= 11, MONTH($L160) &gt;= 11), IF($O160 &lt;&gt; "", $E160/$O160, ""), ""),"")</f>
        <v>#VALUE!</v>
      </c>
      <c r="AA160" s="10" t="e">
        <f>IF('FY2024'!$A162&lt;&gt;"",IF(AND(MONTH($K160) &lt;= 12, MONTH($L160) &gt;= 12), IF($O160 &lt;&gt; "", $E160/$O160, ""), ""),"")</f>
        <v>#VALUE!</v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 t="e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#VALUE!</v>
      </c>
      <c r="L161" s="7" t="e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#VALUE!</v>
      </c>
      <c r="M161" s="7" t="e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#VALUE!</v>
      </c>
      <c r="N161" s="7" t="e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#VALUE!</v>
      </c>
      <c r="O161" s="5" t="e">
        <f t="shared" si="2"/>
        <v>#VALUE!</v>
      </c>
      <c r="P161" s="10" t="e">
        <f>IF('FY2024'!$A163&lt;&gt;"",IF(AND(MONTH($K161) &lt;= 1, MONTH($L161) &gt;= 1), IF($O161 &lt;&gt; "", $E161/$O161, ""), ""),"")</f>
        <v>#VALUE!</v>
      </c>
      <c r="Q161" s="10" t="e">
        <f>IF('FY2024'!$A163&lt;&gt;"",IF(AND(MONTH($K161) &lt;= 2, MONTH($L161) &gt;= 2), IF($O161 &lt;&gt; "", $E161/$O161, ""), ""),"")</f>
        <v>#VALUE!</v>
      </c>
      <c r="R161" s="10" t="e">
        <f>IF('FY2024'!$A163&lt;&gt;"",IF(AND(MONTH($K161) &lt;= 3, MONTH($L161) &gt;= 3), IF($O161 &lt;&gt; "", $E161/$O161, ""), ""),"")</f>
        <v>#VALUE!</v>
      </c>
      <c r="S161" s="10" t="e">
        <f>IF('FY2024'!$A163&lt;&gt;"",IF(AND(MONTH($K161) &lt;= 4, MONTH($L161) &gt;= 4), IF($O161 &lt;&gt; "", $E161/$O161, ""), ""),"")</f>
        <v>#VALUE!</v>
      </c>
      <c r="T161" s="10" t="e">
        <f>IF('FY2024'!$A163&lt;&gt;"",IF(AND(MONTH($K161) &lt;= 5, MONTH($L161) &gt;= 5), IF($O161 &lt;&gt; "", $E161/$O161, ""), ""),"")</f>
        <v>#VALUE!</v>
      </c>
      <c r="U161" s="10" t="e">
        <f>IF('FY2024'!$A163&lt;&gt;"",IF(AND(MONTH($K161) &lt;= 6, MONTH($L161) &gt;= 6), IF($O161 &lt;&gt; "", $E161/$O161, ""), ""),"")</f>
        <v>#VALUE!</v>
      </c>
      <c r="V161" s="10" t="e">
        <f>IF('FY2024'!$A163&lt;&gt;"",IF(AND(MONTH($K161) &lt;= 7, MONTH($L161) &gt;= 7 ), IF($O161 &lt;&gt; "", $E161/$O161, ""), ""),"")</f>
        <v>#VALUE!</v>
      </c>
      <c r="W161" s="10" t="e">
        <f>IF('FY2024'!$A163&lt;&gt;"",IF(AND(MONTH($K161) &lt;= 8, MONTH($L161) &gt;= 8), IF($O161 &lt;&gt; "", $E161/$O161, ""), ""),"")</f>
        <v>#VALUE!</v>
      </c>
      <c r="X161" s="10" t="e">
        <f>IF('FY2024'!$A163&lt;&gt;"",IF(AND(MONTH($K161) &lt;= 9, MONTH($L161) &gt;= 9), IF($O161 &lt;&gt; "", $E161/$O161, ""), ""),"")</f>
        <v>#VALUE!</v>
      </c>
      <c r="Y161" s="10" t="e">
        <f>IF('FY2024'!$A163&lt;&gt;"",IF(AND(MONTH($K161) &lt;= 10, MONTH($L161) &gt;= 10), IF($O161 &lt;&gt; "", $E161/$O161, ""), ""),"")</f>
        <v>#VALUE!</v>
      </c>
      <c r="Z161" s="10" t="e">
        <f>IF('FY2024'!$A163&lt;&gt;"",IF(AND(MONTH($K161) &lt;= 11, MONTH($L161) &gt;= 11), IF($O161 &lt;&gt; "", $E161/$O161, ""), ""),"")</f>
        <v>#VALUE!</v>
      </c>
      <c r="AA161" s="10" t="e">
        <f>IF('FY2024'!$A163&lt;&gt;"",IF(AND(MONTH($K161) &lt;= 12, MONTH($L161) &gt;= 12), IF($O161 &lt;&gt; "", $E161/$O161, ""), ""),"")</f>
        <v>#VALUE!</v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 t="e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#VALUE!</v>
      </c>
      <c r="L162" s="7" t="e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#VALUE!</v>
      </c>
      <c r="M162" s="7" t="e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#VALUE!</v>
      </c>
      <c r="N162" s="7" t="e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#VALUE!</v>
      </c>
      <c r="O162" s="5" t="e">
        <f t="shared" si="2"/>
        <v>#VALUE!</v>
      </c>
      <c r="P162" s="10" t="e">
        <f>IF('FY2024'!$A164&lt;&gt;"",IF(AND(MONTH($K162) &lt;= 1, MONTH($L162) &gt;= 1), IF($O162 &lt;&gt; "", $E162/$O162, ""), ""),"")</f>
        <v>#VALUE!</v>
      </c>
      <c r="Q162" s="10" t="e">
        <f>IF('FY2024'!$A164&lt;&gt;"",IF(AND(MONTH($K162) &lt;= 2, MONTH($L162) &gt;= 2), IF($O162 &lt;&gt; "", $E162/$O162, ""), ""),"")</f>
        <v>#VALUE!</v>
      </c>
      <c r="R162" s="10" t="e">
        <f>IF('FY2024'!$A164&lt;&gt;"",IF(AND(MONTH($K162) &lt;= 3, MONTH($L162) &gt;= 3), IF($O162 &lt;&gt; "", $E162/$O162, ""), ""),"")</f>
        <v>#VALUE!</v>
      </c>
      <c r="S162" s="10" t="e">
        <f>IF('FY2024'!$A164&lt;&gt;"",IF(AND(MONTH($K162) &lt;= 4, MONTH($L162) &gt;= 4), IF($O162 &lt;&gt; "", $E162/$O162, ""), ""),"")</f>
        <v>#VALUE!</v>
      </c>
      <c r="T162" s="10" t="e">
        <f>IF('FY2024'!$A164&lt;&gt;"",IF(AND(MONTH($K162) &lt;= 5, MONTH($L162) &gt;= 5), IF($O162 &lt;&gt; "", $E162/$O162, ""), ""),"")</f>
        <v>#VALUE!</v>
      </c>
      <c r="U162" s="10" t="e">
        <f>IF('FY2024'!$A164&lt;&gt;"",IF(AND(MONTH($K162) &lt;= 6, MONTH($L162) &gt;= 6), IF($O162 &lt;&gt; "", $E162/$O162, ""), ""),"")</f>
        <v>#VALUE!</v>
      </c>
      <c r="V162" s="10" t="e">
        <f>IF('FY2024'!$A164&lt;&gt;"",IF(AND(MONTH($K162) &lt;= 7, MONTH($L162) &gt;= 7 ), IF($O162 &lt;&gt; "", $E162/$O162, ""), ""),"")</f>
        <v>#VALUE!</v>
      </c>
      <c r="W162" s="10" t="e">
        <f>IF('FY2024'!$A164&lt;&gt;"",IF(AND(MONTH($K162) &lt;= 8, MONTH($L162) &gt;= 8), IF($O162 &lt;&gt; "", $E162/$O162, ""), ""),"")</f>
        <v>#VALUE!</v>
      </c>
      <c r="X162" s="10" t="e">
        <f>IF('FY2024'!$A164&lt;&gt;"",IF(AND(MONTH($K162) &lt;= 9, MONTH($L162) &gt;= 9), IF($O162 &lt;&gt; "", $E162/$O162, ""), ""),"")</f>
        <v>#VALUE!</v>
      </c>
      <c r="Y162" s="10" t="e">
        <f>IF('FY2024'!$A164&lt;&gt;"",IF(AND(MONTH($K162) &lt;= 10, MONTH($L162) &gt;= 10), IF($O162 &lt;&gt; "", $E162/$O162, ""), ""),"")</f>
        <v>#VALUE!</v>
      </c>
      <c r="Z162" s="10" t="e">
        <f>IF('FY2024'!$A164&lt;&gt;"",IF(AND(MONTH($K162) &lt;= 11, MONTH($L162) &gt;= 11), IF($O162 &lt;&gt; "", $E162/$O162, ""), ""),"")</f>
        <v>#VALUE!</v>
      </c>
      <c r="AA162" s="10" t="e">
        <f>IF('FY2024'!$A164&lt;&gt;"",IF(AND(MONTH($K162) &lt;= 12, MONTH($L162) &gt;= 12), IF($O162 &lt;&gt; "", $E162/$O162, ""), ""),"")</f>
        <v>#VALUE!</v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 t="e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#VALUE!</v>
      </c>
      <c r="L163" s="7" t="e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#VALUE!</v>
      </c>
      <c r="M163" s="7" t="e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#VALUE!</v>
      </c>
      <c r="N163" s="7" t="e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#VALUE!</v>
      </c>
      <c r="O163" s="5" t="e">
        <f t="shared" si="2"/>
        <v>#VALUE!</v>
      </c>
      <c r="P163" s="10" t="e">
        <f>IF('FY2024'!$A165&lt;&gt;"",IF(AND(MONTH($K163) &lt;= 1, MONTH($L163) &gt;= 1), IF($O163 &lt;&gt; "", $E163/$O163, ""), ""),"")</f>
        <v>#VALUE!</v>
      </c>
      <c r="Q163" s="10" t="e">
        <f>IF('FY2024'!$A165&lt;&gt;"",IF(AND(MONTH($K163) &lt;= 2, MONTH($L163) &gt;= 2), IF($O163 &lt;&gt; "", $E163/$O163, ""), ""),"")</f>
        <v>#VALUE!</v>
      </c>
      <c r="R163" s="10" t="e">
        <f>IF('FY2024'!$A165&lt;&gt;"",IF(AND(MONTH($K163) &lt;= 3, MONTH($L163) &gt;= 3), IF($O163 &lt;&gt; "", $E163/$O163, ""), ""),"")</f>
        <v>#VALUE!</v>
      </c>
      <c r="S163" s="10" t="e">
        <f>IF('FY2024'!$A165&lt;&gt;"",IF(AND(MONTH($K163) &lt;= 4, MONTH($L163) &gt;= 4), IF($O163 &lt;&gt; "", $E163/$O163, ""), ""),"")</f>
        <v>#VALUE!</v>
      </c>
      <c r="T163" s="10" t="e">
        <f>IF('FY2024'!$A165&lt;&gt;"",IF(AND(MONTH($K163) &lt;= 5, MONTH($L163) &gt;= 5), IF($O163 &lt;&gt; "", $E163/$O163, ""), ""),"")</f>
        <v>#VALUE!</v>
      </c>
      <c r="U163" s="10" t="e">
        <f>IF('FY2024'!$A165&lt;&gt;"",IF(AND(MONTH($K163) &lt;= 6, MONTH($L163) &gt;= 6), IF($O163 &lt;&gt; "", $E163/$O163, ""), ""),"")</f>
        <v>#VALUE!</v>
      </c>
      <c r="V163" s="10" t="e">
        <f>IF('FY2024'!$A165&lt;&gt;"",IF(AND(MONTH($K163) &lt;= 7, MONTH($L163) &gt;= 7 ), IF($O163 &lt;&gt; "", $E163/$O163, ""), ""),"")</f>
        <v>#VALUE!</v>
      </c>
      <c r="W163" s="10" t="e">
        <f>IF('FY2024'!$A165&lt;&gt;"",IF(AND(MONTH($K163) &lt;= 8, MONTH($L163) &gt;= 8), IF($O163 &lt;&gt; "", $E163/$O163, ""), ""),"")</f>
        <v>#VALUE!</v>
      </c>
      <c r="X163" s="10" t="e">
        <f>IF('FY2024'!$A165&lt;&gt;"",IF(AND(MONTH($K163) &lt;= 9, MONTH($L163) &gt;= 9), IF($O163 &lt;&gt; "", $E163/$O163, ""), ""),"")</f>
        <v>#VALUE!</v>
      </c>
      <c r="Y163" s="10" t="e">
        <f>IF('FY2024'!$A165&lt;&gt;"",IF(AND(MONTH($K163) &lt;= 10, MONTH($L163) &gt;= 10), IF($O163 &lt;&gt; "", $E163/$O163, ""), ""),"")</f>
        <v>#VALUE!</v>
      </c>
      <c r="Z163" s="10" t="e">
        <f>IF('FY2024'!$A165&lt;&gt;"",IF(AND(MONTH($K163) &lt;= 11, MONTH($L163) &gt;= 11), IF($O163 &lt;&gt; "", $E163/$O163, ""), ""),"")</f>
        <v>#VALUE!</v>
      </c>
      <c r="AA163" s="10" t="e">
        <f>IF('FY2024'!$A165&lt;&gt;"",IF(AND(MONTH($K163) &lt;= 12, MONTH($L163) &gt;= 12), IF($O163 &lt;&gt; "", $E163/$O163, ""), ""),"")</f>
        <v>#VALUE!</v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 t="e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#VALUE!</v>
      </c>
      <c r="L164" s="7" t="e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#VALUE!</v>
      </c>
      <c r="M164" s="7" t="e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#VALUE!</v>
      </c>
      <c r="N164" s="7" t="e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#VALUE!</v>
      </c>
      <c r="O164" s="5" t="e">
        <f t="shared" si="2"/>
        <v>#VALUE!</v>
      </c>
      <c r="P164" s="10" t="e">
        <f>IF('FY2024'!$A166&lt;&gt;"",IF(AND(MONTH($K164) &lt;= 1, MONTH($L164) &gt;= 1), IF($O164 &lt;&gt; "", $E164/$O164, ""), ""),"")</f>
        <v>#VALUE!</v>
      </c>
      <c r="Q164" s="10" t="e">
        <f>IF('FY2024'!$A166&lt;&gt;"",IF(AND(MONTH($K164) &lt;= 2, MONTH($L164) &gt;= 2), IF($O164 &lt;&gt; "", $E164/$O164, ""), ""),"")</f>
        <v>#VALUE!</v>
      </c>
      <c r="R164" s="10" t="e">
        <f>IF('FY2024'!$A166&lt;&gt;"",IF(AND(MONTH($K164) &lt;= 3, MONTH($L164) &gt;= 3), IF($O164 &lt;&gt; "", $E164/$O164, ""), ""),"")</f>
        <v>#VALUE!</v>
      </c>
      <c r="S164" s="10" t="e">
        <f>IF('FY2024'!$A166&lt;&gt;"",IF(AND(MONTH($K164) &lt;= 4, MONTH($L164) &gt;= 4), IF($O164 &lt;&gt; "", $E164/$O164, ""), ""),"")</f>
        <v>#VALUE!</v>
      </c>
      <c r="T164" s="10" t="e">
        <f>IF('FY2024'!$A166&lt;&gt;"",IF(AND(MONTH($K164) &lt;= 5, MONTH($L164) &gt;= 5), IF($O164 &lt;&gt; "", $E164/$O164, ""), ""),"")</f>
        <v>#VALUE!</v>
      </c>
      <c r="U164" s="10" t="e">
        <f>IF('FY2024'!$A166&lt;&gt;"",IF(AND(MONTH($K164) &lt;= 6, MONTH($L164) &gt;= 6), IF($O164 &lt;&gt; "", $E164/$O164, ""), ""),"")</f>
        <v>#VALUE!</v>
      </c>
      <c r="V164" s="10" t="e">
        <f>IF('FY2024'!$A166&lt;&gt;"",IF(AND(MONTH($K164) &lt;= 7, MONTH($L164) &gt;= 7 ), IF($O164 &lt;&gt; "", $E164/$O164, ""), ""),"")</f>
        <v>#VALUE!</v>
      </c>
      <c r="W164" s="10" t="e">
        <f>IF('FY2024'!$A166&lt;&gt;"",IF(AND(MONTH($K164) &lt;= 8, MONTH($L164) &gt;= 8), IF($O164 &lt;&gt; "", $E164/$O164, ""), ""),"")</f>
        <v>#VALUE!</v>
      </c>
      <c r="X164" s="10" t="e">
        <f>IF('FY2024'!$A166&lt;&gt;"",IF(AND(MONTH($K164) &lt;= 9, MONTH($L164) &gt;= 9), IF($O164 &lt;&gt; "", $E164/$O164, ""), ""),"")</f>
        <v>#VALUE!</v>
      </c>
      <c r="Y164" s="10" t="e">
        <f>IF('FY2024'!$A166&lt;&gt;"",IF(AND(MONTH($K164) &lt;= 10, MONTH($L164) &gt;= 10), IF($O164 &lt;&gt; "", $E164/$O164, ""), ""),"")</f>
        <v>#VALUE!</v>
      </c>
      <c r="Z164" s="10" t="e">
        <f>IF('FY2024'!$A166&lt;&gt;"",IF(AND(MONTH($K164) &lt;= 11, MONTH($L164) &gt;= 11), IF($O164 &lt;&gt; "", $E164/$O164, ""), ""),"")</f>
        <v>#VALUE!</v>
      </c>
      <c r="AA164" s="10" t="e">
        <f>IF('FY2024'!$A166&lt;&gt;"",IF(AND(MONTH($K164) &lt;= 12, MONTH($L164) &gt;= 12), IF($O164 &lt;&gt; "", $E164/$O164, ""), ""),"")</f>
        <v>#VALUE!</v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 t="e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#VALUE!</v>
      </c>
      <c r="L165" s="7" t="e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#VALUE!</v>
      </c>
      <c r="M165" s="7" t="e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#VALUE!</v>
      </c>
      <c r="N165" s="7" t="e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#VALUE!</v>
      </c>
      <c r="O165" s="5" t="e">
        <f t="shared" si="2"/>
        <v>#VALUE!</v>
      </c>
      <c r="P165" s="10" t="e">
        <f>IF('FY2024'!$A167&lt;&gt;"",IF(AND(MONTH($K165) &lt;= 1, MONTH($L165) &gt;= 1), IF($O165 &lt;&gt; "", $E165/$O165, ""), ""),"")</f>
        <v>#VALUE!</v>
      </c>
      <c r="Q165" s="10" t="e">
        <f>IF('FY2024'!$A167&lt;&gt;"",IF(AND(MONTH($K165) &lt;= 2, MONTH($L165) &gt;= 2), IF($O165 &lt;&gt; "", $E165/$O165, ""), ""),"")</f>
        <v>#VALUE!</v>
      </c>
      <c r="R165" s="10" t="e">
        <f>IF('FY2024'!$A167&lt;&gt;"",IF(AND(MONTH($K165) &lt;= 3, MONTH($L165) &gt;= 3), IF($O165 &lt;&gt; "", $E165/$O165, ""), ""),"")</f>
        <v>#VALUE!</v>
      </c>
      <c r="S165" s="10" t="e">
        <f>IF('FY2024'!$A167&lt;&gt;"",IF(AND(MONTH($K165) &lt;= 4, MONTH($L165) &gt;= 4), IF($O165 &lt;&gt; "", $E165/$O165, ""), ""),"")</f>
        <v>#VALUE!</v>
      </c>
      <c r="T165" s="10" t="e">
        <f>IF('FY2024'!$A167&lt;&gt;"",IF(AND(MONTH($K165) &lt;= 5, MONTH($L165) &gt;= 5), IF($O165 &lt;&gt; "", $E165/$O165, ""), ""),"")</f>
        <v>#VALUE!</v>
      </c>
      <c r="U165" s="10" t="e">
        <f>IF('FY2024'!$A167&lt;&gt;"",IF(AND(MONTH($K165) &lt;= 6, MONTH($L165) &gt;= 6), IF($O165 &lt;&gt; "", $E165/$O165, ""), ""),"")</f>
        <v>#VALUE!</v>
      </c>
      <c r="V165" s="10" t="e">
        <f>IF('FY2024'!$A167&lt;&gt;"",IF(AND(MONTH($K165) &lt;= 7, MONTH($L165) &gt;= 7 ), IF($O165 &lt;&gt; "", $E165/$O165, ""), ""),"")</f>
        <v>#VALUE!</v>
      </c>
      <c r="W165" s="10" t="e">
        <f>IF('FY2024'!$A167&lt;&gt;"",IF(AND(MONTH($K165) &lt;= 8, MONTH($L165) &gt;= 8), IF($O165 &lt;&gt; "", $E165/$O165, ""), ""),"")</f>
        <v>#VALUE!</v>
      </c>
      <c r="X165" s="10" t="e">
        <f>IF('FY2024'!$A167&lt;&gt;"",IF(AND(MONTH($K165) &lt;= 9, MONTH($L165) &gt;= 9), IF($O165 &lt;&gt; "", $E165/$O165, ""), ""),"")</f>
        <v>#VALUE!</v>
      </c>
      <c r="Y165" s="10" t="e">
        <f>IF('FY2024'!$A167&lt;&gt;"",IF(AND(MONTH($K165) &lt;= 10, MONTH($L165) &gt;= 10), IF($O165 &lt;&gt; "", $E165/$O165, ""), ""),"")</f>
        <v>#VALUE!</v>
      </c>
      <c r="Z165" s="10" t="e">
        <f>IF('FY2024'!$A167&lt;&gt;"",IF(AND(MONTH($K165) &lt;= 11, MONTH($L165) &gt;= 11), IF($O165 &lt;&gt; "", $E165/$O165, ""), ""),"")</f>
        <v>#VALUE!</v>
      </c>
      <c r="AA165" s="10" t="e">
        <f>IF('FY2024'!$A167&lt;&gt;"",IF(AND(MONTH($K165) &lt;= 12, MONTH($L165) &gt;= 12), IF($O165 &lt;&gt; "", $E165/$O165, ""), ""),"")</f>
        <v>#VALUE!</v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 t="e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#VALUE!</v>
      </c>
      <c r="L166" s="7" t="e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#VALUE!</v>
      </c>
      <c r="M166" s="7" t="e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#VALUE!</v>
      </c>
      <c r="N166" s="7" t="e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#VALUE!</v>
      </c>
      <c r="O166" s="5" t="e">
        <f t="shared" si="2"/>
        <v>#VALUE!</v>
      </c>
      <c r="P166" s="10" t="e">
        <f>IF('FY2024'!$A168&lt;&gt;"",IF(AND(MONTH($K166) &lt;= 1, MONTH($L166) &gt;= 1), IF($O166 &lt;&gt; "", $E166/$O166, ""), ""),"")</f>
        <v>#VALUE!</v>
      </c>
      <c r="Q166" s="10" t="e">
        <f>IF('FY2024'!$A168&lt;&gt;"",IF(AND(MONTH($K166) &lt;= 2, MONTH($L166) &gt;= 2), IF($O166 &lt;&gt; "", $E166/$O166, ""), ""),"")</f>
        <v>#VALUE!</v>
      </c>
      <c r="R166" s="10" t="e">
        <f>IF('FY2024'!$A168&lt;&gt;"",IF(AND(MONTH($K166) &lt;= 3, MONTH($L166) &gt;= 3), IF($O166 &lt;&gt; "", $E166/$O166, ""), ""),"")</f>
        <v>#VALUE!</v>
      </c>
      <c r="S166" s="10" t="e">
        <f>IF('FY2024'!$A168&lt;&gt;"",IF(AND(MONTH($K166) &lt;= 4, MONTH($L166) &gt;= 4), IF($O166 &lt;&gt; "", $E166/$O166, ""), ""),"")</f>
        <v>#VALUE!</v>
      </c>
      <c r="T166" s="10" t="e">
        <f>IF('FY2024'!$A168&lt;&gt;"",IF(AND(MONTH($K166) &lt;= 5, MONTH($L166) &gt;= 5), IF($O166 &lt;&gt; "", $E166/$O166, ""), ""),"")</f>
        <v>#VALUE!</v>
      </c>
      <c r="U166" s="10" t="e">
        <f>IF('FY2024'!$A168&lt;&gt;"",IF(AND(MONTH($K166) &lt;= 6, MONTH($L166) &gt;= 6), IF($O166 &lt;&gt; "", $E166/$O166, ""), ""),"")</f>
        <v>#VALUE!</v>
      </c>
      <c r="V166" s="10" t="e">
        <f>IF('FY2024'!$A168&lt;&gt;"",IF(AND(MONTH($K166) &lt;= 7, MONTH($L166) &gt;= 7 ), IF($O166 &lt;&gt; "", $E166/$O166, ""), ""),"")</f>
        <v>#VALUE!</v>
      </c>
      <c r="W166" s="10" t="e">
        <f>IF('FY2024'!$A168&lt;&gt;"",IF(AND(MONTH($K166) &lt;= 8, MONTH($L166) &gt;= 8), IF($O166 &lt;&gt; "", $E166/$O166, ""), ""),"")</f>
        <v>#VALUE!</v>
      </c>
      <c r="X166" s="10" t="e">
        <f>IF('FY2024'!$A168&lt;&gt;"",IF(AND(MONTH($K166) &lt;= 9, MONTH($L166) &gt;= 9), IF($O166 &lt;&gt; "", $E166/$O166, ""), ""),"")</f>
        <v>#VALUE!</v>
      </c>
      <c r="Y166" s="10" t="e">
        <f>IF('FY2024'!$A168&lt;&gt;"",IF(AND(MONTH($K166) &lt;= 10, MONTH($L166) &gt;= 10), IF($O166 &lt;&gt; "", $E166/$O166, ""), ""),"")</f>
        <v>#VALUE!</v>
      </c>
      <c r="Z166" s="10" t="e">
        <f>IF('FY2024'!$A168&lt;&gt;"",IF(AND(MONTH($K166) &lt;= 11, MONTH($L166) &gt;= 11), IF($O166 &lt;&gt; "", $E166/$O166, ""), ""),"")</f>
        <v>#VALUE!</v>
      </c>
      <c r="AA166" s="10" t="e">
        <f>IF('FY2024'!$A168&lt;&gt;"",IF(AND(MONTH($K166) &lt;= 12, MONTH($L166) &gt;= 12), IF($O166 &lt;&gt; "", $E166/$O166, ""), ""),"")</f>
        <v>#VALUE!</v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 t="e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#VALUE!</v>
      </c>
      <c r="L167" s="7" t="e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#VALUE!</v>
      </c>
      <c r="M167" s="7" t="e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#VALUE!</v>
      </c>
      <c r="N167" s="7" t="e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#VALUE!</v>
      </c>
      <c r="O167" s="5" t="e">
        <f t="shared" si="2"/>
        <v>#VALUE!</v>
      </c>
      <c r="P167" s="10" t="e">
        <f>IF('FY2024'!$A169&lt;&gt;"",IF(AND(MONTH($K167) &lt;= 1, MONTH($L167) &gt;= 1), IF($O167 &lt;&gt; "", $E167/$O167, ""), ""),"")</f>
        <v>#VALUE!</v>
      </c>
      <c r="Q167" s="10" t="e">
        <f>IF('FY2024'!$A169&lt;&gt;"",IF(AND(MONTH($K167) &lt;= 2, MONTH($L167) &gt;= 2), IF($O167 &lt;&gt; "", $E167/$O167, ""), ""),"")</f>
        <v>#VALUE!</v>
      </c>
      <c r="R167" s="10" t="e">
        <f>IF('FY2024'!$A169&lt;&gt;"",IF(AND(MONTH($K167) &lt;= 3, MONTH($L167) &gt;= 3), IF($O167 &lt;&gt; "", $E167/$O167, ""), ""),"")</f>
        <v>#VALUE!</v>
      </c>
      <c r="S167" s="10" t="e">
        <f>IF('FY2024'!$A169&lt;&gt;"",IF(AND(MONTH($K167) &lt;= 4, MONTH($L167) &gt;= 4), IF($O167 &lt;&gt; "", $E167/$O167, ""), ""),"")</f>
        <v>#VALUE!</v>
      </c>
      <c r="T167" s="10" t="e">
        <f>IF('FY2024'!$A169&lt;&gt;"",IF(AND(MONTH($K167) &lt;= 5, MONTH($L167) &gt;= 5), IF($O167 &lt;&gt; "", $E167/$O167, ""), ""),"")</f>
        <v>#VALUE!</v>
      </c>
      <c r="U167" s="10" t="e">
        <f>IF('FY2024'!$A169&lt;&gt;"",IF(AND(MONTH($K167) &lt;= 6, MONTH($L167) &gt;= 6), IF($O167 &lt;&gt; "", $E167/$O167, ""), ""),"")</f>
        <v>#VALUE!</v>
      </c>
      <c r="V167" s="10" t="e">
        <f>IF('FY2024'!$A169&lt;&gt;"",IF(AND(MONTH($K167) &lt;= 7, MONTH($L167) &gt;= 7 ), IF($O167 &lt;&gt; "", $E167/$O167, ""), ""),"")</f>
        <v>#VALUE!</v>
      </c>
      <c r="W167" s="10" t="e">
        <f>IF('FY2024'!$A169&lt;&gt;"",IF(AND(MONTH($K167) &lt;= 8, MONTH($L167) &gt;= 8), IF($O167 &lt;&gt; "", $E167/$O167, ""), ""),"")</f>
        <v>#VALUE!</v>
      </c>
      <c r="X167" s="10" t="e">
        <f>IF('FY2024'!$A169&lt;&gt;"",IF(AND(MONTH($K167) &lt;= 9, MONTH($L167) &gt;= 9), IF($O167 &lt;&gt; "", $E167/$O167, ""), ""),"")</f>
        <v>#VALUE!</v>
      </c>
      <c r="Y167" s="10" t="e">
        <f>IF('FY2024'!$A169&lt;&gt;"",IF(AND(MONTH($K167) &lt;= 10, MONTH($L167) &gt;= 10), IF($O167 &lt;&gt; "", $E167/$O167, ""), ""),"")</f>
        <v>#VALUE!</v>
      </c>
      <c r="Z167" s="10" t="e">
        <f>IF('FY2024'!$A169&lt;&gt;"",IF(AND(MONTH($K167) &lt;= 11, MONTH($L167) &gt;= 11), IF($O167 &lt;&gt; "", $E167/$O167, ""), ""),"")</f>
        <v>#VALUE!</v>
      </c>
      <c r="AA167" s="10" t="e">
        <f>IF('FY2024'!$A169&lt;&gt;"",IF(AND(MONTH($K167) &lt;= 12, MONTH($L167) &gt;= 12), IF($O167 &lt;&gt; "", $E167/$O167, ""), ""),"")</f>
        <v>#VALUE!</v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 t="e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#VALUE!</v>
      </c>
      <c r="L168" s="7" t="e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#VALUE!</v>
      </c>
      <c r="M168" s="7" t="e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#VALUE!</v>
      </c>
      <c r="N168" s="7" t="e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#VALUE!</v>
      </c>
      <c r="O168" s="5" t="e">
        <f t="shared" si="2"/>
        <v>#VALUE!</v>
      </c>
      <c r="P168" s="10" t="e">
        <f>IF('FY2024'!$A170&lt;&gt;"",IF(AND(MONTH($K168) &lt;= 1, MONTH($L168) &gt;= 1), IF($O168 &lt;&gt; "", $E168/$O168, ""), ""),"")</f>
        <v>#VALUE!</v>
      </c>
      <c r="Q168" s="10" t="e">
        <f>IF('FY2024'!$A170&lt;&gt;"",IF(AND(MONTH($K168) &lt;= 2, MONTH($L168) &gt;= 2), IF($O168 &lt;&gt; "", $E168/$O168, ""), ""),"")</f>
        <v>#VALUE!</v>
      </c>
      <c r="R168" s="10" t="e">
        <f>IF('FY2024'!$A170&lt;&gt;"",IF(AND(MONTH($K168) &lt;= 3, MONTH($L168) &gt;= 3), IF($O168 &lt;&gt; "", $E168/$O168, ""), ""),"")</f>
        <v>#VALUE!</v>
      </c>
      <c r="S168" s="10" t="e">
        <f>IF('FY2024'!$A170&lt;&gt;"",IF(AND(MONTH($K168) &lt;= 4, MONTH($L168) &gt;= 4), IF($O168 &lt;&gt; "", $E168/$O168, ""), ""),"")</f>
        <v>#VALUE!</v>
      </c>
      <c r="T168" s="10" t="e">
        <f>IF('FY2024'!$A170&lt;&gt;"",IF(AND(MONTH($K168) &lt;= 5, MONTH($L168) &gt;= 5), IF($O168 &lt;&gt; "", $E168/$O168, ""), ""),"")</f>
        <v>#VALUE!</v>
      </c>
      <c r="U168" s="10" t="e">
        <f>IF('FY2024'!$A170&lt;&gt;"",IF(AND(MONTH($K168) &lt;= 6, MONTH($L168) &gt;= 6), IF($O168 &lt;&gt; "", $E168/$O168, ""), ""),"")</f>
        <v>#VALUE!</v>
      </c>
      <c r="V168" s="10" t="e">
        <f>IF('FY2024'!$A170&lt;&gt;"",IF(AND(MONTH($K168) &lt;= 7, MONTH($L168) &gt;= 7 ), IF($O168 &lt;&gt; "", $E168/$O168, ""), ""),"")</f>
        <v>#VALUE!</v>
      </c>
      <c r="W168" s="10" t="e">
        <f>IF('FY2024'!$A170&lt;&gt;"",IF(AND(MONTH($K168) &lt;= 8, MONTH($L168) &gt;= 8), IF($O168 &lt;&gt; "", $E168/$O168, ""), ""),"")</f>
        <v>#VALUE!</v>
      </c>
      <c r="X168" s="10" t="e">
        <f>IF('FY2024'!$A170&lt;&gt;"",IF(AND(MONTH($K168) &lt;= 9, MONTH($L168) &gt;= 9), IF($O168 &lt;&gt; "", $E168/$O168, ""), ""),"")</f>
        <v>#VALUE!</v>
      </c>
      <c r="Y168" s="10" t="e">
        <f>IF('FY2024'!$A170&lt;&gt;"",IF(AND(MONTH($K168) &lt;= 10, MONTH($L168) &gt;= 10), IF($O168 &lt;&gt; "", $E168/$O168, ""), ""),"")</f>
        <v>#VALUE!</v>
      </c>
      <c r="Z168" s="10" t="e">
        <f>IF('FY2024'!$A170&lt;&gt;"",IF(AND(MONTH($K168) &lt;= 11, MONTH($L168) &gt;= 11), IF($O168 &lt;&gt; "", $E168/$O168, ""), ""),"")</f>
        <v>#VALUE!</v>
      </c>
      <c r="AA168" s="10" t="e">
        <f>IF('FY2024'!$A170&lt;&gt;"",IF(AND(MONTH($K168) &lt;= 12, MONTH($L168) &gt;= 12), IF($O168 &lt;&gt; "", $E168/$O168, ""), ""),"")</f>
        <v>#VALUE!</v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 t="e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#VALUE!</v>
      </c>
      <c r="L169" s="7" t="e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#VALUE!</v>
      </c>
      <c r="M169" s="7" t="e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#VALUE!</v>
      </c>
      <c r="N169" s="7" t="e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#VALUE!</v>
      </c>
      <c r="O169" s="5" t="e">
        <f t="shared" si="2"/>
        <v>#VALUE!</v>
      </c>
      <c r="P169" s="10" t="e">
        <f>IF('FY2024'!$A171&lt;&gt;"",IF(AND(MONTH($K169) &lt;= 1, MONTH($L169) &gt;= 1), IF($O169 &lt;&gt; "", $E169/$O169, ""), ""),"")</f>
        <v>#VALUE!</v>
      </c>
      <c r="Q169" s="10" t="e">
        <f>IF('FY2024'!$A171&lt;&gt;"",IF(AND(MONTH($K169) &lt;= 2, MONTH($L169) &gt;= 2), IF($O169 &lt;&gt; "", $E169/$O169, ""), ""),"")</f>
        <v>#VALUE!</v>
      </c>
      <c r="R169" s="10" t="e">
        <f>IF('FY2024'!$A171&lt;&gt;"",IF(AND(MONTH($K169) &lt;= 3, MONTH($L169) &gt;= 3), IF($O169 &lt;&gt; "", $E169/$O169, ""), ""),"")</f>
        <v>#VALUE!</v>
      </c>
      <c r="S169" s="10" t="e">
        <f>IF('FY2024'!$A171&lt;&gt;"",IF(AND(MONTH($K169) &lt;= 4, MONTH($L169) &gt;= 4), IF($O169 &lt;&gt; "", $E169/$O169, ""), ""),"")</f>
        <v>#VALUE!</v>
      </c>
      <c r="T169" s="10" t="e">
        <f>IF('FY2024'!$A171&lt;&gt;"",IF(AND(MONTH($K169) &lt;= 5, MONTH($L169) &gt;= 5), IF($O169 &lt;&gt; "", $E169/$O169, ""), ""),"")</f>
        <v>#VALUE!</v>
      </c>
      <c r="U169" s="10" t="e">
        <f>IF('FY2024'!$A171&lt;&gt;"",IF(AND(MONTH($K169) &lt;= 6, MONTH($L169) &gt;= 6), IF($O169 &lt;&gt; "", $E169/$O169, ""), ""),"")</f>
        <v>#VALUE!</v>
      </c>
      <c r="V169" s="10" t="e">
        <f>IF('FY2024'!$A171&lt;&gt;"",IF(AND(MONTH($K169) &lt;= 7, MONTH($L169) &gt;= 7 ), IF($O169 &lt;&gt; "", $E169/$O169, ""), ""),"")</f>
        <v>#VALUE!</v>
      </c>
      <c r="W169" s="10" t="e">
        <f>IF('FY2024'!$A171&lt;&gt;"",IF(AND(MONTH($K169) &lt;= 8, MONTH($L169) &gt;= 8), IF($O169 &lt;&gt; "", $E169/$O169, ""), ""),"")</f>
        <v>#VALUE!</v>
      </c>
      <c r="X169" s="10" t="e">
        <f>IF('FY2024'!$A171&lt;&gt;"",IF(AND(MONTH($K169) &lt;= 9, MONTH($L169) &gt;= 9), IF($O169 &lt;&gt; "", $E169/$O169, ""), ""),"")</f>
        <v>#VALUE!</v>
      </c>
      <c r="Y169" s="10" t="e">
        <f>IF('FY2024'!$A171&lt;&gt;"",IF(AND(MONTH($K169) &lt;= 10, MONTH($L169) &gt;= 10), IF($O169 &lt;&gt; "", $E169/$O169, ""), ""),"")</f>
        <v>#VALUE!</v>
      </c>
      <c r="Z169" s="10" t="e">
        <f>IF('FY2024'!$A171&lt;&gt;"",IF(AND(MONTH($K169) &lt;= 11, MONTH($L169) &gt;= 11), IF($O169 &lt;&gt; "", $E169/$O169, ""), ""),"")</f>
        <v>#VALUE!</v>
      </c>
      <c r="AA169" s="10" t="e">
        <f>IF('FY2024'!$A171&lt;&gt;"",IF(AND(MONTH($K169) &lt;= 12, MONTH($L169) &gt;= 12), IF($O169 &lt;&gt; "", $E169/$O169, ""), ""),"")</f>
        <v>#VALUE!</v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 t="e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#VALUE!</v>
      </c>
      <c r="L170" s="7" t="e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#VALUE!</v>
      </c>
      <c r="M170" s="7" t="e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#VALUE!</v>
      </c>
      <c r="N170" s="7" t="e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#VALUE!</v>
      </c>
      <c r="O170" s="5" t="e">
        <f t="shared" si="2"/>
        <v>#VALUE!</v>
      </c>
      <c r="P170" s="10" t="e">
        <f>IF('FY2024'!$A172&lt;&gt;"",IF(AND(MONTH($K170) &lt;= 1, MONTH($L170) &gt;= 1), IF($O170 &lt;&gt; "", $E170/$O170, ""), ""),"")</f>
        <v>#VALUE!</v>
      </c>
      <c r="Q170" s="10" t="e">
        <f>IF('FY2024'!$A172&lt;&gt;"",IF(AND(MONTH($K170) &lt;= 2, MONTH($L170) &gt;= 2), IF($O170 &lt;&gt; "", $E170/$O170, ""), ""),"")</f>
        <v>#VALUE!</v>
      </c>
      <c r="R170" s="10" t="e">
        <f>IF('FY2024'!$A172&lt;&gt;"",IF(AND(MONTH($K170) &lt;= 3, MONTH($L170) &gt;= 3), IF($O170 &lt;&gt; "", $E170/$O170, ""), ""),"")</f>
        <v>#VALUE!</v>
      </c>
      <c r="S170" s="10" t="e">
        <f>IF('FY2024'!$A172&lt;&gt;"",IF(AND(MONTH($K170) &lt;= 4, MONTH($L170) &gt;= 4), IF($O170 &lt;&gt; "", $E170/$O170, ""), ""),"")</f>
        <v>#VALUE!</v>
      </c>
      <c r="T170" s="10" t="e">
        <f>IF('FY2024'!$A172&lt;&gt;"",IF(AND(MONTH($K170) &lt;= 5, MONTH($L170) &gt;= 5), IF($O170 &lt;&gt; "", $E170/$O170, ""), ""),"")</f>
        <v>#VALUE!</v>
      </c>
      <c r="U170" s="10" t="e">
        <f>IF('FY2024'!$A172&lt;&gt;"",IF(AND(MONTH($K170) &lt;= 6, MONTH($L170) &gt;= 6), IF($O170 &lt;&gt; "", $E170/$O170, ""), ""),"")</f>
        <v>#VALUE!</v>
      </c>
      <c r="V170" s="10" t="e">
        <f>IF('FY2024'!$A172&lt;&gt;"",IF(AND(MONTH($K170) &lt;= 7, MONTH($L170) &gt;= 7 ), IF($O170 &lt;&gt; "", $E170/$O170, ""), ""),"")</f>
        <v>#VALUE!</v>
      </c>
      <c r="W170" s="10" t="e">
        <f>IF('FY2024'!$A172&lt;&gt;"",IF(AND(MONTH($K170) &lt;= 8, MONTH($L170) &gt;= 8), IF($O170 &lt;&gt; "", $E170/$O170, ""), ""),"")</f>
        <v>#VALUE!</v>
      </c>
      <c r="X170" s="10" t="e">
        <f>IF('FY2024'!$A172&lt;&gt;"",IF(AND(MONTH($K170) &lt;= 9, MONTH($L170) &gt;= 9), IF($O170 &lt;&gt; "", $E170/$O170, ""), ""),"")</f>
        <v>#VALUE!</v>
      </c>
      <c r="Y170" s="10" t="e">
        <f>IF('FY2024'!$A172&lt;&gt;"",IF(AND(MONTH($K170) &lt;= 10, MONTH($L170) &gt;= 10), IF($O170 &lt;&gt; "", $E170/$O170, ""), ""),"")</f>
        <v>#VALUE!</v>
      </c>
      <c r="Z170" s="10" t="e">
        <f>IF('FY2024'!$A172&lt;&gt;"",IF(AND(MONTH($K170) &lt;= 11, MONTH($L170) &gt;= 11), IF($O170 &lt;&gt; "", $E170/$O170, ""), ""),"")</f>
        <v>#VALUE!</v>
      </c>
      <c r="AA170" s="10" t="e">
        <f>IF('FY2024'!$A172&lt;&gt;"",IF(AND(MONTH($K170) &lt;= 12, MONTH($L170) &gt;= 12), IF($O170 &lt;&gt; "", $E170/$O170, ""), ""),"")</f>
        <v>#VALUE!</v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 t="e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#VALUE!</v>
      </c>
      <c r="L171" s="7" t="e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#VALUE!</v>
      </c>
      <c r="M171" s="7" t="e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#VALUE!</v>
      </c>
      <c r="N171" s="7" t="e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#VALUE!</v>
      </c>
      <c r="O171" s="5" t="e">
        <f t="shared" si="2"/>
        <v>#VALUE!</v>
      </c>
      <c r="P171" s="10" t="e">
        <f>IF('FY2024'!$A173&lt;&gt;"",IF(AND(MONTH($K171) &lt;= 1, MONTH($L171) &gt;= 1), IF($O171 &lt;&gt; "", $E171/$O171, ""), ""),"")</f>
        <v>#VALUE!</v>
      </c>
      <c r="Q171" s="10" t="e">
        <f>IF('FY2024'!$A173&lt;&gt;"",IF(AND(MONTH($K171) &lt;= 2, MONTH($L171) &gt;= 2), IF($O171 &lt;&gt; "", $E171/$O171, ""), ""),"")</f>
        <v>#VALUE!</v>
      </c>
      <c r="R171" s="10" t="e">
        <f>IF('FY2024'!$A173&lt;&gt;"",IF(AND(MONTH($K171) &lt;= 3, MONTH($L171) &gt;= 3), IF($O171 &lt;&gt; "", $E171/$O171, ""), ""),"")</f>
        <v>#VALUE!</v>
      </c>
      <c r="S171" s="10" t="e">
        <f>IF('FY2024'!$A173&lt;&gt;"",IF(AND(MONTH($K171) &lt;= 4, MONTH($L171) &gt;= 4), IF($O171 &lt;&gt; "", $E171/$O171, ""), ""),"")</f>
        <v>#VALUE!</v>
      </c>
      <c r="T171" s="10" t="e">
        <f>IF('FY2024'!$A173&lt;&gt;"",IF(AND(MONTH($K171) &lt;= 5, MONTH($L171) &gt;= 5), IF($O171 &lt;&gt; "", $E171/$O171, ""), ""),"")</f>
        <v>#VALUE!</v>
      </c>
      <c r="U171" s="10" t="e">
        <f>IF('FY2024'!$A173&lt;&gt;"",IF(AND(MONTH($K171) &lt;= 6, MONTH($L171) &gt;= 6), IF($O171 &lt;&gt; "", $E171/$O171, ""), ""),"")</f>
        <v>#VALUE!</v>
      </c>
      <c r="V171" s="10" t="e">
        <f>IF('FY2024'!$A173&lt;&gt;"",IF(AND(MONTH($K171) &lt;= 7, MONTH($L171) &gt;= 7 ), IF($O171 &lt;&gt; "", $E171/$O171, ""), ""),"")</f>
        <v>#VALUE!</v>
      </c>
      <c r="W171" s="10" t="e">
        <f>IF('FY2024'!$A173&lt;&gt;"",IF(AND(MONTH($K171) &lt;= 8, MONTH($L171) &gt;= 8), IF($O171 &lt;&gt; "", $E171/$O171, ""), ""),"")</f>
        <v>#VALUE!</v>
      </c>
      <c r="X171" s="10" t="e">
        <f>IF('FY2024'!$A173&lt;&gt;"",IF(AND(MONTH($K171) &lt;= 9, MONTH($L171) &gt;= 9), IF($O171 &lt;&gt; "", $E171/$O171, ""), ""),"")</f>
        <v>#VALUE!</v>
      </c>
      <c r="Y171" s="10" t="e">
        <f>IF('FY2024'!$A173&lt;&gt;"",IF(AND(MONTH($K171) &lt;= 10, MONTH($L171) &gt;= 10), IF($O171 &lt;&gt; "", $E171/$O171, ""), ""),"")</f>
        <v>#VALUE!</v>
      </c>
      <c r="Z171" s="10" t="e">
        <f>IF('FY2024'!$A173&lt;&gt;"",IF(AND(MONTH($K171) &lt;= 11, MONTH($L171) &gt;= 11), IF($O171 &lt;&gt; "", $E171/$O171, ""), ""),"")</f>
        <v>#VALUE!</v>
      </c>
      <c r="AA171" s="10" t="e">
        <f>IF('FY2024'!$A173&lt;&gt;"",IF(AND(MONTH($K171) &lt;= 12, MONTH($L171) &gt;= 12), IF($O171 &lt;&gt; "", $E171/$O171, ""), ""),"")</f>
        <v>#VALUE!</v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 t="e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#VALUE!</v>
      </c>
      <c r="L172" s="7" t="e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#VALUE!</v>
      </c>
      <c r="M172" s="7" t="e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#VALUE!</v>
      </c>
      <c r="N172" s="7" t="e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#VALUE!</v>
      </c>
      <c r="O172" s="5" t="e">
        <f t="shared" si="2"/>
        <v>#VALUE!</v>
      </c>
      <c r="P172" s="10" t="e">
        <f>IF('FY2024'!$A174&lt;&gt;"",IF(AND(MONTH($K172) &lt;= 1, MONTH($L172) &gt;= 1), IF($O172 &lt;&gt; "", $E172/$O172, ""), ""),"")</f>
        <v>#VALUE!</v>
      </c>
      <c r="Q172" s="10" t="e">
        <f>IF('FY2024'!$A174&lt;&gt;"",IF(AND(MONTH($K172) &lt;= 2, MONTH($L172) &gt;= 2), IF($O172 &lt;&gt; "", $E172/$O172, ""), ""),"")</f>
        <v>#VALUE!</v>
      </c>
      <c r="R172" s="10" t="e">
        <f>IF('FY2024'!$A174&lt;&gt;"",IF(AND(MONTH($K172) &lt;= 3, MONTH($L172) &gt;= 3), IF($O172 &lt;&gt; "", $E172/$O172, ""), ""),"")</f>
        <v>#VALUE!</v>
      </c>
      <c r="S172" s="10" t="e">
        <f>IF('FY2024'!$A174&lt;&gt;"",IF(AND(MONTH($K172) &lt;= 4, MONTH($L172) &gt;= 4), IF($O172 &lt;&gt; "", $E172/$O172, ""), ""),"")</f>
        <v>#VALUE!</v>
      </c>
      <c r="T172" s="10" t="e">
        <f>IF('FY2024'!$A174&lt;&gt;"",IF(AND(MONTH($K172) &lt;= 5, MONTH($L172) &gt;= 5), IF($O172 &lt;&gt; "", $E172/$O172, ""), ""),"")</f>
        <v>#VALUE!</v>
      </c>
      <c r="U172" s="10" t="e">
        <f>IF('FY2024'!$A174&lt;&gt;"",IF(AND(MONTH($K172) &lt;= 6, MONTH($L172) &gt;= 6), IF($O172 &lt;&gt; "", $E172/$O172, ""), ""),"")</f>
        <v>#VALUE!</v>
      </c>
      <c r="V172" s="10" t="e">
        <f>IF('FY2024'!$A174&lt;&gt;"",IF(AND(MONTH($K172) &lt;= 7, MONTH($L172) &gt;= 7 ), IF($O172 &lt;&gt; "", $E172/$O172, ""), ""),"")</f>
        <v>#VALUE!</v>
      </c>
      <c r="W172" s="10" t="e">
        <f>IF('FY2024'!$A174&lt;&gt;"",IF(AND(MONTH($K172) &lt;= 8, MONTH($L172) &gt;= 8), IF($O172 &lt;&gt; "", $E172/$O172, ""), ""),"")</f>
        <v>#VALUE!</v>
      </c>
      <c r="X172" s="10" t="e">
        <f>IF('FY2024'!$A174&lt;&gt;"",IF(AND(MONTH($K172) &lt;= 9, MONTH($L172) &gt;= 9), IF($O172 &lt;&gt; "", $E172/$O172, ""), ""),"")</f>
        <v>#VALUE!</v>
      </c>
      <c r="Y172" s="10" t="e">
        <f>IF('FY2024'!$A174&lt;&gt;"",IF(AND(MONTH($K172) &lt;= 10, MONTH($L172) &gt;= 10), IF($O172 &lt;&gt; "", $E172/$O172, ""), ""),"")</f>
        <v>#VALUE!</v>
      </c>
      <c r="Z172" s="10" t="e">
        <f>IF('FY2024'!$A174&lt;&gt;"",IF(AND(MONTH($K172) &lt;= 11, MONTH($L172) &gt;= 11), IF($O172 &lt;&gt; "", $E172/$O172, ""), ""),"")</f>
        <v>#VALUE!</v>
      </c>
      <c r="AA172" s="10" t="e">
        <f>IF('FY2024'!$A174&lt;&gt;"",IF(AND(MONTH($K172) &lt;= 12, MONTH($L172) &gt;= 12), IF($O172 &lt;&gt; "", $E172/$O172, ""), ""),"")</f>
        <v>#VALUE!</v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 t="e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#VALUE!</v>
      </c>
      <c r="L173" s="7" t="e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#VALUE!</v>
      </c>
      <c r="M173" s="7" t="e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#VALUE!</v>
      </c>
      <c r="N173" s="7" t="e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#VALUE!</v>
      </c>
      <c r="O173" s="5" t="e">
        <f t="shared" si="2"/>
        <v>#VALUE!</v>
      </c>
      <c r="P173" s="10" t="e">
        <f>IF('FY2024'!$A175&lt;&gt;"",IF(AND(MONTH($K173) &lt;= 1, MONTH($L173) &gt;= 1), IF($O173 &lt;&gt; "", $E173/$O173, ""), ""),"")</f>
        <v>#VALUE!</v>
      </c>
      <c r="Q173" s="10" t="e">
        <f>IF('FY2024'!$A175&lt;&gt;"",IF(AND(MONTH($K173) &lt;= 2, MONTH($L173) &gt;= 2), IF($O173 &lt;&gt; "", $E173/$O173, ""), ""),"")</f>
        <v>#VALUE!</v>
      </c>
      <c r="R173" s="10" t="e">
        <f>IF('FY2024'!$A175&lt;&gt;"",IF(AND(MONTH($K173) &lt;= 3, MONTH($L173) &gt;= 3), IF($O173 &lt;&gt; "", $E173/$O173, ""), ""),"")</f>
        <v>#VALUE!</v>
      </c>
      <c r="S173" s="10" t="e">
        <f>IF('FY2024'!$A175&lt;&gt;"",IF(AND(MONTH($K173) &lt;= 4, MONTH($L173) &gt;= 4), IF($O173 &lt;&gt; "", $E173/$O173, ""), ""),"")</f>
        <v>#VALUE!</v>
      </c>
      <c r="T173" s="10" t="e">
        <f>IF('FY2024'!$A175&lt;&gt;"",IF(AND(MONTH($K173) &lt;= 5, MONTH($L173) &gt;= 5), IF($O173 &lt;&gt; "", $E173/$O173, ""), ""),"")</f>
        <v>#VALUE!</v>
      </c>
      <c r="U173" s="10" t="e">
        <f>IF('FY2024'!$A175&lt;&gt;"",IF(AND(MONTH($K173) &lt;= 6, MONTH($L173) &gt;= 6), IF($O173 &lt;&gt; "", $E173/$O173, ""), ""),"")</f>
        <v>#VALUE!</v>
      </c>
      <c r="V173" s="10" t="e">
        <f>IF('FY2024'!$A175&lt;&gt;"",IF(AND(MONTH($K173) &lt;= 7, MONTH($L173) &gt;= 7 ), IF($O173 &lt;&gt; "", $E173/$O173, ""), ""),"")</f>
        <v>#VALUE!</v>
      </c>
      <c r="W173" s="10" t="e">
        <f>IF('FY2024'!$A175&lt;&gt;"",IF(AND(MONTH($K173) &lt;= 8, MONTH($L173) &gt;= 8), IF($O173 &lt;&gt; "", $E173/$O173, ""), ""),"")</f>
        <v>#VALUE!</v>
      </c>
      <c r="X173" s="10" t="e">
        <f>IF('FY2024'!$A175&lt;&gt;"",IF(AND(MONTH($K173) &lt;= 9, MONTH($L173) &gt;= 9), IF($O173 &lt;&gt; "", $E173/$O173, ""), ""),"")</f>
        <v>#VALUE!</v>
      </c>
      <c r="Y173" s="10" t="e">
        <f>IF('FY2024'!$A175&lt;&gt;"",IF(AND(MONTH($K173) &lt;= 10, MONTH($L173) &gt;= 10), IF($O173 &lt;&gt; "", $E173/$O173, ""), ""),"")</f>
        <v>#VALUE!</v>
      </c>
      <c r="Z173" s="10" t="e">
        <f>IF('FY2024'!$A175&lt;&gt;"",IF(AND(MONTH($K173) &lt;= 11, MONTH($L173) &gt;= 11), IF($O173 &lt;&gt; "", $E173/$O173, ""), ""),"")</f>
        <v>#VALUE!</v>
      </c>
      <c r="AA173" s="10" t="e">
        <f>IF('FY2024'!$A175&lt;&gt;"",IF(AND(MONTH($K173) &lt;= 12, MONTH($L173) &gt;= 12), IF($O173 &lt;&gt; "", $E173/$O173, ""), ""),"")</f>
        <v>#VALUE!</v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 t="e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#VALUE!</v>
      </c>
      <c r="L174" s="7" t="e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#VALUE!</v>
      </c>
      <c r="M174" s="7" t="e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#VALUE!</v>
      </c>
      <c r="N174" s="7" t="e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#VALUE!</v>
      </c>
      <c r="O174" s="5" t="e">
        <f t="shared" si="2"/>
        <v>#VALUE!</v>
      </c>
      <c r="P174" s="10" t="e">
        <f>IF('FY2024'!$A176&lt;&gt;"",IF(AND(MONTH($K174) &lt;= 1, MONTH($L174) &gt;= 1), IF($O174 &lt;&gt; "", $E174/$O174, ""), ""),"")</f>
        <v>#VALUE!</v>
      </c>
      <c r="Q174" s="10" t="e">
        <f>IF('FY2024'!$A176&lt;&gt;"",IF(AND(MONTH($K174) &lt;= 2, MONTH($L174) &gt;= 2), IF($O174 &lt;&gt; "", $E174/$O174, ""), ""),"")</f>
        <v>#VALUE!</v>
      </c>
      <c r="R174" s="10" t="e">
        <f>IF('FY2024'!$A176&lt;&gt;"",IF(AND(MONTH($K174) &lt;= 3, MONTH($L174) &gt;= 3), IF($O174 &lt;&gt; "", $E174/$O174, ""), ""),"")</f>
        <v>#VALUE!</v>
      </c>
      <c r="S174" s="10" t="e">
        <f>IF('FY2024'!$A176&lt;&gt;"",IF(AND(MONTH($K174) &lt;= 4, MONTH($L174) &gt;= 4), IF($O174 &lt;&gt; "", $E174/$O174, ""), ""),"")</f>
        <v>#VALUE!</v>
      </c>
      <c r="T174" s="10" t="e">
        <f>IF('FY2024'!$A176&lt;&gt;"",IF(AND(MONTH($K174) &lt;= 5, MONTH($L174) &gt;= 5), IF($O174 &lt;&gt; "", $E174/$O174, ""), ""),"")</f>
        <v>#VALUE!</v>
      </c>
      <c r="U174" s="10" t="e">
        <f>IF('FY2024'!$A176&lt;&gt;"",IF(AND(MONTH($K174) &lt;= 6, MONTH($L174) &gt;= 6), IF($O174 &lt;&gt; "", $E174/$O174, ""), ""),"")</f>
        <v>#VALUE!</v>
      </c>
      <c r="V174" s="10" t="e">
        <f>IF('FY2024'!$A176&lt;&gt;"",IF(AND(MONTH($K174) &lt;= 7, MONTH($L174) &gt;= 7 ), IF($O174 &lt;&gt; "", $E174/$O174, ""), ""),"")</f>
        <v>#VALUE!</v>
      </c>
      <c r="W174" s="10" t="e">
        <f>IF('FY2024'!$A176&lt;&gt;"",IF(AND(MONTH($K174) &lt;= 8, MONTH($L174) &gt;= 8), IF($O174 &lt;&gt; "", $E174/$O174, ""), ""),"")</f>
        <v>#VALUE!</v>
      </c>
      <c r="X174" s="10" t="e">
        <f>IF('FY2024'!$A176&lt;&gt;"",IF(AND(MONTH($K174) &lt;= 9, MONTH($L174) &gt;= 9), IF($O174 &lt;&gt; "", $E174/$O174, ""), ""),"")</f>
        <v>#VALUE!</v>
      </c>
      <c r="Y174" s="10" t="e">
        <f>IF('FY2024'!$A176&lt;&gt;"",IF(AND(MONTH($K174) &lt;= 10, MONTH($L174) &gt;= 10), IF($O174 &lt;&gt; "", $E174/$O174, ""), ""),"")</f>
        <v>#VALUE!</v>
      </c>
      <c r="Z174" s="10" t="e">
        <f>IF('FY2024'!$A176&lt;&gt;"",IF(AND(MONTH($K174) &lt;= 11, MONTH($L174) &gt;= 11), IF($O174 &lt;&gt; "", $E174/$O174, ""), ""),"")</f>
        <v>#VALUE!</v>
      </c>
      <c r="AA174" s="10" t="e">
        <f>IF('FY2024'!$A176&lt;&gt;"",IF(AND(MONTH($K174) &lt;= 12, MONTH($L174) &gt;= 12), IF($O174 &lt;&gt; "", $E174/$O174, ""), ""),"")</f>
        <v>#VALUE!</v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 t="e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#VALUE!</v>
      </c>
      <c r="L175" s="7" t="e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#VALUE!</v>
      </c>
      <c r="M175" s="7" t="e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#VALUE!</v>
      </c>
      <c r="N175" s="7" t="e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#VALUE!</v>
      </c>
      <c r="O175" s="5" t="e">
        <f t="shared" si="2"/>
        <v>#VALUE!</v>
      </c>
      <c r="P175" s="10" t="e">
        <f>IF('FY2024'!$A177&lt;&gt;"",IF(AND(MONTH($K175) &lt;= 1, MONTH($L175) &gt;= 1), IF($O175 &lt;&gt; "", $E175/$O175, ""), ""),"")</f>
        <v>#VALUE!</v>
      </c>
      <c r="Q175" s="10" t="e">
        <f>IF('FY2024'!$A177&lt;&gt;"",IF(AND(MONTH($K175) &lt;= 2, MONTH($L175) &gt;= 2), IF($O175 &lt;&gt; "", $E175/$O175, ""), ""),"")</f>
        <v>#VALUE!</v>
      </c>
      <c r="R175" s="10" t="e">
        <f>IF('FY2024'!$A177&lt;&gt;"",IF(AND(MONTH($K175) &lt;= 3, MONTH($L175) &gt;= 3), IF($O175 &lt;&gt; "", $E175/$O175, ""), ""),"")</f>
        <v>#VALUE!</v>
      </c>
      <c r="S175" s="10" t="e">
        <f>IF('FY2024'!$A177&lt;&gt;"",IF(AND(MONTH($K175) &lt;= 4, MONTH($L175) &gt;= 4), IF($O175 &lt;&gt; "", $E175/$O175, ""), ""),"")</f>
        <v>#VALUE!</v>
      </c>
      <c r="T175" s="10" t="e">
        <f>IF('FY2024'!$A177&lt;&gt;"",IF(AND(MONTH($K175) &lt;= 5, MONTH($L175) &gt;= 5), IF($O175 &lt;&gt; "", $E175/$O175, ""), ""),"")</f>
        <v>#VALUE!</v>
      </c>
      <c r="U175" s="10" t="e">
        <f>IF('FY2024'!$A177&lt;&gt;"",IF(AND(MONTH($K175) &lt;= 6, MONTH($L175) &gt;= 6), IF($O175 &lt;&gt; "", $E175/$O175, ""), ""),"")</f>
        <v>#VALUE!</v>
      </c>
      <c r="V175" s="10" t="e">
        <f>IF('FY2024'!$A177&lt;&gt;"",IF(AND(MONTH($K175) &lt;= 7, MONTH($L175) &gt;= 7 ), IF($O175 &lt;&gt; "", $E175/$O175, ""), ""),"")</f>
        <v>#VALUE!</v>
      </c>
      <c r="W175" s="10" t="e">
        <f>IF('FY2024'!$A177&lt;&gt;"",IF(AND(MONTH($K175) &lt;= 8, MONTH($L175) &gt;= 8), IF($O175 &lt;&gt; "", $E175/$O175, ""), ""),"")</f>
        <v>#VALUE!</v>
      </c>
      <c r="X175" s="10" t="e">
        <f>IF('FY2024'!$A177&lt;&gt;"",IF(AND(MONTH($K175) &lt;= 9, MONTH($L175) &gt;= 9), IF($O175 &lt;&gt; "", $E175/$O175, ""), ""),"")</f>
        <v>#VALUE!</v>
      </c>
      <c r="Y175" s="10" t="e">
        <f>IF('FY2024'!$A177&lt;&gt;"",IF(AND(MONTH($K175) &lt;= 10, MONTH($L175) &gt;= 10), IF($O175 &lt;&gt; "", $E175/$O175, ""), ""),"")</f>
        <v>#VALUE!</v>
      </c>
      <c r="Z175" s="10" t="e">
        <f>IF('FY2024'!$A177&lt;&gt;"",IF(AND(MONTH($K175) &lt;= 11, MONTH($L175) &gt;= 11), IF($O175 &lt;&gt; "", $E175/$O175, ""), ""),"")</f>
        <v>#VALUE!</v>
      </c>
      <c r="AA175" s="10" t="e">
        <f>IF('FY2024'!$A177&lt;&gt;"",IF(AND(MONTH($K175) &lt;= 12, MONTH($L175) &gt;= 12), IF($O175 &lt;&gt; "", $E175/$O175, ""), ""),"")</f>
        <v>#VALUE!</v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 t="e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#VALUE!</v>
      </c>
      <c r="L176" s="7" t="e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#VALUE!</v>
      </c>
      <c r="M176" s="7" t="e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#VALUE!</v>
      </c>
      <c r="N176" s="7" t="e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#VALUE!</v>
      </c>
      <c r="O176" s="5" t="e">
        <f t="shared" si="2"/>
        <v>#VALUE!</v>
      </c>
      <c r="P176" s="10" t="e">
        <f>IF('FY2024'!$A178&lt;&gt;"",IF(AND(MONTH($K176) &lt;= 1, MONTH($L176) &gt;= 1), IF($O176 &lt;&gt; "", $E176/$O176, ""), ""),"")</f>
        <v>#VALUE!</v>
      </c>
      <c r="Q176" s="10" t="e">
        <f>IF('FY2024'!$A178&lt;&gt;"",IF(AND(MONTH($K176) &lt;= 2, MONTH($L176) &gt;= 2), IF($O176 &lt;&gt; "", $E176/$O176, ""), ""),"")</f>
        <v>#VALUE!</v>
      </c>
      <c r="R176" s="10" t="e">
        <f>IF('FY2024'!$A178&lt;&gt;"",IF(AND(MONTH($K176) &lt;= 3, MONTH($L176) &gt;= 3), IF($O176 &lt;&gt; "", $E176/$O176, ""), ""),"")</f>
        <v>#VALUE!</v>
      </c>
      <c r="S176" s="10" t="e">
        <f>IF('FY2024'!$A178&lt;&gt;"",IF(AND(MONTH($K176) &lt;= 4, MONTH($L176) &gt;= 4), IF($O176 &lt;&gt; "", $E176/$O176, ""), ""),"")</f>
        <v>#VALUE!</v>
      </c>
      <c r="T176" s="10" t="e">
        <f>IF('FY2024'!$A178&lt;&gt;"",IF(AND(MONTH($K176) &lt;= 5, MONTH($L176) &gt;= 5), IF($O176 &lt;&gt; "", $E176/$O176, ""), ""),"")</f>
        <v>#VALUE!</v>
      </c>
      <c r="U176" s="10" t="e">
        <f>IF('FY2024'!$A178&lt;&gt;"",IF(AND(MONTH($K176) &lt;= 6, MONTH($L176) &gt;= 6), IF($O176 &lt;&gt; "", $E176/$O176, ""), ""),"")</f>
        <v>#VALUE!</v>
      </c>
      <c r="V176" s="10" t="e">
        <f>IF('FY2024'!$A178&lt;&gt;"",IF(AND(MONTH($K176) &lt;= 7, MONTH($L176) &gt;= 7 ), IF($O176 &lt;&gt; "", $E176/$O176, ""), ""),"")</f>
        <v>#VALUE!</v>
      </c>
      <c r="W176" s="10" t="e">
        <f>IF('FY2024'!$A178&lt;&gt;"",IF(AND(MONTH($K176) &lt;= 8, MONTH($L176) &gt;= 8), IF($O176 &lt;&gt; "", $E176/$O176, ""), ""),"")</f>
        <v>#VALUE!</v>
      </c>
      <c r="X176" s="10" t="e">
        <f>IF('FY2024'!$A178&lt;&gt;"",IF(AND(MONTH($K176) &lt;= 9, MONTH($L176) &gt;= 9), IF($O176 &lt;&gt; "", $E176/$O176, ""), ""),"")</f>
        <v>#VALUE!</v>
      </c>
      <c r="Y176" s="10" t="e">
        <f>IF('FY2024'!$A178&lt;&gt;"",IF(AND(MONTH($K176) &lt;= 10, MONTH($L176) &gt;= 10), IF($O176 &lt;&gt; "", $E176/$O176, ""), ""),"")</f>
        <v>#VALUE!</v>
      </c>
      <c r="Z176" s="10" t="e">
        <f>IF('FY2024'!$A178&lt;&gt;"",IF(AND(MONTH($K176) &lt;= 11, MONTH($L176) &gt;= 11), IF($O176 &lt;&gt; "", $E176/$O176, ""), ""),"")</f>
        <v>#VALUE!</v>
      </c>
      <c r="AA176" s="10" t="e">
        <f>IF('FY2024'!$A178&lt;&gt;"",IF(AND(MONTH($K176) &lt;= 12, MONTH($L176) &gt;= 12), IF($O176 &lt;&gt; "", $E176/$O176, ""), ""),"")</f>
        <v>#VALUE!</v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 t="e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#VALUE!</v>
      </c>
      <c r="L177" s="7" t="e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#VALUE!</v>
      </c>
      <c r="M177" s="7" t="e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#VALUE!</v>
      </c>
      <c r="N177" s="7" t="e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#VALUE!</v>
      </c>
      <c r="O177" s="5" t="e">
        <f t="shared" si="2"/>
        <v>#VALUE!</v>
      </c>
      <c r="P177" s="10" t="e">
        <f>IF('FY2024'!$A179&lt;&gt;"",IF(AND(MONTH($K177) &lt;= 1, MONTH($L177) &gt;= 1), IF($O177 &lt;&gt; "", $E177/$O177, ""), ""),"")</f>
        <v>#VALUE!</v>
      </c>
      <c r="Q177" s="10" t="e">
        <f>IF('FY2024'!$A179&lt;&gt;"",IF(AND(MONTH($K177) &lt;= 2, MONTH($L177) &gt;= 2), IF($O177 &lt;&gt; "", $E177/$O177, ""), ""),"")</f>
        <v>#VALUE!</v>
      </c>
      <c r="R177" s="10" t="e">
        <f>IF('FY2024'!$A179&lt;&gt;"",IF(AND(MONTH($K177) &lt;= 3, MONTH($L177) &gt;= 3), IF($O177 &lt;&gt; "", $E177/$O177, ""), ""),"")</f>
        <v>#VALUE!</v>
      </c>
      <c r="S177" s="10" t="e">
        <f>IF('FY2024'!$A179&lt;&gt;"",IF(AND(MONTH($K177) &lt;= 4, MONTH($L177) &gt;= 4), IF($O177 &lt;&gt; "", $E177/$O177, ""), ""),"")</f>
        <v>#VALUE!</v>
      </c>
      <c r="T177" s="10" t="e">
        <f>IF('FY2024'!$A179&lt;&gt;"",IF(AND(MONTH($K177) &lt;= 5, MONTH($L177) &gt;= 5), IF($O177 &lt;&gt; "", $E177/$O177, ""), ""),"")</f>
        <v>#VALUE!</v>
      </c>
      <c r="U177" s="10" t="e">
        <f>IF('FY2024'!$A179&lt;&gt;"",IF(AND(MONTH($K177) &lt;= 6, MONTH($L177) &gt;= 6), IF($O177 &lt;&gt; "", $E177/$O177, ""), ""),"")</f>
        <v>#VALUE!</v>
      </c>
      <c r="V177" s="10" t="e">
        <f>IF('FY2024'!$A179&lt;&gt;"",IF(AND(MONTH($K177) &lt;= 7, MONTH($L177) &gt;= 7 ), IF($O177 &lt;&gt; "", $E177/$O177, ""), ""),"")</f>
        <v>#VALUE!</v>
      </c>
      <c r="W177" s="10" t="e">
        <f>IF('FY2024'!$A179&lt;&gt;"",IF(AND(MONTH($K177) &lt;= 8, MONTH($L177) &gt;= 8), IF($O177 &lt;&gt; "", $E177/$O177, ""), ""),"")</f>
        <v>#VALUE!</v>
      </c>
      <c r="X177" s="10" t="e">
        <f>IF('FY2024'!$A179&lt;&gt;"",IF(AND(MONTH($K177) &lt;= 9, MONTH($L177) &gt;= 9), IF($O177 &lt;&gt; "", $E177/$O177, ""), ""),"")</f>
        <v>#VALUE!</v>
      </c>
      <c r="Y177" s="10" t="e">
        <f>IF('FY2024'!$A179&lt;&gt;"",IF(AND(MONTH($K177) &lt;= 10, MONTH($L177) &gt;= 10), IF($O177 &lt;&gt; "", $E177/$O177, ""), ""),"")</f>
        <v>#VALUE!</v>
      </c>
      <c r="Z177" s="10" t="e">
        <f>IF('FY2024'!$A179&lt;&gt;"",IF(AND(MONTH($K177) &lt;= 11, MONTH($L177) &gt;= 11), IF($O177 &lt;&gt; "", $E177/$O177, ""), ""),"")</f>
        <v>#VALUE!</v>
      </c>
      <c r="AA177" s="10" t="e">
        <f>IF('FY2024'!$A179&lt;&gt;"",IF(AND(MONTH($K177) &lt;= 12, MONTH($L177) &gt;= 12), IF($O177 &lt;&gt; "", $E177/$O177, ""), ""),"")</f>
        <v>#VALUE!</v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 t="e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#VALUE!</v>
      </c>
      <c r="L178" s="7" t="e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#VALUE!</v>
      </c>
      <c r="M178" s="7" t="e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#VALUE!</v>
      </c>
      <c r="N178" s="7" t="e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#VALUE!</v>
      </c>
      <c r="O178" s="5" t="e">
        <f t="shared" si="2"/>
        <v>#VALUE!</v>
      </c>
      <c r="P178" s="10" t="e">
        <f>IF('FY2024'!$A180&lt;&gt;"",IF(AND(MONTH($K178) &lt;= 1, MONTH($L178) &gt;= 1), IF($O178 &lt;&gt; "", $E178/$O178, ""), ""),"")</f>
        <v>#VALUE!</v>
      </c>
      <c r="Q178" s="10" t="e">
        <f>IF('FY2024'!$A180&lt;&gt;"",IF(AND(MONTH($K178) &lt;= 2, MONTH($L178) &gt;= 2), IF($O178 &lt;&gt; "", $E178/$O178, ""), ""),"")</f>
        <v>#VALUE!</v>
      </c>
      <c r="R178" s="10" t="e">
        <f>IF('FY2024'!$A180&lt;&gt;"",IF(AND(MONTH($K178) &lt;= 3, MONTH($L178) &gt;= 3), IF($O178 &lt;&gt; "", $E178/$O178, ""), ""),"")</f>
        <v>#VALUE!</v>
      </c>
      <c r="S178" s="10" t="e">
        <f>IF('FY2024'!$A180&lt;&gt;"",IF(AND(MONTH($K178) &lt;= 4, MONTH($L178) &gt;= 4), IF($O178 &lt;&gt; "", $E178/$O178, ""), ""),"")</f>
        <v>#VALUE!</v>
      </c>
      <c r="T178" s="10" t="e">
        <f>IF('FY2024'!$A180&lt;&gt;"",IF(AND(MONTH($K178) &lt;= 5, MONTH($L178) &gt;= 5), IF($O178 &lt;&gt; "", $E178/$O178, ""), ""),"")</f>
        <v>#VALUE!</v>
      </c>
      <c r="U178" s="10" t="e">
        <f>IF('FY2024'!$A180&lt;&gt;"",IF(AND(MONTH($K178) &lt;= 6, MONTH($L178) &gt;= 6), IF($O178 &lt;&gt; "", $E178/$O178, ""), ""),"")</f>
        <v>#VALUE!</v>
      </c>
      <c r="V178" s="10" t="e">
        <f>IF('FY2024'!$A180&lt;&gt;"",IF(AND(MONTH($K178) &lt;= 7, MONTH($L178) &gt;= 7 ), IF($O178 &lt;&gt; "", $E178/$O178, ""), ""),"")</f>
        <v>#VALUE!</v>
      </c>
      <c r="W178" s="10" t="e">
        <f>IF('FY2024'!$A180&lt;&gt;"",IF(AND(MONTH($K178) &lt;= 8, MONTH($L178) &gt;= 8), IF($O178 &lt;&gt; "", $E178/$O178, ""), ""),"")</f>
        <v>#VALUE!</v>
      </c>
      <c r="X178" s="10" t="e">
        <f>IF('FY2024'!$A180&lt;&gt;"",IF(AND(MONTH($K178) &lt;= 9, MONTH($L178) &gt;= 9), IF($O178 &lt;&gt; "", $E178/$O178, ""), ""),"")</f>
        <v>#VALUE!</v>
      </c>
      <c r="Y178" s="10" t="e">
        <f>IF('FY2024'!$A180&lt;&gt;"",IF(AND(MONTH($K178) &lt;= 10, MONTH($L178) &gt;= 10), IF($O178 &lt;&gt; "", $E178/$O178, ""), ""),"")</f>
        <v>#VALUE!</v>
      </c>
      <c r="Z178" s="10" t="e">
        <f>IF('FY2024'!$A180&lt;&gt;"",IF(AND(MONTH($K178) &lt;= 11, MONTH($L178) &gt;= 11), IF($O178 &lt;&gt; "", $E178/$O178, ""), ""),"")</f>
        <v>#VALUE!</v>
      </c>
      <c r="AA178" s="10" t="e">
        <f>IF('FY2024'!$A180&lt;&gt;"",IF(AND(MONTH($K178) &lt;= 12, MONTH($L178) &gt;= 12), IF($O178 &lt;&gt; "", $E178/$O178, ""), ""),"")</f>
        <v>#VALUE!</v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 t="e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#VALUE!</v>
      </c>
      <c r="L179" s="7" t="e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#VALUE!</v>
      </c>
      <c r="M179" s="7" t="e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#VALUE!</v>
      </c>
      <c r="N179" s="7" t="e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#VALUE!</v>
      </c>
      <c r="O179" s="5" t="e">
        <f t="shared" si="2"/>
        <v>#VALUE!</v>
      </c>
      <c r="P179" s="10" t="e">
        <f>IF('FY2024'!$A181&lt;&gt;"",IF(AND(MONTH($K179) &lt;= 1, MONTH($L179) &gt;= 1), IF($O179 &lt;&gt; "", $E179/$O179, ""), ""),"")</f>
        <v>#VALUE!</v>
      </c>
      <c r="Q179" s="10" t="e">
        <f>IF('FY2024'!$A181&lt;&gt;"",IF(AND(MONTH($K179) &lt;= 2, MONTH($L179) &gt;= 2), IF($O179 &lt;&gt; "", $E179/$O179, ""), ""),"")</f>
        <v>#VALUE!</v>
      </c>
      <c r="R179" s="10" t="e">
        <f>IF('FY2024'!$A181&lt;&gt;"",IF(AND(MONTH($K179) &lt;= 3, MONTH($L179) &gt;= 3), IF($O179 &lt;&gt; "", $E179/$O179, ""), ""),"")</f>
        <v>#VALUE!</v>
      </c>
      <c r="S179" s="10" t="e">
        <f>IF('FY2024'!$A181&lt;&gt;"",IF(AND(MONTH($K179) &lt;= 4, MONTH($L179) &gt;= 4), IF($O179 &lt;&gt; "", $E179/$O179, ""), ""),"")</f>
        <v>#VALUE!</v>
      </c>
      <c r="T179" s="10" t="e">
        <f>IF('FY2024'!$A181&lt;&gt;"",IF(AND(MONTH($K179) &lt;= 5, MONTH($L179) &gt;= 5), IF($O179 &lt;&gt; "", $E179/$O179, ""), ""),"")</f>
        <v>#VALUE!</v>
      </c>
      <c r="U179" s="10" t="e">
        <f>IF('FY2024'!$A181&lt;&gt;"",IF(AND(MONTH($K179) &lt;= 6, MONTH($L179) &gt;= 6), IF($O179 &lt;&gt; "", $E179/$O179, ""), ""),"")</f>
        <v>#VALUE!</v>
      </c>
      <c r="V179" s="10" t="e">
        <f>IF('FY2024'!$A181&lt;&gt;"",IF(AND(MONTH($K179) &lt;= 7, MONTH($L179) &gt;= 7 ), IF($O179 &lt;&gt; "", $E179/$O179, ""), ""),"")</f>
        <v>#VALUE!</v>
      </c>
      <c r="W179" s="10" t="e">
        <f>IF('FY2024'!$A181&lt;&gt;"",IF(AND(MONTH($K179) &lt;= 8, MONTH($L179) &gt;= 8), IF($O179 &lt;&gt; "", $E179/$O179, ""), ""),"")</f>
        <v>#VALUE!</v>
      </c>
      <c r="X179" s="10" t="e">
        <f>IF('FY2024'!$A181&lt;&gt;"",IF(AND(MONTH($K179) &lt;= 9, MONTH($L179) &gt;= 9), IF($O179 &lt;&gt; "", $E179/$O179, ""), ""),"")</f>
        <v>#VALUE!</v>
      </c>
      <c r="Y179" s="10" t="e">
        <f>IF('FY2024'!$A181&lt;&gt;"",IF(AND(MONTH($K179) &lt;= 10, MONTH($L179) &gt;= 10), IF($O179 &lt;&gt; "", $E179/$O179, ""), ""),"")</f>
        <v>#VALUE!</v>
      </c>
      <c r="Z179" s="10" t="e">
        <f>IF('FY2024'!$A181&lt;&gt;"",IF(AND(MONTH($K179) &lt;= 11, MONTH($L179) &gt;= 11), IF($O179 &lt;&gt; "", $E179/$O179, ""), ""),"")</f>
        <v>#VALUE!</v>
      </c>
      <c r="AA179" s="10" t="e">
        <f>IF('FY2024'!$A181&lt;&gt;"",IF(AND(MONTH($K179) &lt;= 12, MONTH($L179) &gt;= 12), IF($O179 &lt;&gt; "", $E179/$O179, ""), ""),"")</f>
        <v>#VALUE!</v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 t="e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#VALUE!</v>
      </c>
      <c r="L180" s="7" t="e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#VALUE!</v>
      </c>
      <c r="M180" s="7" t="e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#VALUE!</v>
      </c>
      <c r="N180" s="7" t="e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#VALUE!</v>
      </c>
      <c r="O180" s="5" t="e">
        <f t="shared" si="2"/>
        <v>#VALUE!</v>
      </c>
      <c r="P180" s="10" t="e">
        <f>IF('FY2024'!$A182&lt;&gt;"",IF(AND(MONTH($K180) &lt;= 1, MONTH($L180) &gt;= 1), IF($O180 &lt;&gt; "", $E180/$O180, ""), ""),"")</f>
        <v>#VALUE!</v>
      </c>
      <c r="Q180" s="10" t="e">
        <f>IF('FY2024'!$A182&lt;&gt;"",IF(AND(MONTH($K180) &lt;= 2, MONTH($L180) &gt;= 2), IF($O180 &lt;&gt; "", $E180/$O180, ""), ""),"")</f>
        <v>#VALUE!</v>
      </c>
      <c r="R180" s="10" t="e">
        <f>IF('FY2024'!$A182&lt;&gt;"",IF(AND(MONTH($K180) &lt;= 3, MONTH($L180) &gt;= 3), IF($O180 &lt;&gt; "", $E180/$O180, ""), ""),"")</f>
        <v>#VALUE!</v>
      </c>
      <c r="S180" s="10" t="e">
        <f>IF('FY2024'!$A182&lt;&gt;"",IF(AND(MONTH($K180) &lt;= 4, MONTH($L180) &gt;= 4), IF($O180 &lt;&gt; "", $E180/$O180, ""), ""),"")</f>
        <v>#VALUE!</v>
      </c>
      <c r="T180" s="10" t="e">
        <f>IF('FY2024'!$A182&lt;&gt;"",IF(AND(MONTH($K180) &lt;= 5, MONTH($L180) &gt;= 5), IF($O180 &lt;&gt; "", $E180/$O180, ""), ""),"")</f>
        <v>#VALUE!</v>
      </c>
      <c r="U180" s="10" t="e">
        <f>IF('FY2024'!$A182&lt;&gt;"",IF(AND(MONTH($K180) &lt;= 6, MONTH($L180) &gt;= 6), IF($O180 &lt;&gt; "", $E180/$O180, ""), ""),"")</f>
        <v>#VALUE!</v>
      </c>
      <c r="V180" s="10" t="e">
        <f>IF('FY2024'!$A182&lt;&gt;"",IF(AND(MONTH($K180) &lt;= 7, MONTH($L180) &gt;= 7 ), IF($O180 &lt;&gt; "", $E180/$O180, ""), ""),"")</f>
        <v>#VALUE!</v>
      </c>
      <c r="W180" s="10" t="e">
        <f>IF('FY2024'!$A182&lt;&gt;"",IF(AND(MONTH($K180) &lt;= 8, MONTH($L180) &gt;= 8), IF($O180 &lt;&gt; "", $E180/$O180, ""), ""),"")</f>
        <v>#VALUE!</v>
      </c>
      <c r="X180" s="10" t="e">
        <f>IF('FY2024'!$A182&lt;&gt;"",IF(AND(MONTH($K180) &lt;= 9, MONTH($L180) &gt;= 9), IF($O180 &lt;&gt; "", $E180/$O180, ""), ""),"")</f>
        <v>#VALUE!</v>
      </c>
      <c r="Y180" s="10" t="e">
        <f>IF('FY2024'!$A182&lt;&gt;"",IF(AND(MONTH($K180) &lt;= 10, MONTH($L180) &gt;= 10), IF($O180 &lt;&gt; "", $E180/$O180, ""), ""),"")</f>
        <v>#VALUE!</v>
      </c>
      <c r="Z180" s="10" t="e">
        <f>IF('FY2024'!$A182&lt;&gt;"",IF(AND(MONTH($K180) &lt;= 11, MONTH($L180) &gt;= 11), IF($O180 &lt;&gt; "", $E180/$O180, ""), ""),"")</f>
        <v>#VALUE!</v>
      </c>
      <c r="AA180" s="10" t="e">
        <f>IF('FY2024'!$A182&lt;&gt;"",IF(AND(MONTH($K180) &lt;= 12, MONTH($L180) &gt;= 12), IF($O180 &lt;&gt; "", $E180/$O180, ""), ""),"")</f>
        <v>#VALUE!</v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 t="e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#VALUE!</v>
      </c>
      <c r="L181" s="7" t="e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#VALUE!</v>
      </c>
      <c r="M181" s="7" t="e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#VALUE!</v>
      </c>
      <c r="N181" s="7" t="e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#VALUE!</v>
      </c>
      <c r="O181" s="5" t="e">
        <f t="shared" si="2"/>
        <v>#VALUE!</v>
      </c>
      <c r="P181" s="10" t="e">
        <f>IF('FY2024'!$A183&lt;&gt;"",IF(AND(MONTH($K181) &lt;= 1, MONTH($L181) &gt;= 1), IF($O181 &lt;&gt; "", $E181/$O181, ""), ""),"")</f>
        <v>#VALUE!</v>
      </c>
      <c r="Q181" s="10" t="e">
        <f>IF('FY2024'!$A183&lt;&gt;"",IF(AND(MONTH($K181) &lt;= 2, MONTH($L181) &gt;= 2), IF($O181 &lt;&gt; "", $E181/$O181, ""), ""),"")</f>
        <v>#VALUE!</v>
      </c>
      <c r="R181" s="10" t="e">
        <f>IF('FY2024'!$A183&lt;&gt;"",IF(AND(MONTH($K181) &lt;= 3, MONTH($L181) &gt;= 3), IF($O181 &lt;&gt; "", $E181/$O181, ""), ""),"")</f>
        <v>#VALUE!</v>
      </c>
      <c r="S181" s="10" t="e">
        <f>IF('FY2024'!$A183&lt;&gt;"",IF(AND(MONTH($K181) &lt;= 4, MONTH($L181) &gt;= 4), IF($O181 &lt;&gt; "", $E181/$O181, ""), ""),"")</f>
        <v>#VALUE!</v>
      </c>
      <c r="T181" s="10" t="e">
        <f>IF('FY2024'!$A183&lt;&gt;"",IF(AND(MONTH($K181) &lt;= 5, MONTH($L181) &gt;= 5), IF($O181 &lt;&gt; "", $E181/$O181, ""), ""),"")</f>
        <v>#VALUE!</v>
      </c>
      <c r="U181" s="10" t="e">
        <f>IF('FY2024'!$A183&lt;&gt;"",IF(AND(MONTH($K181) &lt;= 6, MONTH($L181) &gt;= 6), IF($O181 &lt;&gt; "", $E181/$O181, ""), ""),"")</f>
        <v>#VALUE!</v>
      </c>
      <c r="V181" s="10" t="e">
        <f>IF('FY2024'!$A183&lt;&gt;"",IF(AND(MONTH($K181) &lt;= 7, MONTH($L181) &gt;= 7 ), IF($O181 &lt;&gt; "", $E181/$O181, ""), ""),"")</f>
        <v>#VALUE!</v>
      </c>
      <c r="W181" s="10" t="e">
        <f>IF('FY2024'!$A183&lt;&gt;"",IF(AND(MONTH($K181) &lt;= 8, MONTH($L181) &gt;= 8), IF($O181 &lt;&gt; "", $E181/$O181, ""), ""),"")</f>
        <v>#VALUE!</v>
      </c>
      <c r="X181" s="10" t="e">
        <f>IF('FY2024'!$A183&lt;&gt;"",IF(AND(MONTH($K181) &lt;= 9, MONTH($L181) &gt;= 9), IF($O181 &lt;&gt; "", $E181/$O181, ""), ""),"")</f>
        <v>#VALUE!</v>
      </c>
      <c r="Y181" s="10" t="e">
        <f>IF('FY2024'!$A183&lt;&gt;"",IF(AND(MONTH($K181) &lt;= 10, MONTH($L181) &gt;= 10), IF($O181 &lt;&gt; "", $E181/$O181, ""), ""),"")</f>
        <v>#VALUE!</v>
      </c>
      <c r="Z181" s="10" t="e">
        <f>IF('FY2024'!$A183&lt;&gt;"",IF(AND(MONTH($K181) &lt;= 11, MONTH($L181) &gt;= 11), IF($O181 &lt;&gt; "", $E181/$O181, ""), ""),"")</f>
        <v>#VALUE!</v>
      </c>
      <c r="AA181" s="10" t="e">
        <f>IF('FY2024'!$A183&lt;&gt;"",IF(AND(MONTH($K181) &lt;= 12, MONTH($L181) &gt;= 12), IF($O181 &lt;&gt; "", $E181/$O181, ""), ""),"")</f>
        <v>#VALUE!</v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 t="e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#VALUE!</v>
      </c>
      <c r="L182" s="7" t="e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#VALUE!</v>
      </c>
      <c r="M182" s="7" t="e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#VALUE!</v>
      </c>
      <c r="N182" s="7" t="e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#VALUE!</v>
      </c>
      <c r="O182" s="5" t="e">
        <f t="shared" si="2"/>
        <v>#VALUE!</v>
      </c>
      <c r="P182" s="10" t="e">
        <f>IF('FY2024'!$A184&lt;&gt;"",IF(AND(MONTH($K182) &lt;= 1, MONTH($L182) &gt;= 1), IF($O182 &lt;&gt; "", $E182/$O182, ""), ""),"")</f>
        <v>#VALUE!</v>
      </c>
      <c r="Q182" s="10" t="e">
        <f>IF('FY2024'!$A184&lt;&gt;"",IF(AND(MONTH($K182) &lt;= 2, MONTH($L182) &gt;= 2), IF($O182 &lt;&gt; "", $E182/$O182, ""), ""),"")</f>
        <v>#VALUE!</v>
      </c>
      <c r="R182" s="10" t="e">
        <f>IF('FY2024'!$A184&lt;&gt;"",IF(AND(MONTH($K182) &lt;= 3, MONTH($L182) &gt;= 3), IF($O182 &lt;&gt; "", $E182/$O182, ""), ""),"")</f>
        <v>#VALUE!</v>
      </c>
      <c r="S182" s="10" t="e">
        <f>IF('FY2024'!$A184&lt;&gt;"",IF(AND(MONTH($K182) &lt;= 4, MONTH($L182) &gt;= 4), IF($O182 &lt;&gt; "", $E182/$O182, ""), ""),"")</f>
        <v>#VALUE!</v>
      </c>
      <c r="T182" s="10" t="e">
        <f>IF('FY2024'!$A184&lt;&gt;"",IF(AND(MONTH($K182) &lt;= 5, MONTH($L182) &gt;= 5), IF($O182 &lt;&gt; "", $E182/$O182, ""), ""),"")</f>
        <v>#VALUE!</v>
      </c>
      <c r="U182" s="10" t="e">
        <f>IF('FY2024'!$A184&lt;&gt;"",IF(AND(MONTH($K182) &lt;= 6, MONTH($L182) &gt;= 6), IF($O182 &lt;&gt; "", $E182/$O182, ""), ""),"")</f>
        <v>#VALUE!</v>
      </c>
      <c r="V182" s="10" t="e">
        <f>IF('FY2024'!$A184&lt;&gt;"",IF(AND(MONTH($K182) &lt;= 7, MONTH($L182) &gt;= 7 ), IF($O182 &lt;&gt; "", $E182/$O182, ""), ""),"")</f>
        <v>#VALUE!</v>
      </c>
      <c r="W182" s="10" t="e">
        <f>IF('FY2024'!$A184&lt;&gt;"",IF(AND(MONTH($K182) &lt;= 8, MONTH($L182) &gt;= 8), IF($O182 &lt;&gt; "", $E182/$O182, ""), ""),"")</f>
        <v>#VALUE!</v>
      </c>
      <c r="X182" s="10" t="e">
        <f>IF('FY2024'!$A184&lt;&gt;"",IF(AND(MONTH($K182) &lt;= 9, MONTH($L182) &gt;= 9), IF($O182 &lt;&gt; "", $E182/$O182, ""), ""),"")</f>
        <v>#VALUE!</v>
      </c>
      <c r="Y182" s="10" t="e">
        <f>IF('FY2024'!$A184&lt;&gt;"",IF(AND(MONTH($K182) &lt;= 10, MONTH($L182) &gt;= 10), IF($O182 &lt;&gt; "", $E182/$O182, ""), ""),"")</f>
        <v>#VALUE!</v>
      </c>
      <c r="Z182" s="10" t="e">
        <f>IF('FY2024'!$A184&lt;&gt;"",IF(AND(MONTH($K182) &lt;= 11, MONTH($L182) &gt;= 11), IF($O182 &lt;&gt; "", $E182/$O182, ""), ""),"")</f>
        <v>#VALUE!</v>
      </c>
      <c r="AA182" s="10" t="e">
        <f>IF('FY2024'!$A184&lt;&gt;"",IF(AND(MONTH($K182) &lt;= 12, MONTH($L182) &gt;= 12), IF($O182 &lt;&gt; "", $E182/$O182, ""), ""),"")</f>
        <v>#VALUE!</v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 t="e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#VALUE!</v>
      </c>
      <c r="L183" s="7" t="e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#VALUE!</v>
      </c>
      <c r="M183" s="7" t="e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#VALUE!</v>
      </c>
      <c r="N183" s="7" t="e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#VALUE!</v>
      </c>
      <c r="O183" s="5" t="e">
        <f t="shared" si="2"/>
        <v>#VALUE!</v>
      </c>
      <c r="P183" s="10" t="e">
        <f>IF('FY2024'!$A185&lt;&gt;"",IF(AND(MONTH($K183) &lt;= 1, MONTH($L183) &gt;= 1), IF($O183 &lt;&gt; "", $E183/$O183, ""), ""),"")</f>
        <v>#VALUE!</v>
      </c>
      <c r="Q183" s="10" t="e">
        <f>IF('FY2024'!$A185&lt;&gt;"",IF(AND(MONTH($K183) &lt;= 2, MONTH($L183) &gt;= 2), IF($O183 &lt;&gt; "", $E183/$O183, ""), ""),"")</f>
        <v>#VALUE!</v>
      </c>
      <c r="R183" s="10" t="e">
        <f>IF('FY2024'!$A185&lt;&gt;"",IF(AND(MONTH($K183) &lt;= 3, MONTH($L183) &gt;= 3), IF($O183 &lt;&gt; "", $E183/$O183, ""), ""),"")</f>
        <v>#VALUE!</v>
      </c>
      <c r="S183" s="10" t="e">
        <f>IF('FY2024'!$A185&lt;&gt;"",IF(AND(MONTH($K183) &lt;= 4, MONTH($L183) &gt;= 4), IF($O183 &lt;&gt; "", $E183/$O183, ""), ""),"")</f>
        <v>#VALUE!</v>
      </c>
      <c r="T183" s="10" t="e">
        <f>IF('FY2024'!$A185&lt;&gt;"",IF(AND(MONTH($K183) &lt;= 5, MONTH($L183) &gt;= 5), IF($O183 &lt;&gt; "", $E183/$O183, ""), ""),"")</f>
        <v>#VALUE!</v>
      </c>
      <c r="U183" s="10" t="e">
        <f>IF('FY2024'!$A185&lt;&gt;"",IF(AND(MONTH($K183) &lt;= 6, MONTH($L183) &gt;= 6), IF($O183 &lt;&gt; "", $E183/$O183, ""), ""),"")</f>
        <v>#VALUE!</v>
      </c>
      <c r="V183" s="10" t="e">
        <f>IF('FY2024'!$A185&lt;&gt;"",IF(AND(MONTH($K183) &lt;= 7, MONTH($L183) &gt;= 7 ), IF($O183 &lt;&gt; "", $E183/$O183, ""), ""),"")</f>
        <v>#VALUE!</v>
      </c>
      <c r="W183" s="10" t="e">
        <f>IF('FY2024'!$A185&lt;&gt;"",IF(AND(MONTH($K183) &lt;= 8, MONTH($L183) &gt;= 8), IF($O183 &lt;&gt; "", $E183/$O183, ""), ""),"")</f>
        <v>#VALUE!</v>
      </c>
      <c r="X183" s="10" t="e">
        <f>IF('FY2024'!$A185&lt;&gt;"",IF(AND(MONTH($K183) &lt;= 9, MONTH($L183) &gt;= 9), IF($O183 &lt;&gt; "", $E183/$O183, ""), ""),"")</f>
        <v>#VALUE!</v>
      </c>
      <c r="Y183" s="10" t="e">
        <f>IF('FY2024'!$A185&lt;&gt;"",IF(AND(MONTH($K183) &lt;= 10, MONTH($L183) &gt;= 10), IF($O183 &lt;&gt; "", $E183/$O183, ""), ""),"")</f>
        <v>#VALUE!</v>
      </c>
      <c r="Z183" s="10" t="e">
        <f>IF('FY2024'!$A185&lt;&gt;"",IF(AND(MONTH($K183) &lt;= 11, MONTH($L183) &gt;= 11), IF($O183 &lt;&gt; "", $E183/$O183, ""), ""),"")</f>
        <v>#VALUE!</v>
      </c>
      <c r="AA183" s="10" t="e">
        <f>IF('FY2024'!$A185&lt;&gt;"",IF(AND(MONTH($K183) &lt;= 12, MONTH($L183) &gt;= 12), IF($O183 &lt;&gt; "", $E183/$O183, ""), ""),"")</f>
        <v>#VALUE!</v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 t="e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#VALUE!</v>
      </c>
      <c r="L184" s="7" t="e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#VALUE!</v>
      </c>
      <c r="M184" s="7" t="e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#VALUE!</v>
      </c>
      <c r="N184" s="7" t="e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#VALUE!</v>
      </c>
      <c r="O184" s="5" t="e">
        <f t="shared" si="2"/>
        <v>#VALUE!</v>
      </c>
      <c r="P184" s="10" t="e">
        <f>IF('FY2024'!$A186&lt;&gt;"",IF(AND(MONTH($K184) &lt;= 1, MONTH($L184) &gt;= 1), IF($O184 &lt;&gt; "", $E184/$O184, ""), ""),"")</f>
        <v>#VALUE!</v>
      </c>
      <c r="Q184" s="10" t="e">
        <f>IF('FY2024'!$A186&lt;&gt;"",IF(AND(MONTH($K184) &lt;= 2, MONTH($L184) &gt;= 2), IF($O184 &lt;&gt; "", $E184/$O184, ""), ""),"")</f>
        <v>#VALUE!</v>
      </c>
      <c r="R184" s="10" t="e">
        <f>IF('FY2024'!$A186&lt;&gt;"",IF(AND(MONTH($K184) &lt;= 3, MONTH($L184) &gt;= 3), IF($O184 &lt;&gt; "", $E184/$O184, ""), ""),"")</f>
        <v>#VALUE!</v>
      </c>
      <c r="S184" s="10" t="e">
        <f>IF('FY2024'!$A186&lt;&gt;"",IF(AND(MONTH($K184) &lt;= 4, MONTH($L184) &gt;= 4), IF($O184 &lt;&gt; "", $E184/$O184, ""), ""),"")</f>
        <v>#VALUE!</v>
      </c>
      <c r="T184" s="10" t="e">
        <f>IF('FY2024'!$A186&lt;&gt;"",IF(AND(MONTH($K184) &lt;= 5, MONTH($L184) &gt;= 5), IF($O184 &lt;&gt; "", $E184/$O184, ""), ""),"")</f>
        <v>#VALUE!</v>
      </c>
      <c r="U184" s="10" t="e">
        <f>IF('FY2024'!$A186&lt;&gt;"",IF(AND(MONTH($K184) &lt;= 6, MONTH($L184) &gt;= 6), IF($O184 &lt;&gt; "", $E184/$O184, ""), ""),"")</f>
        <v>#VALUE!</v>
      </c>
      <c r="V184" s="10" t="e">
        <f>IF('FY2024'!$A186&lt;&gt;"",IF(AND(MONTH($K184) &lt;= 7, MONTH($L184) &gt;= 7 ), IF($O184 &lt;&gt; "", $E184/$O184, ""), ""),"")</f>
        <v>#VALUE!</v>
      </c>
      <c r="W184" s="10" t="e">
        <f>IF('FY2024'!$A186&lt;&gt;"",IF(AND(MONTH($K184) &lt;= 8, MONTH($L184) &gt;= 8), IF($O184 &lt;&gt; "", $E184/$O184, ""), ""),"")</f>
        <v>#VALUE!</v>
      </c>
      <c r="X184" s="10" t="e">
        <f>IF('FY2024'!$A186&lt;&gt;"",IF(AND(MONTH($K184) &lt;= 9, MONTH($L184) &gt;= 9), IF($O184 &lt;&gt; "", $E184/$O184, ""), ""),"")</f>
        <v>#VALUE!</v>
      </c>
      <c r="Y184" s="10" t="e">
        <f>IF('FY2024'!$A186&lt;&gt;"",IF(AND(MONTH($K184) &lt;= 10, MONTH($L184) &gt;= 10), IF($O184 &lt;&gt; "", $E184/$O184, ""), ""),"")</f>
        <v>#VALUE!</v>
      </c>
      <c r="Z184" s="10" t="e">
        <f>IF('FY2024'!$A186&lt;&gt;"",IF(AND(MONTH($K184) &lt;= 11, MONTH($L184) &gt;= 11), IF($O184 &lt;&gt; "", $E184/$O184, ""), ""),"")</f>
        <v>#VALUE!</v>
      </c>
      <c r="AA184" s="10" t="e">
        <f>IF('FY2024'!$A186&lt;&gt;"",IF(AND(MONTH($K184) &lt;= 12, MONTH($L184) &gt;= 12), IF($O184 &lt;&gt; "", $E184/$O184, ""), ""),"")</f>
        <v>#VALUE!</v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 t="e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#VALUE!</v>
      </c>
      <c r="L185" s="7" t="e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#VALUE!</v>
      </c>
      <c r="M185" s="7" t="e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#VALUE!</v>
      </c>
      <c r="N185" s="7" t="e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#VALUE!</v>
      </c>
      <c r="O185" s="5" t="e">
        <f t="shared" si="2"/>
        <v>#VALUE!</v>
      </c>
      <c r="P185" s="10" t="e">
        <f>IF('FY2024'!$A187&lt;&gt;"",IF(AND(MONTH($K185) &lt;= 1, MONTH($L185) &gt;= 1), IF($O185 &lt;&gt; "", $E185/$O185, ""), ""),"")</f>
        <v>#VALUE!</v>
      </c>
      <c r="Q185" s="10" t="e">
        <f>IF('FY2024'!$A187&lt;&gt;"",IF(AND(MONTH($K185) &lt;= 2, MONTH($L185) &gt;= 2), IF($O185 &lt;&gt; "", $E185/$O185, ""), ""),"")</f>
        <v>#VALUE!</v>
      </c>
      <c r="R185" s="10" t="e">
        <f>IF('FY2024'!$A187&lt;&gt;"",IF(AND(MONTH($K185) &lt;= 3, MONTH($L185) &gt;= 3), IF($O185 &lt;&gt; "", $E185/$O185, ""), ""),"")</f>
        <v>#VALUE!</v>
      </c>
      <c r="S185" s="10" t="e">
        <f>IF('FY2024'!$A187&lt;&gt;"",IF(AND(MONTH($K185) &lt;= 4, MONTH($L185) &gt;= 4), IF($O185 &lt;&gt; "", $E185/$O185, ""), ""),"")</f>
        <v>#VALUE!</v>
      </c>
      <c r="T185" s="10" t="e">
        <f>IF('FY2024'!$A187&lt;&gt;"",IF(AND(MONTH($K185) &lt;= 5, MONTH($L185) &gt;= 5), IF($O185 &lt;&gt; "", $E185/$O185, ""), ""),"")</f>
        <v>#VALUE!</v>
      </c>
      <c r="U185" s="10" t="e">
        <f>IF('FY2024'!$A187&lt;&gt;"",IF(AND(MONTH($K185) &lt;= 6, MONTH($L185) &gt;= 6), IF($O185 &lt;&gt; "", $E185/$O185, ""), ""),"")</f>
        <v>#VALUE!</v>
      </c>
      <c r="V185" s="10" t="e">
        <f>IF('FY2024'!$A187&lt;&gt;"",IF(AND(MONTH($K185) &lt;= 7, MONTH($L185) &gt;= 7 ), IF($O185 &lt;&gt; "", $E185/$O185, ""), ""),"")</f>
        <v>#VALUE!</v>
      </c>
      <c r="W185" s="10" t="e">
        <f>IF('FY2024'!$A187&lt;&gt;"",IF(AND(MONTH($K185) &lt;= 8, MONTH($L185) &gt;= 8), IF($O185 &lt;&gt; "", $E185/$O185, ""), ""),"")</f>
        <v>#VALUE!</v>
      </c>
      <c r="X185" s="10" t="e">
        <f>IF('FY2024'!$A187&lt;&gt;"",IF(AND(MONTH($K185) &lt;= 9, MONTH($L185) &gt;= 9), IF($O185 &lt;&gt; "", $E185/$O185, ""), ""),"")</f>
        <v>#VALUE!</v>
      </c>
      <c r="Y185" s="10" t="e">
        <f>IF('FY2024'!$A187&lt;&gt;"",IF(AND(MONTH($K185) &lt;= 10, MONTH($L185) &gt;= 10), IF($O185 &lt;&gt; "", $E185/$O185, ""), ""),"")</f>
        <v>#VALUE!</v>
      </c>
      <c r="Z185" s="10" t="e">
        <f>IF('FY2024'!$A187&lt;&gt;"",IF(AND(MONTH($K185) &lt;= 11, MONTH($L185) &gt;= 11), IF($O185 &lt;&gt; "", $E185/$O185, ""), ""),"")</f>
        <v>#VALUE!</v>
      </c>
      <c r="AA185" s="10" t="e">
        <f>IF('FY2024'!$A187&lt;&gt;"",IF(AND(MONTH($K185) &lt;= 12, MONTH($L185) &gt;= 12), IF($O185 &lt;&gt; "", $E185/$O185, ""), ""),"")</f>
        <v>#VALUE!</v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 t="e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#VALUE!</v>
      </c>
      <c r="L186" s="7" t="e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#VALUE!</v>
      </c>
      <c r="M186" s="7" t="e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#VALUE!</v>
      </c>
      <c r="N186" s="7" t="e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#VALUE!</v>
      </c>
      <c r="O186" s="5" t="e">
        <f t="shared" si="2"/>
        <v>#VALUE!</v>
      </c>
      <c r="P186" s="10" t="e">
        <f>IF('FY2024'!$A188&lt;&gt;"",IF(AND(MONTH($K186) &lt;= 1, MONTH($L186) &gt;= 1), IF($O186 &lt;&gt; "", $E186/$O186, ""), ""),"")</f>
        <v>#VALUE!</v>
      </c>
      <c r="Q186" s="10" t="e">
        <f>IF('FY2024'!$A188&lt;&gt;"",IF(AND(MONTH($K186) &lt;= 2, MONTH($L186) &gt;= 2), IF($O186 &lt;&gt; "", $E186/$O186, ""), ""),"")</f>
        <v>#VALUE!</v>
      </c>
      <c r="R186" s="10" t="e">
        <f>IF('FY2024'!$A188&lt;&gt;"",IF(AND(MONTH($K186) &lt;= 3, MONTH($L186) &gt;= 3), IF($O186 &lt;&gt; "", $E186/$O186, ""), ""),"")</f>
        <v>#VALUE!</v>
      </c>
      <c r="S186" s="10" t="e">
        <f>IF('FY2024'!$A188&lt;&gt;"",IF(AND(MONTH($K186) &lt;= 4, MONTH($L186) &gt;= 4), IF($O186 &lt;&gt; "", $E186/$O186, ""), ""),"")</f>
        <v>#VALUE!</v>
      </c>
      <c r="T186" s="10" t="e">
        <f>IF('FY2024'!$A188&lt;&gt;"",IF(AND(MONTH($K186) &lt;= 5, MONTH($L186) &gt;= 5), IF($O186 &lt;&gt; "", $E186/$O186, ""), ""),"")</f>
        <v>#VALUE!</v>
      </c>
      <c r="U186" s="10" t="e">
        <f>IF('FY2024'!$A188&lt;&gt;"",IF(AND(MONTH($K186) &lt;= 6, MONTH($L186) &gt;= 6), IF($O186 &lt;&gt; "", $E186/$O186, ""), ""),"")</f>
        <v>#VALUE!</v>
      </c>
      <c r="V186" s="10" t="e">
        <f>IF('FY2024'!$A188&lt;&gt;"",IF(AND(MONTH($K186) &lt;= 7, MONTH($L186) &gt;= 7 ), IF($O186 &lt;&gt; "", $E186/$O186, ""), ""),"")</f>
        <v>#VALUE!</v>
      </c>
      <c r="W186" s="10" t="e">
        <f>IF('FY2024'!$A188&lt;&gt;"",IF(AND(MONTH($K186) &lt;= 8, MONTH($L186) &gt;= 8), IF($O186 &lt;&gt; "", $E186/$O186, ""), ""),"")</f>
        <v>#VALUE!</v>
      </c>
      <c r="X186" s="10" t="e">
        <f>IF('FY2024'!$A188&lt;&gt;"",IF(AND(MONTH($K186) &lt;= 9, MONTH($L186) &gt;= 9), IF($O186 &lt;&gt; "", $E186/$O186, ""), ""),"")</f>
        <v>#VALUE!</v>
      </c>
      <c r="Y186" s="10" t="e">
        <f>IF('FY2024'!$A188&lt;&gt;"",IF(AND(MONTH($K186) &lt;= 10, MONTH($L186) &gt;= 10), IF($O186 &lt;&gt; "", $E186/$O186, ""), ""),"")</f>
        <v>#VALUE!</v>
      </c>
      <c r="Z186" s="10" t="e">
        <f>IF('FY2024'!$A188&lt;&gt;"",IF(AND(MONTH($K186) &lt;= 11, MONTH($L186) &gt;= 11), IF($O186 &lt;&gt; "", $E186/$O186, ""), ""),"")</f>
        <v>#VALUE!</v>
      </c>
      <c r="AA186" s="10" t="e">
        <f>IF('FY2024'!$A188&lt;&gt;"",IF(AND(MONTH($K186) &lt;= 12, MONTH($L186) &gt;= 12), IF($O186 &lt;&gt; "", $E186/$O186, ""), ""),"")</f>
        <v>#VALUE!</v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 t="e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#VALUE!</v>
      </c>
      <c r="L187" s="7" t="e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#VALUE!</v>
      </c>
      <c r="M187" s="7" t="e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#VALUE!</v>
      </c>
      <c r="N187" s="7" t="e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#VALUE!</v>
      </c>
      <c r="O187" s="5" t="e">
        <f t="shared" si="2"/>
        <v>#VALUE!</v>
      </c>
      <c r="P187" s="10" t="e">
        <f>IF('FY2024'!$A189&lt;&gt;"",IF(AND(MONTH($K187) &lt;= 1, MONTH($L187) &gt;= 1), IF($O187 &lt;&gt; "", $E187/$O187, ""), ""),"")</f>
        <v>#VALUE!</v>
      </c>
      <c r="Q187" s="10" t="e">
        <f>IF('FY2024'!$A189&lt;&gt;"",IF(AND(MONTH($K187) &lt;= 2, MONTH($L187) &gt;= 2), IF($O187 &lt;&gt; "", $E187/$O187, ""), ""),"")</f>
        <v>#VALUE!</v>
      </c>
      <c r="R187" s="10" t="e">
        <f>IF('FY2024'!$A189&lt;&gt;"",IF(AND(MONTH($K187) &lt;= 3, MONTH($L187) &gt;= 3), IF($O187 &lt;&gt; "", $E187/$O187, ""), ""),"")</f>
        <v>#VALUE!</v>
      </c>
      <c r="S187" s="10" t="e">
        <f>IF('FY2024'!$A189&lt;&gt;"",IF(AND(MONTH($K187) &lt;= 4, MONTH($L187) &gt;= 4), IF($O187 &lt;&gt; "", $E187/$O187, ""), ""),"")</f>
        <v>#VALUE!</v>
      </c>
      <c r="T187" s="10" t="e">
        <f>IF('FY2024'!$A189&lt;&gt;"",IF(AND(MONTH($K187) &lt;= 5, MONTH($L187) &gt;= 5), IF($O187 &lt;&gt; "", $E187/$O187, ""), ""),"")</f>
        <v>#VALUE!</v>
      </c>
      <c r="U187" s="10" t="e">
        <f>IF('FY2024'!$A189&lt;&gt;"",IF(AND(MONTH($K187) &lt;= 6, MONTH($L187) &gt;= 6), IF($O187 &lt;&gt; "", $E187/$O187, ""), ""),"")</f>
        <v>#VALUE!</v>
      </c>
      <c r="V187" s="10" t="e">
        <f>IF('FY2024'!$A189&lt;&gt;"",IF(AND(MONTH($K187) &lt;= 7, MONTH($L187) &gt;= 7 ), IF($O187 &lt;&gt; "", $E187/$O187, ""), ""),"")</f>
        <v>#VALUE!</v>
      </c>
      <c r="W187" s="10" t="e">
        <f>IF('FY2024'!$A189&lt;&gt;"",IF(AND(MONTH($K187) &lt;= 8, MONTH($L187) &gt;= 8), IF($O187 &lt;&gt; "", $E187/$O187, ""), ""),"")</f>
        <v>#VALUE!</v>
      </c>
      <c r="X187" s="10" t="e">
        <f>IF('FY2024'!$A189&lt;&gt;"",IF(AND(MONTH($K187) &lt;= 9, MONTH($L187) &gt;= 9), IF($O187 &lt;&gt; "", $E187/$O187, ""), ""),"")</f>
        <v>#VALUE!</v>
      </c>
      <c r="Y187" s="10" t="e">
        <f>IF('FY2024'!$A189&lt;&gt;"",IF(AND(MONTH($K187) &lt;= 10, MONTH($L187) &gt;= 10), IF($O187 &lt;&gt; "", $E187/$O187, ""), ""),"")</f>
        <v>#VALUE!</v>
      </c>
      <c r="Z187" s="10" t="e">
        <f>IF('FY2024'!$A189&lt;&gt;"",IF(AND(MONTH($K187) &lt;= 11, MONTH($L187) &gt;= 11), IF($O187 &lt;&gt; "", $E187/$O187, ""), ""),"")</f>
        <v>#VALUE!</v>
      </c>
      <c r="AA187" s="10" t="e">
        <f>IF('FY2024'!$A189&lt;&gt;"",IF(AND(MONTH($K187) &lt;= 12, MONTH($L187) &gt;= 12), IF($O187 &lt;&gt; "", $E187/$O187, ""), ""),"")</f>
        <v>#VALUE!</v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 t="e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#VALUE!</v>
      </c>
      <c r="L188" s="7" t="e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#VALUE!</v>
      </c>
      <c r="M188" s="7" t="e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#VALUE!</v>
      </c>
      <c r="N188" s="7" t="e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#VALUE!</v>
      </c>
      <c r="O188" s="5" t="e">
        <f t="shared" si="2"/>
        <v>#VALUE!</v>
      </c>
      <c r="P188" s="10" t="e">
        <f>IF('FY2024'!$A190&lt;&gt;"",IF(AND(MONTH($K188) &lt;= 1, MONTH($L188) &gt;= 1), IF($O188 &lt;&gt; "", $E188/$O188, ""), ""),"")</f>
        <v>#VALUE!</v>
      </c>
      <c r="Q188" s="10" t="e">
        <f>IF('FY2024'!$A190&lt;&gt;"",IF(AND(MONTH($K188) &lt;= 2, MONTH($L188) &gt;= 2), IF($O188 &lt;&gt; "", $E188/$O188, ""), ""),"")</f>
        <v>#VALUE!</v>
      </c>
      <c r="R188" s="10" t="e">
        <f>IF('FY2024'!$A190&lt;&gt;"",IF(AND(MONTH($K188) &lt;= 3, MONTH($L188) &gt;= 3), IF($O188 &lt;&gt; "", $E188/$O188, ""), ""),"")</f>
        <v>#VALUE!</v>
      </c>
      <c r="S188" s="10" t="e">
        <f>IF('FY2024'!$A190&lt;&gt;"",IF(AND(MONTH($K188) &lt;= 4, MONTH($L188) &gt;= 4), IF($O188 &lt;&gt; "", $E188/$O188, ""), ""),"")</f>
        <v>#VALUE!</v>
      </c>
      <c r="T188" s="10" t="e">
        <f>IF('FY2024'!$A190&lt;&gt;"",IF(AND(MONTH($K188) &lt;= 5, MONTH($L188) &gt;= 5), IF($O188 &lt;&gt; "", $E188/$O188, ""), ""),"")</f>
        <v>#VALUE!</v>
      </c>
      <c r="U188" s="10" t="e">
        <f>IF('FY2024'!$A190&lt;&gt;"",IF(AND(MONTH($K188) &lt;= 6, MONTH($L188) &gt;= 6), IF($O188 &lt;&gt; "", $E188/$O188, ""), ""),"")</f>
        <v>#VALUE!</v>
      </c>
      <c r="V188" s="10" t="e">
        <f>IF('FY2024'!$A190&lt;&gt;"",IF(AND(MONTH($K188) &lt;= 7, MONTH($L188) &gt;= 7 ), IF($O188 &lt;&gt; "", $E188/$O188, ""), ""),"")</f>
        <v>#VALUE!</v>
      </c>
      <c r="W188" s="10" t="e">
        <f>IF('FY2024'!$A190&lt;&gt;"",IF(AND(MONTH($K188) &lt;= 8, MONTH($L188) &gt;= 8), IF($O188 &lt;&gt; "", $E188/$O188, ""), ""),"")</f>
        <v>#VALUE!</v>
      </c>
      <c r="X188" s="10" t="e">
        <f>IF('FY2024'!$A190&lt;&gt;"",IF(AND(MONTH($K188) &lt;= 9, MONTH($L188) &gt;= 9), IF($O188 &lt;&gt; "", $E188/$O188, ""), ""),"")</f>
        <v>#VALUE!</v>
      </c>
      <c r="Y188" s="10" t="e">
        <f>IF('FY2024'!$A190&lt;&gt;"",IF(AND(MONTH($K188) &lt;= 10, MONTH($L188) &gt;= 10), IF($O188 &lt;&gt; "", $E188/$O188, ""), ""),"")</f>
        <v>#VALUE!</v>
      </c>
      <c r="Z188" s="10" t="e">
        <f>IF('FY2024'!$A190&lt;&gt;"",IF(AND(MONTH($K188) &lt;= 11, MONTH($L188) &gt;= 11), IF($O188 &lt;&gt; "", $E188/$O188, ""), ""),"")</f>
        <v>#VALUE!</v>
      </c>
      <c r="AA188" s="10" t="e">
        <f>IF('FY2024'!$A190&lt;&gt;"",IF(AND(MONTH($K188) &lt;= 12, MONTH($L188) &gt;= 12), IF($O188 &lt;&gt; "", $E188/$O188, ""), ""),"")</f>
        <v>#VALUE!</v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 t="e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#VALUE!</v>
      </c>
      <c r="L189" s="7" t="e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#VALUE!</v>
      </c>
      <c r="M189" s="7" t="e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#VALUE!</v>
      </c>
      <c r="N189" s="7" t="e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#VALUE!</v>
      </c>
      <c r="O189" s="5" t="e">
        <f t="shared" si="2"/>
        <v>#VALUE!</v>
      </c>
      <c r="P189" s="10" t="e">
        <f>IF('FY2024'!$A191&lt;&gt;"",IF(AND(MONTH($K189) &lt;= 1, MONTH($L189) &gt;= 1), IF($O189 &lt;&gt; "", $E189/$O189, ""), ""),"")</f>
        <v>#VALUE!</v>
      </c>
      <c r="Q189" s="10" t="e">
        <f>IF('FY2024'!$A191&lt;&gt;"",IF(AND(MONTH($K189) &lt;= 2, MONTH($L189) &gt;= 2), IF($O189 &lt;&gt; "", $E189/$O189, ""), ""),"")</f>
        <v>#VALUE!</v>
      </c>
      <c r="R189" s="10" t="e">
        <f>IF('FY2024'!$A191&lt;&gt;"",IF(AND(MONTH($K189) &lt;= 3, MONTH($L189) &gt;= 3), IF($O189 &lt;&gt; "", $E189/$O189, ""), ""),"")</f>
        <v>#VALUE!</v>
      </c>
      <c r="S189" s="10" t="e">
        <f>IF('FY2024'!$A191&lt;&gt;"",IF(AND(MONTH($K189) &lt;= 4, MONTH($L189) &gt;= 4), IF($O189 &lt;&gt; "", $E189/$O189, ""), ""),"")</f>
        <v>#VALUE!</v>
      </c>
      <c r="T189" s="10" t="e">
        <f>IF('FY2024'!$A191&lt;&gt;"",IF(AND(MONTH($K189) &lt;= 5, MONTH($L189) &gt;= 5), IF($O189 &lt;&gt; "", $E189/$O189, ""), ""),"")</f>
        <v>#VALUE!</v>
      </c>
      <c r="U189" s="10" t="e">
        <f>IF('FY2024'!$A191&lt;&gt;"",IF(AND(MONTH($K189) &lt;= 6, MONTH($L189) &gt;= 6), IF($O189 &lt;&gt; "", $E189/$O189, ""), ""),"")</f>
        <v>#VALUE!</v>
      </c>
      <c r="V189" s="10" t="e">
        <f>IF('FY2024'!$A191&lt;&gt;"",IF(AND(MONTH($K189) &lt;= 7, MONTH($L189) &gt;= 7 ), IF($O189 &lt;&gt; "", $E189/$O189, ""), ""),"")</f>
        <v>#VALUE!</v>
      </c>
      <c r="W189" s="10" t="e">
        <f>IF('FY2024'!$A191&lt;&gt;"",IF(AND(MONTH($K189) &lt;= 8, MONTH($L189) &gt;= 8), IF($O189 &lt;&gt; "", $E189/$O189, ""), ""),"")</f>
        <v>#VALUE!</v>
      </c>
      <c r="X189" s="10" t="e">
        <f>IF('FY2024'!$A191&lt;&gt;"",IF(AND(MONTH($K189) &lt;= 9, MONTH($L189) &gt;= 9), IF($O189 &lt;&gt; "", $E189/$O189, ""), ""),"")</f>
        <v>#VALUE!</v>
      </c>
      <c r="Y189" s="10" t="e">
        <f>IF('FY2024'!$A191&lt;&gt;"",IF(AND(MONTH($K189) &lt;= 10, MONTH($L189) &gt;= 10), IF($O189 &lt;&gt; "", $E189/$O189, ""), ""),"")</f>
        <v>#VALUE!</v>
      </c>
      <c r="Z189" s="10" t="e">
        <f>IF('FY2024'!$A191&lt;&gt;"",IF(AND(MONTH($K189) &lt;= 11, MONTH($L189) &gt;= 11), IF($O189 &lt;&gt; "", $E189/$O189, ""), ""),"")</f>
        <v>#VALUE!</v>
      </c>
      <c r="AA189" s="10" t="e">
        <f>IF('FY2024'!$A191&lt;&gt;"",IF(AND(MONTH($K189) &lt;= 12, MONTH($L189) &gt;= 12), IF($O189 &lt;&gt; "", $E189/$O189, ""), ""),"")</f>
        <v>#VALUE!</v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 t="e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#VALUE!</v>
      </c>
      <c r="L190" s="7" t="e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#VALUE!</v>
      </c>
      <c r="M190" s="7" t="e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#VALUE!</v>
      </c>
      <c r="N190" s="7" t="e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#VALUE!</v>
      </c>
      <c r="O190" s="5" t="e">
        <f t="shared" si="2"/>
        <v>#VALUE!</v>
      </c>
      <c r="P190" s="10" t="e">
        <f>IF('FY2024'!$A192&lt;&gt;"",IF(AND(MONTH($K190) &lt;= 1, MONTH($L190) &gt;= 1), IF($O190 &lt;&gt; "", $E190/$O190, ""), ""),"")</f>
        <v>#VALUE!</v>
      </c>
      <c r="Q190" s="10" t="e">
        <f>IF('FY2024'!$A192&lt;&gt;"",IF(AND(MONTH($K190) &lt;= 2, MONTH($L190) &gt;= 2), IF($O190 &lt;&gt; "", $E190/$O190, ""), ""),"")</f>
        <v>#VALUE!</v>
      </c>
      <c r="R190" s="10" t="e">
        <f>IF('FY2024'!$A192&lt;&gt;"",IF(AND(MONTH($K190) &lt;= 3, MONTH($L190) &gt;= 3), IF($O190 &lt;&gt; "", $E190/$O190, ""), ""),"")</f>
        <v>#VALUE!</v>
      </c>
      <c r="S190" s="10" t="e">
        <f>IF('FY2024'!$A192&lt;&gt;"",IF(AND(MONTH($K190) &lt;= 4, MONTH($L190) &gt;= 4), IF($O190 &lt;&gt; "", $E190/$O190, ""), ""),"")</f>
        <v>#VALUE!</v>
      </c>
      <c r="T190" s="10" t="e">
        <f>IF('FY2024'!$A192&lt;&gt;"",IF(AND(MONTH($K190) &lt;= 5, MONTH($L190) &gt;= 5), IF($O190 &lt;&gt; "", $E190/$O190, ""), ""),"")</f>
        <v>#VALUE!</v>
      </c>
      <c r="U190" s="10" t="e">
        <f>IF('FY2024'!$A192&lt;&gt;"",IF(AND(MONTH($K190) &lt;= 6, MONTH($L190) &gt;= 6), IF($O190 &lt;&gt; "", $E190/$O190, ""), ""),"")</f>
        <v>#VALUE!</v>
      </c>
      <c r="V190" s="10" t="e">
        <f>IF('FY2024'!$A192&lt;&gt;"",IF(AND(MONTH($K190) &lt;= 7, MONTH($L190) &gt;= 7 ), IF($O190 &lt;&gt; "", $E190/$O190, ""), ""),"")</f>
        <v>#VALUE!</v>
      </c>
      <c r="W190" s="10" t="e">
        <f>IF('FY2024'!$A192&lt;&gt;"",IF(AND(MONTH($K190) &lt;= 8, MONTH($L190) &gt;= 8), IF($O190 &lt;&gt; "", $E190/$O190, ""), ""),"")</f>
        <v>#VALUE!</v>
      </c>
      <c r="X190" s="10" t="e">
        <f>IF('FY2024'!$A192&lt;&gt;"",IF(AND(MONTH($K190) &lt;= 9, MONTH($L190) &gt;= 9), IF($O190 &lt;&gt; "", $E190/$O190, ""), ""),"")</f>
        <v>#VALUE!</v>
      </c>
      <c r="Y190" s="10" t="e">
        <f>IF('FY2024'!$A192&lt;&gt;"",IF(AND(MONTH($K190) &lt;= 10, MONTH($L190) &gt;= 10), IF($O190 &lt;&gt; "", $E190/$O190, ""), ""),"")</f>
        <v>#VALUE!</v>
      </c>
      <c r="Z190" s="10" t="e">
        <f>IF('FY2024'!$A192&lt;&gt;"",IF(AND(MONTH($K190) &lt;= 11, MONTH($L190) &gt;= 11), IF($O190 &lt;&gt; "", $E190/$O190, ""), ""),"")</f>
        <v>#VALUE!</v>
      </c>
      <c r="AA190" s="10" t="e">
        <f>IF('FY2024'!$A192&lt;&gt;"",IF(AND(MONTH($K190) &lt;= 12, MONTH($L190) &gt;= 12), IF($O190 &lt;&gt; "", $E190/$O190, ""), ""),"")</f>
        <v>#VALUE!</v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 t="e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#VALUE!</v>
      </c>
      <c r="L191" s="7" t="e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#VALUE!</v>
      </c>
      <c r="M191" s="7" t="e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#VALUE!</v>
      </c>
      <c r="N191" s="7" t="e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#VALUE!</v>
      </c>
      <c r="O191" s="5" t="e">
        <f t="shared" si="2"/>
        <v>#VALUE!</v>
      </c>
      <c r="P191" s="10" t="e">
        <f>IF('FY2024'!$A193&lt;&gt;"",IF(AND(MONTH($K191) &lt;= 1, MONTH($L191) &gt;= 1), IF($O191 &lt;&gt; "", $E191/$O191, ""), ""),"")</f>
        <v>#VALUE!</v>
      </c>
      <c r="Q191" s="10" t="e">
        <f>IF('FY2024'!$A193&lt;&gt;"",IF(AND(MONTH($K191) &lt;= 2, MONTH($L191) &gt;= 2), IF($O191 &lt;&gt; "", $E191/$O191, ""), ""),"")</f>
        <v>#VALUE!</v>
      </c>
      <c r="R191" s="10" t="e">
        <f>IF('FY2024'!$A193&lt;&gt;"",IF(AND(MONTH($K191) &lt;= 3, MONTH($L191) &gt;= 3), IF($O191 &lt;&gt; "", $E191/$O191, ""), ""),"")</f>
        <v>#VALUE!</v>
      </c>
      <c r="S191" s="10" t="e">
        <f>IF('FY2024'!$A193&lt;&gt;"",IF(AND(MONTH($K191) &lt;= 4, MONTH($L191) &gt;= 4), IF($O191 &lt;&gt; "", $E191/$O191, ""), ""),"")</f>
        <v>#VALUE!</v>
      </c>
      <c r="T191" s="10" t="e">
        <f>IF('FY2024'!$A193&lt;&gt;"",IF(AND(MONTH($K191) &lt;= 5, MONTH($L191) &gt;= 5), IF($O191 &lt;&gt; "", $E191/$O191, ""), ""),"")</f>
        <v>#VALUE!</v>
      </c>
      <c r="U191" s="10" t="e">
        <f>IF('FY2024'!$A193&lt;&gt;"",IF(AND(MONTH($K191) &lt;= 6, MONTH($L191) &gt;= 6), IF($O191 &lt;&gt; "", $E191/$O191, ""), ""),"")</f>
        <v>#VALUE!</v>
      </c>
      <c r="V191" s="10" t="e">
        <f>IF('FY2024'!$A193&lt;&gt;"",IF(AND(MONTH($K191) &lt;= 7, MONTH($L191) &gt;= 7 ), IF($O191 &lt;&gt; "", $E191/$O191, ""), ""),"")</f>
        <v>#VALUE!</v>
      </c>
      <c r="W191" s="10" t="e">
        <f>IF('FY2024'!$A193&lt;&gt;"",IF(AND(MONTH($K191) &lt;= 8, MONTH($L191) &gt;= 8), IF($O191 &lt;&gt; "", $E191/$O191, ""), ""),"")</f>
        <v>#VALUE!</v>
      </c>
      <c r="X191" s="10" t="e">
        <f>IF('FY2024'!$A193&lt;&gt;"",IF(AND(MONTH($K191) &lt;= 9, MONTH($L191) &gt;= 9), IF($O191 &lt;&gt; "", $E191/$O191, ""), ""),"")</f>
        <v>#VALUE!</v>
      </c>
      <c r="Y191" s="10" t="e">
        <f>IF('FY2024'!$A193&lt;&gt;"",IF(AND(MONTH($K191) &lt;= 10, MONTH($L191) &gt;= 10), IF($O191 &lt;&gt; "", $E191/$O191, ""), ""),"")</f>
        <v>#VALUE!</v>
      </c>
      <c r="Z191" s="10" t="e">
        <f>IF('FY2024'!$A193&lt;&gt;"",IF(AND(MONTH($K191) &lt;= 11, MONTH($L191) &gt;= 11), IF($O191 &lt;&gt; "", $E191/$O191, ""), ""),"")</f>
        <v>#VALUE!</v>
      </c>
      <c r="AA191" s="10" t="e">
        <f>IF('FY2024'!$A193&lt;&gt;"",IF(AND(MONTH($K191) &lt;= 12, MONTH($L191) &gt;= 12), IF($O191 &lt;&gt; "", $E191/$O191, ""), ""),"")</f>
        <v>#VALUE!</v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 t="e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#VALUE!</v>
      </c>
      <c r="L192" s="7" t="e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#VALUE!</v>
      </c>
      <c r="M192" s="7" t="e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#VALUE!</v>
      </c>
      <c r="N192" s="7" t="e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#VALUE!</v>
      </c>
      <c r="O192" s="5" t="e">
        <f t="shared" si="2"/>
        <v>#VALUE!</v>
      </c>
      <c r="P192" s="10" t="e">
        <f>IF('FY2024'!$A194&lt;&gt;"",IF(AND(MONTH($K192) &lt;= 1, MONTH($L192) &gt;= 1), IF($O192 &lt;&gt; "", $E192/$O192, ""), ""),"")</f>
        <v>#VALUE!</v>
      </c>
      <c r="Q192" s="10" t="e">
        <f>IF('FY2024'!$A194&lt;&gt;"",IF(AND(MONTH($K192) &lt;= 2, MONTH($L192) &gt;= 2), IF($O192 &lt;&gt; "", $E192/$O192, ""), ""),"")</f>
        <v>#VALUE!</v>
      </c>
      <c r="R192" s="10" t="e">
        <f>IF('FY2024'!$A194&lt;&gt;"",IF(AND(MONTH($K192) &lt;= 3, MONTH($L192) &gt;= 3), IF($O192 &lt;&gt; "", $E192/$O192, ""), ""),"")</f>
        <v>#VALUE!</v>
      </c>
      <c r="S192" s="10" t="e">
        <f>IF('FY2024'!$A194&lt;&gt;"",IF(AND(MONTH($K192) &lt;= 4, MONTH($L192) &gt;= 4), IF($O192 &lt;&gt; "", $E192/$O192, ""), ""),"")</f>
        <v>#VALUE!</v>
      </c>
      <c r="T192" s="10" t="e">
        <f>IF('FY2024'!$A194&lt;&gt;"",IF(AND(MONTH($K192) &lt;= 5, MONTH($L192) &gt;= 5), IF($O192 &lt;&gt; "", $E192/$O192, ""), ""),"")</f>
        <v>#VALUE!</v>
      </c>
      <c r="U192" s="10" t="e">
        <f>IF('FY2024'!$A194&lt;&gt;"",IF(AND(MONTH($K192) &lt;= 6, MONTH($L192) &gt;= 6), IF($O192 &lt;&gt; "", $E192/$O192, ""), ""),"")</f>
        <v>#VALUE!</v>
      </c>
      <c r="V192" s="10" t="e">
        <f>IF('FY2024'!$A194&lt;&gt;"",IF(AND(MONTH($K192) &lt;= 7, MONTH($L192) &gt;= 7 ), IF($O192 &lt;&gt; "", $E192/$O192, ""), ""),"")</f>
        <v>#VALUE!</v>
      </c>
      <c r="W192" s="10" t="e">
        <f>IF('FY2024'!$A194&lt;&gt;"",IF(AND(MONTH($K192) &lt;= 8, MONTH($L192) &gt;= 8), IF($O192 &lt;&gt; "", $E192/$O192, ""), ""),"")</f>
        <v>#VALUE!</v>
      </c>
      <c r="X192" s="10" t="e">
        <f>IF('FY2024'!$A194&lt;&gt;"",IF(AND(MONTH($K192) &lt;= 9, MONTH($L192) &gt;= 9), IF($O192 &lt;&gt; "", $E192/$O192, ""), ""),"")</f>
        <v>#VALUE!</v>
      </c>
      <c r="Y192" s="10" t="e">
        <f>IF('FY2024'!$A194&lt;&gt;"",IF(AND(MONTH($K192) &lt;= 10, MONTH($L192) &gt;= 10), IF($O192 &lt;&gt; "", $E192/$O192, ""), ""),"")</f>
        <v>#VALUE!</v>
      </c>
      <c r="Z192" s="10" t="e">
        <f>IF('FY2024'!$A194&lt;&gt;"",IF(AND(MONTH($K192) &lt;= 11, MONTH($L192) &gt;= 11), IF($O192 &lt;&gt; "", $E192/$O192, ""), ""),"")</f>
        <v>#VALUE!</v>
      </c>
      <c r="AA192" s="10" t="e">
        <f>IF('FY2024'!$A194&lt;&gt;"",IF(AND(MONTH($K192) &lt;= 12, MONTH($L192) &gt;= 12), IF($O192 &lt;&gt; "", $E192/$O192, ""), ""),"")</f>
        <v>#VALUE!</v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 t="e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#VALUE!</v>
      </c>
      <c r="L193" s="7" t="e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#VALUE!</v>
      </c>
      <c r="M193" s="7" t="e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#VALUE!</v>
      </c>
      <c r="N193" s="7" t="e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#VALUE!</v>
      </c>
      <c r="O193" s="5" t="e">
        <f t="shared" si="2"/>
        <v>#VALUE!</v>
      </c>
      <c r="P193" s="10" t="e">
        <f>IF('FY2024'!$A195&lt;&gt;"",IF(AND(MONTH($K193) &lt;= 1, MONTH($L193) &gt;= 1), IF($O193 &lt;&gt; "", $E193/$O193, ""), ""),"")</f>
        <v>#VALUE!</v>
      </c>
      <c r="Q193" s="10" t="e">
        <f>IF('FY2024'!$A195&lt;&gt;"",IF(AND(MONTH($K193) &lt;= 2, MONTH($L193) &gt;= 2), IF($O193 &lt;&gt; "", $E193/$O193, ""), ""),"")</f>
        <v>#VALUE!</v>
      </c>
      <c r="R193" s="10" t="e">
        <f>IF('FY2024'!$A195&lt;&gt;"",IF(AND(MONTH($K193) &lt;= 3, MONTH($L193) &gt;= 3), IF($O193 &lt;&gt; "", $E193/$O193, ""), ""),"")</f>
        <v>#VALUE!</v>
      </c>
      <c r="S193" s="10" t="e">
        <f>IF('FY2024'!$A195&lt;&gt;"",IF(AND(MONTH($K193) &lt;= 4, MONTH($L193) &gt;= 4), IF($O193 &lt;&gt; "", $E193/$O193, ""), ""),"")</f>
        <v>#VALUE!</v>
      </c>
      <c r="T193" s="10" t="e">
        <f>IF('FY2024'!$A195&lt;&gt;"",IF(AND(MONTH($K193) &lt;= 5, MONTH($L193) &gt;= 5), IF($O193 &lt;&gt; "", $E193/$O193, ""), ""),"")</f>
        <v>#VALUE!</v>
      </c>
      <c r="U193" s="10" t="e">
        <f>IF('FY2024'!$A195&lt;&gt;"",IF(AND(MONTH($K193) &lt;= 6, MONTH($L193) &gt;= 6), IF($O193 &lt;&gt; "", $E193/$O193, ""), ""),"")</f>
        <v>#VALUE!</v>
      </c>
      <c r="V193" s="10" t="e">
        <f>IF('FY2024'!$A195&lt;&gt;"",IF(AND(MONTH($K193) &lt;= 7, MONTH($L193) &gt;= 7 ), IF($O193 &lt;&gt; "", $E193/$O193, ""), ""),"")</f>
        <v>#VALUE!</v>
      </c>
      <c r="W193" s="10" t="e">
        <f>IF('FY2024'!$A195&lt;&gt;"",IF(AND(MONTH($K193) &lt;= 8, MONTH($L193) &gt;= 8), IF($O193 &lt;&gt; "", $E193/$O193, ""), ""),"")</f>
        <v>#VALUE!</v>
      </c>
      <c r="X193" s="10" t="e">
        <f>IF('FY2024'!$A195&lt;&gt;"",IF(AND(MONTH($K193) &lt;= 9, MONTH($L193) &gt;= 9), IF($O193 &lt;&gt; "", $E193/$O193, ""), ""),"")</f>
        <v>#VALUE!</v>
      </c>
      <c r="Y193" s="10" t="e">
        <f>IF('FY2024'!$A195&lt;&gt;"",IF(AND(MONTH($K193) &lt;= 10, MONTH($L193) &gt;= 10), IF($O193 &lt;&gt; "", $E193/$O193, ""), ""),"")</f>
        <v>#VALUE!</v>
      </c>
      <c r="Z193" s="10" t="e">
        <f>IF('FY2024'!$A195&lt;&gt;"",IF(AND(MONTH($K193) &lt;= 11, MONTH($L193) &gt;= 11), IF($O193 &lt;&gt; "", $E193/$O193, ""), ""),"")</f>
        <v>#VALUE!</v>
      </c>
      <c r="AA193" s="10" t="e">
        <f>IF('FY2024'!$A195&lt;&gt;"",IF(AND(MONTH($K193) &lt;= 12, MONTH($L193) &gt;= 12), IF($O193 &lt;&gt; "", $E193/$O193, ""), ""),"")</f>
        <v>#VALUE!</v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 t="e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#VALUE!</v>
      </c>
      <c r="L194" s="7" t="e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#VALUE!</v>
      </c>
      <c r="M194" s="7" t="e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#VALUE!</v>
      </c>
      <c r="N194" s="7" t="e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#VALUE!</v>
      </c>
      <c r="O194" s="5" t="e">
        <f t="shared" si="2"/>
        <v>#VALUE!</v>
      </c>
      <c r="P194" s="10" t="e">
        <f>IF('FY2024'!$A196&lt;&gt;"",IF(AND(MONTH($K194) &lt;= 1, MONTH($L194) &gt;= 1), IF($O194 &lt;&gt; "", $E194/$O194, ""), ""),"")</f>
        <v>#VALUE!</v>
      </c>
      <c r="Q194" s="10" t="e">
        <f>IF('FY2024'!$A196&lt;&gt;"",IF(AND(MONTH($K194) &lt;= 2, MONTH($L194) &gt;= 2), IF($O194 &lt;&gt; "", $E194/$O194, ""), ""),"")</f>
        <v>#VALUE!</v>
      </c>
      <c r="R194" s="10" t="e">
        <f>IF('FY2024'!$A196&lt;&gt;"",IF(AND(MONTH($K194) &lt;= 3, MONTH($L194) &gt;= 3), IF($O194 &lt;&gt; "", $E194/$O194, ""), ""),"")</f>
        <v>#VALUE!</v>
      </c>
      <c r="S194" s="10" t="e">
        <f>IF('FY2024'!$A196&lt;&gt;"",IF(AND(MONTH($K194) &lt;= 4, MONTH($L194) &gt;= 4), IF($O194 &lt;&gt; "", $E194/$O194, ""), ""),"")</f>
        <v>#VALUE!</v>
      </c>
      <c r="T194" s="10" t="e">
        <f>IF('FY2024'!$A196&lt;&gt;"",IF(AND(MONTH($K194) &lt;= 5, MONTH($L194) &gt;= 5), IF($O194 &lt;&gt; "", $E194/$O194, ""), ""),"")</f>
        <v>#VALUE!</v>
      </c>
      <c r="U194" s="10" t="e">
        <f>IF('FY2024'!$A196&lt;&gt;"",IF(AND(MONTH($K194) &lt;= 6, MONTH($L194) &gt;= 6), IF($O194 &lt;&gt; "", $E194/$O194, ""), ""),"")</f>
        <v>#VALUE!</v>
      </c>
      <c r="V194" s="10" t="e">
        <f>IF('FY2024'!$A196&lt;&gt;"",IF(AND(MONTH($K194) &lt;= 7, MONTH($L194) &gt;= 7 ), IF($O194 &lt;&gt; "", $E194/$O194, ""), ""),"")</f>
        <v>#VALUE!</v>
      </c>
      <c r="W194" s="10" t="e">
        <f>IF('FY2024'!$A196&lt;&gt;"",IF(AND(MONTH($K194) &lt;= 8, MONTH($L194) &gt;= 8), IF($O194 &lt;&gt; "", $E194/$O194, ""), ""),"")</f>
        <v>#VALUE!</v>
      </c>
      <c r="X194" s="10" t="e">
        <f>IF('FY2024'!$A196&lt;&gt;"",IF(AND(MONTH($K194) &lt;= 9, MONTH($L194) &gt;= 9), IF($O194 &lt;&gt; "", $E194/$O194, ""), ""),"")</f>
        <v>#VALUE!</v>
      </c>
      <c r="Y194" s="10" t="e">
        <f>IF('FY2024'!$A196&lt;&gt;"",IF(AND(MONTH($K194) &lt;= 10, MONTH($L194) &gt;= 10), IF($O194 &lt;&gt; "", $E194/$O194, ""), ""),"")</f>
        <v>#VALUE!</v>
      </c>
      <c r="Z194" s="10" t="e">
        <f>IF('FY2024'!$A196&lt;&gt;"",IF(AND(MONTH($K194) &lt;= 11, MONTH($L194) &gt;= 11), IF($O194 &lt;&gt; "", $E194/$O194, ""), ""),"")</f>
        <v>#VALUE!</v>
      </c>
      <c r="AA194" s="10" t="e">
        <f>IF('FY2024'!$A196&lt;&gt;"",IF(AND(MONTH($K194) &lt;= 12, MONTH($L194) &gt;= 12), IF($O194 &lt;&gt; "", $E194/$O194, ""), ""),"")</f>
        <v>#VALUE!</v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 t="e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#VALUE!</v>
      </c>
      <c r="L195" s="7" t="e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#VALUE!</v>
      </c>
      <c r="M195" s="7" t="e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#VALUE!</v>
      </c>
      <c r="N195" s="7" t="e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IF('FY2024'!$A197&lt;&gt;"",IF(AND(MONTH($K195) &lt;= 1, MONTH($L195) &gt;= 1), IF($O195 &lt;&gt; "", $E195/$O195, ""), ""),"")</f>
        <v>#VALUE!</v>
      </c>
      <c r="Q195" s="10" t="e">
        <f>IF('FY2024'!$A197&lt;&gt;"",IF(AND(MONTH($K195) &lt;= 2, MONTH($L195) &gt;= 2), IF($O195 &lt;&gt; "", $E195/$O195, ""), ""),"")</f>
        <v>#VALUE!</v>
      </c>
      <c r="R195" s="10" t="e">
        <f>IF('FY2024'!$A197&lt;&gt;"",IF(AND(MONTH($K195) &lt;= 3, MONTH($L195) &gt;= 3), IF($O195 &lt;&gt; "", $E195/$O195, ""), ""),"")</f>
        <v>#VALUE!</v>
      </c>
      <c r="S195" s="10" t="e">
        <f>IF('FY2024'!$A197&lt;&gt;"",IF(AND(MONTH($K195) &lt;= 4, MONTH($L195) &gt;= 4), IF($O195 &lt;&gt; "", $E195/$O195, ""), ""),"")</f>
        <v>#VALUE!</v>
      </c>
      <c r="T195" s="10" t="e">
        <f>IF('FY2024'!$A197&lt;&gt;"",IF(AND(MONTH($K195) &lt;= 5, MONTH($L195) &gt;= 5), IF($O195 &lt;&gt; "", $E195/$O195, ""), ""),"")</f>
        <v>#VALUE!</v>
      </c>
      <c r="U195" s="10" t="e">
        <f>IF('FY2024'!$A197&lt;&gt;"",IF(AND(MONTH($K195) &lt;= 6, MONTH($L195) &gt;= 6), IF($O195 &lt;&gt; "", $E195/$O195, ""), ""),"")</f>
        <v>#VALUE!</v>
      </c>
      <c r="V195" s="10" t="e">
        <f>IF('FY2024'!$A197&lt;&gt;"",IF(AND(MONTH($K195) &lt;= 7, MONTH($L195) &gt;= 7 ), IF($O195 &lt;&gt; "", $E195/$O195, ""), ""),"")</f>
        <v>#VALUE!</v>
      </c>
      <c r="W195" s="10" t="e">
        <f>IF('FY2024'!$A197&lt;&gt;"",IF(AND(MONTH($K195) &lt;= 8, MONTH($L195) &gt;= 8), IF($O195 &lt;&gt; "", $E195/$O195, ""), ""),"")</f>
        <v>#VALUE!</v>
      </c>
      <c r="X195" s="10" t="e">
        <f>IF('FY2024'!$A197&lt;&gt;"",IF(AND(MONTH($K195) &lt;= 9, MONTH($L195) &gt;= 9), IF($O195 &lt;&gt; "", $E195/$O195, ""), ""),"")</f>
        <v>#VALUE!</v>
      </c>
      <c r="Y195" s="10" t="e">
        <f>IF('FY2024'!$A197&lt;&gt;"",IF(AND(MONTH($K195) &lt;= 10, MONTH($L195) &gt;= 10), IF($O195 &lt;&gt; "", $E195/$O195, ""), ""),"")</f>
        <v>#VALUE!</v>
      </c>
      <c r="Z195" s="10" t="e">
        <f>IF('FY2024'!$A197&lt;&gt;"",IF(AND(MONTH($K195) &lt;= 11, MONTH($L195) &gt;= 11), IF($O195 &lt;&gt; "", $E195/$O195, ""), ""),"")</f>
        <v>#VALUE!</v>
      </c>
      <c r="AA195" s="10" t="e">
        <f>IF('FY2024'!$A197&lt;&gt;"",IF(AND(MONTH($K195) &lt;= 12, MONTH($L195) &gt;= 12), IF($O195 &lt;&gt; "", $E195/$O195, ""), ""),"")</f>
        <v>#VALUE!</v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 t="e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#VALUE!</v>
      </c>
      <c r="L196" s="7" t="e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#VALUE!</v>
      </c>
      <c r="M196" s="7" t="e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#VALUE!</v>
      </c>
      <c r="N196" s="7" t="e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#VALUE!</v>
      </c>
      <c r="O196" s="5" t="e">
        <f t="shared" si="3"/>
        <v>#VALUE!</v>
      </c>
      <c r="P196" s="10" t="e">
        <f>IF('FY2024'!$A198&lt;&gt;"",IF(AND(MONTH($K196) &lt;= 1, MONTH($L196) &gt;= 1), IF($O196 &lt;&gt; "", $E196/$O196, ""), ""),"")</f>
        <v>#VALUE!</v>
      </c>
      <c r="Q196" s="10" t="e">
        <f>IF('FY2024'!$A198&lt;&gt;"",IF(AND(MONTH($K196) &lt;= 2, MONTH($L196) &gt;= 2), IF($O196 &lt;&gt; "", $E196/$O196, ""), ""),"")</f>
        <v>#VALUE!</v>
      </c>
      <c r="R196" s="10" t="e">
        <f>IF('FY2024'!$A198&lt;&gt;"",IF(AND(MONTH($K196) &lt;= 3, MONTH($L196) &gt;= 3), IF($O196 &lt;&gt; "", $E196/$O196, ""), ""),"")</f>
        <v>#VALUE!</v>
      </c>
      <c r="S196" s="10" t="e">
        <f>IF('FY2024'!$A198&lt;&gt;"",IF(AND(MONTH($K196) &lt;= 4, MONTH($L196) &gt;= 4), IF($O196 &lt;&gt; "", $E196/$O196, ""), ""),"")</f>
        <v>#VALUE!</v>
      </c>
      <c r="T196" s="10" t="e">
        <f>IF('FY2024'!$A198&lt;&gt;"",IF(AND(MONTH($K196) &lt;= 5, MONTH($L196) &gt;= 5), IF($O196 &lt;&gt; "", $E196/$O196, ""), ""),"")</f>
        <v>#VALUE!</v>
      </c>
      <c r="U196" s="10" t="e">
        <f>IF('FY2024'!$A198&lt;&gt;"",IF(AND(MONTH($K196) &lt;= 6, MONTH($L196) &gt;= 6), IF($O196 &lt;&gt; "", $E196/$O196, ""), ""),"")</f>
        <v>#VALUE!</v>
      </c>
      <c r="V196" s="10" t="e">
        <f>IF('FY2024'!$A198&lt;&gt;"",IF(AND(MONTH($K196) &lt;= 7, MONTH($L196) &gt;= 7 ), IF($O196 &lt;&gt; "", $E196/$O196, ""), ""),"")</f>
        <v>#VALUE!</v>
      </c>
      <c r="W196" s="10" t="e">
        <f>IF('FY2024'!$A198&lt;&gt;"",IF(AND(MONTH($K196) &lt;= 8, MONTH($L196) &gt;= 8), IF($O196 &lt;&gt; "", $E196/$O196, ""), ""),"")</f>
        <v>#VALUE!</v>
      </c>
      <c r="X196" s="10" t="e">
        <f>IF('FY2024'!$A198&lt;&gt;"",IF(AND(MONTH($K196) &lt;= 9, MONTH($L196) &gt;= 9), IF($O196 &lt;&gt; "", $E196/$O196, ""), ""),"")</f>
        <v>#VALUE!</v>
      </c>
      <c r="Y196" s="10" t="e">
        <f>IF('FY2024'!$A198&lt;&gt;"",IF(AND(MONTH($K196) &lt;= 10, MONTH($L196) &gt;= 10), IF($O196 &lt;&gt; "", $E196/$O196, ""), ""),"")</f>
        <v>#VALUE!</v>
      </c>
      <c r="Z196" s="10" t="e">
        <f>IF('FY2024'!$A198&lt;&gt;"",IF(AND(MONTH($K196) &lt;= 11, MONTH($L196) &gt;= 11), IF($O196 &lt;&gt; "", $E196/$O196, ""), ""),"")</f>
        <v>#VALUE!</v>
      </c>
      <c r="AA196" s="10" t="e">
        <f>IF('FY2024'!$A198&lt;&gt;"",IF(AND(MONTH($K196) &lt;= 12, MONTH($L196) &gt;= 12), IF($O196 &lt;&gt; "", $E196/$O196, ""), ""),"")</f>
        <v>#VALUE!</v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 t="e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#VALUE!</v>
      </c>
      <c r="L197" s="7" t="e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#VALUE!</v>
      </c>
      <c r="M197" s="7" t="e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#VALUE!</v>
      </c>
      <c r="N197" s="7" t="e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#VALUE!</v>
      </c>
      <c r="O197" s="5" t="e">
        <f t="shared" si="3"/>
        <v>#VALUE!</v>
      </c>
      <c r="P197" s="10" t="e">
        <f>IF('FY2024'!$A199&lt;&gt;"",IF(AND(MONTH($K197) &lt;= 1, MONTH($L197) &gt;= 1), IF($O197 &lt;&gt; "", $E197/$O197, ""), ""),"")</f>
        <v>#VALUE!</v>
      </c>
      <c r="Q197" s="10" t="e">
        <f>IF('FY2024'!$A199&lt;&gt;"",IF(AND(MONTH($K197) &lt;= 2, MONTH($L197) &gt;= 2), IF($O197 &lt;&gt; "", $E197/$O197, ""), ""),"")</f>
        <v>#VALUE!</v>
      </c>
      <c r="R197" s="10" t="e">
        <f>IF('FY2024'!$A199&lt;&gt;"",IF(AND(MONTH($K197) &lt;= 3, MONTH($L197) &gt;= 3), IF($O197 &lt;&gt; "", $E197/$O197, ""), ""),"")</f>
        <v>#VALUE!</v>
      </c>
      <c r="S197" s="10" t="e">
        <f>IF('FY2024'!$A199&lt;&gt;"",IF(AND(MONTH($K197) &lt;= 4, MONTH($L197) &gt;= 4), IF($O197 &lt;&gt; "", $E197/$O197, ""), ""),"")</f>
        <v>#VALUE!</v>
      </c>
      <c r="T197" s="10" t="e">
        <f>IF('FY2024'!$A199&lt;&gt;"",IF(AND(MONTH($K197) &lt;= 5, MONTH($L197) &gt;= 5), IF($O197 &lt;&gt; "", $E197/$O197, ""), ""),"")</f>
        <v>#VALUE!</v>
      </c>
      <c r="U197" s="10" t="e">
        <f>IF('FY2024'!$A199&lt;&gt;"",IF(AND(MONTH($K197) &lt;= 6, MONTH($L197) &gt;= 6), IF($O197 &lt;&gt; "", $E197/$O197, ""), ""),"")</f>
        <v>#VALUE!</v>
      </c>
      <c r="V197" s="10" t="e">
        <f>IF('FY2024'!$A199&lt;&gt;"",IF(AND(MONTH($K197) &lt;= 7, MONTH($L197) &gt;= 7 ), IF($O197 &lt;&gt; "", $E197/$O197, ""), ""),"")</f>
        <v>#VALUE!</v>
      </c>
      <c r="W197" s="10" t="e">
        <f>IF('FY2024'!$A199&lt;&gt;"",IF(AND(MONTH($K197) &lt;= 8, MONTH($L197) &gt;= 8), IF($O197 &lt;&gt; "", $E197/$O197, ""), ""),"")</f>
        <v>#VALUE!</v>
      </c>
      <c r="X197" s="10" t="e">
        <f>IF('FY2024'!$A199&lt;&gt;"",IF(AND(MONTH($K197) &lt;= 9, MONTH($L197) &gt;= 9), IF($O197 &lt;&gt; "", $E197/$O197, ""), ""),"")</f>
        <v>#VALUE!</v>
      </c>
      <c r="Y197" s="10" t="e">
        <f>IF('FY2024'!$A199&lt;&gt;"",IF(AND(MONTH($K197) &lt;= 10, MONTH($L197) &gt;= 10), IF($O197 &lt;&gt; "", $E197/$O197, ""), ""),"")</f>
        <v>#VALUE!</v>
      </c>
      <c r="Z197" s="10" t="e">
        <f>IF('FY2024'!$A199&lt;&gt;"",IF(AND(MONTH($K197) &lt;= 11, MONTH($L197) &gt;= 11), IF($O197 &lt;&gt; "", $E197/$O197, ""), ""),"")</f>
        <v>#VALUE!</v>
      </c>
      <c r="AA197" s="10" t="e">
        <f>IF('FY2024'!$A199&lt;&gt;"",IF(AND(MONTH($K197) &lt;= 12, MONTH($L197) &gt;= 12), IF($O197 &lt;&gt; "", $E197/$O197, ""), ""),"")</f>
        <v>#VALUE!</v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 t="e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#VALUE!</v>
      </c>
      <c r="L198" s="7" t="e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#VALUE!</v>
      </c>
      <c r="M198" s="7" t="e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#VALUE!</v>
      </c>
      <c r="N198" s="7" t="e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#VALUE!</v>
      </c>
      <c r="O198" s="5" t="e">
        <f t="shared" si="3"/>
        <v>#VALUE!</v>
      </c>
      <c r="P198" s="10" t="e">
        <f>IF('FY2024'!$A200&lt;&gt;"",IF(AND(MONTH($K198) &lt;= 1, MONTH($L198) &gt;= 1), IF($O198 &lt;&gt; "", $E198/$O198, ""), ""),"")</f>
        <v>#VALUE!</v>
      </c>
      <c r="Q198" s="10" t="e">
        <f>IF('FY2024'!$A200&lt;&gt;"",IF(AND(MONTH($K198) &lt;= 2, MONTH($L198) &gt;= 2), IF($O198 &lt;&gt; "", $E198/$O198, ""), ""),"")</f>
        <v>#VALUE!</v>
      </c>
      <c r="R198" s="10" t="e">
        <f>IF('FY2024'!$A200&lt;&gt;"",IF(AND(MONTH($K198) &lt;= 3, MONTH($L198) &gt;= 3), IF($O198 &lt;&gt; "", $E198/$O198, ""), ""),"")</f>
        <v>#VALUE!</v>
      </c>
      <c r="S198" s="10" t="e">
        <f>IF('FY2024'!$A200&lt;&gt;"",IF(AND(MONTH($K198) &lt;= 4, MONTH($L198) &gt;= 4), IF($O198 &lt;&gt; "", $E198/$O198, ""), ""),"")</f>
        <v>#VALUE!</v>
      </c>
      <c r="T198" s="10" t="e">
        <f>IF('FY2024'!$A200&lt;&gt;"",IF(AND(MONTH($K198) &lt;= 5, MONTH($L198) &gt;= 5), IF($O198 &lt;&gt; "", $E198/$O198, ""), ""),"")</f>
        <v>#VALUE!</v>
      </c>
      <c r="U198" s="10" t="e">
        <f>IF('FY2024'!$A200&lt;&gt;"",IF(AND(MONTH($K198) &lt;= 6, MONTH($L198) &gt;= 6), IF($O198 &lt;&gt; "", $E198/$O198, ""), ""),"")</f>
        <v>#VALUE!</v>
      </c>
      <c r="V198" s="10" t="e">
        <f>IF('FY2024'!$A200&lt;&gt;"",IF(AND(MONTH($K198) &lt;= 7, MONTH($L198) &gt;= 7 ), IF($O198 &lt;&gt; "", $E198/$O198, ""), ""),"")</f>
        <v>#VALUE!</v>
      </c>
      <c r="W198" s="10" t="e">
        <f>IF('FY2024'!$A200&lt;&gt;"",IF(AND(MONTH($K198) &lt;= 8, MONTH($L198) &gt;= 8), IF($O198 &lt;&gt; "", $E198/$O198, ""), ""),"")</f>
        <v>#VALUE!</v>
      </c>
      <c r="X198" s="10" t="e">
        <f>IF('FY2024'!$A200&lt;&gt;"",IF(AND(MONTH($K198) &lt;= 9, MONTH($L198) &gt;= 9), IF($O198 &lt;&gt; "", $E198/$O198, ""), ""),"")</f>
        <v>#VALUE!</v>
      </c>
      <c r="Y198" s="10" t="e">
        <f>IF('FY2024'!$A200&lt;&gt;"",IF(AND(MONTH($K198) &lt;= 10, MONTH($L198) &gt;= 10), IF($O198 &lt;&gt; "", $E198/$O198, ""), ""),"")</f>
        <v>#VALUE!</v>
      </c>
      <c r="Z198" s="10" t="e">
        <f>IF('FY2024'!$A200&lt;&gt;"",IF(AND(MONTH($K198) &lt;= 11, MONTH($L198) &gt;= 11), IF($O198 &lt;&gt; "", $E198/$O198, ""), ""),"")</f>
        <v>#VALUE!</v>
      </c>
      <c r="AA198" s="10" t="e">
        <f>IF('FY2024'!$A200&lt;&gt;"",IF(AND(MONTH($K198) &lt;= 12, MONTH($L198) &gt;= 12), IF($O198 &lt;&gt; "", $E198/$O198, ""), ""),"")</f>
        <v>#VALUE!</v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 t="e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#VALUE!</v>
      </c>
      <c r="L199" s="7" t="e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#VALUE!</v>
      </c>
      <c r="M199" s="7" t="e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#VALUE!</v>
      </c>
      <c r="N199" s="7" t="e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#VALUE!</v>
      </c>
      <c r="O199" s="5" t="e">
        <f t="shared" si="3"/>
        <v>#VALUE!</v>
      </c>
      <c r="P199" s="10" t="e">
        <f>IF('FY2024'!$A201&lt;&gt;"",IF(AND(MONTH($K199) &lt;= 1, MONTH($L199) &gt;= 1), IF($O199 &lt;&gt; "", $E199/$O199, ""), ""),"")</f>
        <v>#VALUE!</v>
      </c>
      <c r="Q199" s="10" t="e">
        <f>IF('FY2024'!$A201&lt;&gt;"",IF(AND(MONTH($K199) &lt;= 2, MONTH($L199) &gt;= 2), IF($O199 &lt;&gt; "", $E199/$O199, ""), ""),"")</f>
        <v>#VALUE!</v>
      </c>
      <c r="R199" s="10" t="e">
        <f>IF('FY2024'!$A201&lt;&gt;"",IF(AND(MONTH($K199) &lt;= 3, MONTH($L199) &gt;= 3), IF($O199 &lt;&gt; "", $E199/$O199, ""), ""),"")</f>
        <v>#VALUE!</v>
      </c>
      <c r="S199" s="10" t="e">
        <f>IF('FY2024'!$A201&lt;&gt;"",IF(AND(MONTH($K199) &lt;= 4, MONTH($L199) &gt;= 4), IF($O199 &lt;&gt; "", $E199/$O199, ""), ""),"")</f>
        <v>#VALUE!</v>
      </c>
      <c r="T199" s="10" t="e">
        <f>IF('FY2024'!$A201&lt;&gt;"",IF(AND(MONTH($K199) &lt;= 5, MONTH($L199) &gt;= 5), IF($O199 &lt;&gt; "", $E199/$O199, ""), ""),"")</f>
        <v>#VALUE!</v>
      </c>
      <c r="U199" s="10" t="e">
        <f>IF('FY2024'!$A201&lt;&gt;"",IF(AND(MONTH($K199) &lt;= 6, MONTH($L199) &gt;= 6), IF($O199 &lt;&gt; "", $E199/$O199, ""), ""),"")</f>
        <v>#VALUE!</v>
      </c>
      <c r="V199" s="10" t="e">
        <f>IF('FY2024'!$A201&lt;&gt;"",IF(AND(MONTH($K199) &lt;= 7, MONTH($L199) &gt;= 7 ), IF($O199 &lt;&gt; "", $E199/$O199, ""), ""),"")</f>
        <v>#VALUE!</v>
      </c>
      <c r="W199" s="10" t="e">
        <f>IF('FY2024'!$A201&lt;&gt;"",IF(AND(MONTH($K199) &lt;= 8, MONTH($L199) &gt;= 8), IF($O199 &lt;&gt; "", $E199/$O199, ""), ""),"")</f>
        <v>#VALUE!</v>
      </c>
      <c r="X199" s="10" t="e">
        <f>IF('FY2024'!$A201&lt;&gt;"",IF(AND(MONTH($K199) &lt;= 9, MONTH($L199) &gt;= 9), IF($O199 &lt;&gt; "", $E199/$O199, ""), ""),"")</f>
        <v>#VALUE!</v>
      </c>
      <c r="Y199" s="10" t="e">
        <f>IF('FY2024'!$A201&lt;&gt;"",IF(AND(MONTH($K199) &lt;= 10, MONTH($L199) &gt;= 10), IF($O199 &lt;&gt; "", $E199/$O199, ""), ""),"")</f>
        <v>#VALUE!</v>
      </c>
      <c r="Z199" s="10" t="e">
        <f>IF('FY2024'!$A201&lt;&gt;"",IF(AND(MONTH($K199) &lt;= 11, MONTH($L199) &gt;= 11), IF($O199 &lt;&gt; "", $E199/$O199, ""), ""),"")</f>
        <v>#VALUE!</v>
      </c>
      <c r="AA199" s="10" t="e">
        <f>IF('FY2024'!$A201&lt;&gt;"",IF(AND(MONTH($K199) &lt;= 12, MONTH($L199) &gt;= 12), IF($O199 &lt;&gt; "", $E199/$O199, ""), ""),"")</f>
        <v>#VALUE!</v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 t="e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#VALUE!</v>
      </c>
      <c r="L200" s="7" t="e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#VALUE!</v>
      </c>
      <c r="M200" s="7" t="e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#VALUE!</v>
      </c>
      <c r="N200" s="7" t="e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#VALUE!</v>
      </c>
      <c r="O200" s="5" t="e">
        <f t="shared" si="3"/>
        <v>#VALUE!</v>
      </c>
      <c r="P200" s="10" t="e">
        <f>IF('FY2024'!$A202&lt;&gt;"",IF(AND(MONTH($K200) &lt;= 1, MONTH($L200) &gt;= 1), IF($O200 &lt;&gt; "", $E200/$O200, ""), ""),"")</f>
        <v>#VALUE!</v>
      </c>
      <c r="Q200" s="10" t="e">
        <f>IF('FY2024'!$A202&lt;&gt;"",IF(AND(MONTH($K200) &lt;= 2, MONTH($L200) &gt;= 2), IF($O200 &lt;&gt; "", $E200/$O200, ""), ""),"")</f>
        <v>#VALUE!</v>
      </c>
      <c r="R200" s="10" t="e">
        <f>IF('FY2024'!$A202&lt;&gt;"",IF(AND(MONTH($K200) &lt;= 3, MONTH($L200) &gt;= 3), IF($O200 &lt;&gt; "", $E200/$O200, ""), ""),"")</f>
        <v>#VALUE!</v>
      </c>
      <c r="S200" s="10" t="e">
        <f>IF('FY2024'!$A202&lt;&gt;"",IF(AND(MONTH($K200) &lt;= 4, MONTH($L200) &gt;= 4), IF($O200 &lt;&gt; "", $E200/$O200, ""), ""),"")</f>
        <v>#VALUE!</v>
      </c>
      <c r="T200" s="10" t="e">
        <f>IF('FY2024'!$A202&lt;&gt;"",IF(AND(MONTH($K200) &lt;= 5, MONTH($L200) &gt;= 5), IF($O200 &lt;&gt; "", $E200/$O200, ""), ""),"")</f>
        <v>#VALUE!</v>
      </c>
      <c r="U200" s="10" t="e">
        <f>IF('FY2024'!$A202&lt;&gt;"",IF(AND(MONTH($K200) &lt;= 6, MONTH($L200) &gt;= 6), IF($O200 &lt;&gt; "", $E200/$O200, ""), ""),"")</f>
        <v>#VALUE!</v>
      </c>
      <c r="V200" s="10" t="e">
        <f>IF('FY2024'!$A202&lt;&gt;"",IF(AND(MONTH($K200) &lt;= 7, MONTH($L200) &gt;= 7 ), IF($O200 &lt;&gt; "", $E200/$O200, ""), ""),"")</f>
        <v>#VALUE!</v>
      </c>
      <c r="W200" s="10" t="e">
        <f>IF('FY2024'!$A202&lt;&gt;"",IF(AND(MONTH($K200) &lt;= 8, MONTH($L200) &gt;= 8), IF($O200 &lt;&gt; "", $E200/$O200, ""), ""),"")</f>
        <v>#VALUE!</v>
      </c>
      <c r="X200" s="10" t="e">
        <f>IF('FY2024'!$A202&lt;&gt;"",IF(AND(MONTH($K200) &lt;= 9, MONTH($L200) &gt;= 9), IF($O200 &lt;&gt; "", $E200/$O200, ""), ""),"")</f>
        <v>#VALUE!</v>
      </c>
      <c r="Y200" s="10" t="e">
        <f>IF('FY2024'!$A202&lt;&gt;"",IF(AND(MONTH($K200) &lt;= 10, MONTH($L200) &gt;= 10), IF($O200 &lt;&gt; "", $E200/$O200, ""), ""),"")</f>
        <v>#VALUE!</v>
      </c>
      <c r="Z200" s="10" t="e">
        <f>IF('FY2024'!$A202&lt;&gt;"",IF(AND(MONTH($K200) &lt;= 11, MONTH($L200) &gt;= 11), IF($O200 &lt;&gt; "", $E200/$O200, ""), ""),"")</f>
        <v>#VALUE!</v>
      </c>
      <c r="AA200" s="10" t="e">
        <f>IF('FY2024'!$A202&lt;&gt;"",IF(AND(MONTH($K200) &lt;= 12, MONTH($L200) &gt;= 12), IF($O200 &lt;&gt; "", $E200/$O200, ""), ""),"")</f>
        <v>#VALUE!</v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 t="e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#VALUE!</v>
      </c>
      <c r="L201" s="7" t="e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#VALUE!</v>
      </c>
      <c r="M201" s="7" t="e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#VALUE!</v>
      </c>
      <c r="N201" s="7" t="e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#VALUE!</v>
      </c>
      <c r="O201" s="5" t="e">
        <f t="shared" si="3"/>
        <v>#VALUE!</v>
      </c>
      <c r="P201" s="10" t="e">
        <f>IF('FY2024'!$A203&lt;&gt;"",IF(AND(MONTH($K201) &lt;= 1, MONTH($L201) &gt;= 1), IF($O201 &lt;&gt; "", $E201/$O201, ""), ""),"")</f>
        <v>#VALUE!</v>
      </c>
      <c r="Q201" s="10" t="e">
        <f>IF('FY2024'!$A203&lt;&gt;"",IF(AND(MONTH($K201) &lt;= 2, MONTH($L201) &gt;= 2), IF($O201 &lt;&gt; "", $E201/$O201, ""), ""),"")</f>
        <v>#VALUE!</v>
      </c>
      <c r="R201" s="10" t="e">
        <f>IF('FY2024'!$A203&lt;&gt;"",IF(AND(MONTH($K201) &lt;= 3, MONTH($L201) &gt;= 3), IF($O201 &lt;&gt; "", $E201/$O201, ""), ""),"")</f>
        <v>#VALUE!</v>
      </c>
      <c r="S201" s="10" t="e">
        <f>IF('FY2024'!$A203&lt;&gt;"",IF(AND(MONTH($K201) &lt;= 4, MONTH($L201) &gt;= 4), IF($O201 &lt;&gt; "", $E201/$O201, ""), ""),"")</f>
        <v>#VALUE!</v>
      </c>
      <c r="T201" s="10" t="e">
        <f>IF('FY2024'!$A203&lt;&gt;"",IF(AND(MONTH($K201) &lt;= 5, MONTH($L201) &gt;= 5), IF($O201 &lt;&gt; "", $E201/$O201, ""), ""),"")</f>
        <v>#VALUE!</v>
      </c>
      <c r="U201" s="10" t="e">
        <f>IF('FY2024'!$A203&lt;&gt;"",IF(AND(MONTH($K201) &lt;= 6, MONTH($L201) &gt;= 6), IF($O201 &lt;&gt; "", $E201/$O201, ""), ""),"")</f>
        <v>#VALUE!</v>
      </c>
      <c r="V201" s="10" t="e">
        <f>IF('FY2024'!$A203&lt;&gt;"",IF(AND(MONTH($K201) &lt;= 7, MONTH($L201) &gt;= 7 ), IF($O201 &lt;&gt; "", $E201/$O201, ""), ""),"")</f>
        <v>#VALUE!</v>
      </c>
      <c r="W201" s="10" t="e">
        <f>IF('FY2024'!$A203&lt;&gt;"",IF(AND(MONTH($K201) &lt;= 8, MONTH($L201) &gt;= 8), IF($O201 &lt;&gt; "", $E201/$O201, ""), ""),"")</f>
        <v>#VALUE!</v>
      </c>
      <c r="X201" s="10" t="e">
        <f>IF('FY2024'!$A203&lt;&gt;"",IF(AND(MONTH($K201) &lt;= 9, MONTH($L201) &gt;= 9), IF($O201 &lt;&gt; "", $E201/$O201, ""), ""),"")</f>
        <v>#VALUE!</v>
      </c>
      <c r="Y201" s="10" t="e">
        <f>IF('FY2024'!$A203&lt;&gt;"",IF(AND(MONTH($K201) &lt;= 10, MONTH($L201) &gt;= 10), IF($O201 &lt;&gt; "", $E201/$O201, ""), ""),"")</f>
        <v>#VALUE!</v>
      </c>
      <c r="Z201" s="10" t="e">
        <f>IF('FY2024'!$A203&lt;&gt;"",IF(AND(MONTH($K201) &lt;= 11, MONTH($L201) &gt;= 11), IF($O201 &lt;&gt; "", $E201/$O201, ""), ""),"")</f>
        <v>#VALUE!</v>
      </c>
      <c r="AA201" s="10" t="e">
        <f>IF('FY2024'!$A203&lt;&gt;"",IF(AND(MONTH($K201) &lt;= 12, MONTH($L201) &gt;= 12), IF($O201 &lt;&gt; "", $E201/$O201, ""), ""),"")</f>
        <v>#VALUE!</v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 t="e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#VALUE!</v>
      </c>
      <c r="L202" s="7" t="e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#VALUE!</v>
      </c>
      <c r="M202" s="7" t="e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#VALUE!</v>
      </c>
      <c r="N202" s="7" t="e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#VALUE!</v>
      </c>
      <c r="O202" s="5" t="e">
        <f t="shared" si="3"/>
        <v>#VALUE!</v>
      </c>
      <c r="P202" s="10" t="e">
        <f>IF('FY2024'!$A204&lt;&gt;"",IF(AND(MONTH($K202) &lt;= 1, MONTH($L202) &gt;= 1), IF($O202 &lt;&gt; "", $E202/$O202, ""), ""),"")</f>
        <v>#VALUE!</v>
      </c>
      <c r="Q202" s="10" t="e">
        <f>IF('FY2024'!$A204&lt;&gt;"",IF(AND(MONTH($K202) &lt;= 2, MONTH($L202) &gt;= 2), IF($O202 &lt;&gt; "", $E202/$O202, ""), ""),"")</f>
        <v>#VALUE!</v>
      </c>
      <c r="R202" s="10" t="e">
        <f>IF('FY2024'!$A204&lt;&gt;"",IF(AND(MONTH($K202) &lt;= 3, MONTH($L202) &gt;= 3), IF($O202 &lt;&gt; "", $E202/$O202, ""), ""),"")</f>
        <v>#VALUE!</v>
      </c>
      <c r="S202" s="10" t="e">
        <f>IF('FY2024'!$A204&lt;&gt;"",IF(AND(MONTH($K202) &lt;= 4, MONTH($L202) &gt;= 4), IF($O202 &lt;&gt; "", $E202/$O202, ""), ""),"")</f>
        <v>#VALUE!</v>
      </c>
      <c r="T202" s="10" t="e">
        <f>IF('FY2024'!$A204&lt;&gt;"",IF(AND(MONTH($K202) &lt;= 5, MONTH($L202) &gt;= 5), IF($O202 &lt;&gt; "", $E202/$O202, ""), ""),"")</f>
        <v>#VALUE!</v>
      </c>
      <c r="U202" s="10" t="e">
        <f>IF('FY2024'!$A204&lt;&gt;"",IF(AND(MONTH($K202) &lt;= 6, MONTH($L202) &gt;= 6), IF($O202 &lt;&gt; "", $E202/$O202, ""), ""),"")</f>
        <v>#VALUE!</v>
      </c>
      <c r="V202" s="10" t="e">
        <f>IF('FY2024'!$A204&lt;&gt;"",IF(AND(MONTH($K202) &lt;= 7, MONTH($L202) &gt;= 7 ), IF($O202 &lt;&gt; "", $E202/$O202, ""), ""),"")</f>
        <v>#VALUE!</v>
      </c>
      <c r="W202" s="10" t="e">
        <f>IF('FY2024'!$A204&lt;&gt;"",IF(AND(MONTH($K202) &lt;= 8, MONTH($L202) &gt;= 8), IF($O202 &lt;&gt; "", $E202/$O202, ""), ""),"")</f>
        <v>#VALUE!</v>
      </c>
      <c r="X202" s="10" t="e">
        <f>IF('FY2024'!$A204&lt;&gt;"",IF(AND(MONTH($K202) &lt;= 9, MONTH($L202) &gt;= 9), IF($O202 &lt;&gt; "", $E202/$O202, ""), ""),"")</f>
        <v>#VALUE!</v>
      </c>
      <c r="Y202" s="10" t="e">
        <f>IF('FY2024'!$A204&lt;&gt;"",IF(AND(MONTH($K202) &lt;= 10, MONTH($L202) &gt;= 10), IF($O202 &lt;&gt; "", $E202/$O202, ""), ""),"")</f>
        <v>#VALUE!</v>
      </c>
      <c r="Z202" s="10" t="e">
        <f>IF('FY2024'!$A204&lt;&gt;"",IF(AND(MONTH($K202) &lt;= 11, MONTH($L202) &gt;= 11), IF($O202 &lt;&gt; "", $E202/$O202, ""), ""),"")</f>
        <v>#VALUE!</v>
      </c>
      <c r="AA202" s="10" t="e">
        <f>IF('FY2024'!$A204&lt;&gt;"",IF(AND(MONTH($K202) &lt;= 12, MONTH($L202) &gt;= 12), IF($O202 &lt;&gt; "", $E202/$O202, ""), ""),"")</f>
        <v>#VALUE!</v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 t="e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#VALUE!</v>
      </c>
      <c r="L203" s="7" t="e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#VALUE!</v>
      </c>
      <c r="M203" s="7" t="e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#VALUE!</v>
      </c>
      <c r="N203" s="7" t="e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#VALUE!</v>
      </c>
      <c r="O203" s="5" t="e">
        <f t="shared" si="3"/>
        <v>#VALUE!</v>
      </c>
      <c r="P203" s="10" t="e">
        <f>IF('FY2024'!$A205&lt;&gt;"",IF(AND(MONTH($K203) &lt;= 1, MONTH($L203) &gt;= 1), IF($O203 &lt;&gt; "", $E203/$O203, ""), ""),"")</f>
        <v>#VALUE!</v>
      </c>
      <c r="Q203" s="10" t="e">
        <f>IF('FY2024'!$A205&lt;&gt;"",IF(AND(MONTH($K203) &lt;= 2, MONTH($L203) &gt;= 2), IF($O203 &lt;&gt; "", $E203/$O203, ""), ""),"")</f>
        <v>#VALUE!</v>
      </c>
      <c r="R203" s="10" t="e">
        <f>IF('FY2024'!$A205&lt;&gt;"",IF(AND(MONTH($K203) &lt;= 3, MONTH($L203) &gt;= 3), IF($O203 &lt;&gt; "", $E203/$O203, ""), ""),"")</f>
        <v>#VALUE!</v>
      </c>
      <c r="S203" s="10" t="e">
        <f>IF('FY2024'!$A205&lt;&gt;"",IF(AND(MONTH($K203) &lt;= 4, MONTH($L203) &gt;= 4), IF($O203 &lt;&gt; "", $E203/$O203, ""), ""),"")</f>
        <v>#VALUE!</v>
      </c>
      <c r="T203" s="10" t="e">
        <f>IF('FY2024'!$A205&lt;&gt;"",IF(AND(MONTH($K203) &lt;= 5, MONTH($L203) &gt;= 5), IF($O203 &lt;&gt; "", $E203/$O203, ""), ""),"")</f>
        <v>#VALUE!</v>
      </c>
      <c r="U203" s="10" t="e">
        <f>IF('FY2024'!$A205&lt;&gt;"",IF(AND(MONTH($K203) &lt;= 6, MONTH($L203) &gt;= 6), IF($O203 &lt;&gt; "", $E203/$O203, ""), ""),"")</f>
        <v>#VALUE!</v>
      </c>
      <c r="V203" s="10" t="e">
        <f>IF('FY2024'!$A205&lt;&gt;"",IF(AND(MONTH($K203) &lt;= 7, MONTH($L203) &gt;= 7 ), IF($O203 &lt;&gt; "", $E203/$O203, ""), ""),"")</f>
        <v>#VALUE!</v>
      </c>
      <c r="W203" s="10" t="e">
        <f>IF('FY2024'!$A205&lt;&gt;"",IF(AND(MONTH($K203) &lt;= 8, MONTH($L203) &gt;= 8), IF($O203 &lt;&gt; "", $E203/$O203, ""), ""),"")</f>
        <v>#VALUE!</v>
      </c>
      <c r="X203" s="10" t="e">
        <f>IF('FY2024'!$A205&lt;&gt;"",IF(AND(MONTH($K203) &lt;= 9, MONTH($L203) &gt;= 9), IF($O203 &lt;&gt; "", $E203/$O203, ""), ""),"")</f>
        <v>#VALUE!</v>
      </c>
      <c r="Y203" s="10" t="e">
        <f>IF('FY2024'!$A205&lt;&gt;"",IF(AND(MONTH($K203) &lt;= 10, MONTH($L203) &gt;= 10), IF($O203 &lt;&gt; "", $E203/$O203, ""), ""),"")</f>
        <v>#VALUE!</v>
      </c>
      <c r="Z203" s="10" t="e">
        <f>IF('FY2024'!$A205&lt;&gt;"",IF(AND(MONTH($K203) &lt;= 11, MONTH($L203) &gt;= 11), IF($O203 &lt;&gt; "", $E203/$O203, ""), ""),"")</f>
        <v>#VALUE!</v>
      </c>
      <c r="AA203" s="10" t="e">
        <f>IF('FY2024'!$A205&lt;&gt;"",IF(AND(MONTH($K203) &lt;= 12, MONTH($L203) &gt;= 12), IF($O203 &lt;&gt; "", $E203/$O203, ""), ""),"")</f>
        <v>#VALUE!</v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 t="e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#VALUE!</v>
      </c>
      <c r="L204" s="7" t="e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#VALUE!</v>
      </c>
      <c r="M204" s="7" t="e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#VALUE!</v>
      </c>
      <c r="N204" s="7" t="e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#VALUE!</v>
      </c>
      <c r="O204" s="5" t="e">
        <f t="shared" si="3"/>
        <v>#VALUE!</v>
      </c>
      <c r="P204" s="10" t="e">
        <f>IF('FY2024'!$A206&lt;&gt;"",IF(AND(MONTH($K204) &lt;= 1, MONTH($L204) &gt;= 1), IF($O204 &lt;&gt; "", $E204/$O204, ""), ""),"")</f>
        <v>#VALUE!</v>
      </c>
      <c r="Q204" s="10" t="e">
        <f>IF('FY2024'!$A206&lt;&gt;"",IF(AND(MONTH($K204) &lt;= 2, MONTH($L204) &gt;= 2), IF($O204 &lt;&gt; "", $E204/$O204, ""), ""),"")</f>
        <v>#VALUE!</v>
      </c>
      <c r="R204" s="10" t="e">
        <f>IF('FY2024'!$A206&lt;&gt;"",IF(AND(MONTH($K204) &lt;= 3, MONTH($L204) &gt;= 3), IF($O204 &lt;&gt; "", $E204/$O204, ""), ""),"")</f>
        <v>#VALUE!</v>
      </c>
      <c r="S204" s="10" t="e">
        <f>IF('FY2024'!$A206&lt;&gt;"",IF(AND(MONTH($K204) &lt;= 4, MONTH($L204) &gt;= 4), IF($O204 &lt;&gt; "", $E204/$O204, ""), ""),"")</f>
        <v>#VALUE!</v>
      </c>
      <c r="T204" s="10" t="e">
        <f>IF('FY2024'!$A206&lt;&gt;"",IF(AND(MONTH($K204) &lt;= 5, MONTH($L204) &gt;= 5), IF($O204 &lt;&gt; "", $E204/$O204, ""), ""),"")</f>
        <v>#VALUE!</v>
      </c>
      <c r="U204" s="10" t="e">
        <f>IF('FY2024'!$A206&lt;&gt;"",IF(AND(MONTH($K204) &lt;= 6, MONTH($L204) &gt;= 6), IF($O204 &lt;&gt; "", $E204/$O204, ""), ""),"")</f>
        <v>#VALUE!</v>
      </c>
      <c r="V204" s="10" t="e">
        <f>IF('FY2024'!$A206&lt;&gt;"",IF(AND(MONTH($K204) &lt;= 7, MONTH($L204) &gt;= 7 ), IF($O204 &lt;&gt; "", $E204/$O204, ""), ""),"")</f>
        <v>#VALUE!</v>
      </c>
      <c r="W204" s="10" t="e">
        <f>IF('FY2024'!$A206&lt;&gt;"",IF(AND(MONTH($K204) &lt;= 8, MONTH($L204) &gt;= 8), IF($O204 &lt;&gt; "", $E204/$O204, ""), ""),"")</f>
        <v>#VALUE!</v>
      </c>
      <c r="X204" s="10" t="e">
        <f>IF('FY2024'!$A206&lt;&gt;"",IF(AND(MONTH($K204) &lt;= 9, MONTH($L204) &gt;= 9), IF($O204 &lt;&gt; "", $E204/$O204, ""), ""),"")</f>
        <v>#VALUE!</v>
      </c>
      <c r="Y204" s="10" t="e">
        <f>IF('FY2024'!$A206&lt;&gt;"",IF(AND(MONTH($K204) &lt;= 10, MONTH($L204) &gt;= 10), IF($O204 &lt;&gt; "", $E204/$O204, ""), ""),"")</f>
        <v>#VALUE!</v>
      </c>
      <c r="Z204" s="10" t="e">
        <f>IF('FY2024'!$A206&lt;&gt;"",IF(AND(MONTH($K204) &lt;= 11, MONTH($L204) &gt;= 11), IF($O204 &lt;&gt; "", $E204/$O204, ""), ""),"")</f>
        <v>#VALUE!</v>
      </c>
      <c r="AA204" s="10" t="e">
        <f>IF('FY2024'!$A206&lt;&gt;"",IF(AND(MONTH($K204) &lt;= 12, MONTH($L204) &gt;= 12), IF($O204 &lt;&gt; "", $E204/$O204, ""), ""),"")</f>
        <v>#VALUE!</v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 t="e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#VALUE!</v>
      </c>
      <c r="L205" s="7" t="e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#VALUE!</v>
      </c>
      <c r="M205" s="7" t="e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#VALUE!</v>
      </c>
      <c r="N205" s="7" t="e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#VALUE!</v>
      </c>
      <c r="O205" s="5" t="e">
        <f t="shared" si="3"/>
        <v>#VALUE!</v>
      </c>
      <c r="P205" s="10" t="e">
        <f>IF('FY2024'!$A207&lt;&gt;"",IF(AND(MONTH($K205) &lt;= 1, MONTH($L205) &gt;= 1), IF($O205 &lt;&gt; "", $E205/$O205, ""), ""),"")</f>
        <v>#VALUE!</v>
      </c>
      <c r="Q205" s="10" t="e">
        <f>IF('FY2024'!$A207&lt;&gt;"",IF(AND(MONTH($K205) &lt;= 2, MONTH($L205) &gt;= 2), IF($O205 &lt;&gt; "", $E205/$O205, ""), ""),"")</f>
        <v>#VALUE!</v>
      </c>
      <c r="R205" s="10" t="e">
        <f>IF('FY2024'!$A207&lt;&gt;"",IF(AND(MONTH($K205) &lt;= 3, MONTH($L205) &gt;= 3), IF($O205 &lt;&gt; "", $E205/$O205, ""), ""),"")</f>
        <v>#VALUE!</v>
      </c>
      <c r="S205" s="10" t="e">
        <f>IF('FY2024'!$A207&lt;&gt;"",IF(AND(MONTH($K205) &lt;= 4, MONTH($L205) &gt;= 4), IF($O205 &lt;&gt; "", $E205/$O205, ""), ""),"")</f>
        <v>#VALUE!</v>
      </c>
      <c r="T205" s="10" t="e">
        <f>IF('FY2024'!$A207&lt;&gt;"",IF(AND(MONTH($K205) &lt;= 5, MONTH($L205) &gt;= 5), IF($O205 &lt;&gt; "", $E205/$O205, ""), ""),"")</f>
        <v>#VALUE!</v>
      </c>
      <c r="U205" s="10" t="e">
        <f>IF('FY2024'!$A207&lt;&gt;"",IF(AND(MONTH($K205) &lt;= 6, MONTH($L205) &gt;= 6), IF($O205 &lt;&gt; "", $E205/$O205, ""), ""),"")</f>
        <v>#VALUE!</v>
      </c>
      <c r="V205" s="10" t="e">
        <f>IF('FY2024'!$A207&lt;&gt;"",IF(AND(MONTH($K205) &lt;= 7, MONTH($L205) &gt;= 7 ), IF($O205 &lt;&gt; "", $E205/$O205, ""), ""),"")</f>
        <v>#VALUE!</v>
      </c>
      <c r="W205" s="10" t="e">
        <f>IF('FY2024'!$A207&lt;&gt;"",IF(AND(MONTH($K205) &lt;= 8, MONTH($L205) &gt;= 8), IF($O205 &lt;&gt; "", $E205/$O205, ""), ""),"")</f>
        <v>#VALUE!</v>
      </c>
      <c r="X205" s="10" t="e">
        <f>IF('FY2024'!$A207&lt;&gt;"",IF(AND(MONTH($K205) &lt;= 9, MONTH($L205) &gt;= 9), IF($O205 &lt;&gt; "", $E205/$O205, ""), ""),"")</f>
        <v>#VALUE!</v>
      </c>
      <c r="Y205" s="10" t="e">
        <f>IF('FY2024'!$A207&lt;&gt;"",IF(AND(MONTH($K205) &lt;= 10, MONTH($L205) &gt;= 10), IF($O205 &lt;&gt; "", $E205/$O205, ""), ""),"")</f>
        <v>#VALUE!</v>
      </c>
      <c r="Z205" s="10" t="e">
        <f>IF('FY2024'!$A207&lt;&gt;"",IF(AND(MONTH($K205) &lt;= 11, MONTH($L205) &gt;= 11), IF($O205 &lt;&gt; "", $E205/$O205, ""), ""),"")</f>
        <v>#VALUE!</v>
      </c>
      <c r="AA205" s="10" t="e">
        <f>IF('FY2024'!$A207&lt;&gt;"",IF(AND(MONTH($K205) &lt;= 12, MONTH($L205) &gt;= 12), IF($O205 &lt;&gt; "", $E205/$O205, ""), ""),"")</f>
        <v>#VALUE!</v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 t="e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#VALUE!</v>
      </c>
      <c r="L206" s="7" t="e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#VALUE!</v>
      </c>
      <c r="M206" s="7" t="e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#VALUE!</v>
      </c>
      <c r="N206" s="7" t="e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#VALUE!</v>
      </c>
      <c r="O206" s="5" t="e">
        <f t="shared" si="3"/>
        <v>#VALUE!</v>
      </c>
      <c r="P206" s="10" t="e">
        <f>IF('FY2024'!$A208&lt;&gt;"",IF(AND(MONTH($K206) &lt;= 1, MONTH($L206) &gt;= 1), IF($O206 &lt;&gt; "", $E206/$O206, ""), ""),"")</f>
        <v>#VALUE!</v>
      </c>
      <c r="Q206" s="10" t="e">
        <f>IF('FY2024'!$A208&lt;&gt;"",IF(AND(MONTH($K206) &lt;= 2, MONTH($L206) &gt;= 2), IF($O206 &lt;&gt; "", $E206/$O206, ""), ""),"")</f>
        <v>#VALUE!</v>
      </c>
      <c r="R206" s="10" t="e">
        <f>IF('FY2024'!$A208&lt;&gt;"",IF(AND(MONTH($K206) &lt;= 3, MONTH($L206) &gt;= 3), IF($O206 &lt;&gt; "", $E206/$O206, ""), ""),"")</f>
        <v>#VALUE!</v>
      </c>
      <c r="S206" s="10" t="e">
        <f>IF('FY2024'!$A208&lt;&gt;"",IF(AND(MONTH($K206) &lt;= 4, MONTH($L206) &gt;= 4), IF($O206 &lt;&gt; "", $E206/$O206, ""), ""),"")</f>
        <v>#VALUE!</v>
      </c>
      <c r="T206" s="10" t="e">
        <f>IF('FY2024'!$A208&lt;&gt;"",IF(AND(MONTH($K206) &lt;= 5, MONTH($L206) &gt;= 5), IF($O206 &lt;&gt; "", $E206/$O206, ""), ""),"")</f>
        <v>#VALUE!</v>
      </c>
      <c r="U206" s="10" t="e">
        <f>IF('FY2024'!$A208&lt;&gt;"",IF(AND(MONTH($K206) &lt;= 6, MONTH($L206) &gt;= 6), IF($O206 &lt;&gt; "", $E206/$O206, ""), ""),"")</f>
        <v>#VALUE!</v>
      </c>
      <c r="V206" s="10" t="e">
        <f>IF('FY2024'!$A208&lt;&gt;"",IF(AND(MONTH($K206) &lt;= 7, MONTH($L206) &gt;= 7 ), IF($O206 &lt;&gt; "", $E206/$O206, ""), ""),"")</f>
        <v>#VALUE!</v>
      </c>
      <c r="W206" s="10" t="e">
        <f>IF('FY2024'!$A208&lt;&gt;"",IF(AND(MONTH($K206) &lt;= 8, MONTH($L206) &gt;= 8), IF($O206 &lt;&gt; "", $E206/$O206, ""), ""),"")</f>
        <v>#VALUE!</v>
      </c>
      <c r="X206" s="10" t="e">
        <f>IF('FY2024'!$A208&lt;&gt;"",IF(AND(MONTH($K206) &lt;= 9, MONTH($L206) &gt;= 9), IF($O206 &lt;&gt; "", $E206/$O206, ""), ""),"")</f>
        <v>#VALUE!</v>
      </c>
      <c r="Y206" s="10" t="e">
        <f>IF('FY2024'!$A208&lt;&gt;"",IF(AND(MONTH($K206) &lt;= 10, MONTH($L206) &gt;= 10), IF($O206 &lt;&gt; "", $E206/$O206, ""), ""),"")</f>
        <v>#VALUE!</v>
      </c>
      <c r="Z206" s="10" t="e">
        <f>IF('FY2024'!$A208&lt;&gt;"",IF(AND(MONTH($K206) &lt;= 11, MONTH($L206) &gt;= 11), IF($O206 &lt;&gt; "", $E206/$O206, ""), ""),"")</f>
        <v>#VALUE!</v>
      </c>
      <c r="AA206" s="10" t="e">
        <f>IF('FY2024'!$A208&lt;&gt;"",IF(AND(MONTH($K206) &lt;= 12, MONTH($L206) &gt;= 12), IF($O206 &lt;&gt; "", $E206/$O206, ""), ""),"")</f>
        <v>#VALUE!</v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 t="e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#VALUE!</v>
      </c>
      <c r="L207" s="7" t="e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#VALUE!</v>
      </c>
      <c r="M207" s="7" t="e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#VALUE!</v>
      </c>
      <c r="N207" s="7" t="e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#VALUE!</v>
      </c>
      <c r="O207" s="5" t="e">
        <f t="shared" si="3"/>
        <v>#VALUE!</v>
      </c>
      <c r="P207" s="10" t="e">
        <f>IF('FY2024'!$A209&lt;&gt;"",IF(AND(MONTH($K207) &lt;= 1, MONTH($L207) &gt;= 1), IF($O207 &lt;&gt; "", $E207/$O207, ""), ""),"")</f>
        <v>#VALUE!</v>
      </c>
      <c r="Q207" s="10" t="e">
        <f>IF('FY2024'!$A209&lt;&gt;"",IF(AND(MONTH($K207) &lt;= 2, MONTH($L207) &gt;= 2), IF($O207 &lt;&gt; "", $E207/$O207, ""), ""),"")</f>
        <v>#VALUE!</v>
      </c>
      <c r="R207" s="10" t="e">
        <f>IF('FY2024'!$A209&lt;&gt;"",IF(AND(MONTH($K207) &lt;= 3, MONTH($L207) &gt;= 3), IF($O207 &lt;&gt; "", $E207/$O207, ""), ""),"")</f>
        <v>#VALUE!</v>
      </c>
      <c r="S207" s="10" t="e">
        <f>IF('FY2024'!$A209&lt;&gt;"",IF(AND(MONTH($K207) &lt;= 4, MONTH($L207) &gt;= 4), IF($O207 &lt;&gt; "", $E207/$O207, ""), ""),"")</f>
        <v>#VALUE!</v>
      </c>
      <c r="T207" s="10" t="e">
        <f>IF('FY2024'!$A209&lt;&gt;"",IF(AND(MONTH($K207) &lt;= 5, MONTH($L207) &gt;= 5), IF($O207 &lt;&gt; "", $E207/$O207, ""), ""),"")</f>
        <v>#VALUE!</v>
      </c>
      <c r="U207" s="10" t="e">
        <f>IF('FY2024'!$A209&lt;&gt;"",IF(AND(MONTH($K207) &lt;= 6, MONTH($L207) &gt;= 6), IF($O207 &lt;&gt; "", $E207/$O207, ""), ""),"")</f>
        <v>#VALUE!</v>
      </c>
      <c r="V207" s="10" t="e">
        <f>IF('FY2024'!$A209&lt;&gt;"",IF(AND(MONTH($K207) &lt;= 7, MONTH($L207) &gt;= 7 ), IF($O207 &lt;&gt; "", $E207/$O207, ""), ""),"")</f>
        <v>#VALUE!</v>
      </c>
      <c r="W207" s="10" t="e">
        <f>IF('FY2024'!$A209&lt;&gt;"",IF(AND(MONTH($K207) &lt;= 8, MONTH($L207) &gt;= 8), IF($O207 &lt;&gt; "", $E207/$O207, ""), ""),"")</f>
        <v>#VALUE!</v>
      </c>
      <c r="X207" s="10" t="e">
        <f>IF('FY2024'!$A209&lt;&gt;"",IF(AND(MONTH($K207) &lt;= 9, MONTH($L207) &gt;= 9), IF($O207 &lt;&gt; "", $E207/$O207, ""), ""),"")</f>
        <v>#VALUE!</v>
      </c>
      <c r="Y207" s="10" t="e">
        <f>IF('FY2024'!$A209&lt;&gt;"",IF(AND(MONTH($K207) &lt;= 10, MONTH($L207) &gt;= 10), IF($O207 &lt;&gt; "", $E207/$O207, ""), ""),"")</f>
        <v>#VALUE!</v>
      </c>
      <c r="Z207" s="10" t="e">
        <f>IF('FY2024'!$A209&lt;&gt;"",IF(AND(MONTH($K207) &lt;= 11, MONTH($L207) &gt;= 11), IF($O207 &lt;&gt; "", $E207/$O207, ""), ""),"")</f>
        <v>#VALUE!</v>
      </c>
      <c r="AA207" s="10" t="e">
        <f>IF('FY2024'!$A209&lt;&gt;"",IF(AND(MONTH($K207) &lt;= 12, MONTH($L207) &gt;= 12), IF($O207 &lt;&gt; "", $E207/$O207, ""), ""),"")</f>
        <v>#VALUE!</v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 t="e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#VALUE!</v>
      </c>
      <c r="L208" s="7" t="e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#VALUE!</v>
      </c>
      <c r="M208" s="7" t="e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#VALUE!</v>
      </c>
      <c r="N208" s="7" t="e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#VALUE!</v>
      </c>
      <c r="O208" s="5" t="e">
        <f t="shared" si="3"/>
        <v>#VALUE!</v>
      </c>
      <c r="P208" s="10" t="e">
        <f>IF('FY2024'!$A210&lt;&gt;"",IF(AND(MONTH($K208) &lt;= 1, MONTH($L208) &gt;= 1), IF($O208 &lt;&gt; "", $E208/$O208, ""), ""),"")</f>
        <v>#VALUE!</v>
      </c>
      <c r="Q208" s="10" t="e">
        <f>IF('FY2024'!$A210&lt;&gt;"",IF(AND(MONTH($K208) &lt;= 2, MONTH($L208) &gt;= 2), IF($O208 &lt;&gt; "", $E208/$O208, ""), ""),"")</f>
        <v>#VALUE!</v>
      </c>
      <c r="R208" s="10" t="e">
        <f>IF('FY2024'!$A210&lt;&gt;"",IF(AND(MONTH($K208) &lt;= 3, MONTH($L208) &gt;= 3), IF($O208 &lt;&gt; "", $E208/$O208, ""), ""),"")</f>
        <v>#VALUE!</v>
      </c>
      <c r="S208" s="10" t="e">
        <f>IF('FY2024'!$A210&lt;&gt;"",IF(AND(MONTH($K208) &lt;= 4, MONTH($L208) &gt;= 4), IF($O208 &lt;&gt; "", $E208/$O208, ""), ""),"")</f>
        <v>#VALUE!</v>
      </c>
      <c r="T208" s="10" t="e">
        <f>IF('FY2024'!$A210&lt;&gt;"",IF(AND(MONTH($K208) &lt;= 5, MONTH($L208) &gt;= 5), IF($O208 &lt;&gt; "", $E208/$O208, ""), ""),"")</f>
        <v>#VALUE!</v>
      </c>
      <c r="U208" s="10" t="e">
        <f>IF('FY2024'!$A210&lt;&gt;"",IF(AND(MONTH($K208) &lt;= 6, MONTH($L208) &gt;= 6), IF($O208 &lt;&gt; "", $E208/$O208, ""), ""),"")</f>
        <v>#VALUE!</v>
      </c>
      <c r="V208" s="10" t="e">
        <f>IF('FY2024'!$A210&lt;&gt;"",IF(AND(MONTH($K208) &lt;= 7, MONTH($L208) &gt;= 7 ), IF($O208 &lt;&gt; "", $E208/$O208, ""), ""),"")</f>
        <v>#VALUE!</v>
      </c>
      <c r="W208" s="10" t="e">
        <f>IF('FY2024'!$A210&lt;&gt;"",IF(AND(MONTH($K208) &lt;= 8, MONTH($L208) &gt;= 8), IF($O208 &lt;&gt; "", $E208/$O208, ""), ""),"")</f>
        <v>#VALUE!</v>
      </c>
      <c r="X208" s="10" t="e">
        <f>IF('FY2024'!$A210&lt;&gt;"",IF(AND(MONTH($K208) &lt;= 9, MONTH($L208) &gt;= 9), IF($O208 &lt;&gt; "", $E208/$O208, ""), ""),"")</f>
        <v>#VALUE!</v>
      </c>
      <c r="Y208" s="10" t="e">
        <f>IF('FY2024'!$A210&lt;&gt;"",IF(AND(MONTH($K208) &lt;= 10, MONTH($L208) &gt;= 10), IF($O208 &lt;&gt; "", $E208/$O208, ""), ""),"")</f>
        <v>#VALUE!</v>
      </c>
      <c r="Z208" s="10" t="e">
        <f>IF('FY2024'!$A210&lt;&gt;"",IF(AND(MONTH($K208) &lt;= 11, MONTH($L208) &gt;= 11), IF($O208 &lt;&gt; "", $E208/$O208, ""), ""),"")</f>
        <v>#VALUE!</v>
      </c>
      <c r="AA208" s="10" t="e">
        <f>IF('FY2024'!$A210&lt;&gt;"",IF(AND(MONTH($K208) &lt;= 12, MONTH($L208) &gt;= 12), IF($O208 &lt;&gt; "", $E208/$O208, ""), ""),"")</f>
        <v>#VALUE!</v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 t="e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#VALUE!</v>
      </c>
      <c r="L209" s="7" t="e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#VALUE!</v>
      </c>
      <c r="M209" s="7" t="e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#VALUE!</v>
      </c>
      <c r="N209" s="7" t="e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#VALUE!</v>
      </c>
      <c r="O209" s="5" t="e">
        <f t="shared" si="3"/>
        <v>#VALUE!</v>
      </c>
      <c r="P209" s="10" t="e">
        <f>IF('FY2024'!$A211&lt;&gt;"",IF(AND(MONTH($K209) &lt;= 1, MONTH($L209) &gt;= 1), IF($O209 &lt;&gt; "", $E209/$O209, ""), ""),"")</f>
        <v>#VALUE!</v>
      </c>
      <c r="Q209" s="10" t="e">
        <f>IF('FY2024'!$A211&lt;&gt;"",IF(AND(MONTH($K209) &lt;= 2, MONTH($L209) &gt;= 2), IF($O209 &lt;&gt; "", $E209/$O209, ""), ""),"")</f>
        <v>#VALUE!</v>
      </c>
      <c r="R209" s="10" t="e">
        <f>IF('FY2024'!$A211&lt;&gt;"",IF(AND(MONTH($K209) &lt;= 3, MONTH($L209) &gt;= 3), IF($O209 &lt;&gt; "", $E209/$O209, ""), ""),"")</f>
        <v>#VALUE!</v>
      </c>
      <c r="S209" s="10" t="e">
        <f>IF('FY2024'!$A211&lt;&gt;"",IF(AND(MONTH($K209) &lt;= 4, MONTH($L209) &gt;= 4), IF($O209 &lt;&gt; "", $E209/$O209, ""), ""),"")</f>
        <v>#VALUE!</v>
      </c>
      <c r="T209" s="10" t="e">
        <f>IF('FY2024'!$A211&lt;&gt;"",IF(AND(MONTH($K209) &lt;= 5, MONTH($L209) &gt;= 5), IF($O209 &lt;&gt; "", $E209/$O209, ""), ""),"")</f>
        <v>#VALUE!</v>
      </c>
      <c r="U209" s="10" t="e">
        <f>IF('FY2024'!$A211&lt;&gt;"",IF(AND(MONTH($K209) &lt;= 6, MONTH($L209) &gt;= 6), IF($O209 &lt;&gt; "", $E209/$O209, ""), ""),"")</f>
        <v>#VALUE!</v>
      </c>
      <c r="V209" s="10" t="e">
        <f>IF('FY2024'!$A211&lt;&gt;"",IF(AND(MONTH($K209) &lt;= 7, MONTH($L209) &gt;= 7 ), IF($O209 &lt;&gt; "", $E209/$O209, ""), ""),"")</f>
        <v>#VALUE!</v>
      </c>
      <c r="W209" s="10" t="e">
        <f>IF('FY2024'!$A211&lt;&gt;"",IF(AND(MONTH($K209) &lt;= 8, MONTH($L209) &gt;= 8), IF($O209 &lt;&gt; "", $E209/$O209, ""), ""),"")</f>
        <v>#VALUE!</v>
      </c>
      <c r="X209" s="10" t="e">
        <f>IF('FY2024'!$A211&lt;&gt;"",IF(AND(MONTH($K209) &lt;= 9, MONTH($L209) &gt;= 9), IF($O209 &lt;&gt; "", $E209/$O209, ""), ""),"")</f>
        <v>#VALUE!</v>
      </c>
      <c r="Y209" s="10" t="e">
        <f>IF('FY2024'!$A211&lt;&gt;"",IF(AND(MONTH($K209) &lt;= 10, MONTH($L209) &gt;= 10), IF($O209 &lt;&gt; "", $E209/$O209, ""), ""),"")</f>
        <v>#VALUE!</v>
      </c>
      <c r="Z209" s="10" t="e">
        <f>IF('FY2024'!$A211&lt;&gt;"",IF(AND(MONTH($K209) &lt;= 11, MONTH($L209) &gt;= 11), IF($O209 &lt;&gt; "", $E209/$O209, ""), ""),"")</f>
        <v>#VALUE!</v>
      </c>
      <c r="AA209" s="10" t="e">
        <f>IF('FY2024'!$A211&lt;&gt;"",IF(AND(MONTH($K209) &lt;= 12, MONTH($L209) &gt;= 12), IF($O209 &lt;&gt; "", $E209/$O209, ""), ""),"")</f>
        <v>#VALUE!</v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 t="e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#VALUE!</v>
      </c>
      <c r="L210" s="7" t="e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#VALUE!</v>
      </c>
      <c r="M210" s="7" t="e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#VALUE!</v>
      </c>
      <c r="N210" s="7" t="e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#VALUE!</v>
      </c>
      <c r="O210" s="5" t="e">
        <f t="shared" si="3"/>
        <v>#VALUE!</v>
      </c>
      <c r="P210" s="10" t="e">
        <f>IF('FY2024'!$A212&lt;&gt;"",IF(AND(MONTH($K210) &lt;= 1, MONTH($L210) &gt;= 1), IF($O210 &lt;&gt; "", $E210/$O210, ""), ""),"")</f>
        <v>#VALUE!</v>
      </c>
      <c r="Q210" s="10" t="e">
        <f>IF('FY2024'!$A212&lt;&gt;"",IF(AND(MONTH($K210) &lt;= 2, MONTH($L210) &gt;= 2), IF($O210 &lt;&gt; "", $E210/$O210, ""), ""),"")</f>
        <v>#VALUE!</v>
      </c>
      <c r="R210" s="10" t="e">
        <f>IF('FY2024'!$A212&lt;&gt;"",IF(AND(MONTH($K210) &lt;= 3, MONTH($L210) &gt;= 3), IF($O210 &lt;&gt; "", $E210/$O210, ""), ""),"")</f>
        <v>#VALUE!</v>
      </c>
      <c r="S210" s="10" t="e">
        <f>IF('FY2024'!$A212&lt;&gt;"",IF(AND(MONTH($K210) &lt;= 4, MONTH($L210) &gt;= 4), IF($O210 &lt;&gt; "", $E210/$O210, ""), ""),"")</f>
        <v>#VALUE!</v>
      </c>
      <c r="T210" s="10" t="e">
        <f>IF('FY2024'!$A212&lt;&gt;"",IF(AND(MONTH($K210) &lt;= 5, MONTH($L210) &gt;= 5), IF($O210 &lt;&gt; "", $E210/$O210, ""), ""),"")</f>
        <v>#VALUE!</v>
      </c>
      <c r="U210" s="10" t="e">
        <f>IF('FY2024'!$A212&lt;&gt;"",IF(AND(MONTH($K210) &lt;= 6, MONTH($L210) &gt;= 6), IF($O210 &lt;&gt; "", $E210/$O210, ""), ""),"")</f>
        <v>#VALUE!</v>
      </c>
      <c r="V210" s="10" t="e">
        <f>IF('FY2024'!$A212&lt;&gt;"",IF(AND(MONTH($K210) &lt;= 7, MONTH($L210) &gt;= 7 ), IF($O210 &lt;&gt; "", $E210/$O210, ""), ""),"")</f>
        <v>#VALUE!</v>
      </c>
      <c r="W210" s="10" t="e">
        <f>IF('FY2024'!$A212&lt;&gt;"",IF(AND(MONTH($K210) &lt;= 8, MONTH($L210) &gt;= 8), IF($O210 &lt;&gt; "", $E210/$O210, ""), ""),"")</f>
        <v>#VALUE!</v>
      </c>
      <c r="X210" s="10" t="e">
        <f>IF('FY2024'!$A212&lt;&gt;"",IF(AND(MONTH($K210) &lt;= 9, MONTH($L210) &gt;= 9), IF($O210 &lt;&gt; "", $E210/$O210, ""), ""),"")</f>
        <v>#VALUE!</v>
      </c>
      <c r="Y210" s="10" t="e">
        <f>IF('FY2024'!$A212&lt;&gt;"",IF(AND(MONTH($K210) &lt;= 10, MONTH($L210) &gt;= 10), IF($O210 &lt;&gt; "", $E210/$O210, ""), ""),"")</f>
        <v>#VALUE!</v>
      </c>
      <c r="Z210" s="10" t="e">
        <f>IF('FY2024'!$A212&lt;&gt;"",IF(AND(MONTH($K210) &lt;= 11, MONTH($L210) &gt;= 11), IF($O210 &lt;&gt; "", $E210/$O210, ""), ""),"")</f>
        <v>#VALUE!</v>
      </c>
      <c r="AA210" s="10" t="e">
        <f>IF('FY2024'!$A212&lt;&gt;"",IF(AND(MONTH($K210) &lt;= 12, MONTH($L210) &gt;= 12), IF($O210 &lt;&gt; "", $E210/$O210, ""), ""),"")</f>
        <v>#VALUE!</v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 t="e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#VALUE!</v>
      </c>
      <c r="L211" s="7" t="e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#VALUE!</v>
      </c>
      <c r="M211" s="7" t="e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#VALUE!</v>
      </c>
      <c r="N211" s="7" t="e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#VALUE!</v>
      </c>
      <c r="O211" s="5" t="e">
        <f t="shared" si="3"/>
        <v>#VALUE!</v>
      </c>
      <c r="P211" s="10" t="e">
        <f>IF('FY2024'!$A213&lt;&gt;"",IF(AND(MONTH($K211) &lt;= 1, MONTH($L211) &gt;= 1), IF($O211 &lt;&gt; "", $E211/$O211, ""), ""),"")</f>
        <v>#VALUE!</v>
      </c>
      <c r="Q211" s="10" t="e">
        <f>IF('FY2024'!$A213&lt;&gt;"",IF(AND(MONTH($K211) &lt;= 2, MONTH($L211) &gt;= 2), IF($O211 &lt;&gt; "", $E211/$O211, ""), ""),"")</f>
        <v>#VALUE!</v>
      </c>
      <c r="R211" s="10" t="e">
        <f>IF('FY2024'!$A213&lt;&gt;"",IF(AND(MONTH($K211) &lt;= 3, MONTH($L211) &gt;= 3), IF($O211 &lt;&gt; "", $E211/$O211, ""), ""),"")</f>
        <v>#VALUE!</v>
      </c>
      <c r="S211" s="10" t="e">
        <f>IF('FY2024'!$A213&lt;&gt;"",IF(AND(MONTH($K211) &lt;= 4, MONTH($L211) &gt;= 4), IF($O211 &lt;&gt; "", $E211/$O211, ""), ""),"")</f>
        <v>#VALUE!</v>
      </c>
      <c r="T211" s="10" t="e">
        <f>IF('FY2024'!$A213&lt;&gt;"",IF(AND(MONTH($K211) &lt;= 5, MONTH($L211) &gt;= 5), IF($O211 &lt;&gt; "", $E211/$O211, ""), ""),"")</f>
        <v>#VALUE!</v>
      </c>
      <c r="U211" s="10" t="e">
        <f>IF('FY2024'!$A213&lt;&gt;"",IF(AND(MONTH($K211) &lt;= 6, MONTH($L211) &gt;= 6), IF($O211 &lt;&gt; "", $E211/$O211, ""), ""),"")</f>
        <v>#VALUE!</v>
      </c>
      <c r="V211" s="10" t="e">
        <f>IF('FY2024'!$A213&lt;&gt;"",IF(AND(MONTH($K211) &lt;= 7, MONTH($L211) &gt;= 7 ), IF($O211 &lt;&gt; "", $E211/$O211, ""), ""),"")</f>
        <v>#VALUE!</v>
      </c>
      <c r="W211" s="10" t="e">
        <f>IF('FY2024'!$A213&lt;&gt;"",IF(AND(MONTH($K211) &lt;= 8, MONTH($L211) &gt;= 8), IF($O211 &lt;&gt; "", $E211/$O211, ""), ""),"")</f>
        <v>#VALUE!</v>
      </c>
      <c r="X211" s="10" t="e">
        <f>IF('FY2024'!$A213&lt;&gt;"",IF(AND(MONTH($K211) &lt;= 9, MONTH($L211) &gt;= 9), IF($O211 &lt;&gt; "", $E211/$O211, ""), ""),"")</f>
        <v>#VALUE!</v>
      </c>
      <c r="Y211" s="10" t="e">
        <f>IF('FY2024'!$A213&lt;&gt;"",IF(AND(MONTH($K211) &lt;= 10, MONTH($L211) &gt;= 10), IF($O211 &lt;&gt; "", $E211/$O211, ""), ""),"")</f>
        <v>#VALUE!</v>
      </c>
      <c r="Z211" s="10" t="e">
        <f>IF('FY2024'!$A213&lt;&gt;"",IF(AND(MONTH($K211) &lt;= 11, MONTH($L211) &gt;= 11), IF($O211 &lt;&gt; "", $E211/$O211, ""), ""),"")</f>
        <v>#VALUE!</v>
      </c>
      <c r="AA211" s="10" t="e">
        <f>IF('FY2024'!$A213&lt;&gt;"",IF(AND(MONTH($K211) &lt;= 12, MONTH($L211) &gt;= 12), IF($O211 &lt;&gt; "", $E211/$O211, ""), ""),"")</f>
        <v>#VALUE!</v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 t="e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#VALUE!</v>
      </c>
      <c r="L212" s="7" t="e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#VALUE!</v>
      </c>
      <c r="M212" s="7" t="e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#VALUE!</v>
      </c>
      <c r="N212" s="7" t="e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#VALUE!</v>
      </c>
      <c r="O212" s="5" t="e">
        <f t="shared" si="3"/>
        <v>#VALUE!</v>
      </c>
      <c r="P212" s="10" t="e">
        <f>IF('FY2024'!$A214&lt;&gt;"",IF(AND(MONTH($K212) &lt;= 1, MONTH($L212) &gt;= 1), IF($O212 &lt;&gt; "", $E212/$O212, ""), ""),"")</f>
        <v>#VALUE!</v>
      </c>
      <c r="Q212" s="10" t="e">
        <f>IF('FY2024'!$A214&lt;&gt;"",IF(AND(MONTH($K212) &lt;= 2, MONTH($L212) &gt;= 2), IF($O212 &lt;&gt; "", $E212/$O212, ""), ""),"")</f>
        <v>#VALUE!</v>
      </c>
      <c r="R212" s="10" t="e">
        <f>IF('FY2024'!$A214&lt;&gt;"",IF(AND(MONTH($K212) &lt;= 3, MONTH($L212) &gt;= 3), IF($O212 &lt;&gt; "", $E212/$O212, ""), ""),"")</f>
        <v>#VALUE!</v>
      </c>
      <c r="S212" s="10" t="e">
        <f>IF('FY2024'!$A214&lt;&gt;"",IF(AND(MONTH($K212) &lt;= 4, MONTH($L212) &gt;= 4), IF($O212 &lt;&gt; "", $E212/$O212, ""), ""),"")</f>
        <v>#VALUE!</v>
      </c>
      <c r="T212" s="10" t="e">
        <f>IF('FY2024'!$A214&lt;&gt;"",IF(AND(MONTH($K212) &lt;= 5, MONTH($L212) &gt;= 5), IF($O212 &lt;&gt; "", $E212/$O212, ""), ""),"")</f>
        <v>#VALUE!</v>
      </c>
      <c r="U212" s="10" t="e">
        <f>IF('FY2024'!$A214&lt;&gt;"",IF(AND(MONTH($K212) &lt;= 6, MONTH($L212) &gt;= 6), IF($O212 &lt;&gt; "", $E212/$O212, ""), ""),"")</f>
        <v>#VALUE!</v>
      </c>
      <c r="V212" s="10" t="e">
        <f>IF('FY2024'!$A214&lt;&gt;"",IF(AND(MONTH($K212) &lt;= 7, MONTH($L212) &gt;= 7 ), IF($O212 &lt;&gt; "", $E212/$O212, ""), ""),"")</f>
        <v>#VALUE!</v>
      </c>
      <c r="W212" s="10" t="e">
        <f>IF('FY2024'!$A214&lt;&gt;"",IF(AND(MONTH($K212) &lt;= 8, MONTH($L212) &gt;= 8), IF($O212 &lt;&gt; "", $E212/$O212, ""), ""),"")</f>
        <v>#VALUE!</v>
      </c>
      <c r="X212" s="10" t="e">
        <f>IF('FY2024'!$A214&lt;&gt;"",IF(AND(MONTH($K212) &lt;= 9, MONTH($L212) &gt;= 9), IF($O212 &lt;&gt; "", $E212/$O212, ""), ""),"")</f>
        <v>#VALUE!</v>
      </c>
      <c r="Y212" s="10" t="e">
        <f>IF('FY2024'!$A214&lt;&gt;"",IF(AND(MONTH($K212) &lt;= 10, MONTH($L212) &gt;= 10), IF($O212 &lt;&gt; "", $E212/$O212, ""), ""),"")</f>
        <v>#VALUE!</v>
      </c>
      <c r="Z212" s="10" t="e">
        <f>IF('FY2024'!$A214&lt;&gt;"",IF(AND(MONTH($K212) &lt;= 11, MONTH($L212) &gt;= 11), IF($O212 &lt;&gt; "", $E212/$O212, ""), ""),"")</f>
        <v>#VALUE!</v>
      </c>
      <c r="AA212" s="10" t="e">
        <f>IF('FY2024'!$A214&lt;&gt;"",IF(AND(MONTH($K212) &lt;= 12, MONTH($L212) &gt;= 12), IF($O212 &lt;&gt; "", $E212/$O212, ""), ""),"")</f>
        <v>#VALUE!</v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 t="e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#VALUE!</v>
      </c>
      <c r="L213" s="7" t="e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#VALUE!</v>
      </c>
      <c r="M213" s="7" t="e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#VALUE!</v>
      </c>
      <c r="N213" s="7" t="e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#VALUE!</v>
      </c>
      <c r="O213" s="5" t="e">
        <f t="shared" si="3"/>
        <v>#VALUE!</v>
      </c>
      <c r="P213" s="10" t="e">
        <f>IF('FY2024'!$A215&lt;&gt;"",IF(AND(MONTH($K213) &lt;= 1, MONTH($L213) &gt;= 1), IF($O213 &lt;&gt; "", $E213/$O213, ""), ""),"")</f>
        <v>#VALUE!</v>
      </c>
      <c r="Q213" s="10" t="e">
        <f>IF('FY2024'!$A215&lt;&gt;"",IF(AND(MONTH($K213) &lt;= 2, MONTH($L213) &gt;= 2), IF($O213 &lt;&gt; "", $E213/$O213, ""), ""),"")</f>
        <v>#VALUE!</v>
      </c>
      <c r="R213" s="10" t="e">
        <f>IF('FY2024'!$A215&lt;&gt;"",IF(AND(MONTH($K213) &lt;= 3, MONTH($L213) &gt;= 3), IF($O213 &lt;&gt; "", $E213/$O213, ""), ""),"")</f>
        <v>#VALUE!</v>
      </c>
      <c r="S213" s="10" t="e">
        <f>IF('FY2024'!$A215&lt;&gt;"",IF(AND(MONTH($K213) &lt;= 4, MONTH($L213) &gt;= 4), IF($O213 &lt;&gt; "", $E213/$O213, ""), ""),"")</f>
        <v>#VALUE!</v>
      </c>
      <c r="T213" s="10" t="e">
        <f>IF('FY2024'!$A215&lt;&gt;"",IF(AND(MONTH($K213) &lt;= 5, MONTH($L213) &gt;= 5), IF($O213 &lt;&gt; "", $E213/$O213, ""), ""),"")</f>
        <v>#VALUE!</v>
      </c>
      <c r="U213" s="10" t="e">
        <f>IF('FY2024'!$A215&lt;&gt;"",IF(AND(MONTH($K213) &lt;= 6, MONTH($L213) &gt;= 6), IF($O213 &lt;&gt; "", $E213/$O213, ""), ""),"")</f>
        <v>#VALUE!</v>
      </c>
      <c r="V213" s="10" t="e">
        <f>IF('FY2024'!$A215&lt;&gt;"",IF(AND(MONTH($K213) &lt;= 7, MONTH($L213) &gt;= 7 ), IF($O213 &lt;&gt; "", $E213/$O213, ""), ""),"")</f>
        <v>#VALUE!</v>
      </c>
      <c r="W213" s="10" t="e">
        <f>IF('FY2024'!$A215&lt;&gt;"",IF(AND(MONTH($K213) &lt;= 8, MONTH($L213) &gt;= 8), IF($O213 &lt;&gt; "", $E213/$O213, ""), ""),"")</f>
        <v>#VALUE!</v>
      </c>
      <c r="X213" s="10" t="e">
        <f>IF('FY2024'!$A215&lt;&gt;"",IF(AND(MONTH($K213) &lt;= 9, MONTH($L213) &gt;= 9), IF($O213 &lt;&gt; "", $E213/$O213, ""), ""),"")</f>
        <v>#VALUE!</v>
      </c>
      <c r="Y213" s="10" t="e">
        <f>IF('FY2024'!$A215&lt;&gt;"",IF(AND(MONTH($K213) &lt;= 10, MONTH($L213) &gt;= 10), IF($O213 &lt;&gt; "", $E213/$O213, ""), ""),"")</f>
        <v>#VALUE!</v>
      </c>
      <c r="Z213" s="10" t="e">
        <f>IF('FY2024'!$A215&lt;&gt;"",IF(AND(MONTH($K213) &lt;= 11, MONTH($L213) &gt;= 11), IF($O213 &lt;&gt; "", $E213/$O213, ""), ""),"")</f>
        <v>#VALUE!</v>
      </c>
      <c r="AA213" s="10" t="e">
        <f>IF('FY2024'!$A215&lt;&gt;"",IF(AND(MONTH($K213) &lt;= 12, MONTH($L213) &gt;= 12), IF($O213 &lt;&gt; "", $E213/$O213, ""), ""),"")</f>
        <v>#VALUE!</v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 t="e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#VALUE!</v>
      </c>
      <c r="L214" s="7" t="e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#VALUE!</v>
      </c>
      <c r="M214" s="7" t="e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#VALUE!</v>
      </c>
      <c r="N214" s="7" t="e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#VALUE!</v>
      </c>
      <c r="O214" s="5" t="e">
        <f t="shared" si="3"/>
        <v>#VALUE!</v>
      </c>
      <c r="P214" s="10" t="e">
        <f>IF('FY2024'!$A216&lt;&gt;"",IF(AND(MONTH($K214) &lt;= 1, MONTH($L214) &gt;= 1), IF($O214 &lt;&gt; "", $E214/$O214, ""), ""),"")</f>
        <v>#VALUE!</v>
      </c>
      <c r="Q214" s="10" t="e">
        <f>IF('FY2024'!$A216&lt;&gt;"",IF(AND(MONTH($K214) &lt;= 2, MONTH($L214) &gt;= 2), IF($O214 &lt;&gt; "", $E214/$O214, ""), ""),"")</f>
        <v>#VALUE!</v>
      </c>
      <c r="R214" s="10" t="e">
        <f>IF('FY2024'!$A216&lt;&gt;"",IF(AND(MONTH($K214) &lt;= 3, MONTH($L214) &gt;= 3), IF($O214 &lt;&gt; "", $E214/$O214, ""), ""),"")</f>
        <v>#VALUE!</v>
      </c>
      <c r="S214" s="10" t="e">
        <f>IF('FY2024'!$A216&lt;&gt;"",IF(AND(MONTH($K214) &lt;= 4, MONTH($L214) &gt;= 4), IF($O214 &lt;&gt; "", $E214/$O214, ""), ""),"")</f>
        <v>#VALUE!</v>
      </c>
      <c r="T214" s="10" t="e">
        <f>IF('FY2024'!$A216&lt;&gt;"",IF(AND(MONTH($K214) &lt;= 5, MONTH($L214) &gt;= 5), IF($O214 &lt;&gt; "", $E214/$O214, ""), ""),"")</f>
        <v>#VALUE!</v>
      </c>
      <c r="U214" s="10" t="e">
        <f>IF('FY2024'!$A216&lt;&gt;"",IF(AND(MONTH($K214) &lt;= 6, MONTH($L214) &gt;= 6), IF($O214 &lt;&gt; "", $E214/$O214, ""), ""),"")</f>
        <v>#VALUE!</v>
      </c>
      <c r="V214" s="10" t="e">
        <f>IF('FY2024'!$A216&lt;&gt;"",IF(AND(MONTH($K214) &lt;= 7, MONTH($L214) &gt;= 7 ), IF($O214 &lt;&gt; "", $E214/$O214, ""), ""),"")</f>
        <v>#VALUE!</v>
      </c>
      <c r="W214" s="10" t="e">
        <f>IF('FY2024'!$A216&lt;&gt;"",IF(AND(MONTH($K214) &lt;= 8, MONTH($L214) &gt;= 8), IF($O214 &lt;&gt; "", $E214/$O214, ""), ""),"")</f>
        <v>#VALUE!</v>
      </c>
      <c r="X214" s="10" t="e">
        <f>IF('FY2024'!$A216&lt;&gt;"",IF(AND(MONTH($K214) &lt;= 9, MONTH($L214) &gt;= 9), IF($O214 &lt;&gt; "", $E214/$O214, ""), ""),"")</f>
        <v>#VALUE!</v>
      </c>
      <c r="Y214" s="10" t="e">
        <f>IF('FY2024'!$A216&lt;&gt;"",IF(AND(MONTH($K214) &lt;= 10, MONTH($L214) &gt;= 10), IF($O214 &lt;&gt; "", $E214/$O214, ""), ""),"")</f>
        <v>#VALUE!</v>
      </c>
      <c r="Z214" s="10" t="e">
        <f>IF('FY2024'!$A216&lt;&gt;"",IF(AND(MONTH($K214) &lt;= 11, MONTH($L214) &gt;= 11), IF($O214 &lt;&gt; "", $E214/$O214, ""), ""),"")</f>
        <v>#VALUE!</v>
      </c>
      <c r="AA214" s="10" t="e">
        <f>IF('FY2024'!$A216&lt;&gt;"",IF(AND(MONTH($K214) &lt;= 12, MONTH($L214) &gt;= 12), IF($O214 &lt;&gt; "", $E214/$O214, ""), ""),"")</f>
        <v>#VALUE!</v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 t="e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#VALUE!</v>
      </c>
      <c r="L215" s="7" t="e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#VALUE!</v>
      </c>
      <c r="M215" s="7" t="e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#VALUE!</v>
      </c>
      <c r="N215" s="7" t="e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#VALUE!</v>
      </c>
      <c r="O215" s="5" t="e">
        <f t="shared" si="3"/>
        <v>#VALUE!</v>
      </c>
      <c r="P215" s="10" t="e">
        <f>IF('FY2024'!$A217&lt;&gt;"",IF(AND(MONTH($K215) &lt;= 1, MONTH($L215) &gt;= 1), IF($O215 &lt;&gt; "", $E215/$O215, ""), ""),"")</f>
        <v>#VALUE!</v>
      </c>
      <c r="Q215" s="10" t="e">
        <f>IF('FY2024'!$A217&lt;&gt;"",IF(AND(MONTH($K215) &lt;= 2, MONTH($L215) &gt;= 2), IF($O215 &lt;&gt; "", $E215/$O215, ""), ""),"")</f>
        <v>#VALUE!</v>
      </c>
      <c r="R215" s="10" t="e">
        <f>IF('FY2024'!$A217&lt;&gt;"",IF(AND(MONTH($K215) &lt;= 3, MONTH($L215) &gt;= 3), IF($O215 &lt;&gt; "", $E215/$O215, ""), ""),"")</f>
        <v>#VALUE!</v>
      </c>
      <c r="S215" s="10" t="e">
        <f>IF('FY2024'!$A217&lt;&gt;"",IF(AND(MONTH($K215) &lt;= 4, MONTH($L215) &gt;= 4), IF($O215 &lt;&gt; "", $E215/$O215, ""), ""),"")</f>
        <v>#VALUE!</v>
      </c>
      <c r="T215" s="10" t="e">
        <f>IF('FY2024'!$A217&lt;&gt;"",IF(AND(MONTH($K215) &lt;= 5, MONTH($L215) &gt;= 5), IF($O215 &lt;&gt; "", $E215/$O215, ""), ""),"")</f>
        <v>#VALUE!</v>
      </c>
      <c r="U215" s="10" t="e">
        <f>IF('FY2024'!$A217&lt;&gt;"",IF(AND(MONTH($K215) &lt;= 6, MONTH($L215) &gt;= 6), IF($O215 &lt;&gt; "", $E215/$O215, ""), ""),"")</f>
        <v>#VALUE!</v>
      </c>
      <c r="V215" s="10" t="e">
        <f>IF('FY2024'!$A217&lt;&gt;"",IF(AND(MONTH($K215) &lt;= 7, MONTH($L215) &gt;= 7 ), IF($O215 &lt;&gt; "", $E215/$O215, ""), ""),"")</f>
        <v>#VALUE!</v>
      </c>
      <c r="W215" s="10" t="e">
        <f>IF('FY2024'!$A217&lt;&gt;"",IF(AND(MONTH($K215) &lt;= 8, MONTH($L215) &gt;= 8), IF($O215 &lt;&gt; "", $E215/$O215, ""), ""),"")</f>
        <v>#VALUE!</v>
      </c>
      <c r="X215" s="10" t="e">
        <f>IF('FY2024'!$A217&lt;&gt;"",IF(AND(MONTH($K215) &lt;= 9, MONTH($L215) &gt;= 9), IF($O215 &lt;&gt; "", $E215/$O215, ""), ""),"")</f>
        <v>#VALUE!</v>
      </c>
      <c r="Y215" s="10" t="e">
        <f>IF('FY2024'!$A217&lt;&gt;"",IF(AND(MONTH($K215) &lt;= 10, MONTH($L215) &gt;= 10), IF($O215 &lt;&gt; "", $E215/$O215, ""), ""),"")</f>
        <v>#VALUE!</v>
      </c>
      <c r="Z215" s="10" t="e">
        <f>IF('FY2024'!$A217&lt;&gt;"",IF(AND(MONTH($K215) &lt;= 11, MONTH($L215) &gt;= 11), IF($O215 &lt;&gt; "", $E215/$O215, ""), ""),"")</f>
        <v>#VALUE!</v>
      </c>
      <c r="AA215" s="10" t="e">
        <f>IF('FY2024'!$A217&lt;&gt;"",IF(AND(MONTH($K215) &lt;= 12, MONTH($L215) &gt;= 12), IF($O215 &lt;&gt; "", $E215/$O215, ""), ""),"")</f>
        <v>#VALUE!</v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 t="e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#VALUE!</v>
      </c>
      <c r="L216" s="7" t="e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#VALUE!</v>
      </c>
      <c r="M216" s="7" t="e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#VALUE!</v>
      </c>
      <c r="N216" s="7" t="e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#VALUE!</v>
      </c>
      <c r="O216" s="5" t="e">
        <f t="shared" si="3"/>
        <v>#VALUE!</v>
      </c>
      <c r="P216" s="10" t="e">
        <f>IF('FY2024'!$A218&lt;&gt;"",IF(AND(MONTH($K216) &lt;= 1, MONTH($L216) &gt;= 1), IF($O216 &lt;&gt; "", $E216/$O216, ""), ""),"")</f>
        <v>#VALUE!</v>
      </c>
      <c r="Q216" s="10" t="e">
        <f>IF('FY2024'!$A218&lt;&gt;"",IF(AND(MONTH($K216) &lt;= 2, MONTH($L216) &gt;= 2), IF($O216 &lt;&gt; "", $E216/$O216, ""), ""),"")</f>
        <v>#VALUE!</v>
      </c>
      <c r="R216" s="10" t="e">
        <f>IF('FY2024'!$A218&lt;&gt;"",IF(AND(MONTH($K216) &lt;= 3, MONTH($L216) &gt;= 3), IF($O216 &lt;&gt; "", $E216/$O216, ""), ""),"")</f>
        <v>#VALUE!</v>
      </c>
      <c r="S216" s="10" t="e">
        <f>IF('FY2024'!$A218&lt;&gt;"",IF(AND(MONTH($K216) &lt;= 4, MONTH($L216) &gt;= 4), IF($O216 &lt;&gt; "", $E216/$O216, ""), ""),"")</f>
        <v>#VALUE!</v>
      </c>
      <c r="T216" s="10" t="e">
        <f>IF('FY2024'!$A218&lt;&gt;"",IF(AND(MONTH($K216) &lt;= 5, MONTH($L216) &gt;= 5), IF($O216 &lt;&gt; "", $E216/$O216, ""), ""),"")</f>
        <v>#VALUE!</v>
      </c>
      <c r="U216" s="10" t="e">
        <f>IF('FY2024'!$A218&lt;&gt;"",IF(AND(MONTH($K216) &lt;= 6, MONTH($L216) &gt;= 6), IF($O216 &lt;&gt; "", $E216/$O216, ""), ""),"")</f>
        <v>#VALUE!</v>
      </c>
      <c r="V216" s="10" t="e">
        <f>IF('FY2024'!$A218&lt;&gt;"",IF(AND(MONTH($K216) &lt;= 7, MONTH($L216) &gt;= 7 ), IF($O216 &lt;&gt; "", $E216/$O216, ""), ""),"")</f>
        <v>#VALUE!</v>
      </c>
      <c r="W216" s="10" t="e">
        <f>IF('FY2024'!$A218&lt;&gt;"",IF(AND(MONTH($K216) &lt;= 8, MONTH($L216) &gt;= 8), IF($O216 &lt;&gt; "", $E216/$O216, ""), ""),"")</f>
        <v>#VALUE!</v>
      </c>
      <c r="X216" s="10" t="e">
        <f>IF('FY2024'!$A218&lt;&gt;"",IF(AND(MONTH($K216) &lt;= 9, MONTH($L216) &gt;= 9), IF($O216 &lt;&gt; "", $E216/$O216, ""), ""),"")</f>
        <v>#VALUE!</v>
      </c>
      <c r="Y216" s="10" t="e">
        <f>IF('FY2024'!$A218&lt;&gt;"",IF(AND(MONTH($K216) &lt;= 10, MONTH($L216) &gt;= 10), IF($O216 &lt;&gt; "", $E216/$O216, ""), ""),"")</f>
        <v>#VALUE!</v>
      </c>
      <c r="Z216" s="10" t="e">
        <f>IF('FY2024'!$A218&lt;&gt;"",IF(AND(MONTH($K216) &lt;= 11, MONTH($L216) &gt;= 11), IF($O216 &lt;&gt; "", $E216/$O216, ""), ""),"")</f>
        <v>#VALUE!</v>
      </c>
      <c r="AA216" s="10" t="e">
        <f>IF('FY2024'!$A218&lt;&gt;"",IF(AND(MONTH($K216) &lt;= 12, MONTH($L216) &gt;= 12), IF($O216 &lt;&gt; "", $E216/$O216, ""), ""),"")</f>
        <v>#VALUE!</v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 t="e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#VALUE!</v>
      </c>
      <c r="L217" s="7" t="e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#VALUE!</v>
      </c>
      <c r="M217" s="7" t="e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#VALUE!</v>
      </c>
      <c r="N217" s="7" t="e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#VALUE!</v>
      </c>
      <c r="O217" s="5" t="e">
        <f t="shared" si="3"/>
        <v>#VALUE!</v>
      </c>
      <c r="P217" s="10" t="e">
        <f>IF('FY2024'!$A219&lt;&gt;"",IF(AND(MONTH($K217) &lt;= 1, MONTH($L217) &gt;= 1), IF($O217 &lt;&gt; "", $E217/$O217, ""), ""),"")</f>
        <v>#VALUE!</v>
      </c>
      <c r="Q217" s="10" t="e">
        <f>IF('FY2024'!$A219&lt;&gt;"",IF(AND(MONTH($K217) &lt;= 2, MONTH($L217) &gt;= 2), IF($O217 &lt;&gt; "", $E217/$O217, ""), ""),"")</f>
        <v>#VALUE!</v>
      </c>
      <c r="R217" s="10" t="e">
        <f>IF('FY2024'!$A219&lt;&gt;"",IF(AND(MONTH($K217) &lt;= 3, MONTH($L217) &gt;= 3), IF($O217 &lt;&gt; "", $E217/$O217, ""), ""),"")</f>
        <v>#VALUE!</v>
      </c>
      <c r="S217" s="10" t="e">
        <f>IF('FY2024'!$A219&lt;&gt;"",IF(AND(MONTH($K217) &lt;= 4, MONTH($L217) &gt;= 4), IF($O217 &lt;&gt; "", $E217/$O217, ""), ""),"")</f>
        <v>#VALUE!</v>
      </c>
      <c r="T217" s="10" t="e">
        <f>IF('FY2024'!$A219&lt;&gt;"",IF(AND(MONTH($K217) &lt;= 5, MONTH($L217) &gt;= 5), IF($O217 &lt;&gt; "", $E217/$O217, ""), ""),"")</f>
        <v>#VALUE!</v>
      </c>
      <c r="U217" s="10" t="e">
        <f>IF('FY2024'!$A219&lt;&gt;"",IF(AND(MONTH($K217) &lt;= 6, MONTH($L217) &gt;= 6), IF($O217 &lt;&gt; "", $E217/$O217, ""), ""),"")</f>
        <v>#VALUE!</v>
      </c>
      <c r="V217" s="10" t="e">
        <f>IF('FY2024'!$A219&lt;&gt;"",IF(AND(MONTH($K217) &lt;= 7, MONTH($L217) &gt;= 7 ), IF($O217 &lt;&gt; "", $E217/$O217, ""), ""),"")</f>
        <v>#VALUE!</v>
      </c>
      <c r="W217" s="10" t="e">
        <f>IF('FY2024'!$A219&lt;&gt;"",IF(AND(MONTH($K217) &lt;= 8, MONTH($L217) &gt;= 8), IF($O217 &lt;&gt; "", $E217/$O217, ""), ""),"")</f>
        <v>#VALUE!</v>
      </c>
      <c r="X217" s="10" t="e">
        <f>IF('FY2024'!$A219&lt;&gt;"",IF(AND(MONTH($K217) &lt;= 9, MONTH($L217) &gt;= 9), IF($O217 &lt;&gt; "", $E217/$O217, ""), ""),"")</f>
        <v>#VALUE!</v>
      </c>
      <c r="Y217" s="10" t="e">
        <f>IF('FY2024'!$A219&lt;&gt;"",IF(AND(MONTH($K217) &lt;= 10, MONTH($L217) &gt;= 10), IF($O217 &lt;&gt; "", $E217/$O217, ""), ""),"")</f>
        <v>#VALUE!</v>
      </c>
      <c r="Z217" s="10" t="e">
        <f>IF('FY2024'!$A219&lt;&gt;"",IF(AND(MONTH($K217) &lt;= 11, MONTH($L217) &gt;= 11), IF($O217 &lt;&gt; "", $E217/$O217, ""), ""),"")</f>
        <v>#VALUE!</v>
      </c>
      <c r="AA217" s="10" t="e">
        <f>IF('FY2024'!$A219&lt;&gt;"",IF(AND(MONTH($K217) &lt;= 12, MONTH($L217) &gt;= 12), IF($O217 &lt;&gt; "", $E217/$O217, ""), ""),"")</f>
        <v>#VALUE!</v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 t="e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#VALUE!</v>
      </c>
      <c r="L218" s="7" t="e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#VALUE!</v>
      </c>
      <c r="M218" s="7" t="e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#VALUE!</v>
      </c>
      <c r="N218" s="7" t="e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#VALUE!</v>
      </c>
      <c r="O218" s="5" t="e">
        <f t="shared" si="3"/>
        <v>#VALUE!</v>
      </c>
      <c r="P218" s="10" t="e">
        <f>IF('FY2024'!$A220&lt;&gt;"",IF(AND(MONTH($K218) &lt;= 1, MONTH($L218) &gt;= 1), IF($O218 &lt;&gt; "", $E218/$O218, ""), ""),"")</f>
        <v>#VALUE!</v>
      </c>
      <c r="Q218" s="10" t="e">
        <f>IF('FY2024'!$A220&lt;&gt;"",IF(AND(MONTH($K218) &lt;= 2, MONTH($L218) &gt;= 2), IF($O218 &lt;&gt; "", $E218/$O218, ""), ""),"")</f>
        <v>#VALUE!</v>
      </c>
      <c r="R218" s="10" t="e">
        <f>IF('FY2024'!$A220&lt;&gt;"",IF(AND(MONTH($K218) &lt;= 3, MONTH($L218) &gt;= 3), IF($O218 &lt;&gt; "", $E218/$O218, ""), ""),"")</f>
        <v>#VALUE!</v>
      </c>
      <c r="S218" s="10" t="e">
        <f>IF('FY2024'!$A220&lt;&gt;"",IF(AND(MONTH($K218) &lt;= 4, MONTH($L218) &gt;= 4), IF($O218 &lt;&gt; "", $E218/$O218, ""), ""),"")</f>
        <v>#VALUE!</v>
      </c>
      <c r="T218" s="10" t="e">
        <f>IF('FY2024'!$A220&lt;&gt;"",IF(AND(MONTH($K218) &lt;= 5, MONTH($L218) &gt;= 5), IF($O218 &lt;&gt; "", $E218/$O218, ""), ""),"")</f>
        <v>#VALUE!</v>
      </c>
      <c r="U218" s="10" t="e">
        <f>IF('FY2024'!$A220&lt;&gt;"",IF(AND(MONTH($K218) &lt;= 6, MONTH($L218) &gt;= 6), IF($O218 &lt;&gt; "", $E218/$O218, ""), ""),"")</f>
        <v>#VALUE!</v>
      </c>
      <c r="V218" s="10" t="e">
        <f>IF('FY2024'!$A220&lt;&gt;"",IF(AND(MONTH($K218) &lt;= 7, MONTH($L218) &gt;= 7 ), IF($O218 &lt;&gt; "", $E218/$O218, ""), ""),"")</f>
        <v>#VALUE!</v>
      </c>
      <c r="W218" s="10" t="e">
        <f>IF('FY2024'!$A220&lt;&gt;"",IF(AND(MONTH($K218) &lt;= 8, MONTH($L218) &gt;= 8), IF($O218 &lt;&gt; "", $E218/$O218, ""), ""),"")</f>
        <v>#VALUE!</v>
      </c>
      <c r="X218" s="10" t="e">
        <f>IF('FY2024'!$A220&lt;&gt;"",IF(AND(MONTH($K218) &lt;= 9, MONTH($L218) &gt;= 9), IF($O218 &lt;&gt; "", $E218/$O218, ""), ""),"")</f>
        <v>#VALUE!</v>
      </c>
      <c r="Y218" s="10" t="e">
        <f>IF('FY2024'!$A220&lt;&gt;"",IF(AND(MONTH($K218) &lt;= 10, MONTH($L218) &gt;= 10), IF($O218 &lt;&gt; "", $E218/$O218, ""), ""),"")</f>
        <v>#VALUE!</v>
      </c>
      <c r="Z218" s="10" t="e">
        <f>IF('FY2024'!$A220&lt;&gt;"",IF(AND(MONTH($K218) &lt;= 11, MONTH($L218) &gt;= 11), IF($O218 &lt;&gt; "", $E218/$O218, ""), ""),"")</f>
        <v>#VALUE!</v>
      </c>
      <c r="AA218" s="10" t="e">
        <f>IF('FY2024'!$A220&lt;&gt;"",IF(AND(MONTH($K218) &lt;= 12, MONTH($L218) &gt;= 12), IF($O218 &lt;&gt; "", $E218/$O218, ""), ""),"")</f>
        <v>#VALUE!</v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 t="e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#VALUE!</v>
      </c>
      <c r="L219" s="7" t="e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#VALUE!</v>
      </c>
      <c r="M219" s="7" t="e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#VALUE!</v>
      </c>
      <c r="N219" s="7" t="e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#VALUE!</v>
      </c>
      <c r="O219" s="5" t="e">
        <f t="shared" si="3"/>
        <v>#VALUE!</v>
      </c>
      <c r="P219" s="10" t="e">
        <f>IF('FY2024'!$A221&lt;&gt;"",IF(AND(MONTH($K219) &lt;= 1, MONTH($L219) &gt;= 1), IF($O219 &lt;&gt; "", $E219/$O219, ""), ""),"")</f>
        <v>#VALUE!</v>
      </c>
      <c r="Q219" s="10" t="e">
        <f>IF('FY2024'!$A221&lt;&gt;"",IF(AND(MONTH($K219) &lt;= 2, MONTH($L219) &gt;= 2), IF($O219 &lt;&gt; "", $E219/$O219, ""), ""),"")</f>
        <v>#VALUE!</v>
      </c>
      <c r="R219" s="10" t="e">
        <f>IF('FY2024'!$A221&lt;&gt;"",IF(AND(MONTH($K219) &lt;= 3, MONTH($L219) &gt;= 3), IF($O219 &lt;&gt; "", $E219/$O219, ""), ""),"")</f>
        <v>#VALUE!</v>
      </c>
      <c r="S219" s="10" t="e">
        <f>IF('FY2024'!$A221&lt;&gt;"",IF(AND(MONTH($K219) &lt;= 4, MONTH($L219) &gt;= 4), IF($O219 &lt;&gt; "", $E219/$O219, ""), ""),"")</f>
        <v>#VALUE!</v>
      </c>
      <c r="T219" s="10" t="e">
        <f>IF('FY2024'!$A221&lt;&gt;"",IF(AND(MONTH($K219) &lt;= 5, MONTH($L219) &gt;= 5), IF($O219 &lt;&gt; "", $E219/$O219, ""), ""),"")</f>
        <v>#VALUE!</v>
      </c>
      <c r="U219" s="10" t="e">
        <f>IF('FY2024'!$A221&lt;&gt;"",IF(AND(MONTH($K219) &lt;= 6, MONTH($L219) &gt;= 6), IF($O219 &lt;&gt; "", $E219/$O219, ""), ""),"")</f>
        <v>#VALUE!</v>
      </c>
      <c r="V219" s="10" t="e">
        <f>IF('FY2024'!$A221&lt;&gt;"",IF(AND(MONTH($K219) &lt;= 7, MONTH($L219) &gt;= 7 ), IF($O219 &lt;&gt; "", $E219/$O219, ""), ""),"")</f>
        <v>#VALUE!</v>
      </c>
      <c r="W219" s="10" t="e">
        <f>IF('FY2024'!$A221&lt;&gt;"",IF(AND(MONTH($K219) &lt;= 8, MONTH($L219) &gt;= 8), IF($O219 &lt;&gt; "", $E219/$O219, ""), ""),"")</f>
        <v>#VALUE!</v>
      </c>
      <c r="X219" s="10" t="e">
        <f>IF('FY2024'!$A221&lt;&gt;"",IF(AND(MONTH($K219) &lt;= 9, MONTH($L219) &gt;= 9), IF($O219 &lt;&gt; "", $E219/$O219, ""), ""),"")</f>
        <v>#VALUE!</v>
      </c>
      <c r="Y219" s="10" t="e">
        <f>IF('FY2024'!$A221&lt;&gt;"",IF(AND(MONTH($K219) &lt;= 10, MONTH($L219) &gt;= 10), IF($O219 &lt;&gt; "", $E219/$O219, ""), ""),"")</f>
        <v>#VALUE!</v>
      </c>
      <c r="Z219" s="10" t="e">
        <f>IF('FY2024'!$A221&lt;&gt;"",IF(AND(MONTH($K219) &lt;= 11, MONTH($L219) &gt;= 11), IF($O219 &lt;&gt; "", $E219/$O219, ""), ""),"")</f>
        <v>#VALUE!</v>
      </c>
      <c r="AA219" s="10" t="e">
        <f>IF('FY2024'!$A221&lt;&gt;"",IF(AND(MONTH($K219) &lt;= 12, MONTH($L219) &gt;= 12), IF($O219 &lt;&gt; "", $E219/$O219, ""), ""),"")</f>
        <v>#VALUE!</v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 t="e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#VALUE!</v>
      </c>
      <c r="L220" s="7" t="e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#VALUE!</v>
      </c>
      <c r="M220" s="7" t="e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#VALUE!</v>
      </c>
      <c r="N220" s="7" t="e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#VALUE!</v>
      </c>
      <c r="O220" s="5" t="e">
        <f t="shared" si="3"/>
        <v>#VALUE!</v>
      </c>
      <c r="P220" s="10" t="e">
        <f>IF('FY2024'!$A222&lt;&gt;"",IF(AND(MONTH($K220) &lt;= 1, MONTH($L220) &gt;= 1), IF($O220 &lt;&gt; "", $E220/$O220, ""), ""),"")</f>
        <v>#VALUE!</v>
      </c>
      <c r="Q220" s="10" t="e">
        <f>IF('FY2024'!$A222&lt;&gt;"",IF(AND(MONTH($K220) &lt;= 2, MONTH($L220) &gt;= 2), IF($O220 &lt;&gt; "", $E220/$O220, ""), ""),"")</f>
        <v>#VALUE!</v>
      </c>
      <c r="R220" s="10" t="e">
        <f>IF('FY2024'!$A222&lt;&gt;"",IF(AND(MONTH($K220) &lt;= 3, MONTH($L220) &gt;= 3), IF($O220 &lt;&gt; "", $E220/$O220, ""), ""),"")</f>
        <v>#VALUE!</v>
      </c>
      <c r="S220" s="10" t="e">
        <f>IF('FY2024'!$A222&lt;&gt;"",IF(AND(MONTH($K220) &lt;= 4, MONTH($L220) &gt;= 4), IF($O220 &lt;&gt; "", $E220/$O220, ""), ""),"")</f>
        <v>#VALUE!</v>
      </c>
      <c r="T220" s="10" t="e">
        <f>IF('FY2024'!$A222&lt;&gt;"",IF(AND(MONTH($K220) &lt;= 5, MONTH($L220) &gt;= 5), IF($O220 &lt;&gt; "", $E220/$O220, ""), ""),"")</f>
        <v>#VALUE!</v>
      </c>
      <c r="U220" s="10" t="e">
        <f>IF('FY2024'!$A222&lt;&gt;"",IF(AND(MONTH($K220) &lt;= 6, MONTH($L220) &gt;= 6), IF($O220 &lt;&gt; "", $E220/$O220, ""), ""),"")</f>
        <v>#VALUE!</v>
      </c>
      <c r="V220" s="10" t="e">
        <f>IF('FY2024'!$A222&lt;&gt;"",IF(AND(MONTH($K220) &lt;= 7, MONTH($L220) &gt;= 7 ), IF($O220 &lt;&gt; "", $E220/$O220, ""), ""),"")</f>
        <v>#VALUE!</v>
      </c>
      <c r="W220" s="10" t="e">
        <f>IF('FY2024'!$A222&lt;&gt;"",IF(AND(MONTH($K220) &lt;= 8, MONTH($L220) &gt;= 8), IF($O220 &lt;&gt; "", $E220/$O220, ""), ""),"")</f>
        <v>#VALUE!</v>
      </c>
      <c r="X220" s="10" t="e">
        <f>IF('FY2024'!$A222&lt;&gt;"",IF(AND(MONTH($K220) &lt;= 9, MONTH($L220) &gt;= 9), IF($O220 &lt;&gt; "", $E220/$O220, ""), ""),"")</f>
        <v>#VALUE!</v>
      </c>
      <c r="Y220" s="10" t="e">
        <f>IF('FY2024'!$A222&lt;&gt;"",IF(AND(MONTH($K220) &lt;= 10, MONTH($L220) &gt;= 10), IF($O220 &lt;&gt; "", $E220/$O220, ""), ""),"")</f>
        <v>#VALUE!</v>
      </c>
      <c r="Z220" s="10" t="e">
        <f>IF('FY2024'!$A222&lt;&gt;"",IF(AND(MONTH($K220) &lt;= 11, MONTH($L220) &gt;= 11), IF($O220 &lt;&gt; "", $E220/$O220, ""), ""),"")</f>
        <v>#VALUE!</v>
      </c>
      <c r="AA220" s="10" t="e">
        <f>IF('FY2024'!$A222&lt;&gt;"",IF(AND(MONTH($K220) &lt;= 12, MONTH($L220) &gt;= 12), IF($O220 &lt;&gt; "", $E220/$O220, ""), ""),"")</f>
        <v>#VALUE!</v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 t="e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#VALUE!</v>
      </c>
      <c r="L221" s="7" t="e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#VALUE!</v>
      </c>
      <c r="M221" s="7" t="e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#VALUE!</v>
      </c>
      <c r="N221" s="7" t="e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#VALUE!</v>
      </c>
      <c r="O221" s="5" t="e">
        <f t="shared" si="3"/>
        <v>#VALUE!</v>
      </c>
      <c r="P221" s="10" t="e">
        <f>IF('FY2024'!$A223&lt;&gt;"",IF(AND(MONTH($K221) &lt;= 1, MONTH($L221) &gt;= 1), IF($O221 &lt;&gt; "", $E221/$O221, ""), ""),"")</f>
        <v>#VALUE!</v>
      </c>
      <c r="Q221" s="10" t="e">
        <f>IF('FY2024'!$A223&lt;&gt;"",IF(AND(MONTH($K221) &lt;= 2, MONTH($L221) &gt;= 2), IF($O221 &lt;&gt; "", $E221/$O221, ""), ""),"")</f>
        <v>#VALUE!</v>
      </c>
      <c r="R221" s="10" t="e">
        <f>IF('FY2024'!$A223&lt;&gt;"",IF(AND(MONTH($K221) &lt;= 3, MONTH($L221) &gt;= 3), IF($O221 &lt;&gt; "", $E221/$O221, ""), ""),"")</f>
        <v>#VALUE!</v>
      </c>
      <c r="S221" s="10" t="e">
        <f>IF('FY2024'!$A223&lt;&gt;"",IF(AND(MONTH($K221) &lt;= 4, MONTH($L221) &gt;= 4), IF($O221 &lt;&gt; "", $E221/$O221, ""), ""),"")</f>
        <v>#VALUE!</v>
      </c>
      <c r="T221" s="10" t="e">
        <f>IF('FY2024'!$A223&lt;&gt;"",IF(AND(MONTH($K221) &lt;= 5, MONTH($L221) &gt;= 5), IF($O221 &lt;&gt; "", $E221/$O221, ""), ""),"")</f>
        <v>#VALUE!</v>
      </c>
      <c r="U221" s="10" t="e">
        <f>IF('FY2024'!$A223&lt;&gt;"",IF(AND(MONTH($K221) &lt;= 6, MONTH($L221) &gt;= 6), IF($O221 &lt;&gt; "", $E221/$O221, ""), ""),"")</f>
        <v>#VALUE!</v>
      </c>
      <c r="V221" s="10" t="e">
        <f>IF('FY2024'!$A223&lt;&gt;"",IF(AND(MONTH($K221) &lt;= 7, MONTH($L221) &gt;= 7 ), IF($O221 &lt;&gt; "", $E221/$O221, ""), ""),"")</f>
        <v>#VALUE!</v>
      </c>
      <c r="W221" s="10" t="e">
        <f>IF('FY2024'!$A223&lt;&gt;"",IF(AND(MONTH($K221) &lt;= 8, MONTH($L221) &gt;= 8), IF($O221 &lt;&gt; "", $E221/$O221, ""), ""),"")</f>
        <v>#VALUE!</v>
      </c>
      <c r="X221" s="10" t="e">
        <f>IF('FY2024'!$A223&lt;&gt;"",IF(AND(MONTH($K221) &lt;= 9, MONTH($L221) &gt;= 9), IF($O221 &lt;&gt; "", $E221/$O221, ""), ""),"")</f>
        <v>#VALUE!</v>
      </c>
      <c r="Y221" s="10" t="e">
        <f>IF('FY2024'!$A223&lt;&gt;"",IF(AND(MONTH($K221) &lt;= 10, MONTH($L221) &gt;= 10), IF($O221 &lt;&gt; "", $E221/$O221, ""), ""),"")</f>
        <v>#VALUE!</v>
      </c>
      <c r="Z221" s="10" t="e">
        <f>IF('FY2024'!$A223&lt;&gt;"",IF(AND(MONTH($K221) &lt;= 11, MONTH($L221) &gt;= 11), IF($O221 &lt;&gt; "", $E221/$O221, ""), ""),"")</f>
        <v>#VALUE!</v>
      </c>
      <c r="AA221" s="10" t="e">
        <f>IF('FY2024'!$A223&lt;&gt;"",IF(AND(MONTH($K221) &lt;= 12, MONTH($L221) &gt;= 12), IF($O221 &lt;&gt; "", $E221/$O221, ""), ""),"")</f>
        <v>#VALUE!</v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 t="e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#VALUE!</v>
      </c>
      <c r="L222" s="7" t="e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#VALUE!</v>
      </c>
      <c r="M222" s="7" t="e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#VALUE!</v>
      </c>
      <c r="N222" s="7" t="e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#VALUE!</v>
      </c>
      <c r="O222" s="5" t="e">
        <f t="shared" si="3"/>
        <v>#VALUE!</v>
      </c>
      <c r="P222" s="10" t="e">
        <f>IF('FY2024'!$A224&lt;&gt;"",IF(AND(MONTH($K222) &lt;= 1, MONTH($L222) &gt;= 1), IF($O222 &lt;&gt; "", $E222/$O222, ""), ""),"")</f>
        <v>#VALUE!</v>
      </c>
      <c r="Q222" s="10" t="e">
        <f>IF('FY2024'!$A224&lt;&gt;"",IF(AND(MONTH($K222) &lt;= 2, MONTH($L222) &gt;= 2), IF($O222 &lt;&gt; "", $E222/$O222, ""), ""),"")</f>
        <v>#VALUE!</v>
      </c>
      <c r="R222" s="10" t="e">
        <f>IF('FY2024'!$A224&lt;&gt;"",IF(AND(MONTH($K222) &lt;= 3, MONTH($L222) &gt;= 3), IF($O222 &lt;&gt; "", $E222/$O222, ""), ""),"")</f>
        <v>#VALUE!</v>
      </c>
      <c r="S222" s="10" t="e">
        <f>IF('FY2024'!$A224&lt;&gt;"",IF(AND(MONTH($K222) &lt;= 4, MONTH($L222) &gt;= 4), IF($O222 &lt;&gt; "", $E222/$O222, ""), ""),"")</f>
        <v>#VALUE!</v>
      </c>
      <c r="T222" s="10" t="e">
        <f>IF('FY2024'!$A224&lt;&gt;"",IF(AND(MONTH($K222) &lt;= 5, MONTH($L222) &gt;= 5), IF($O222 &lt;&gt; "", $E222/$O222, ""), ""),"")</f>
        <v>#VALUE!</v>
      </c>
      <c r="U222" s="10" t="e">
        <f>IF('FY2024'!$A224&lt;&gt;"",IF(AND(MONTH($K222) &lt;= 6, MONTH($L222) &gt;= 6), IF($O222 &lt;&gt; "", $E222/$O222, ""), ""),"")</f>
        <v>#VALUE!</v>
      </c>
      <c r="V222" s="10" t="e">
        <f>IF('FY2024'!$A224&lt;&gt;"",IF(AND(MONTH($K222) &lt;= 7, MONTH($L222) &gt;= 7 ), IF($O222 &lt;&gt; "", $E222/$O222, ""), ""),"")</f>
        <v>#VALUE!</v>
      </c>
      <c r="W222" s="10" t="e">
        <f>IF('FY2024'!$A224&lt;&gt;"",IF(AND(MONTH($K222) &lt;= 8, MONTH($L222) &gt;= 8), IF($O222 &lt;&gt; "", $E222/$O222, ""), ""),"")</f>
        <v>#VALUE!</v>
      </c>
      <c r="X222" s="10" t="e">
        <f>IF('FY2024'!$A224&lt;&gt;"",IF(AND(MONTH($K222) &lt;= 9, MONTH($L222) &gt;= 9), IF($O222 &lt;&gt; "", $E222/$O222, ""), ""),"")</f>
        <v>#VALUE!</v>
      </c>
      <c r="Y222" s="10" t="e">
        <f>IF('FY2024'!$A224&lt;&gt;"",IF(AND(MONTH($K222) &lt;= 10, MONTH($L222) &gt;= 10), IF($O222 &lt;&gt; "", $E222/$O222, ""), ""),"")</f>
        <v>#VALUE!</v>
      </c>
      <c r="Z222" s="10" t="e">
        <f>IF('FY2024'!$A224&lt;&gt;"",IF(AND(MONTH($K222) &lt;= 11, MONTH($L222) &gt;= 11), IF($O222 &lt;&gt; "", $E222/$O222, ""), ""),"")</f>
        <v>#VALUE!</v>
      </c>
      <c r="AA222" s="10" t="e">
        <f>IF('FY2024'!$A224&lt;&gt;"",IF(AND(MONTH($K222) &lt;= 12, MONTH($L222) &gt;= 12), IF($O222 &lt;&gt; "", $E222/$O222, ""), ""),"")</f>
        <v>#VALUE!</v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 t="e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#VALUE!</v>
      </c>
      <c r="L223" s="7" t="e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#VALUE!</v>
      </c>
      <c r="M223" s="7" t="e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#VALUE!</v>
      </c>
      <c r="N223" s="7" t="e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#VALUE!</v>
      </c>
      <c r="O223" s="5" t="e">
        <f t="shared" si="3"/>
        <v>#VALUE!</v>
      </c>
      <c r="P223" s="10" t="e">
        <f>IF('FY2024'!$A225&lt;&gt;"",IF(AND(MONTH($K223) &lt;= 1, MONTH($L223) &gt;= 1), IF($O223 &lt;&gt; "", $E223/$O223, ""), ""),"")</f>
        <v>#VALUE!</v>
      </c>
      <c r="Q223" s="10" t="e">
        <f>IF('FY2024'!$A225&lt;&gt;"",IF(AND(MONTH($K223) &lt;= 2, MONTH($L223) &gt;= 2), IF($O223 &lt;&gt; "", $E223/$O223, ""), ""),"")</f>
        <v>#VALUE!</v>
      </c>
      <c r="R223" s="10" t="e">
        <f>IF('FY2024'!$A225&lt;&gt;"",IF(AND(MONTH($K223) &lt;= 3, MONTH($L223) &gt;= 3), IF($O223 &lt;&gt; "", $E223/$O223, ""), ""),"")</f>
        <v>#VALUE!</v>
      </c>
      <c r="S223" s="10" t="e">
        <f>IF('FY2024'!$A225&lt;&gt;"",IF(AND(MONTH($K223) &lt;= 4, MONTH($L223) &gt;= 4), IF($O223 &lt;&gt; "", $E223/$O223, ""), ""),"")</f>
        <v>#VALUE!</v>
      </c>
      <c r="T223" s="10" t="e">
        <f>IF('FY2024'!$A225&lt;&gt;"",IF(AND(MONTH($K223) &lt;= 5, MONTH($L223) &gt;= 5), IF($O223 &lt;&gt; "", $E223/$O223, ""), ""),"")</f>
        <v>#VALUE!</v>
      </c>
      <c r="U223" s="10" t="e">
        <f>IF('FY2024'!$A225&lt;&gt;"",IF(AND(MONTH($K223) &lt;= 6, MONTH($L223) &gt;= 6), IF($O223 &lt;&gt; "", $E223/$O223, ""), ""),"")</f>
        <v>#VALUE!</v>
      </c>
      <c r="V223" s="10" t="e">
        <f>IF('FY2024'!$A225&lt;&gt;"",IF(AND(MONTH($K223) &lt;= 7, MONTH($L223) &gt;= 7 ), IF($O223 &lt;&gt; "", $E223/$O223, ""), ""),"")</f>
        <v>#VALUE!</v>
      </c>
      <c r="W223" s="10" t="e">
        <f>IF('FY2024'!$A225&lt;&gt;"",IF(AND(MONTH($K223) &lt;= 8, MONTH($L223) &gt;= 8), IF($O223 &lt;&gt; "", $E223/$O223, ""), ""),"")</f>
        <v>#VALUE!</v>
      </c>
      <c r="X223" s="10" t="e">
        <f>IF('FY2024'!$A225&lt;&gt;"",IF(AND(MONTH($K223) &lt;= 9, MONTH($L223) &gt;= 9), IF($O223 &lt;&gt; "", $E223/$O223, ""), ""),"")</f>
        <v>#VALUE!</v>
      </c>
      <c r="Y223" s="10" t="e">
        <f>IF('FY2024'!$A225&lt;&gt;"",IF(AND(MONTH($K223) &lt;= 10, MONTH($L223) &gt;= 10), IF($O223 &lt;&gt; "", $E223/$O223, ""), ""),"")</f>
        <v>#VALUE!</v>
      </c>
      <c r="Z223" s="10" t="e">
        <f>IF('FY2024'!$A225&lt;&gt;"",IF(AND(MONTH($K223) &lt;= 11, MONTH($L223) &gt;= 11), IF($O223 &lt;&gt; "", $E223/$O223, ""), ""),"")</f>
        <v>#VALUE!</v>
      </c>
      <c r="AA223" s="10" t="e">
        <f>IF('FY2024'!$A225&lt;&gt;"",IF(AND(MONTH($K223) &lt;= 12, MONTH($L223) &gt;= 12), IF($O223 &lt;&gt; "", $E223/$O223, ""), ""),"")</f>
        <v>#VALUE!</v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2714</v>
      </c>
      <c r="L4" t="s">
        <v>2715</v>
      </c>
      <c r="M4" t="s">
        <v>2716</v>
      </c>
      <c r="N4" t="s">
        <v>2717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2718</v>
      </c>
      <c r="L5" t="s">
        <v>2719</v>
      </c>
      <c r="M5" t="s">
        <v>2716</v>
      </c>
      <c r="N5" t="s">
        <v>2717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2720</v>
      </c>
      <c r="L6" t="s">
        <v>2721</v>
      </c>
      <c r="M6" t="s">
        <v>2716</v>
      </c>
      <c r="N6" t="s">
        <v>2717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2720</v>
      </c>
      <c r="L7" t="s">
        <v>2721</v>
      </c>
      <c r="M7" t="s">
        <v>2716</v>
      </c>
      <c r="N7" t="s">
        <v>2717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2722</v>
      </c>
      <c r="L8" t="s">
        <v>2723</v>
      </c>
      <c r="M8" t="s">
        <v>2716</v>
      </c>
      <c r="N8" t="s">
        <v>2717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2720</v>
      </c>
      <c r="L9" t="s">
        <v>2721</v>
      </c>
      <c r="M9" t="s">
        <v>2716</v>
      </c>
      <c r="N9" t="s">
        <v>2717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2720</v>
      </c>
      <c r="L10" t="s">
        <v>2721</v>
      </c>
      <c r="M10" t="s">
        <v>2716</v>
      </c>
      <c r="N10" t="s">
        <v>2717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2724</v>
      </c>
      <c r="L11" t="s">
        <v>2725</v>
      </c>
      <c r="M11" t="s">
        <v>2716</v>
      </c>
      <c r="N11" t="s">
        <v>2717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2714</v>
      </c>
      <c r="L12" t="s">
        <v>2715</v>
      </c>
      <c r="M12" t="s">
        <v>2716</v>
      </c>
      <c r="N12" t="s">
        <v>2717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2718</v>
      </c>
      <c r="L13" t="s">
        <v>2719</v>
      </c>
      <c r="M13" t="s">
        <v>2716</v>
      </c>
      <c r="N13" t="s">
        <v>2717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2724</v>
      </c>
      <c r="L14" t="s">
        <v>2725</v>
      </c>
      <c r="M14" t="s">
        <v>2716</v>
      </c>
      <c r="N14" t="s">
        <v>2717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2722</v>
      </c>
      <c r="L15" t="s">
        <v>2723</v>
      </c>
      <c r="M15" t="s">
        <v>2716</v>
      </c>
      <c r="N15" t="s">
        <v>2717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2720</v>
      </c>
      <c r="L16" t="s">
        <v>2721</v>
      </c>
      <c r="M16" t="s">
        <v>2726</v>
      </c>
      <c r="N16" t="s">
        <v>2727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2720</v>
      </c>
      <c r="L17" t="s">
        <v>2721</v>
      </c>
      <c r="M17" t="s">
        <v>2726</v>
      </c>
      <c r="N17" t="s">
        <v>2727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2718</v>
      </c>
      <c r="L18" t="s">
        <v>2719</v>
      </c>
      <c r="M18" t="s">
        <v>2726</v>
      </c>
      <c r="N18" t="s">
        <v>2727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2714</v>
      </c>
      <c r="L19" t="s">
        <v>2715</v>
      </c>
      <c r="M19" t="s">
        <v>2726</v>
      </c>
      <c r="N19" t="s">
        <v>2727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2718</v>
      </c>
      <c r="L20" t="s">
        <v>2719</v>
      </c>
      <c r="M20" t="s">
        <v>2726</v>
      </c>
      <c r="N20" t="s">
        <v>2727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2714</v>
      </c>
      <c r="L21" t="s">
        <v>2715</v>
      </c>
      <c r="M21" t="s">
        <v>2728</v>
      </c>
      <c r="N21" t="s">
        <v>2729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2720</v>
      </c>
      <c r="L22" t="s">
        <v>2719</v>
      </c>
      <c r="M22" t="s">
        <v>2728</v>
      </c>
      <c r="N22" t="s">
        <v>2729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2720</v>
      </c>
      <c r="L23" t="s">
        <v>2719</v>
      </c>
      <c r="M23" t="s">
        <v>2728</v>
      </c>
      <c r="N23" t="s">
        <v>2729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2720</v>
      </c>
      <c r="L24" t="s">
        <v>2721</v>
      </c>
      <c r="M24" t="s">
        <v>2728</v>
      </c>
      <c r="N24" t="s">
        <v>2729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2720</v>
      </c>
      <c r="L25" t="s">
        <v>2721</v>
      </c>
      <c r="M25" t="s">
        <v>2728</v>
      </c>
      <c r="N25" t="s">
        <v>2729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2720</v>
      </c>
      <c r="L26" t="s">
        <v>2719</v>
      </c>
      <c r="M26" t="s">
        <v>2728</v>
      </c>
      <c r="N26" t="s">
        <v>2729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2720</v>
      </c>
      <c r="L27" t="s">
        <v>2721</v>
      </c>
      <c r="M27" t="s">
        <v>2730</v>
      </c>
      <c r="N27" t="s">
        <v>2731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2714</v>
      </c>
      <c r="L28" t="s">
        <v>2715</v>
      </c>
      <c r="M28" t="s">
        <v>2730</v>
      </c>
      <c r="N28" t="s">
        <v>2731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2720</v>
      </c>
      <c r="L29" t="s">
        <v>2721</v>
      </c>
      <c r="M29" t="s">
        <v>2730</v>
      </c>
      <c r="N29" t="s">
        <v>2731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2714</v>
      </c>
      <c r="L30" t="s">
        <v>2715</v>
      </c>
      <c r="M30" t="s">
        <v>2730</v>
      </c>
      <c r="N30" t="s">
        <v>2731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2720</v>
      </c>
      <c r="L31" t="s">
        <v>2719</v>
      </c>
      <c r="M31" t="s">
        <v>2730</v>
      </c>
      <c r="N31" t="s">
        <v>2731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2720</v>
      </c>
      <c r="L32" t="s">
        <v>2719</v>
      </c>
      <c r="M32" t="s">
        <v>2730</v>
      </c>
      <c r="N32" t="s">
        <v>2731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2720</v>
      </c>
      <c r="L33" t="s">
        <v>2719</v>
      </c>
      <c r="M33" t="s">
        <v>2730</v>
      </c>
      <c r="N33" t="s">
        <v>2731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2720</v>
      </c>
      <c r="L34" t="s">
        <v>2719</v>
      </c>
      <c r="M34" t="s">
        <v>2730</v>
      </c>
      <c r="N34" t="s">
        <v>2731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2720</v>
      </c>
      <c r="L35" t="s">
        <v>2719</v>
      </c>
      <c r="M35" t="s">
        <v>2730</v>
      </c>
      <c r="N35" t="s">
        <v>2731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2720</v>
      </c>
      <c r="L36" t="s">
        <v>2719</v>
      </c>
      <c r="M36" t="s">
        <v>2730</v>
      </c>
      <c r="N36" t="s">
        <v>2731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2720</v>
      </c>
      <c r="L37" t="s">
        <v>2719</v>
      </c>
      <c r="M37" t="s">
        <v>2730</v>
      </c>
      <c r="N37" t="s">
        <v>2731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2714</v>
      </c>
      <c r="L38" t="s">
        <v>2715</v>
      </c>
      <c r="M38" t="s">
        <v>2732</v>
      </c>
      <c r="N38" t="s">
        <v>2733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2722</v>
      </c>
      <c r="L39" t="s">
        <v>2723</v>
      </c>
      <c r="M39" t="s">
        <v>2732</v>
      </c>
      <c r="N39" t="s">
        <v>2733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2714</v>
      </c>
      <c r="L40" t="s">
        <v>2715</v>
      </c>
      <c r="M40" t="s">
        <v>2734</v>
      </c>
      <c r="N40" t="s">
        <v>2735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2718</v>
      </c>
      <c r="L41" t="s">
        <v>2719</v>
      </c>
      <c r="M41" t="s">
        <v>2734</v>
      </c>
      <c r="N41" t="s">
        <v>2735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2714</v>
      </c>
      <c r="L42" t="s">
        <v>2715</v>
      </c>
      <c r="M42" t="s">
        <v>2734</v>
      </c>
      <c r="N42" t="s">
        <v>2735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2718</v>
      </c>
      <c r="L43" t="s">
        <v>2719</v>
      </c>
      <c r="M43" t="s">
        <v>2734</v>
      </c>
      <c r="N43" t="s">
        <v>2735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2714</v>
      </c>
      <c r="L44" t="s">
        <v>2715</v>
      </c>
      <c r="M44" t="s">
        <v>2734</v>
      </c>
      <c r="N44" t="s">
        <v>2735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2718</v>
      </c>
      <c r="L45" t="s">
        <v>2719</v>
      </c>
      <c r="M45" t="s">
        <v>2734</v>
      </c>
      <c r="N45" t="s">
        <v>2735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2718</v>
      </c>
      <c r="L46" t="s">
        <v>2719</v>
      </c>
      <c r="M46" t="s">
        <v>2734</v>
      </c>
      <c r="N46" t="s">
        <v>2735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2720</v>
      </c>
      <c r="L47" t="s">
        <v>2721</v>
      </c>
      <c r="M47" t="s">
        <v>2736</v>
      </c>
      <c r="N47" t="s">
        <v>2737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2724</v>
      </c>
      <c r="L48" t="s">
        <v>2725</v>
      </c>
      <c r="M48" t="s">
        <v>2736</v>
      </c>
      <c r="N48" t="s">
        <v>2737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2724</v>
      </c>
      <c r="L49" t="s">
        <v>2725</v>
      </c>
      <c r="M49" t="s">
        <v>2736</v>
      </c>
      <c r="N49" t="s">
        <v>2737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2714</v>
      </c>
      <c r="L50" t="s">
        <v>2715</v>
      </c>
      <c r="M50" t="s">
        <v>2736</v>
      </c>
      <c r="N50" t="s">
        <v>2737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2724</v>
      </c>
      <c r="L51" t="s">
        <v>2725</v>
      </c>
      <c r="M51" t="s">
        <v>2736</v>
      </c>
      <c r="N51" t="s">
        <v>2737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2720</v>
      </c>
      <c r="L52" t="s">
        <v>2721</v>
      </c>
      <c r="M52" t="s">
        <v>2736</v>
      </c>
      <c r="N52" t="s">
        <v>2737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2718</v>
      </c>
      <c r="L53" t="s">
        <v>2719</v>
      </c>
      <c r="M53" t="s">
        <v>2736</v>
      </c>
      <c r="N53" t="s">
        <v>2737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2724</v>
      </c>
      <c r="L54" t="s">
        <v>2725</v>
      </c>
      <c r="M54" t="s">
        <v>2736</v>
      </c>
      <c r="N54" t="s">
        <v>2737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2718</v>
      </c>
      <c r="L55" t="s">
        <v>2719</v>
      </c>
      <c r="M55" t="s">
        <v>2738</v>
      </c>
      <c r="N55" t="s">
        <v>2739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2714</v>
      </c>
      <c r="L56" t="s">
        <v>2715</v>
      </c>
      <c r="M56" t="s">
        <v>2738</v>
      </c>
      <c r="N56" t="s">
        <v>2739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2724</v>
      </c>
      <c r="L57" t="s">
        <v>2725</v>
      </c>
      <c r="M57" t="s">
        <v>2738</v>
      </c>
      <c r="N57" t="s">
        <v>2739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2722</v>
      </c>
      <c r="L58" t="s">
        <v>2723</v>
      </c>
      <c r="M58" t="s">
        <v>2738</v>
      </c>
      <c r="N58" t="s">
        <v>2739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2714</v>
      </c>
      <c r="L59" t="s">
        <v>2715</v>
      </c>
      <c r="M59" t="s">
        <v>2738</v>
      </c>
      <c r="N59" t="s">
        <v>2739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2724</v>
      </c>
      <c r="L60" t="s">
        <v>2725</v>
      </c>
      <c r="M60" t="s">
        <v>2738</v>
      </c>
      <c r="N60" t="s">
        <v>2739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2722</v>
      </c>
      <c r="L61" t="s">
        <v>2723</v>
      </c>
      <c r="M61" t="s">
        <v>2738</v>
      </c>
      <c r="N61" t="s">
        <v>2739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2718</v>
      </c>
      <c r="L62" t="s">
        <v>2719</v>
      </c>
      <c r="M62" t="s">
        <v>2738</v>
      </c>
      <c r="N62" t="s">
        <v>2739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2724</v>
      </c>
      <c r="L63" t="s">
        <v>2725</v>
      </c>
      <c r="M63" t="s">
        <v>2738</v>
      </c>
      <c r="N63" t="s">
        <v>2739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2722</v>
      </c>
      <c r="L64" t="s">
        <v>2723</v>
      </c>
      <c r="M64" t="s">
        <v>2738</v>
      </c>
      <c r="N64" t="s">
        <v>2739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2724</v>
      </c>
      <c r="L65" t="s">
        <v>2740</v>
      </c>
      <c r="M65" t="s">
        <v>2741</v>
      </c>
      <c r="N65" t="s">
        <v>2742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2724</v>
      </c>
      <c r="L66" t="s">
        <v>2740</v>
      </c>
      <c r="M66" t="s">
        <v>2741</v>
      </c>
      <c r="N66" t="s">
        <v>2742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2724</v>
      </c>
      <c r="L67" t="s">
        <v>2740</v>
      </c>
      <c r="M67" t="s">
        <v>2741</v>
      </c>
      <c r="N67" t="s">
        <v>2742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2720</v>
      </c>
      <c r="L68" t="s">
        <v>2719</v>
      </c>
      <c r="M68" t="s">
        <v>2741</v>
      </c>
      <c r="N68" t="s">
        <v>2742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2720</v>
      </c>
      <c r="L69" t="s">
        <v>2719</v>
      </c>
      <c r="M69" t="s">
        <v>2741</v>
      </c>
      <c r="N69" t="s">
        <v>2742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2743</v>
      </c>
      <c r="L70" t="s">
        <v>2740</v>
      </c>
      <c r="M70" t="s">
        <v>2744</v>
      </c>
      <c r="N70" t="s">
        <v>2728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2743</v>
      </c>
      <c r="L71" t="s">
        <v>2740</v>
      </c>
      <c r="M71" t="s">
        <v>2744</v>
      </c>
      <c r="N71" t="s">
        <v>2728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2743</v>
      </c>
      <c r="L72" t="s">
        <v>2740</v>
      </c>
      <c r="M72" t="s">
        <v>2745</v>
      </c>
      <c r="N72" t="s">
        <v>2732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2722</v>
      </c>
      <c r="L73" t="s">
        <v>2723</v>
      </c>
      <c r="M73" t="s">
        <v>2746</v>
      </c>
      <c r="N73" t="s">
        <v>2747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2743</v>
      </c>
      <c r="L74" t="s">
        <v>2740</v>
      </c>
      <c r="M74" t="s">
        <v>2746</v>
      </c>
      <c r="N74" t="s">
        <v>2747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2743</v>
      </c>
      <c r="L75" t="s">
        <v>2740</v>
      </c>
      <c r="M75" t="s">
        <v>2746</v>
      </c>
      <c r="N75" t="s">
        <v>2747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2722</v>
      </c>
      <c r="L76" t="s">
        <v>2723</v>
      </c>
      <c r="M76" t="s">
        <v>2746</v>
      </c>
      <c r="N76" t="s">
        <v>2747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2720</v>
      </c>
      <c r="L77" t="s">
        <v>2721</v>
      </c>
      <c r="M77" t="s">
        <v>2748</v>
      </c>
      <c r="N77" t="s">
        <v>2744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2720</v>
      </c>
      <c r="L78" t="s">
        <v>2721</v>
      </c>
      <c r="M78" t="s">
        <v>2748</v>
      </c>
      <c r="N78" t="s">
        <v>2744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2720</v>
      </c>
      <c r="L79" t="s">
        <v>2721</v>
      </c>
      <c r="M79" t="s">
        <v>2749</v>
      </c>
      <c r="N79" t="s">
        <v>2750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2720</v>
      </c>
      <c r="L80" t="s">
        <v>2721</v>
      </c>
      <c r="M80" t="s">
        <v>2749</v>
      </c>
      <c r="N80" t="s">
        <v>2750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2720</v>
      </c>
      <c r="L81" t="s">
        <v>2721</v>
      </c>
      <c r="M81" t="s">
        <v>2749</v>
      </c>
      <c r="N81" t="s">
        <v>2750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2714</v>
      </c>
      <c r="L82" t="s">
        <v>2715</v>
      </c>
      <c r="M82" t="s">
        <v>2751</v>
      </c>
      <c r="N82" t="s">
        <v>2752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2714</v>
      </c>
      <c r="L83" t="s">
        <v>2715</v>
      </c>
      <c r="M83" t="s">
        <v>2751</v>
      </c>
      <c r="N83" t="s">
        <v>2752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2714</v>
      </c>
      <c r="L84" t="s">
        <v>2715</v>
      </c>
      <c r="M84" t="s">
        <v>2751</v>
      </c>
      <c r="N84" t="s">
        <v>2752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2714</v>
      </c>
      <c r="L85" t="s">
        <v>2715</v>
      </c>
      <c r="M85" t="s">
        <v>2753</v>
      </c>
      <c r="N85" t="s">
        <v>2754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2718</v>
      </c>
      <c r="L86" t="s">
        <v>2719</v>
      </c>
      <c r="M86" t="s">
        <v>2755</v>
      </c>
      <c r="N86" t="s">
        <v>2756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2718</v>
      </c>
      <c r="L87" t="s">
        <v>2719</v>
      </c>
      <c r="M87" t="s">
        <v>2755</v>
      </c>
      <c r="N87" t="s">
        <v>2756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2724</v>
      </c>
      <c r="L88" t="s">
        <v>2725</v>
      </c>
      <c r="M88" t="s">
        <v>2757</v>
      </c>
      <c r="N88" t="s">
        <v>2758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2724</v>
      </c>
      <c r="L89" t="s">
        <v>2725</v>
      </c>
      <c r="M89" t="s">
        <v>2757</v>
      </c>
      <c r="N89" t="s">
        <v>2758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2724</v>
      </c>
      <c r="L90" t="s">
        <v>2725</v>
      </c>
      <c r="M90" t="s">
        <v>2757</v>
      </c>
      <c r="N90" t="s">
        <v>2758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2724</v>
      </c>
      <c r="L91" t="s">
        <v>2725</v>
      </c>
      <c r="M91" t="s">
        <v>2757</v>
      </c>
      <c r="N91" t="s">
        <v>2758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2724</v>
      </c>
      <c r="L92" t="s">
        <v>2725</v>
      </c>
      <c r="M92" t="s">
        <v>2759</v>
      </c>
      <c r="N92" t="s">
        <v>2760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2724</v>
      </c>
      <c r="L93" t="s">
        <v>2725</v>
      </c>
      <c r="M93" t="s">
        <v>2759</v>
      </c>
      <c r="N93" t="s">
        <v>2760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2724</v>
      </c>
      <c r="L94" t="s">
        <v>2725</v>
      </c>
      <c r="M94" t="s">
        <v>2759</v>
      </c>
      <c r="N94" t="s">
        <v>2760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2724</v>
      </c>
      <c r="L95" t="s">
        <v>2725</v>
      </c>
      <c r="M95" t="s">
        <v>2759</v>
      </c>
      <c r="N95" t="s">
        <v>2760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2724</v>
      </c>
      <c r="L96" t="s">
        <v>2725</v>
      </c>
      <c r="M96" t="s">
        <v>2759</v>
      </c>
      <c r="N96" t="s">
        <v>2760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2724</v>
      </c>
      <c r="L97" t="s">
        <v>2725</v>
      </c>
      <c r="M97" t="s">
        <v>2759</v>
      </c>
      <c r="N97" t="s">
        <v>2760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2724</v>
      </c>
      <c r="L98" t="s">
        <v>2725</v>
      </c>
      <c r="M98" t="s">
        <v>2759</v>
      </c>
      <c r="N98" t="s">
        <v>2760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2722</v>
      </c>
      <c r="L99" t="s">
        <v>2740</v>
      </c>
      <c r="M99" t="s">
        <v>2761</v>
      </c>
      <c r="N99" t="s">
        <v>2762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2722</v>
      </c>
      <c r="L100" t="s">
        <v>2740</v>
      </c>
      <c r="M100" t="s">
        <v>2761</v>
      </c>
      <c r="N100" t="s">
        <v>2762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2722</v>
      </c>
      <c r="L101" t="s">
        <v>2740</v>
      </c>
      <c r="M101" t="s">
        <v>2761</v>
      </c>
      <c r="N101" t="s">
        <v>2762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2722</v>
      </c>
      <c r="L102" t="s">
        <v>2740</v>
      </c>
      <c r="M102" t="s">
        <v>2761</v>
      </c>
      <c r="N102" t="s">
        <v>2762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2722</v>
      </c>
      <c r="L103" t="s">
        <v>2740</v>
      </c>
      <c r="M103" t="s">
        <v>2761</v>
      </c>
      <c r="N103" t="s">
        <v>2762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2722</v>
      </c>
      <c r="L104" t="s">
        <v>2740</v>
      </c>
      <c r="M104" t="s">
        <v>2763</v>
      </c>
      <c r="N104" t="s">
        <v>2764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2722</v>
      </c>
      <c r="L105" t="s">
        <v>2740</v>
      </c>
      <c r="M105" t="s">
        <v>2763</v>
      </c>
      <c r="N105" t="s">
        <v>2764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2722</v>
      </c>
      <c r="L106" t="s">
        <v>2740</v>
      </c>
      <c r="M106" t="s">
        <v>2763</v>
      </c>
      <c r="N106" t="s">
        <v>2764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2722</v>
      </c>
      <c r="L107" t="s">
        <v>2740</v>
      </c>
      <c r="M107" t="s">
        <v>2763</v>
      </c>
      <c r="N107" t="s">
        <v>2764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2722</v>
      </c>
      <c r="L108" t="s">
        <v>2740</v>
      </c>
      <c r="M108" t="s">
        <v>2763</v>
      </c>
      <c r="N108" t="s">
        <v>2764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2722</v>
      </c>
      <c r="L109" t="s">
        <v>2740</v>
      </c>
      <c r="M109" t="s">
        <v>2763</v>
      </c>
      <c r="N109" t="s">
        <v>2764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2722</v>
      </c>
      <c r="L110" t="s">
        <v>2723</v>
      </c>
      <c r="M110" t="s">
        <v>2765</v>
      </c>
      <c r="N110" t="s">
        <v>2766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2722</v>
      </c>
      <c r="L111" t="s">
        <v>2723</v>
      </c>
      <c r="M111" t="s">
        <v>2765</v>
      </c>
      <c r="N111" t="s">
        <v>2766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2722</v>
      </c>
      <c r="L112" t="s">
        <v>2723</v>
      </c>
      <c r="M112" t="s">
        <v>2765</v>
      </c>
      <c r="N112" t="s">
        <v>2766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2722</v>
      </c>
      <c r="L113" t="s">
        <v>2723</v>
      </c>
      <c r="M113" t="s">
        <v>2765</v>
      </c>
      <c r="N113" t="s">
        <v>2766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2722</v>
      </c>
      <c r="L114" t="s">
        <v>2723</v>
      </c>
      <c r="M114" t="s">
        <v>2767</v>
      </c>
      <c r="N114" t="s">
        <v>2768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2722</v>
      </c>
      <c r="L115" t="s">
        <v>2723</v>
      </c>
      <c r="M115" t="s">
        <v>2767</v>
      </c>
      <c r="N115" t="s">
        <v>2768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2722</v>
      </c>
      <c r="L116" t="s">
        <v>2723</v>
      </c>
      <c r="M116" t="s">
        <v>2767</v>
      </c>
      <c r="N116" t="s">
        <v>2768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2722</v>
      </c>
      <c r="L117" t="s">
        <v>2723</v>
      </c>
      <c r="M117" t="s">
        <v>2767</v>
      </c>
      <c r="N117" t="s">
        <v>2768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2743</v>
      </c>
      <c r="L118" t="s">
        <v>2740</v>
      </c>
      <c r="M118" t="s">
        <v>2769</v>
      </c>
      <c r="N118" t="s">
        <v>2770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2743</v>
      </c>
      <c r="L119" t="s">
        <v>2740</v>
      </c>
      <c r="M119" t="s">
        <v>2769</v>
      </c>
      <c r="N119" t="s">
        <v>2770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2743</v>
      </c>
      <c r="L120" t="s">
        <v>2740</v>
      </c>
      <c r="M120" t="s">
        <v>2769</v>
      </c>
      <c r="N120" t="s">
        <v>2770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2743</v>
      </c>
      <c r="L121" t="s">
        <v>2740</v>
      </c>
      <c r="M121" t="s">
        <v>2769</v>
      </c>
      <c r="N121" t="s">
        <v>2770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2771</v>
      </c>
      <c r="L122" t="s">
        <v>2772</v>
      </c>
      <c r="M122" t="s">
        <v>2773</v>
      </c>
      <c r="N122" t="s">
        <v>2774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2771</v>
      </c>
      <c r="L123" t="s">
        <v>2772</v>
      </c>
      <c r="M123" t="s">
        <v>2775</v>
      </c>
      <c r="N123" t="s">
        <v>2776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2771</v>
      </c>
      <c r="L124" t="s">
        <v>2772</v>
      </c>
      <c r="M124" t="s">
        <v>2775</v>
      </c>
      <c r="N124" t="s">
        <v>2776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2771</v>
      </c>
      <c r="L125" t="s">
        <v>2772</v>
      </c>
      <c r="M125" t="s">
        <v>2775</v>
      </c>
      <c r="N125" t="s">
        <v>2776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2771</v>
      </c>
      <c r="L126" t="s">
        <v>2772</v>
      </c>
      <c r="M126" t="s">
        <v>2775</v>
      </c>
      <c r="N126" t="s">
        <v>2776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2771</v>
      </c>
      <c r="L127" t="s">
        <v>2772</v>
      </c>
      <c r="M127" t="s">
        <v>2777</v>
      </c>
      <c r="N127" t="s">
        <v>2778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2771</v>
      </c>
      <c r="L128" t="s">
        <v>2772</v>
      </c>
      <c r="M128" t="s">
        <v>2777</v>
      </c>
      <c r="N128" t="s">
        <v>2778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2771</v>
      </c>
      <c r="L129" t="s">
        <v>2772</v>
      </c>
      <c r="M129" t="s">
        <v>2777</v>
      </c>
      <c r="N129" t="s">
        <v>2778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2771</v>
      </c>
      <c r="L130" t="s">
        <v>2772</v>
      </c>
      <c r="M130" t="s">
        <v>2777</v>
      </c>
      <c r="N130" t="s">
        <v>2778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2771</v>
      </c>
      <c r="L131" t="s">
        <v>2772</v>
      </c>
      <c r="M131" t="s">
        <v>2718</v>
      </c>
      <c r="N131" t="s">
        <v>2761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2771</v>
      </c>
      <c r="L132" t="s">
        <v>2772</v>
      </c>
      <c r="M132" t="s">
        <v>2718</v>
      </c>
      <c r="N132" t="s">
        <v>2761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2771</v>
      </c>
      <c r="L133" t="s">
        <v>2772</v>
      </c>
      <c r="M133" t="s">
        <v>2779</v>
      </c>
      <c r="N133" t="s">
        <v>2763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2771</v>
      </c>
      <c r="L134" t="s">
        <v>2772</v>
      </c>
      <c r="M134" t="s">
        <v>2779</v>
      </c>
      <c r="N134" t="s">
        <v>2763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2771</v>
      </c>
      <c r="L135" t="s">
        <v>2772</v>
      </c>
      <c r="M135" t="s">
        <v>2779</v>
      </c>
      <c r="N135" t="s">
        <v>2763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2771</v>
      </c>
      <c r="L136" t="s">
        <v>2772</v>
      </c>
      <c r="M136" t="s">
        <v>2780</v>
      </c>
      <c r="N136" t="s">
        <v>2765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2771</v>
      </c>
      <c r="L137" t="s">
        <v>2772</v>
      </c>
      <c r="M137" t="s">
        <v>2780</v>
      </c>
      <c r="N137" t="s">
        <v>2765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2771</v>
      </c>
      <c r="L138" t="s">
        <v>2772</v>
      </c>
      <c r="M138" t="s">
        <v>2780</v>
      </c>
      <c r="N138" t="s">
        <v>2765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2771</v>
      </c>
      <c r="L139" t="s">
        <v>2772</v>
      </c>
      <c r="M139" t="s">
        <v>2781</v>
      </c>
      <c r="N139" t="s">
        <v>2767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2771</v>
      </c>
      <c r="L140" t="s">
        <v>2772</v>
      </c>
      <c r="M140" t="s">
        <v>2781</v>
      </c>
      <c r="N140" t="s">
        <v>2767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2771</v>
      </c>
      <c r="L141" t="s">
        <v>2772</v>
      </c>
      <c r="M141" t="s">
        <v>2781</v>
      </c>
      <c r="N141" t="s">
        <v>2767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2771</v>
      </c>
      <c r="L142" t="s">
        <v>2772</v>
      </c>
      <c r="M142" t="s">
        <v>2781</v>
      </c>
      <c r="N142" t="s">
        <v>2767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2782</v>
      </c>
      <c r="L143" t="s">
        <v>2783</v>
      </c>
      <c r="M143" t="s">
        <v>2784</v>
      </c>
      <c r="N143" t="s">
        <v>2779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2782</v>
      </c>
      <c r="L144" t="s">
        <v>2783</v>
      </c>
      <c r="M144" t="s">
        <v>2784</v>
      </c>
      <c r="N144" t="s">
        <v>2779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2782</v>
      </c>
      <c r="L145" t="s">
        <v>2783</v>
      </c>
      <c r="M145" t="s">
        <v>2784</v>
      </c>
      <c r="N145" t="s">
        <v>2779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2782</v>
      </c>
      <c r="L146" t="s">
        <v>2783</v>
      </c>
      <c r="M146" t="s">
        <v>2785</v>
      </c>
      <c r="N146" t="s">
        <v>2781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2782</v>
      </c>
      <c r="L147" t="s">
        <v>2783</v>
      </c>
      <c r="M147" t="s">
        <v>2785</v>
      </c>
      <c r="N147" t="s">
        <v>2781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2782</v>
      </c>
      <c r="L148" t="s">
        <v>2783</v>
      </c>
      <c r="M148" t="s">
        <v>2785</v>
      </c>
      <c r="N148" t="s">
        <v>2781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2782</v>
      </c>
      <c r="L149" t="s">
        <v>2783</v>
      </c>
      <c r="M149" t="s">
        <v>2786</v>
      </c>
      <c r="N149" t="s">
        <v>2787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2782</v>
      </c>
      <c r="L150" t="s">
        <v>2783</v>
      </c>
      <c r="M150" t="s">
        <v>2786</v>
      </c>
      <c r="N150" t="s">
        <v>2787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2782</v>
      </c>
      <c r="L151" t="s">
        <v>2783</v>
      </c>
      <c r="M151" t="s">
        <v>2786</v>
      </c>
      <c r="N151" t="s">
        <v>2787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2782</v>
      </c>
      <c r="L152" t="s">
        <v>2783</v>
      </c>
      <c r="M152" t="s">
        <v>2788</v>
      </c>
      <c r="N152" t="s">
        <v>2789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2782</v>
      </c>
      <c r="L153" t="s">
        <v>2783</v>
      </c>
      <c r="M153" t="s">
        <v>2788</v>
      </c>
      <c r="N153" t="s">
        <v>2789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2782</v>
      </c>
      <c r="L154" t="s">
        <v>2783</v>
      </c>
      <c r="M154" t="s">
        <v>2788</v>
      </c>
      <c r="N154" t="s">
        <v>2789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2782</v>
      </c>
      <c r="L155" t="s">
        <v>2783</v>
      </c>
      <c r="M155" t="s">
        <v>2788</v>
      </c>
      <c r="N155" t="s">
        <v>2789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2782</v>
      </c>
      <c r="L156" t="s">
        <v>2783</v>
      </c>
      <c r="M156" t="s">
        <v>2788</v>
      </c>
      <c r="N156" t="s">
        <v>2789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2782</v>
      </c>
      <c r="L157" t="s">
        <v>2783</v>
      </c>
      <c r="M157" t="s">
        <v>2788</v>
      </c>
      <c r="N157" t="s">
        <v>2789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2790</v>
      </c>
      <c r="L158" t="s">
        <v>2791</v>
      </c>
      <c r="M158" t="s">
        <v>2792</v>
      </c>
      <c r="N158" t="s">
        <v>2793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2790</v>
      </c>
      <c r="L159" t="s">
        <v>2791</v>
      </c>
      <c r="M159" t="s">
        <v>2794</v>
      </c>
      <c r="N159" t="s">
        <v>2795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2790</v>
      </c>
      <c r="L160" t="s">
        <v>2791</v>
      </c>
      <c r="M160" t="s">
        <v>2796</v>
      </c>
      <c r="N160" t="s">
        <v>2797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2790</v>
      </c>
      <c r="L161" t="s">
        <v>2791</v>
      </c>
      <c r="M161" t="s">
        <v>2796</v>
      </c>
      <c r="N161" t="s">
        <v>2797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2790</v>
      </c>
      <c r="L162" t="s">
        <v>2791</v>
      </c>
      <c r="M162" t="s">
        <v>2796</v>
      </c>
      <c r="N162" t="s">
        <v>2797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2790</v>
      </c>
      <c r="L163" t="s">
        <v>2791</v>
      </c>
      <c r="M163" t="s">
        <v>2796</v>
      </c>
      <c r="N163" t="s">
        <v>2797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2790</v>
      </c>
      <c r="L164" t="s">
        <v>2791</v>
      </c>
      <c r="M164" t="s">
        <v>2798</v>
      </c>
      <c r="N164" t="s">
        <v>2799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2790</v>
      </c>
      <c r="L165" t="s">
        <v>2791</v>
      </c>
      <c r="M165" t="s">
        <v>2798</v>
      </c>
      <c r="N165" t="s">
        <v>2799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2790</v>
      </c>
      <c r="L166" t="s">
        <v>2791</v>
      </c>
      <c r="M166" t="s">
        <v>2798</v>
      </c>
      <c r="N166" t="s">
        <v>2799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2790</v>
      </c>
      <c r="L167" t="s">
        <v>2791</v>
      </c>
      <c r="M167" t="s">
        <v>2798</v>
      </c>
      <c r="N167" t="s">
        <v>2799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2790</v>
      </c>
      <c r="L168" t="s">
        <v>2791</v>
      </c>
      <c r="M168" t="s">
        <v>2798</v>
      </c>
      <c r="N168" t="s">
        <v>2799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2790</v>
      </c>
      <c r="L169" t="s">
        <v>2791</v>
      </c>
      <c r="M169" t="s">
        <v>2798</v>
      </c>
      <c r="N169" t="s">
        <v>2799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2790</v>
      </c>
      <c r="L170" t="s">
        <v>2791</v>
      </c>
      <c r="M170" t="s">
        <v>2800</v>
      </c>
      <c r="N170" t="s">
        <v>2801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2790</v>
      </c>
      <c r="L171" t="s">
        <v>2791</v>
      </c>
      <c r="M171" t="s">
        <v>2800</v>
      </c>
      <c r="N171" t="s">
        <v>2801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2790</v>
      </c>
      <c r="L172" t="s">
        <v>2791</v>
      </c>
      <c r="M172" t="s">
        <v>2800</v>
      </c>
      <c r="N172" t="s">
        <v>2801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2802</v>
      </c>
      <c r="L173" t="s">
        <v>2803</v>
      </c>
      <c r="M173" t="s">
        <v>2804</v>
      </c>
      <c r="N173" t="s">
        <v>2805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2802</v>
      </c>
      <c r="L174" t="s">
        <v>2803</v>
      </c>
      <c r="M174" t="s">
        <v>2804</v>
      </c>
      <c r="N174" t="s">
        <v>2805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2802</v>
      </c>
      <c r="L175" t="s">
        <v>2803</v>
      </c>
      <c r="M175" t="s">
        <v>2804</v>
      </c>
      <c r="N175" t="s">
        <v>2805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2802</v>
      </c>
      <c r="L176" t="s">
        <v>2803</v>
      </c>
      <c r="M176" t="s">
        <v>2804</v>
      </c>
      <c r="N176" t="s">
        <v>2805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2802</v>
      </c>
      <c r="L177" t="s">
        <v>2803</v>
      </c>
      <c r="M177" t="s">
        <v>2806</v>
      </c>
      <c r="N177" t="s">
        <v>2807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2802</v>
      </c>
      <c r="L178" t="s">
        <v>2803</v>
      </c>
      <c r="M178" t="s">
        <v>2806</v>
      </c>
      <c r="N178" t="s">
        <v>2807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2802</v>
      </c>
      <c r="L179" t="s">
        <v>2803</v>
      </c>
      <c r="M179" t="s">
        <v>2806</v>
      </c>
      <c r="N179" t="s">
        <v>2808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2802</v>
      </c>
      <c r="L180" t="s">
        <v>2803</v>
      </c>
      <c r="M180" t="s">
        <v>2806</v>
      </c>
      <c r="N180" t="s">
        <v>2807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2802</v>
      </c>
      <c r="L181" t="s">
        <v>2803</v>
      </c>
      <c r="M181" t="s">
        <v>2809</v>
      </c>
      <c r="N181" t="s">
        <v>2810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2802</v>
      </c>
      <c r="L182" t="s">
        <v>2803</v>
      </c>
      <c r="M182" t="s">
        <v>2809</v>
      </c>
      <c r="N182" t="s">
        <v>2811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2802</v>
      </c>
      <c r="L183" t="s">
        <v>2803</v>
      </c>
      <c r="M183" t="s">
        <v>2809</v>
      </c>
      <c r="N183" t="s">
        <v>2812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2802</v>
      </c>
      <c r="L184" t="s">
        <v>2803</v>
      </c>
      <c r="M184" t="s">
        <v>2809</v>
      </c>
      <c r="N184" t="s">
        <v>2812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2802</v>
      </c>
      <c r="L185" t="s">
        <v>2803</v>
      </c>
      <c r="M185" t="s">
        <v>2813</v>
      </c>
      <c r="N185" t="s">
        <v>2806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2802</v>
      </c>
      <c r="L186" t="s">
        <v>2803</v>
      </c>
      <c r="M186" t="s">
        <v>2814</v>
      </c>
      <c r="N186" t="s">
        <v>2804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2802</v>
      </c>
      <c r="L187" t="s">
        <v>2803</v>
      </c>
      <c r="M187" t="s">
        <v>2814</v>
      </c>
      <c r="N187" t="s">
        <v>2812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2802</v>
      </c>
      <c r="L188" t="s">
        <v>2803</v>
      </c>
      <c r="M188" t="s">
        <v>2814</v>
      </c>
      <c r="N188" t="s">
        <v>2815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2802</v>
      </c>
      <c r="L189" t="s">
        <v>2803</v>
      </c>
      <c r="M189" t="s">
        <v>2814</v>
      </c>
      <c r="N189" t="s">
        <v>2816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2817</v>
      </c>
      <c r="L190" t="s">
        <v>2818</v>
      </c>
      <c r="M190" t="s">
        <v>2819</v>
      </c>
      <c r="N190" t="s">
        <v>2815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2817</v>
      </c>
      <c r="L191" t="s">
        <v>2818</v>
      </c>
      <c r="M191" t="s">
        <v>2819</v>
      </c>
      <c r="N191" t="s">
        <v>2815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2817</v>
      </c>
      <c r="L192" t="s">
        <v>2818</v>
      </c>
      <c r="M192" t="s">
        <v>2819</v>
      </c>
      <c r="N192" t="s">
        <v>2815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2817</v>
      </c>
      <c r="L193" t="s">
        <v>2818</v>
      </c>
      <c r="M193" t="s">
        <v>2819</v>
      </c>
      <c r="N193" t="s">
        <v>2815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2817</v>
      </c>
      <c r="L194" t="s">
        <v>2818</v>
      </c>
      <c r="M194" t="s">
        <v>2820</v>
      </c>
      <c r="N194" t="s">
        <v>2821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2817</v>
      </c>
      <c r="L195" t="s">
        <v>2818</v>
      </c>
      <c r="M195" t="s">
        <v>2820</v>
      </c>
      <c r="N195" t="s">
        <v>2821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2817</v>
      </c>
      <c r="L196" t="s">
        <v>2818</v>
      </c>
      <c r="M196" t="s">
        <v>2822</v>
      </c>
      <c r="N196" t="s">
        <v>2804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2817</v>
      </c>
      <c r="L197" t="s">
        <v>2818</v>
      </c>
      <c r="M197" t="s">
        <v>2822</v>
      </c>
      <c r="N197" t="s">
        <v>2806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2817</v>
      </c>
      <c r="L198" t="s">
        <v>2818</v>
      </c>
      <c r="M198" t="s">
        <v>2823</v>
      </c>
      <c r="N198" t="s">
        <v>2806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2817</v>
      </c>
      <c r="L199" t="s">
        <v>2818</v>
      </c>
      <c r="M199" t="s">
        <v>2823</v>
      </c>
      <c r="N199" t="s">
        <v>2806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2817</v>
      </c>
      <c r="L200" t="s">
        <v>2818</v>
      </c>
      <c r="M200" t="s">
        <v>2824</v>
      </c>
      <c r="N200" t="s">
        <v>2772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2817</v>
      </c>
      <c r="L201" t="s">
        <v>2818</v>
      </c>
      <c r="M201" t="s">
        <v>2824</v>
      </c>
      <c r="N201" t="s">
        <v>2772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2817</v>
      </c>
      <c r="L202" t="s">
        <v>2818</v>
      </c>
      <c r="M202" t="s">
        <v>2824</v>
      </c>
      <c r="N202" t="s">
        <v>2772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2817</v>
      </c>
      <c r="L203" t="s">
        <v>2818</v>
      </c>
      <c r="M203" t="s">
        <v>2824</v>
      </c>
      <c r="N203" t="s">
        <v>2772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2817</v>
      </c>
      <c r="L204" t="s">
        <v>2818</v>
      </c>
      <c r="M204" t="s">
        <v>2825</v>
      </c>
      <c r="N204" t="s">
        <v>2782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2817</v>
      </c>
      <c r="L205" t="s">
        <v>2818</v>
      </c>
      <c r="M205" t="s">
        <v>2826</v>
      </c>
      <c r="N205" t="s">
        <v>2827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2817</v>
      </c>
      <c r="L206" t="s">
        <v>2818</v>
      </c>
      <c r="M206" t="s">
        <v>2826</v>
      </c>
      <c r="N206" t="s">
        <v>2827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2817</v>
      </c>
      <c r="L207" t="s">
        <v>2818</v>
      </c>
      <c r="M207" t="s">
        <v>2828</v>
      </c>
      <c r="N207" t="s">
        <v>2814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2817</v>
      </c>
      <c r="L208" t="s">
        <v>2818</v>
      </c>
      <c r="M208" t="s">
        <v>2828</v>
      </c>
      <c r="N208" t="s">
        <v>2814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2817</v>
      </c>
      <c r="L209" t="s">
        <v>2818</v>
      </c>
      <c r="M209" t="s">
        <v>2828</v>
      </c>
      <c r="N209" t="s">
        <v>2814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2817</v>
      </c>
      <c r="L210" t="s">
        <v>2818</v>
      </c>
      <c r="M210" t="s">
        <v>2828</v>
      </c>
      <c r="N210" t="s">
        <v>2814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2817</v>
      </c>
      <c r="L211" t="s">
        <v>2818</v>
      </c>
      <c r="M211" t="s">
        <v>2828</v>
      </c>
      <c r="N211" t="s">
        <v>2814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2817</v>
      </c>
      <c r="L212" t="s">
        <v>2818</v>
      </c>
      <c r="M212" t="s">
        <v>2829</v>
      </c>
      <c r="N212" t="s">
        <v>2825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2817</v>
      </c>
      <c r="L213" t="s">
        <v>2818</v>
      </c>
      <c r="M213" t="s">
        <v>2829</v>
      </c>
      <c r="N213" t="s">
        <v>2825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2817</v>
      </c>
      <c r="L214" t="s">
        <v>2818</v>
      </c>
      <c r="M214" t="s">
        <v>2829</v>
      </c>
      <c r="N214" t="s">
        <v>2825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2817</v>
      </c>
      <c r="L215" t="s">
        <v>2818</v>
      </c>
      <c r="M215" t="s">
        <v>2829</v>
      </c>
      <c r="N215" t="s">
        <v>2825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2830</v>
      </c>
      <c r="L216" t="s">
        <v>2831</v>
      </c>
      <c r="M216" t="s">
        <v>2832</v>
      </c>
      <c r="N216" t="s">
        <v>2833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2830</v>
      </c>
      <c r="L217" t="s">
        <v>2831</v>
      </c>
      <c r="M217" t="s">
        <v>2832</v>
      </c>
      <c r="N217" t="s">
        <v>2833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2830</v>
      </c>
      <c r="L218" t="s">
        <v>2831</v>
      </c>
      <c r="M218" t="s">
        <v>2832</v>
      </c>
      <c r="N218" t="s">
        <v>2833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2830</v>
      </c>
      <c r="L219" t="s">
        <v>2831</v>
      </c>
      <c r="M219" t="s">
        <v>2832</v>
      </c>
      <c r="N219" t="s">
        <v>2833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2830</v>
      </c>
      <c r="L220" t="s">
        <v>2831</v>
      </c>
      <c r="M220" t="s">
        <v>2832</v>
      </c>
      <c r="N220" t="s">
        <v>2833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2830</v>
      </c>
      <c r="L221" t="s">
        <v>2831</v>
      </c>
      <c r="M221" t="s">
        <v>2832</v>
      </c>
      <c r="N221" t="s">
        <v>2833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2830</v>
      </c>
      <c r="L222" t="s">
        <v>2831</v>
      </c>
      <c r="M222" t="s">
        <v>2834</v>
      </c>
      <c r="N222" t="s">
        <v>2835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2830</v>
      </c>
      <c r="L223" t="s">
        <v>2831</v>
      </c>
      <c r="M223" t="s">
        <v>2834</v>
      </c>
      <c r="N223" t="s">
        <v>2835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2830</v>
      </c>
      <c r="L224" t="s">
        <v>2831</v>
      </c>
      <c r="M224" t="s">
        <v>2834</v>
      </c>
      <c r="N224" t="s">
        <v>2835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2830</v>
      </c>
      <c r="L225" t="s">
        <v>2831</v>
      </c>
      <c r="M225" t="s">
        <v>2834</v>
      </c>
      <c r="N225" t="s">
        <v>2835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2830</v>
      </c>
      <c r="L226" t="s">
        <v>2831</v>
      </c>
      <c r="M226" t="s">
        <v>2834</v>
      </c>
      <c r="N226" t="s">
        <v>2835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2830</v>
      </c>
      <c r="L227" t="s">
        <v>2831</v>
      </c>
      <c r="M227" t="s">
        <v>2834</v>
      </c>
      <c r="N227" t="s">
        <v>2835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2830</v>
      </c>
      <c r="L228" t="s">
        <v>2831</v>
      </c>
      <c r="M228" t="s">
        <v>2834</v>
      </c>
      <c r="N228" t="s">
        <v>2835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2830</v>
      </c>
      <c r="L229" t="s">
        <v>2831</v>
      </c>
      <c r="M229" t="s">
        <v>2834</v>
      </c>
      <c r="N229" t="s">
        <v>2835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2830</v>
      </c>
      <c r="L230" t="s">
        <v>2831</v>
      </c>
      <c r="M230" t="s">
        <v>2834</v>
      </c>
      <c r="N230" t="s">
        <v>2835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2830</v>
      </c>
      <c r="L231" t="s">
        <v>2831</v>
      </c>
      <c r="M231" t="s">
        <v>2834</v>
      </c>
      <c r="N231" t="s">
        <v>2835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2830</v>
      </c>
      <c r="L232" t="s">
        <v>2831</v>
      </c>
      <c r="M232" t="s">
        <v>2836</v>
      </c>
      <c r="N232" t="s">
        <v>2828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2830</v>
      </c>
      <c r="L233" t="s">
        <v>2831</v>
      </c>
      <c r="M233" t="s">
        <v>2836</v>
      </c>
      <c r="N233" t="s">
        <v>2828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2830</v>
      </c>
      <c r="L234" t="s">
        <v>2831</v>
      </c>
      <c r="M234" t="s">
        <v>2836</v>
      </c>
      <c r="N234" t="s">
        <v>2828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2830</v>
      </c>
      <c r="L235" t="s">
        <v>2831</v>
      </c>
      <c r="M235" t="s">
        <v>2836</v>
      </c>
      <c r="N235" t="s">
        <v>2828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2830</v>
      </c>
      <c r="L236" t="s">
        <v>2831</v>
      </c>
      <c r="M236" t="s">
        <v>2836</v>
      </c>
      <c r="N236" t="s">
        <v>2828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2830</v>
      </c>
      <c r="L237" t="s">
        <v>2831</v>
      </c>
      <c r="M237" t="s">
        <v>2836</v>
      </c>
      <c r="N237" t="s">
        <v>2828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2830</v>
      </c>
      <c r="L238" t="s">
        <v>2831</v>
      </c>
      <c r="M238" t="s">
        <v>2836</v>
      </c>
      <c r="N238" t="s">
        <v>2837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2830</v>
      </c>
      <c r="L239" t="s">
        <v>2831</v>
      </c>
      <c r="M239" t="s">
        <v>2836</v>
      </c>
      <c r="N239" t="s">
        <v>2837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2830</v>
      </c>
      <c r="L240" t="s">
        <v>2831</v>
      </c>
      <c r="M240" t="s">
        <v>2838</v>
      </c>
      <c r="N240" t="s">
        <v>2837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2830</v>
      </c>
      <c r="L241" t="s">
        <v>2831</v>
      </c>
      <c r="M241" t="s">
        <v>2838</v>
      </c>
      <c r="N241" t="s">
        <v>2837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2830</v>
      </c>
      <c r="L242" t="s">
        <v>2831</v>
      </c>
      <c r="M242" t="s">
        <v>2838</v>
      </c>
      <c r="N242" t="s">
        <v>2837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2830</v>
      </c>
      <c r="L243" t="s">
        <v>2831</v>
      </c>
      <c r="M243" t="s">
        <v>2838</v>
      </c>
      <c r="N243" t="s">
        <v>2837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2830</v>
      </c>
      <c r="L244" t="s">
        <v>2831</v>
      </c>
      <c r="M244" t="s">
        <v>2838</v>
      </c>
      <c r="N244" t="s">
        <v>2837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2830</v>
      </c>
      <c r="L245" t="s">
        <v>2831</v>
      </c>
      <c r="M245" t="s">
        <v>2838</v>
      </c>
      <c r="N245" t="s">
        <v>2837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 t="e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#VALUE!</v>
      </c>
      <c r="L2" s="7" t="e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#VALUE!</v>
      </c>
      <c r="M2" s="7" t="e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#VALUE!</v>
      </c>
      <c r="N2" s="7" t="e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#VALUE!</v>
      </c>
      <c r="O2" s="5" t="e">
        <f>IF(AND(K2&lt;&gt;"", L2&lt;&gt;""), DATEDIF(K2, L2, "M") + 1, "")</f>
        <v>#VALUE!</v>
      </c>
      <c r="P2" s="10" t="e">
        <f>IF('FY2023'!$A4&lt;&gt;"",IF(AND(MONTH($K2) &lt;= 1, MONTH($L2) &gt;= 1), IF($O2 &lt;&gt; "", $E2/$O2, ""), ""),"")</f>
        <v>#VALUE!</v>
      </c>
      <c r="Q2" s="10" t="e">
        <f>IF('FY2023'!$A4&lt;&gt;"",IF(AND(MONTH($K2) &lt;= 2, MONTH($L2) &gt;= 2), IF($O2 &lt;&gt; "", $E2/$O2, ""), ""),"")</f>
        <v>#VALUE!</v>
      </c>
      <c r="R2" s="10" t="e">
        <f>IF('FY2023'!$A4&lt;&gt;"",IF(AND(MONTH($K2) &lt;= 3, MONTH($L2) &gt;= 3), IF($O2 &lt;&gt; "", $E2/$O2, ""), ""),"")</f>
        <v>#VALUE!</v>
      </c>
      <c r="S2" s="10" t="e">
        <f>IF('FY2023'!$A4&lt;&gt;"",IF(AND(MONTH($K2) &lt;= 4, MONTH($L2) &gt;= 4), IF($O2 &lt;&gt; "", $E2/$O2, ""), ""),"")</f>
        <v>#VALUE!</v>
      </c>
      <c r="T2" s="10" t="e">
        <f>IF('FY2023'!$A4&lt;&gt;"",IF(AND(MONTH($K2) &lt;= 5, MONTH($L2) &gt;= 5), IF($O2 &lt;&gt; "", $E2/$O2, ""), ""),"")</f>
        <v>#VALUE!</v>
      </c>
      <c r="U2" s="10" t="e">
        <f>IF('FY2023'!$A4&lt;&gt;"",IF(AND(MONTH($K2) &lt;= 6, MONTH($L2) &gt;= 6), IF($O2 &lt;&gt; "", $E2/$O2, ""), ""),"")</f>
        <v>#VALUE!</v>
      </c>
      <c r="V2" s="10" t="e">
        <f>IF('FY2023'!$A4&lt;&gt;"",IF(AND(MONTH($K2) &lt;= 7, MONTH($L2) &gt;= 7 ), IF($O2 &lt;&gt; "", $E2/$O2, ""), ""),"")</f>
        <v>#VALUE!</v>
      </c>
      <c r="W2" s="10" t="e">
        <f>IF('FY2023'!$A4&lt;&gt;"",IF(AND(MONTH($K2) &lt;= 8, MONTH($L2) &gt;= 8), IF($O2 &lt;&gt; "", $E2/$O2, ""), ""),"")</f>
        <v>#VALUE!</v>
      </c>
      <c r="X2" s="10" t="e">
        <f>IF('FY2023'!$A4&lt;&gt;"",IF(AND(MONTH($K2) &lt;= 9, MONTH($L2) &gt;= 9), IF($O2 &lt;&gt; "", $E2/$O2, ""), ""),"")</f>
        <v>#VALUE!</v>
      </c>
      <c r="Y2" s="10" t="e">
        <f>IF('FY2023'!$A4&lt;&gt;"",IF(AND(MONTH($K2) &lt;= 10, MONTH($L2) &gt;= 10), IF($O2 &lt;&gt; "", $E2/$O2, ""), ""),"")</f>
        <v>#VALUE!</v>
      </c>
      <c r="Z2" s="10" t="e">
        <f>IF('FY2023'!$A4&lt;&gt;"",IF(AND(MONTH($K2) &lt;= 11, MONTH($L2) &gt;= 11), IF($O2 &lt;&gt; "", $E2/$O2, ""), ""),"")</f>
        <v>#VALUE!</v>
      </c>
      <c r="AA2" s="10" t="e">
        <f>IF('FY2023'!$A4&lt;&gt;"",IF(AND(MONTH($K2) &lt;= 12, MONTH($L2) &gt;= 12), IF($O2 &lt;&gt; "", $E2/$O2, ""), ""),"")</f>
        <v>#VALUE!</v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 t="e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#VALUE!</v>
      </c>
      <c r="L3" s="7" t="e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#VALUE!</v>
      </c>
      <c r="M3" s="7" t="e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#VALUE!</v>
      </c>
      <c r="N3" s="7" t="e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#VALUE!</v>
      </c>
      <c r="O3" s="5" t="e">
        <f t="shared" ref="O3:O66" si="0">IF(AND(K3&lt;&gt;"", L3&lt;&gt;""), DATEDIF(K3, L3, "M") + 1, "")</f>
        <v>#VALUE!</v>
      </c>
      <c r="P3" s="10" t="e">
        <f>IF('FY2023'!$A5&lt;&gt;"",IF(AND(MONTH($K3) &lt;= 1, MONTH($L3) &gt;= 1), IF($O3 &lt;&gt; "", $E3/$O3, ""), ""),"")</f>
        <v>#VALUE!</v>
      </c>
      <c r="Q3" s="10" t="e">
        <f>IF('FY2023'!$A5&lt;&gt;"",IF(AND(MONTH($K3) &lt;= 2, MONTH($L3) &gt;= 2), IF($O3 &lt;&gt; "", $E3/$O3, ""), ""),"")</f>
        <v>#VALUE!</v>
      </c>
      <c r="R3" s="10" t="e">
        <f>IF('FY2023'!$A5&lt;&gt;"",IF(AND(MONTH($K3) &lt;= 3, MONTH($L3) &gt;= 3), IF($O3 &lt;&gt; "", $E3/$O3, ""), ""),"")</f>
        <v>#VALUE!</v>
      </c>
      <c r="S3" s="10" t="e">
        <f>IF('FY2023'!$A5&lt;&gt;"",IF(AND(MONTH($K3) &lt;= 4, MONTH($L3) &gt;= 4), IF($O3 &lt;&gt; "", $E3/$O3, ""), ""),"")</f>
        <v>#VALUE!</v>
      </c>
      <c r="T3" s="10" t="e">
        <f>IF('FY2023'!$A5&lt;&gt;"",IF(AND(MONTH($K3) &lt;= 5, MONTH($L3) &gt;= 5), IF($O3 &lt;&gt; "", $E3/$O3, ""), ""),"")</f>
        <v>#VALUE!</v>
      </c>
      <c r="U3" s="10" t="e">
        <f>IF('FY2023'!$A5&lt;&gt;"",IF(AND(MONTH($K3) &lt;= 6, MONTH($L3) &gt;= 6), IF($O3 &lt;&gt; "", $E3/$O3, ""), ""),"")</f>
        <v>#VALUE!</v>
      </c>
      <c r="V3" s="10" t="e">
        <f>IF('FY2023'!$A5&lt;&gt;"",IF(AND(MONTH($K3) &lt;= 7, MONTH($L3) &gt;= 7 ), IF($O3 &lt;&gt; "", $E3/$O3, ""), ""),"")</f>
        <v>#VALUE!</v>
      </c>
      <c r="W3" s="10" t="e">
        <f>IF('FY2023'!$A5&lt;&gt;"",IF(AND(MONTH($K3) &lt;= 8, MONTH($L3) &gt;= 8), IF($O3 &lt;&gt; "", $E3/$O3, ""), ""),"")</f>
        <v>#VALUE!</v>
      </c>
      <c r="X3" s="10" t="e">
        <f>IF('FY2023'!$A5&lt;&gt;"",IF(AND(MONTH($K3) &lt;= 9, MONTH($L3) &gt;= 9), IF($O3 &lt;&gt; "", $E3/$O3, ""), ""),"")</f>
        <v>#VALUE!</v>
      </c>
      <c r="Y3" s="10" t="e">
        <f>IF('FY2023'!$A5&lt;&gt;"",IF(AND(MONTH($K3) &lt;= 10, MONTH($L3) &gt;= 10), IF($O3 &lt;&gt; "", $E3/$O3, ""), ""),"")</f>
        <v>#VALUE!</v>
      </c>
      <c r="Z3" s="10" t="e">
        <f>IF('FY2023'!$A5&lt;&gt;"",IF(AND(MONTH($K3) &lt;= 11, MONTH($L3) &gt;= 11), IF($O3 &lt;&gt; "", $E3/$O3, ""), ""),"")</f>
        <v>#VALUE!</v>
      </c>
      <c r="AA3" s="10" t="e">
        <f>IF('FY2023'!$A5&lt;&gt;"",IF(AND(MONTH($K3) &lt;= 12, MONTH($L3) &gt;= 12), IF($O3 &lt;&gt; "", $E3/$O3, ""), ""),"")</f>
        <v>#VALUE!</v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 t="e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#VALUE!</v>
      </c>
      <c r="L4" s="7" t="e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#VALUE!</v>
      </c>
      <c r="M4" s="7" t="e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#VALUE!</v>
      </c>
      <c r="N4" s="7" t="e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#VALUE!</v>
      </c>
      <c r="O4" s="5" t="e">
        <f t="shared" si="0"/>
        <v>#VALUE!</v>
      </c>
      <c r="P4" s="10" t="e">
        <f>IF('FY2023'!$A6&lt;&gt;"",IF(AND(MONTH($K4) &lt;= 1, MONTH($L4) &gt;= 1), IF($O4 &lt;&gt; "", $E4/$O4, ""), ""),"")</f>
        <v>#VALUE!</v>
      </c>
      <c r="Q4" s="10" t="e">
        <f>IF('FY2023'!$A6&lt;&gt;"",IF(AND(MONTH($K4) &lt;= 2, MONTH($L4) &gt;= 2), IF($O4 &lt;&gt; "", $E4/$O4, ""), ""),"")</f>
        <v>#VALUE!</v>
      </c>
      <c r="R4" s="10" t="e">
        <f>IF('FY2023'!$A6&lt;&gt;"",IF(AND(MONTH($K4) &lt;= 3, MONTH($L4) &gt;= 3), IF($O4 &lt;&gt; "", $E4/$O4, ""), ""),"")</f>
        <v>#VALUE!</v>
      </c>
      <c r="S4" s="10" t="e">
        <f>IF('FY2023'!$A6&lt;&gt;"",IF(AND(MONTH($K4) &lt;= 4, MONTH($L4) &gt;= 4), IF($O4 &lt;&gt; "", $E4/$O4, ""), ""),"")</f>
        <v>#VALUE!</v>
      </c>
      <c r="T4" s="10" t="e">
        <f>IF('FY2023'!$A6&lt;&gt;"",IF(AND(MONTH($K4) &lt;= 5, MONTH($L4) &gt;= 5), IF($O4 &lt;&gt; "", $E4/$O4, ""), ""),"")</f>
        <v>#VALUE!</v>
      </c>
      <c r="U4" s="10" t="e">
        <f>IF('FY2023'!$A6&lt;&gt;"",IF(AND(MONTH($K4) &lt;= 6, MONTH($L4) &gt;= 6), IF($O4 &lt;&gt; "", $E4/$O4, ""), ""),"")</f>
        <v>#VALUE!</v>
      </c>
      <c r="V4" s="10" t="e">
        <f>IF('FY2023'!$A6&lt;&gt;"",IF(AND(MONTH($K4) &lt;= 7, MONTH($L4) &gt;= 7 ), IF($O4 &lt;&gt; "", $E4/$O4, ""), ""),"")</f>
        <v>#VALUE!</v>
      </c>
      <c r="W4" s="10" t="e">
        <f>IF('FY2023'!$A6&lt;&gt;"",IF(AND(MONTH($K4) &lt;= 8, MONTH($L4) &gt;= 8), IF($O4 &lt;&gt; "", $E4/$O4, ""), ""),"")</f>
        <v>#VALUE!</v>
      </c>
      <c r="X4" s="10" t="e">
        <f>IF('FY2023'!$A6&lt;&gt;"",IF(AND(MONTH($K4) &lt;= 9, MONTH($L4) &gt;= 9), IF($O4 &lt;&gt; "", $E4/$O4, ""), ""),"")</f>
        <v>#VALUE!</v>
      </c>
      <c r="Y4" s="10" t="e">
        <f>IF('FY2023'!$A6&lt;&gt;"",IF(AND(MONTH($K4) &lt;= 10, MONTH($L4) &gt;= 10), IF($O4 &lt;&gt; "", $E4/$O4, ""), ""),"")</f>
        <v>#VALUE!</v>
      </c>
      <c r="Z4" s="10" t="e">
        <f>IF('FY2023'!$A6&lt;&gt;"",IF(AND(MONTH($K4) &lt;= 11, MONTH($L4) &gt;= 11), IF($O4 &lt;&gt; "", $E4/$O4, ""), ""),"")</f>
        <v>#VALUE!</v>
      </c>
      <c r="AA4" s="10" t="e">
        <f>IF('FY2023'!$A6&lt;&gt;"",IF(AND(MONTH($K4) &lt;= 12, MONTH($L4) &gt;= 12), IF($O4 &lt;&gt; "", $E4/$O4, ""), ""),"")</f>
        <v>#VALUE!</v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 t="e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#VALUE!</v>
      </c>
      <c r="L5" s="7" t="e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#VALUE!</v>
      </c>
      <c r="M5" s="7" t="e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#VALUE!</v>
      </c>
      <c r="N5" s="7" t="e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#VALUE!</v>
      </c>
      <c r="O5" s="5" t="e">
        <f t="shared" si="0"/>
        <v>#VALUE!</v>
      </c>
      <c r="P5" s="10" t="e">
        <f>IF('FY2023'!$A7&lt;&gt;"",IF(AND(MONTH($K5) &lt;= 1, MONTH($L5) &gt;= 1), IF($O5 &lt;&gt; "", $E5/$O5, ""), ""),"")</f>
        <v>#VALUE!</v>
      </c>
      <c r="Q5" s="10" t="e">
        <f>IF('FY2023'!$A7&lt;&gt;"",IF(AND(MONTH($K5) &lt;= 2, MONTH($L5) &gt;= 2), IF($O5 &lt;&gt; "", $E5/$O5, ""), ""),"")</f>
        <v>#VALUE!</v>
      </c>
      <c r="R5" s="10" t="e">
        <f>IF('FY2023'!$A7&lt;&gt;"",IF(AND(MONTH($K5) &lt;= 3, MONTH($L5) &gt;= 3), IF($O5 &lt;&gt; "", $E5/$O5, ""), ""),"")</f>
        <v>#VALUE!</v>
      </c>
      <c r="S5" s="10" t="e">
        <f>IF('FY2023'!$A7&lt;&gt;"",IF(AND(MONTH($K5) &lt;= 4, MONTH($L5) &gt;= 4), IF($O5 &lt;&gt; "", $E5/$O5, ""), ""),"")</f>
        <v>#VALUE!</v>
      </c>
      <c r="T5" s="10" t="e">
        <f>IF('FY2023'!$A7&lt;&gt;"",IF(AND(MONTH($K5) &lt;= 5, MONTH($L5) &gt;= 5), IF($O5 &lt;&gt; "", $E5/$O5, ""), ""),"")</f>
        <v>#VALUE!</v>
      </c>
      <c r="U5" s="10" t="e">
        <f>IF('FY2023'!$A7&lt;&gt;"",IF(AND(MONTH($K5) &lt;= 6, MONTH($L5) &gt;= 6), IF($O5 &lt;&gt; "", $E5/$O5, ""), ""),"")</f>
        <v>#VALUE!</v>
      </c>
      <c r="V5" s="10" t="e">
        <f>IF('FY2023'!$A7&lt;&gt;"",IF(AND(MONTH($K5) &lt;= 7, MONTH($L5) &gt;= 7 ), IF($O5 &lt;&gt; "", $E5/$O5, ""), ""),"")</f>
        <v>#VALUE!</v>
      </c>
      <c r="W5" s="10" t="e">
        <f>IF('FY2023'!$A7&lt;&gt;"",IF(AND(MONTH($K5) &lt;= 8, MONTH($L5) &gt;= 8), IF($O5 &lt;&gt; "", $E5/$O5, ""), ""),"")</f>
        <v>#VALUE!</v>
      </c>
      <c r="X5" s="10" t="e">
        <f>IF('FY2023'!$A7&lt;&gt;"",IF(AND(MONTH($K5) &lt;= 9, MONTH($L5) &gt;= 9), IF($O5 &lt;&gt; "", $E5/$O5, ""), ""),"")</f>
        <v>#VALUE!</v>
      </c>
      <c r="Y5" s="10" t="e">
        <f>IF('FY2023'!$A7&lt;&gt;"",IF(AND(MONTH($K5) &lt;= 10, MONTH($L5) &gt;= 10), IF($O5 &lt;&gt; "", $E5/$O5, ""), ""),"")</f>
        <v>#VALUE!</v>
      </c>
      <c r="Z5" s="10" t="e">
        <f>IF('FY2023'!$A7&lt;&gt;"",IF(AND(MONTH($K5) &lt;= 11, MONTH($L5) &gt;= 11), IF($O5 &lt;&gt; "", $E5/$O5, ""), ""),"")</f>
        <v>#VALUE!</v>
      </c>
      <c r="AA5" s="10" t="e">
        <f>IF('FY2023'!$A7&lt;&gt;"",IF(AND(MONTH($K5) &lt;= 12, MONTH($L5) &gt;= 12), IF($O5 &lt;&gt; "", $E5/$O5, ""), ""),"")</f>
        <v>#VALUE!</v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 t="e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#VALUE!</v>
      </c>
      <c r="L6" s="7" t="e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#VALUE!</v>
      </c>
      <c r="M6" s="7" t="e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#VALUE!</v>
      </c>
      <c r="N6" s="7" t="e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#VALUE!</v>
      </c>
      <c r="O6" s="5" t="e">
        <f t="shared" si="0"/>
        <v>#VALUE!</v>
      </c>
      <c r="P6" s="10" t="e">
        <f>IF('FY2023'!$A8&lt;&gt;"",IF(AND(MONTH($K6) &lt;= 1, MONTH($L6) &gt;= 1), IF($O6 &lt;&gt; "", $E6/$O6, ""), ""),"")</f>
        <v>#VALUE!</v>
      </c>
      <c r="Q6" s="10" t="e">
        <f>IF('FY2023'!$A8&lt;&gt;"",IF(AND(MONTH($K6) &lt;= 2, MONTH($L6) &gt;= 2), IF($O6 &lt;&gt; "", $E6/$O6, ""), ""),"")</f>
        <v>#VALUE!</v>
      </c>
      <c r="R6" s="10" t="e">
        <f>IF('FY2023'!$A8&lt;&gt;"",IF(AND(MONTH($K6) &lt;= 3, MONTH($L6) &gt;= 3), IF($O6 &lt;&gt; "", $E6/$O6, ""), ""),"")</f>
        <v>#VALUE!</v>
      </c>
      <c r="S6" s="10" t="e">
        <f>IF('FY2023'!$A8&lt;&gt;"",IF(AND(MONTH($K6) &lt;= 4, MONTH($L6) &gt;= 4), IF($O6 &lt;&gt; "", $E6/$O6, ""), ""),"")</f>
        <v>#VALUE!</v>
      </c>
      <c r="T6" s="10" t="e">
        <f>IF('FY2023'!$A8&lt;&gt;"",IF(AND(MONTH($K6) &lt;= 5, MONTH($L6) &gt;= 5), IF($O6 &lt;&gt; "", $E6/$O6, ""), ""),"")</f>
        <v>#VALUE!</v>
      </c>
      <c r="U6" s="10" t="e">
        <f>IF('FY2023'!$A8&lt;&gt;"",IF(AND(MONTH($K6) &lt;= 6, MONTH($L6) &gt;= 6), IF($O6 &lt;&gt; "", $E6/$O6, ""), ""),"")</f>
        <v>#VALUE!</v>
      </c>
      <c r="V6" s="10" t="e">
        <f>IF('FY2023'!$A8&lt;&gt;"",IF(AND(MONTH($K6) &lt;= 7, MONTH($L6) &gt;= 7 ), IF($O6 &lt;&gt; "", $E6/$O6, ""), ""),"")</f>
        <v>#VALUE!</v>
      </c>
      <c r="W6" s="10" t="e">
        <f>IF('FY2023'!$A8&lt;&gt;"",IF(AND(MONTH($K6) &lt;= 8, MONTH($L6) &gt;= 8), IF($O6 &lt;&gt; "", $E6/$O6, ""), ""),"")</f>
        <v>#VALUE!</v>
      </c>
      <c r="X6" s="10" t="e">
        <f>IF('FY2023'!$A8&lt;&gt;"",IF(AND(MONTH($K6) &lt;= 9, MONTH($L6) &gt;= 9), IF($O6 &lt;&gt; "", $E6/$O6, ""), ""),"")</f>
        <v>#VALUE!</v>
      </c>
      <c r="Y6" s="10" t="e">
        <f>IF('FY2023'!$A8&lt;&gt;"",IF(AND(MONTH($K6) &lt;= 10, MONTH($L6) &gt;= 10), IF($O6 &lt;&gt; "", $E6/$O6, ""), ""),"")</f>
        <v>#VALUE!</v>
      </c>
      <c r="Z6" s="10" t="e">
        <f>IF('FY2023'!$A8&lt;&gt;"",IF(AND(MONTH($K6) &lt;= 11, MONTH($L6) &gt;= 11), IF($O6 &lt;&gt; "", $E6/$O6, ""), ""),"")</f>
        <v>#VALUE!</v>
      </c>
      <c r="AA6" s="10" t="e">
        <f>IF('FY2023'!$A8&lt;&gt;"",IF(AND(MONTH($K6) &lt;= 12, MONTH($L6) &gt;= 12), IF($O6 &lt;&gt; "", $E6/$O6, ""), ""),"")</f>
        <v>#VALUE!</v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 t="e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#VALUE!</v>
      </c>
      <c r="L7" s="7" t="e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#VALUE!</v>
      </c>
      <c r="M7" s="7" t="e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#VALUE!</v>
      </c>
      <c r="N7" s="7" t="e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#VALUE!</v>
      </c>
      <c r="O7" s="5" t="e">
        <f t="shared" si="0"/>
        <v>#VALUE!</v>
      </c>
      <c r="P7" s="10" t="e">
        <f>IF('FY2023'!$A9&lt;&gt;"",IF(AND(MONTH($K7) &lt;= 1, MONTH($L7) &gt;= 1), IF($O7 &lt;&gt; "", $E7/$O7, ""), ""),"")</f>
        <v>#VALUE!</v>
      </c>
      <c r="Q7" s="10" t="e">
        <f>IF('FY2023'!$A9&lt;&gt;"",IF(AND(MONTH($K7) &lt;= 2, MONTH($L7) &gt;= 2), IF($O7 &lt;&gt; "", $E7/$O7, ""), ""),"")</f>
        <v>#VALUE!</v>
      </c>
      <c r="R7" s="10" t="e">
        <f>IF('FY2023'!$A9&lt;&gt;"",IF(AND(MONTH($K7) &lt;= 3, MONTH($L7) &gt;= 3), IF($O7 &lt;&gt; "", $E7/$O7, ""), ""),"")</f>
        <v>#VALUE!</v>
      </c>
      <c r="S7" s="10" t="e">
        <f>IF('FY2023'!$A9&lt;&gt;"",IF(AND(MONTH($K7) &lt;= 4, MONTH($L7) &gt;= 4), IF($O7 &lt;&gt; "", $E7/$O7, ""), ""),"")</f>
        <v>#VALUE!</v>
      </c>
      <c r="T7" s="10" t="e">
        <f>IF('FY2023'!$A9&lt;&gt;"",IF(AND(MONTH($K7) &lt;= 5, MONTH($L7) &gt;= 5), IF($O7 &lt;&gt; "", $E7/$O7, ""), ""),"")</f>
        <v>#VALUE!</v>
      </c>
      <c r="U7" s="10" t="e">
        <f>IF('FY2023'!$A9&lt;&gt;"",IF(AND(MONTH($K7) &lt;= 6, MONTH($L7) &gt;= 6), IF($O7 &lt;&gt; "", $E7/$O7, ""), ""),"")</f>
        <v>#VALUE!</v>
      </c>
      <c r="V7" s="10" t="e">
        <f>IF('FY2023'!$A9&lt;&gt;"",IF(AND(MONTH($K7) &lt;= 7, MONTH($L7) &gt;= 7 ), IF($O7 &lt;&gt; "", $E7/$O7, ""), ""),"")</f>
        <v>#VALUE!</v>
      </c>
      <c r="W7" s="10" t="e">
        <f>IF('FY2023'!$A9&lt;&gt;"",IF(AND(MONTH($K7) &lt;= 8, MONTH($L7) &gt;= 8), IF($O7 &lt;&gt; "", $E7/$O7, ""), ""),"")</f>
        <v>#VALUE!</v>
      </c>
      <c r="X7" s="10" t="e">
        <f>IF('FY2023'!$A9&lt;&gt;"",IF(AND(MONTH($K7) &lt;= 9, MONTH($L7) &gt;= 9), IF($O7 &lt;&gt; "", $E7/$O7, ""), ""),"")</f>
        <v>#VALUE!</v>
      </c>
      <c r="Y7" s="10" t="e">
        <f>IF('FY2023'!$A9&lt;&gt;"",IF(AND(MONTH($K7) &lt;= 10, MONTH($L7) &gt;= 10), IF($O7 &lt;&gt; "", $E7/$O7, ""), ""),"")</f>
        <v>#VALUE!</v>
      </c>
      <c r="Z7" s="10" t="e">
        <f>IF('FY2023'!$A9&lt;&gt;"",IF(AND(MONTH($K7) &lt;= 11, MONTH($L7) &gt;= 11), IF($O7 &lt;&gt; "", $E7/$O7, ""), ""),"")</f>
        <v>#VALUE!</v>
      </c>
      <c r="AA7" s="10" t="e">
        <f>IF('FY2023'!$A9&lt;&gt;"",IF(AND(MONTH($K7) &lt;= 12, MONTH($L7) &gt;= 12), IF($O7 &lt;&gt; "", $E7/$O7, ""), ""),"")</f>
        <v>#VALUE!</v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 t="e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#VALUE!</v>
      </c>
      <c r="L8" s="7" t="e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#VALUE!</v>
      </c>
      <c r="M8" s="7" t="e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#VALUE!</v>
      </c>
      <c r="N8" s="7" t="e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#VALUE!</v>
      </c>
      <c r="O8" s="5" t="e">
        <f t="shared" si="0"/>
        <v>#VALUE!</v>
      </c>
      <c r="P8" s="10" t="e">
        <f>IF('FY2023'!$A10&lt;&gt;"",IF(AND(MONTH($K8) &lt;= 1, MONTH($L8) &gt;= 1), IF($O8 &lt;&gt; "", $E8/$O8, ""), ""),"")</f>
        <v>#VALUE!</v>
      </c>
      <c r="Q8" s="10" t="e">
        <f>IF('FY2023'!$A10&lt;&gt;"",IF(AND(MONTH($K8) &lt;= 2, MONTH($L8) &gt;= 2), IF($O8 &lt;&gt; "", $E8/$O8, ""), ""),"")</f>
        <v>#VALUE!</v>
      </c>
      <c r="R8" s="10" t="e">
        <f>IF('FY2023'!$A10&lt;&gt;"",IF(AND(MONTH($K8) &lt;= 3, MONTH($L8) &gt;= 3), IF($O8 &lt;&gt; "", $E8/$O8, ""), ""),"")</f>
        <v>#VALUE!</v>
      </c>
      <c r="S8" s="10" t="e">
        <f>IF('FY2023'!$A10&lt;&gt;"",IF(AND(MONTH($K8) &lt;= 4, MONTH($L8) &gt;= 4), IF($O8 &lt;&gt; "", $E8/$O8, ""), ""),"")</f>
        <v>#VALUE!</v>
      </c>
      <c r="T8" s="10" t="e">
        <f>IF('FY2023'!$A10&lt;&gt;"",IF(AND(MONTH($K8) &lt;= 5, MONTH($L8) &gt;= 5), IF($O8 &lt;&gt; "", $E8/$O8, ""), ""),"")</f>
        <v>#VALUE!</v>
      </c>
      <c r="U8" s="10" t="e">
        <f>IF('FY2023'!$A10&lt;&gt;"",IF(AND(MONTH($K8) &lt;= 6, MONTH($L8) &gt;= 6), IF($O8 &lt;&gt; "", $E8/$O8, ""), ""),"")</f>
        <v>#VALUE!</v>
      </c>
      <c r="V8" s="10" t="e">
        <f>IF('FY2023'!$A10&lt;&gt;"",IF(AND(MONTH($K8) &lt;= 7, MONTH($L8) &gt;= 7 ), IF($O8 &lt;&gt; "", $E8/$O8, ""), ""),"")</f>
        <v>#VALUE!</v>
      </c>
      <c r="W8" s="10" t="e">
        <f>IF('FY2023'!$A10&lt;&gt;"",IF(AND(MONTH($K8) &lt;= 8, MONTH($L8) &gt;= 8), IF($O8 &lt;&gt; "", $E8/$O8, ""), ""),"")</f>
        <v>#VALUE!</v>
      </c>
      <c r="X8" s="10" t="e">
        <f>IF('FY2023'!$A10&lt;&gt;"",IF(AND(MONTH($K8) &lt;= 9, MONTH($L8) &gt;= 9), IF($O8 &lt;&gt; "", $E8/$O8, ""), ""),"")</f>
        <v>#VALUE!</v>
      </c>
      <c r="Y8" s="10" t="e">
        <f>IF('FY2023'!$A10&lt;&gt;"",IF(AND(MONTH($K8) &lt;= 10, MONTH($L8) &gt;= 10), IF($O8 &lt;&gt; "", $E8/$O8, ""), ""),"")</f>
        <v>#VALUE!</v>
      </c>
      <c r="Z8" s="10" t="e">
        <f>IF('FY2023'!$A10&lt;&gt;"",IF(AND(MONTH($K8) &lt;= 11, MONTH($L8) &gt;= 11), IF($O8 &lt;&gt; "", $E8/$O8, ""), ""),"")</f>
        <v>#VALUE!</v>
      </c>
      <c r="AA8" s="10" t="e">
        <f>IF('FY2023'!$A10&lt;&gt;"",IF(AND(MONTH($K8) &lt;= 12, MONTH($L8) &gt;= 12), IF($O8 &lt;&gt; "", $E8/$O8, ""), ""),"")</f>
        <v>#VALUE!</v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 t="e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#VALUE!</v>
      </c>
      <c r="L9" s="7" t="e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#VALUE!</v>
      </c>
      <c r="M9" s="7" t="e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#VALUE!</v>
      </c>
      <c r="N9" s="7" t="e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#VALUE!</v>
      </c>
      <c r="O9" s="5" t="e">
        <f t="shared" si="0"/>
        <v>#VALUE!</v>
      </c>
      <c r="P9" s="10" t="e">
        <f>IF('FY2023'!$A11&lt;&gt;"",IF(AND(MONTH($K9) &lt;= 1, MONTH($L9) &gt;= 1), IF($O9 &lt;&gt; "", $E9/$O9, ""), ""),"")</f>
        <v>#VALUE!</v>
      </c>
      <c r="Q9" s="10" t="e">
        <f>IF('FY2023'!$A11&lt;&gt;"",IF(AND(MONTH($K9) &lt;= 2, MONTH($L9) &gt;= 2), IF($O9 &lt;&gt; "", $E9/$O9, ""), ""),"")</f>
        <v>#VALUE!</v>
      </c>
      <c r="R9" s="10" t="e">
        <f>IF('FY2023'!$A11&lt;&gt;"",IF(AND(MONTH($K9) &lt;= 3, MONTH($L9) &gt;= 3), IF($O9 &lt;&gt; "", $E9/$O9, ""), ""),"")</f>
        <v>#VALUE!</v>
      </c>
      <c r="S9" s="10" t="e">
        <f>IF('FY2023'!$A11&lt;&gt;"",IF(AND(MONTH($K9) &lt;= 4, MONTH($L9) &gt;= 4), IF($O9 &lt;&gt; "", $E9/$O9, ""), ""),"")</f>
        <v>#VALUE!</v>
      </c>
      <c r="T9" s="10" t="e">
        <f>IF('FY2023'!$A11&lt;&gt;"",IF(AND(MONTH($K9) &lt;= 5, MONTH($L9) &gt;= 5), IF($O9 &lt;&gt; "", $E9/$O9, ""), ""),"")</f>
        <v>#VALUE!</v>
      </c>
      <c r="U9" s="10" t="e">
        <f>IF('FY2023'!$A11&lt;&gt;"",IF(AND(MONTH($K9) &lt;= 6, MONTH($L9) &gt;= 6), IF($O9 &lt;&gt; "", $E9/$O9, ""), ""),"")</f>
        <v>#VALUE!</v>
      </c>
      <c r="V9" s="10" t="e">
        <f>IF('FY2023'!$A11&lt;&gt;"",IF(AND(MONTH($K9) &lt;= 7, MONTH($L9) &gt;= 7 ), IF($O9 &lt;&gt; "", $E9/$O9, ""), ""),"")</f>
        <v>#VALUE!</v>
      </c>
      <c r="W9" s="10" t="e">
        <f>IF('FY2023'!$A11&lt;&gt;"",IF(AND(MONTH($K9) &lt;= 8, MONTH($L9) &gt;= 8), IF($O9 &lt;&gt; "", $E9/$O9, ""), ""),"")</f>
        <v>#VALUE!</v>
      </c>
      <c r="X9" s="10" t="e">
        <f>IF('FY2023'!$A11&lt;&gt;"",IF(AND(MONTH($K9) &lt;= 9, MONTH($L9) &gt;= 9), IF($O9 &lt;&gt; "", $E9/$O9, ""), ""),"")</f>
        <v>#VALUE!</v>
      </c>
      <c r="Y9" s="10" t="e">
        <f>IF('FY2023'!$A11&lt;&gt;"",IF(AND(MONTH($K9) &lt;= 10, MONTH($L9) &gt;= 10), IF($O9 &lt;&gt; "", $E9/$O9, ""), ""),"")</f>
        <v>#VALUE!</v>
      </c>
      <c r="Z9" s="10" t="e">
        <f>IF('FY2023'!$A11&lt;&gt;"",IF(AND(MONTH($K9) &lt;= 11, MONTH($L9) &gt;= 11), IF($O9 &lt;&gt; "", $E9/$O9, ""), ""),"")</f>
        <v>#VALUE!</v>
      </c>
      <c r="AA9" s="10" t="e">
        <f>IF('FY2023'!$A11&lt;&gt;"",IF(AND(MONTH($K9) &lt;= 12, MONTH($L9) &gt;= 12), IF($O9 &lt;&gt; "", $E9/$O9, ""), ""),"")</f>
        <v>#VALUE!</v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 t="e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#VALUE!</v>
      </c>
      <c r="L10" s="7" t="e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#VALUE!</v>
      </c>
      <c r="M10" s="7" t="e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#VALUE!</v>
      </c>
      <c r="N10" s="7" t="e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#VALUE!</v>
      </c>
      <c r="O10" s="5" t="e">
        <f t="shared" si="0"/>
        <v>#VALUE!</v>
      </c>
      <c r="P10" s="10" t="e">
        <f>IF('FY2023'!$A12&lt;&gt;"",IF(AND(MONTH($K10) &lt;= 1, MONTH($L10) &gt;= 1), IF($O10 &lt;&gt; "", $E10/$O10, ""), ""),"")</f>
        <v>#VALUE!</v>
      </c>
      <c r="Q10" s="10" t="e">
        <f>IF('FY2023'!$A12&lt;&gt;"",IF(AND(MONTH($K10) &lt;= 2, MONTH($L10) &gt;= 2), IF($O10 &lt;&gt; "", $E10/$O10, ""), ""),"")</f>
        <v>#VALUE!</v>
      </c>
      <c r="R10" s="10" t="e">
        <f>IF('FY2023'!$A12&lt;&gt;"",IF(AND(MONTH($K10) &lt;= 3, MONTH($L10) &gt;= 3), IF($O10 &lt;&gt; "", $E10/$O10, ""), ""),"")</f>
        <v>#VALUE!</v>
      </c>
      <c r="S10" s="10" t="e">
        <f>IF('FY2023'!$A12&lt;&gt;"",IF(AND(MONTH($K10) &lt;= 4, MONTH($L10) &gt;= 4), IF($O10 &lt;&gt; "", $E10/$O10, ""), ""),"")</f>
        <v>#VALUE!</v>
      </c>
      <c r="T10" s="10" t="e">
        <f>IF('FY2023'!$A12&lt;&gt;"",IF(AND(MONTH($K10) &lt;= 5, MONTH($L10) &gt;= 5), IF($O10 &lt;&gt; "", $E10/$O10, ""), ""),"")</f>
        <v>#VALUE!</v>
      </c>
      <c r="U10" s="10" t="e">
        <f>IF('FY2023'!$A12&lt;&gt;"",IF(AND(MONTH($K10) &lt;= 6, MONTH($L10) &gt;= 6), IF($O10 &lt;&gt; "", $E10/$O10, ""), ""),"")</f>
        <v>#VALUE!</v>
      </c>
      <c r="V10" s="10" t="e">
        <f>IF('FY2023'!$A12&lt;&gt;"",IF(AND(MONTH($K10) &lt;= 7, MONTH($L10) &gt;= 7 ), IF($O10 &lt;&gt; "", $E10/$O10, ""), ""),"")</f>
        <v>#VALUE!</v>
      </c>
      <c r="W10" s="10" t="e">
        <f>IF('FY2023'!$A12&lt;&gt;"",IF(AND(MONTH($K10) &lt;= 8, MONTH($L10) &gt;= 8), IF($O10 &lt;&gt; "", $E10/$O10, ""), ""),"")</f>
        <v>#VALUE!</v>
      </c>
      <c r="X10" s="10" t="e">
        <f>IF('FY2023'!$A12&lt;&gt;"",IF(AND(MONTH($K10) &lt;= 9, MONTH($L10) &gt;= 9), IF($O10 &lt;&gt; "", $E10/$O10, ""), ""),"")</f>
        <v>#VALUE!</v>
      </c>
      <c r="Y10" s="10" t="e">
        <f>IF('FY2023'!$A12&lt;&gt;"",IF(AND(MONTH($K10) &lt;= 10, MONTH($L10) &gt;= 10), IF($O10 &lt;&gt; "", $E10/$O10, ""), ""),"")</f>
        <v>#VALUE!</v>
      </c>
      <c r="Z10" s="10" t="e">
        <f>IF('FY2023'!$A12&lt;&gt;"",IF(AND(MONTH($K10) &lt;= 11, MONTH($L10) &gt;= 11), IF($O10 &lt;&gt; "", $E10/$O10, ""), ""),"")</f>
        <v>#VALUE!</v>
      </c>
      <c r="AA10" s="10" t="e">
        <f>IF('FY2023'!$A12&lt;&gt;"",IF(AND(MONTH($K10) &lt;= 12, MONTH($L10) &gt;= 12), IF($O10 &lt;&gt; "", $E10/$O10, ""), ""),"")</f>
        <v>#VALUE!</v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 t="e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#VALUE!</v>
      </c>
      <c r="L11" s="7" t="e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#VALUE!</v>
      </c>
      <c r="M11" s="7" t="e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#VALUE!</v>
      </c>
      <c r="N11" s="7" t="e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#VALUE!</v>
      </c>
      <c r="O11" s="5" t="e">
        <f t="shared" si="0"/>
        <v>#VALUE!</v>
      </c>
      <c r="P11" s="10" t="e">
        <f>IF('FY2023'!$A13&lt;&gt;"",IF(AND(MONTH($K11) &lt;= 1, MONTH($L11) &gt;= 1), IF($O11 &lt;&gt; "", $E11/$O11, ""), ""),"")</f>
        <v>#VALUE!</v>
      </c>
      <c r="Q11" s="10" t="e">
        <f>IF('FY2023'!$A13&lt;&gt;"",IF(AND(MONTH($K11) &lt;= 2, MONTH($L11) &gt;= 2), IF($O11 &lt;&gt; "", $E11/$O11, ""), ""),"")</f>
        <v>#VALUE!</v>
      </c>
      <c r="R11" s="10" t="e">
        <f>IF('FY2023'!$A13&lt;&gt;"",IF(AND(MONTH($K11) &lt;= 3, MONTH($L11) &gt;= 3), IF($O11 &lt;&gt; "", $E11/$O11, ""), ""),"")</f>
        <v>#VALUE!</v>
      </c>
      <c r="S11" s="10" t="e">
        <f>IF('FY2023'!$A13&lt;&gt;"",IF(AND(MONTH($K11) &lt;= 4, MONTH($L11) &gt;= 4), IF($O11 &lt;&gt; "", $E11/$O11, ""), ""),"")</f>
        <v>#VALUE!</v>
      </c>
      <c r="T11" s="10" t="e">
        <f>IF('FY2023'!$A13&lt;&gt;"",IF(AND(MONTH($K11) &lt;= 5, MONTH($L11) &gt;= 5), IF($O11 &lt;&gt; "", $E11/$O11, ""), ""),"")</f>
        <v>#VALUE!</v>
      </c>
      <c r="U11" s="10" t="e">
        <f>IF('FY2023'!$A13&lt;&gt;"",IF(AND(MONTH($K11) &lt;= 6, MONTH($L11) &gt;= 6), IF($O11 &lt;&gt; "", $E11/$O11, ""), ""),"")</f>
        <v>#VALUE!</v>
      </c>
      <c r="V11" s="10" t="e">
        <f>IF('FY2023'!$A13&lt;&gt;"",IF(AND(MONTH($K11) &lt;= 7, MONTH($L11) &gt;= 7 ), IF($O11 &lt;&gt; "", $E11/$O11, ""), ""),"")</f>
        <v>#VALUE!</v>
      </c>
      <c r="W11" s="10" t="e">
        <f>IF('FY2023'!$A13&lt;&gt;"",IF(AND(MONTH($K11) &lt;= 8, MONTH($L11) &gt;= 8), IF($O11 &lt;&gt; "", $E11/$O11, ""), ""),"")</f>
        <v>#VALUE!</v>
      </c>
      <c r="X11" s="10" t="e">
        <f>IF('FY2023'!$A13&lt;&gt;"",IF(AND(MONTH($K11) &lt;= 9, MONTH($L11) &gt;= 9), IF($O11 &lt;&gt; "", $E11/$O11, ""), ""),"")</f>
        <v>#VALUE!</v>
      </c>
      <c r="Y11" s="10" t="e">
        <f>IF('FY2023'!$A13&lt;&gt;"",IF(AND(MONTH($K11) &lt;= 10, MONTH($L11) &gt;= 10), IF($O11 &lt;&gt; "", $E11/$O11, ""), ""),"")</f>
        <v>#VALUE!</v>
      </c>
      <c r="Z11" s="10" t="e">
        <f>IF('FY2023'!$A13&lt;&gt;"",IF(AND(MONTH($K11) &lt;= 11, MONTH($L11) &gt;= 11), IF($O11 &lt;&gt; "", $E11/$O11, ""), ""),"")</f>
        <v>#VALUE!</v>
      </c>
      <c r="AA11" s="10" t="e">
        <f>IF('FY2023'!$A13&lt;&gt;"",IF(AND(MONTH($K11) &lt;= 12, MONTH($L11) &gt;= 12), IF($O11 &lt;&gt; "", $E11/$O11, ""), ""),"")</f>
        <v>#VALUE!</v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 t="e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#VALUE!</v>
      </c>
      <c r="L12" s="7" t="e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#VALUE!</v>
      </c>
      <c r="M12" s="7" t="e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#VALUE!</v>
      </c>
      <c r="N12" s="7" t="e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#VALUE!</v>
      </c>
      <c r="O12" s="5" t="e">
        <f t="shared" si="0"/>
        <v>#VALUE!</v>
      </c>
      <c r="P12" s="10" t="e">
        <f>IF('FY2023'!$A14&lt;&gt;"",IF(AND(MONTH($K12) &lt;= 1, MONTH($L12) &gt;= 1), IF($O12 &lt;&gt; "", $E12/$O12, ""), ""),"")</f>
        <v>#VALUE!</v>
      </c>
      <c r="Q12" s="10" t="e">
        <f>IF('FY2023'!$A14&lt;&gt;"",IF(AND(MONTH($K12) &lt;= 2, MONTH($L12) &gt;= 2), IF($O12 &lt;&gt; "", $E12/$O12, ""), ""),"")</f>
        <v>#VALUE!</v>
      </c>
      <c r="R12" s="10" t="e">
        <f>IF('FY2023'!$A14&lt;&gt;"",IF(AND(MONTH($K12) &lt;= 3, MONTH($L12) &gt;= 3), IF($O12 &lt;&gt; "", $E12/$O12, ""), ""),"")</f>
        <v>#VALUE!</v>
      </c>
      <c r="S12" s="10" t="e">
        <f>IF('FY2023'!$A14&lt;&gt;"",IF(AND(MONTH($K12) &lt;= 4, MONTH($L12) &gt;= 4), IF($O12 &lt;&gt; "", $E12/$O12, ""), ""),"")</f>
        <v>#VALUE!</v>
      </c>
      <c r="T12" s="10" t="e">
        <f>IF('FY2023'!$A14&lt;&gt;"",IF(AND(MONTH($K12) &lt;= 5, MONTH($L12) &gt;= 5), IF($O12 &lt;&gt; "", $E12/$O12, ""), ""),"")</f>
        <v>#VALUE!</v>
      </c>
      <c r="U12" s="10" t="e">
        <f>IF('FY2023'!$A14&lt;&gt;"",IF(AND(MONTH($K12) &lt;= 6, MONTH($L12) &gt;= 6), IF($O12 &lt;&gt; "", $E12/$O12, ""), ""),"")</f>
        <v>#VALUE!</v>
      </c>
      <c r="V12" s="10" t="e">
        <f>IF('FY2023'!$A14&lt;&gt;"",IF(AND(MONTH($K12) &lt;= 7, MONTH($L12) &gt;= 7 ), IF($O12 &lt;&gt; "", $E12/$O12, ""), ""),"")</f>
        <v>#VALUE!</v>
      </c>
      <c r="W12" s="10" t="e">
        <f>IF('FY2023'!$A14&lt;&gt;"",IF(AND(MONTH($K12) &lt;= 8, MONTH($L12) &gt;= 8), IF($O12 &lt;&gt; "", $E12/$O12, ""), ""),"")</f>
        <v>#VALUE!</v>
      </c>
      <c r="X12" s="10" t="e">
        <f>IF('FY2023'!$A14&lt;&gt;"",IF(AND(MONTH($K12) &lt;= 9, MONTH($L12) &gt;= 9), IF($O12 &lt;&gt; "", $E12/$O12, ""), ""),"")</f>
        <v>#VALUE!</v>
      </c>
      <c r="Y12" s="10" t="e">
        <f>IF('FY2023'!$A14&lt;&gt;"",IF(AND(MONTH($K12) &lt;= 10, MONTH($L12) &gt;= 10), IF($O12 &lt;&gt; "", $E12/$O12, ""), ""),"")</f>
        <v>#VALUE!</v>
      </c>
      <c r="Z12" s="10" t="e">
        <f>IF('FY2023'!$A14&lt;&gt;"",IF(AND(MONTH($K12) &lt;= 11, MONTH($L12) &gt;= 11), IF($O12 &lt;&gt; "", $E12/$O12, ""), ""),"")</f>
        <v>#VALUE!</v>
      </c>
      <c r="AA12" s="10" t="e">
        <f>IF('FY2023'!$A14&lt;&gt;"",IF(AND(MONTH($K12) &lt;= 12, MONTH($L12) &gt;= 12), IF($O12 &lt;&gt; "", $E12/$O12, ""), ""),"")</f>
        <v>#VALUE!</v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 t="e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#VALUE!</v>
      </c>
      <c r="L13" s="7" t="e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#VALUE!</v>
      </c>
      <c r="M13" s="7" t="e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#VALUE!</v>
      </c>
      <c r="N13" s="7" t="e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#VALUE!</v>
      </c>
      <c r="O13" s="5" t="e">
        <f t="shared" si="0"/>
        <v>#VALUE!</v>
      </c>
      <c r="P13" s="10" t="e">
        <f>IF('FY2023'!$A15&lt;&gt;"",IF(AND(MONTH($K13) &lt;= 1, MONTH($L13) &gt;= 1), IF($O13 &lt;&gt; "", $E13/$O13, ""), ""),"")</f>
        <v>#VALUE!</v>
      </c>
      <c r="Q13" s="10" t="e">
        <f>IF('FY2023'!$A15&lt;&gt;"",IF(AND(MONTH($K13) &lt;= 2, MONTH($L13) &gt;= 2), IF($O13 &lt;&gt; "", $E13/$O13, ""), ""),"")</f>
        <v>#VALUE!</v>
      </c>
      <c r="R13" s="10" t="e">
        <f>IF('FY2023'!$A15&lt;&gt;"",IF(AND(MONTH($K13) &lt;= 3, MONTH($L13) &gt;= 3), IF($O13 &lt;&gt; "", $E13/$O13, ""), ""),"")</f>
        <v>#VALUE!</v>
      </c>
      <c r="S13" s="10" t="e">
        <f>IF('FY2023'!$A15&lt;&gt;"",IF(AND(MONTH($K13) &lt;= 4, MONTH($L13) &gt;= 4), IF($O13 &lt;&gt; "", $E13/$O13, ""), ""),"")</f>
        <v>#VALUE!</v>
      </c>
      <c r="T13" s="10" t="e">
        <f>IF('FY2023'!$A15&lt;&gt;"",IF(AND(MONTH($K13) &lt;= 5, MONTH($L13) &gt;= 5), IF($O13 &lt;&gt; "", $E13/$O13, ""), ""),"")</f>
        <v>#VALUE!</v>
      </c>
      <c r="U13" s="10" t="e">
        <f>IF('FY2023'!$A15&lt;&gt;"",IF(AND(MONTH($K13) &lt;= 6, MONTH($L13) &gt;= 6), IF($O13 &lt;&gt; "", $E13/$O13, ""), ""),"")</f>
        <v>#VALUE!</v>
      </c>
      <c r="V13" s="10" t="e">
        <f>IF('FY2023'!$A15&lt;&gt;"",IF(AND(MONTH($K13) &lt;= 7, MONTH($L13) &gt;= 7 ), IF($O13 &lt;&gt; "", $E13/$O13, ""), ""),"")</f>
        <v>#VALUE!</v>
      </c>
      <c r="W13" s="10" t="e">
        <f>IF('FY2023'!$A15&lt;&gt;"",IF(AND(MONTH($K13) &lt;= 8, MONTH($L13) &gt;= 8), IF($O13 &lt;&gt; "", $E13/$O13, ""), ""),"")</f>
        <v>#VALUE!</v>
      </c>
      <c r="X13" s="10" t="e">
        <f>IF('FY2023'!$A15&lt;&gt;"",IF(AND(MONTH($K13) &lt;= 9, MONTH($L13) &gt;= 9), IF($O13 &lt;&gt; "", $E13/$O13, ""), ""),"")</f>
        <v>#VALUE!</v>
      </c>
      <c r="Y13" s="10" t="e">
        <f>IF('FY2023'!$A15&lt;&gt;"",IF(AND(MONTH($K13) &lt;= 10, MONTH($L13) &gt;= 10), IF($O13 &lt;&gt; "", $E13/$O13, ""), ""),"")</f>
        <v>#VALUE!</v>
      </c>
      <c r="Z13" s="10" t="e">
        <f>IF('FY2023'!$A15&lt;&gt;"",IF(AND(MONTH($K13) &lt;= 11, MONTH($L13) &gt;= 11), IF($O13 &lt;&gt; "", $E13/$O13, ""), ""),"")</f>
        <v>#VALUE!</v>
      </c>
      <c r="AA13" s="10" t="e">
        <f>IF('FY2023'!$A15&lt;&gt;"",IF(AND(MONTH($K13) &lt;= 12, MONTH($L13) &gt;= 12), IF($O13 &lt;&gt; "", $E13/$O13, ""), ""),"")</f>
        <v>#VALUE!</v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 t="e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#VALUE!</v>
      </c>
      <c r="L14" s="7" t="e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#VALUE!</v>
      </c>
      <c r="M14" s="7" t="e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#VALUE!</v>
      </c>
      <c r="N14" s="7" t="e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#VALUE!</v>
      </c>
      <c r="O14" s="5" t="e">
        <f t="shared" si="0"/>
        <v>#VALUE!</v>
      </c>
      <c r="P14" s="10" t="e">
        <f>IF('FY2023'!$A16&lt;&gt;"",IF(AND(MONTH($K14) &lt;= 1, MONTH($L14) &gt;= 1), IF($O14 &lt;&gt; "", $E14/$O14, ""), ""),"")</f>
        <v>#VALUE!</v>
      </c>
      <c r="Q14" s="10" t="e">
        <f>IF('FY2023'!$A16&lt;&gt;"",IF(AND(MONTH($K14) &lt;= 2, MONTH($L14) &gt;= 2), IF($O14 &lt;&gt; "", $E14/$O14, ""), ""),"")</f>
        <v>#VALUE!</v>
      </c>
      <c r="R14" s="10" t="e">
        <f>IF('FY2023'!$A16&lt;&gt;"",IF(AND(MONTH($K14) &lt;= 3, MONTH($L14) &gt;= 3), IF($O14 &lt;&gt; "", $E14/$O14, ""), ""),"")</f>
        <v>#VALUE!</v>
      </c>
      <c r="S14" s="10" t="e">
        <f>IF('FY2023'!$A16&lt;&gt;"",IF(AND(MONTH($K14) &lt;= 4, MONTH($L14) &gt;= 4), IF($O14 &lt;&gt; "", $E14/$O14, ""), ""),"")</f>
        <v>#VALUE!</v>
      </c>
      <c r="T14" s="10" t="e">
        <f>IF('FY2023'!$A16&lt;&gt;"",IF(AND(MONTH($K14) &lt;= 5, MONTH($L14) &gt;= 5), IF($O14 &lt;&gt; "", $E14/$O14, ""), ""),"")</f>
        <v>#VALUE!</v>
      </c>
      <c r="U14" s="10" t="e">
        <f>IF('FY2023'!$A16&lt;&gt;"",IF(AND(MONTH($K14) &lt;= 6, MONTH($L14) &gt;= 6), IF($O14 &lt;&gt; "", $E14/$O14, ""), ""),"")</f>
        <v>#VALUE!</v>
      </c>
      <c r="V14" s="10" t="e">
        <f>IF('FY2023'!$A16&lt;&gt;"",IF(AND(MONTH($K14) &lt;= 7, MONTH($L14) &gt;= 7 ), IF($O14 &lt;&gt; "", $E14/$O14, ""), ""),"")</f>
        <v>#VALUE!</v>
      </c>
      <c r="W14" s="10" t="e">
        <f>IF('FY2023'!$A16&lt;&gt;"",IF(AND(MONTH($K14) &lt;= 8, MONTH($L14) &gt;= 8), IF($O14 &lt;&gt; "", $E14/$O14, ""), ""),"")</f>
        <v>#VALUE!</v>
      </c>
      <c r="X14" s="10" t="e">
        <f>IF('FY2023'!$A16&lt;&gt;"",IF(AND(MONTH($K14) &lt;= 9, MONTH($L14) &gt;= 9), IF($O14 &lt;&gt; "", $E14/$O14, ""), ""),"")</f>
        <v>#VALUE!</v>
      </c>
      <c r="Y14" s="10" t="e">
        <f>IF('FY2023'!$A16&lt;&gt;"",IF(AND(MONTH($K14) &lt;= 10, MONTH($L14) &gt;= 10), IF($O14 &lt;&gt; "", $E14/$O14, ""), ""),"")</f>
        <v>#VALUE!</v>
      </c>
      <c r="Z14" s="10" t="e">
        <f>IF('FY2023'!$A16&lt;&gt;"",IF(AND(MONTH($K14) &lt;= 11, MONTH($L14) &gt;= 11), IF($O14 &lt;&gt; "", $E14/$O14, ""), ""),"")</f>
        <v>#VALUE!</v>
      </c>
      <c r="AA14" s="10" t="e">
        <f>IF('FY2023'!$A16&lt;&gt;"",IF(AND(MONTH($K14) &lt;= 12, MONTH($L14) &gt;= 12), IF($O14 &lt;&gt; "", $E14/$O14, ""), ""),"")</f>
        <v>#VALUE!</v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 t="e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#VALUE!</v>
      </c>
      <c r="L15" s="7" t="e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#VALUE!</v>
      </c>
      <c r="M15" s="7" t="e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#VALUE!</v>
      </c>
      <c r="N15" s="7" t="e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#VALUE!</v>
      </c>
      <c r="O15" s="5" t="e">
        <f t="shared" si="0"/>
        <v>#VALUE!</v>
      </c>
      <c r="P15" s="10" t="e">
        <f>IF('FY2023'!$A17&lt;&gt;"",IF(AND(MONTH($K15) &lt;= 1, MONTH($L15) &gt;= 1), IF($O15 &lt;&gt; "", $E15/$O15, ""), ""),"")</f>
        <v>#VALUE!</v>
      </c>
      <c r="Q15" s="10" t="e">
        <f>IF('FY2023'!$A17&lt;&gt;"",IF(AND(MONTH($K15) &lt;= 2, MONTH($L15) &gt;= 2), IF($O15 &lt;&gt; "", $E15/$O15, ""), ""),"")</f>
        <v>#VALUE!</v>
      </c>
      <c r="R15" s="10" t="e">
        <f>IF('FY2023'!$A17&lt;&gt;"",IF(AND(MONTH($K15) &lt;= 3, MONTH($L15) &gt;= 3), IF($O15 &lt;&gt; "", $E15/$O15, ""), ""),"")</f>
        <v>#VALUE!</v>
      </c>
      <c r="S15" s="10" t="e">
        <f>IF('FY2023'!$A17&lt;&gt;"",IF(AND(MONTH($K15) &lt;= 4, MONTH($L15) &gt;= 4), IF($O15 &lt;&gt; "", $E15/$O15, ""), ""),"")</f>
        <v>#VALUE!</v>
      </c>
      <c r="T15" s="10" t="e">
        <f>IF('FY2023'!$A17&lt;&gt;"",IF(AND(MONTH($K15) &lt;= 5, MONTH($L15) &gt;= 5), IF($O15 &lt;&gt; "", $E15/$O15, ""), ""),"")</f>
        <v>#VALUE!</v>
      </c>
      <c r="U15" s="10" t="e">
        <f>IF('FY2023'!$A17&lt;&gt;"",IF(AND(MONTH($K15) &lt;= 6, MONTH($L15) &gt;= 6), IF($O15 &lt;&gt; "", $E15/$O15, ""), ""),"")</f>
        <v>#VALUE!</v>
      </c>
      <c r="V15" s="10" t="e">
        <f>IF('FY2023'!$A17&lt;&gt;"",IF(AND(MONTH($K15) &lt;= 7, MONTH($L15) &gt;= 7 ), IF($O15 &lt;&gt; "", $E15/$O15, ""), ""),"")</f>
        <v>#VALUE!</v>
      </c>
      <c r="W15" s="10" t="e">
        <f>IF('FY2023'!$A17&lt;&gt;"",IF(AND(MONTH($K15) &lt;= 8, MONTH($L15) &gt;= 8), IF($O15 &lt;&gt; "", $E15/$O15, ""), ""),"")</f>
        <v>#VALUE!</v>
      </c>
      <c r="X15" s="10" t="e">
        <f>IF('FY2023'!$A17&lt;&gt;"",IF(AND(MONTH($K15) &lt;= 9, MONTH($L15) &gt;= 9), IF($O15 &lt;&gt; "", $E15/$O15, ""), ""),"")</f>
        <v>#VALUE!</v>
      </c>
      <c r="Y15" s="10" t="e">
        <f>IF('FY2023'!$A17&lt;&gt;"",IF(AND(MONTH($K15) &lt;= 10, MONTH($L15) &gt;= 10), IF($O15 &lt;&gt; "", $E15/$O15, ""), ""),"")</f>
        <v>#VALUE!</v>
      </c>
      <c r="Z15" s="10" t="e">
        <f>IF('FY2023'!$A17&lt;&gt;"",IF(AND(MONTH($K15) &lt;= 11, MONTH($L15) &gt;= 11), IF($O15 &lt;&gt; "", $E15/$O15, ""), ""),"")</f>
        <v>#VALUE!</v>
      </c>
      <c r="AA15" s="10" t="e">
        <f>IF('FY2023'!$A17&lt;&gt;"",IF(AND(MONTH($K15) &lt;= 12, MONTH($L15) &gt;= 12), IF($O15 &lt;&gt; "", $E15/$O15, ""), ""),"")</f>
        <v>#VALUE!</v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 t="e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#VALUE!</v>
      </c>
      <c r="L16" s="7" t="e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#VALUE!</v>
      </c>
      <c r="M16" s="7" t="e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#VALUE!</v>
      </c>
      <c r="N16" s="7" t="e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#VALUE!</v>
      </c>
      <c r="O16" s="5" t="e">
        <f t="shared" si="0"/>
        <v>#VALUE!</v>
      </c>
      <c r="P16" s="10" t="e">
        <f>IF('FY2023'!$A18&lt;&gt;"",IF(AND(MONTH($K16) &lt;= 1, MONTH($L16) &gt;= 1), IF($O16 &lt;&gt; "", $E16/$O16, ""), ""),"")</f>
        <v>#VALUE!</v>
      </c>
      <c r="Q16" s="10" t="e">
        <f>IF('FY2023'!$A18&lt;&gt;"",IF(AND(MONTH($K16) &lt;= 2, MONTH($L16) &gt;= 2), IF($O16 &lt;&gt; "", $E16/$O16, ""), ""),"")</f>
        <v>#VALUE!</v>
      </c>
      <c r="R16" s="10" t="e">
        <f>IF('FY2023'!$A18&lt;&gt;"",IF(AND(MONTH($K16) &lt;= 3, MONTH($L16) &gt;= 3), IF($O16 &lt;&gt; "", $E16/$O16, ""), ""),"")</f>
        <v>#VALUE!</v>
      </c>
      <c r="S16" s="10" t="e">
        <f>IF('FY2023'!$A18&lt;&gt;"",IF(AND(MONTH($K16) &lt;= 4, MONTH($L16) &gt;= 4), IF($O16 &lt;&gt; "", $E16/$O16, ""), ""),"")</f>
        <v>#VALUE!</v>
      </c>
      <c r="T16" s="10" t="e">
        <f>IF('FY2023'!$A18&lt;&gt;"",IF(AND(MONTH($K16) &lt;= 5, MONTH($L16) &gt;= 5), IF($O16 &lt;&gt; "", $E16/$O16, ""), ""),"")</f>
        <v>#VALUE!</v>
      </c>
      <c r="U16" s="10" t="e">
        <f>IF('FY2023'!$A18&lt;&gt;"",IF(AND(MONTH($K16) &lt;= 6, MONTH($L16) &gt;= 6), IF($O16 &lt;&gt; "", $E16/$O16, ""), ""),"")</f>
        <v>#VALUE!</v>
      </c>
      <c r="V16" s="10" t="e">
        <f>IF('FY2023'!$A18&lt;&gt;"",IF(AND(MONTH($K16) &lt;= 7, MONTH($L16) &gt;= 7 ), IF($O16 &lt;&gt; "", $E16/$O16, ""), ""),"")</f>
        <v>#VALUE!</v>
      </c>
      <c r="W16" s="10" t="e">
        <f>IF('FY2023'!$A18&lt;&gt;"",IF(AND(MONTH($K16) &lt;= 8, MONTH($L16) &gt;= 8), IF($O16 &lt;&gt; "", $E16/$O16, ""), ""),"")</f>
        <v>#VALUE!</v>
      </c>
      <c r="X16" s="10" t="e">
        <f>IF('FY2023'!$A18&lt;&gt;"",IF(AND(MONTH($K16) &lt;= 9, MONTH($L16) &gt;= 9), IF($O16 &lt;&gt; "", $E16/$O16, ""), ""),"")</f>
        <v>#VALUE!</v>
      </c>
      <c r="Y16" s="10" t="e">
        <f>IF('FY2023'!$A18&lt;&gt;"",IF(AND(MONTH($K16) &lt;= 10, MONTH($L16) &gt;= 10), IF($O16 &lt;&gt; "", $E16/$O16, ""), ""),"")</f>
        <v>#VALUE!</v>
      </c>
      <c r="Z16" s="10" t="e">
        <f>IF('FY2023'!$A18&lt;&gt;"",IF(AND(MONTH($K16) &lt;= 11, MONTH($L16) &gt;= 11), IF($O16 &lt;&gt; "", $E16/$O16, ""), ""),"")</f>
        <v>#VALUE!</v>
      </c>
      <c r="AA16" s="10" t="e">
        <f>IF('FY2023'!$A18&lt;&gt;"",IF(AND(MONTH($K16) &lt;= 12, MONTH($L16) &gt;= 12), IF($O16 &lt;&gt; "", $E16/$O16, ""), ""),"")</f>
        <v>#VALUE!</v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 t="e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#VALUE!</v>
      </c>
      <c r="L17" s="7" t="e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#VALUE!</v>
      </c>
      <c r="M17" s="7" t="e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#VALUE!</v>
      </c>
      <c r="N17" s="7" t="e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#VALUE!</v>
      </c>
      <c r="O17" s="5" t="e">
        <f t="shared" si="0"/>
        <v>#VALUE!</v>
      </c>
      <c r="P17" s="10" t="e">
        <f>IF('FY2023'!$A19&lt;&gt;"",IF(AND(MONTH($K17) &lt;= 1, MONTH($L17) &gt;= 1), IF($O17 &lt;&gt; "", $E17/$O17, ""), ""),"")</f>
        <v>#VALUE!</v>
      </c>
      <c r="Q17" s="10" t="e">
        <f>IF('FY2023'!$A19&lt;&gt;"",IF(AND(MONTH($K17) &lt;= 2, MONTH($L17) &gt;= 2), IF($O17 &lt;&gt; "", $E17/$O17, ""), ""),"")</f>
        <v>#VALUE!</v>
      </c>
      <c r="R17" s="10" t="e">
        <f>IF('FY2023'!$A19&lt;&gt;"",IF(AND(MONTH($K17) &lt;= 3, MONTH($L17) &gt;= 3), IF($O17 &lt;&gt; "", $E17/$O17, ""), ""),"")</f>
        <v>#VALUE!</v>
      </c>
      <c r="S17" s="10" t="e">
        <f>IF('FY2023'!$A19&lt;&gt;"",IF(AND(MONTH($K17) &lt;= 4, MONTH($L17) &gt;= 4), IF($O17 &lt;&gt; "", $E17/$O17, ""), ""),"")</f>
        <v>#VALUE!</v>
      </c>
      <c r="T17" s="10" t="e">
        <f>IF('FY2023'!$A19&lt;&gt;"",IF(AND(MONTH($K17) &lt;= 5, MONTH($L17) &gt;= 5), IF($O17 &lt;&gt; "", $E17/$O17, ""), ""),"")</f>
        <v>#VALUE!</v>
      </c>
      <c r="U17" s="10" t="e">
        <f>IF('FY2023'!$A19&lt;&gt;"",IF(AND(MONTH($K17) &lt;= 6, MONTH($L17) &gt;= 6), IF($O17 &lt;&gt; "", $E17/$O17, ""), ""),"")</f>
        <v>#VALUE!</v>
      </c>
      <c r="V17" s="10" t="e">
        <f>IF('FY2023'!$A19&lt;&gt;"",IF(AND(MONTH($K17) &lt;= 7, MONTH($L17) &gt;= 7 ), IF($O17 &lt;&gt; "", $E17/$O17, ""), ""),"")</f>
        <v>#VALUE!</v>
      </c>
      <c r="W17" s="10" t="e">
        <f>IF('FY2023'!$A19&lt;&gt;"",IF(AND(MONTH($K17) &lt;= 8, MONTH($L17) &gt;= 8), IF($O17 &lt;&gt; "", $E17/$O17, ""), ""),"")</f>
        <v>#VALUE!</v>
      </c>
      <c r="X17" s="10" t="e">
        <f>IF('FY2023'!$A19&lt;&gt;"",IF(AND(MONTH($K17) &lt;= 9, MONTH($L17) &gt;= 9), IF($O17 &lt;&gt; "", $E17/$O17, ""), ""),"")</f>
        <v>#VALUE!</v>
      </c>
      <c r="Y17" s="10" t="e">
        <f>IF('FY2023'!$A19&lt;&gt;"",IF(AND(MONTH($K17) &lt;= 10, MONTH($L17) &gt;= 10), IF($O17 &lt;&gt; "", $E17/$O17, ""), ""),"")</f>
        <v>#VALUE!</v>
      </c>
      <c r="Z17" s="10" t="e">
        <f>IF('FY2023'!$A19&lt;&gt;"",IF(AND(MONTH($K17) &lt;= 11, MONTH($L17) &gt;= 11), IF($O17 &lt;&gt; "", $E17/$O17, ""), ""),"")</f>
        <v>#VALUE!</v>
      </c>
      <c r="AA17" s="10" t="e">
        <f>IF('FY2023'!$A19&lt;&gt;"",IF(AND(MONTH($K17) &lt;= 12, MONTH($L17) &gt;= 12), IF($O17 &lt;&gt; "", $E17/$O17, ""), ""),"")</f>
        <v>#VALUE!</v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 t="e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#VALUE!</v>
      </c>
      <c r="L18" s="7" t="e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#VALUE!</v>
      </c>
      <c r="M18" s="7" t="e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#VALUE!</v>
      </c>
      <c r="N18" s="7" t="e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#VALUE!</v>
      </c>
      <c r="O18" s="5" t="e">
        <f t="shared" si="0"/>
        <v>#VALUE!</v>
      </c>
      <c r="P18" s="10" t="e">
        <f>IF('FY2023'!$A20&lt;&gt;"",IF(AND(MONTH($K18) &lt;= 1, MONTH($L18) &gt;= 1), IF($O18 &lt;&gt; "", $E18/$O18, ""), ""),"")</f>
        <v>#VALUE!</v>
      </c>
      <c r="Q18" s="10" t="e">
        <f>IF('FY2023'!$A20&lt;&gt;"",IF(AND(MONTH($K18) &lt;= 2, MONTH($L18) &gt;= 2), IF($O18 &lt;&gt; "", $E18/$O18, ""), ""),"")</f>
        <v>#VALUE!</v>
      </c>
      <c r="R18" s="10" t="e">
        <f>IF('FY2023'!$A20&lt;&gt;"",IF(AND(MONTH($K18) &lt;= 3, MONTH($L18) &gt;= 3), IF($O18 &lt;&gt; "", $E18/$O18, ""), ""),"")</f>
        <v>#VALUE!</v>
      </c>
      <c r="S18" s="10" t="e">
        <f>IF('FY2023'!$A20&lt;&gt;"",IF(AND(MONTH($K18) &lt;= 4, MONTH($L18) &gt;= 4), IF($O18 &lt;&gt; "", $E18/$O18, ""), ""),"")</f>
        <v>#VALUE!</v>
      </c>
      <c r="T18" s="10" t="e">
        <f>IF('FY2023'!$A20&lt;&gt;"",IF(AND(MONTH($K18) &lt;= 5, MONTH($L18) &gt;= 5), IF($O18 &lt;&gt; "", $E18/$O18, ""), ""),"")</f>
        <v>#VALUE!</v>
      </c>
      <c r="U18" s="10" t="e">
        <f>IF('FY2023'!$A20&lt;&gt;"",IF(AND(MONTH($K18) &lt;= 6, MONTH($L18) &gt;= 6), IF($O18 &lt;&gt; "", $E18/$O18, ""), ""),"")</f>
        <v>#VALUE!</v>
      </c>
      <c r="V18" s="10" t="e">
        <f>IF('FY2023'!$A20&lt;&gt;"",IF(AND(MONTH($K18) &lt;= 7, MONTH($L18) &gt;= 7 ), IF($O18 &lt;&gt; "", $E18/$O18, ""), ""),"")</f>
        <v>#VALUE!</v>
      </c>
      <c r="W18" s="10" t="e">
        <f>IF('FY2023'!$A20&lt;&gt;"",IF(AND(MONTH($K18) &lt;= 8, MONTH($L18) &gt;= 8), IF($O18 &lt;&gt; "", $E18/$O18, ""), ""),"")</f>
        <v>#VALUE!</v>
      </c>
      <c r="X18" s="10" t="e">
        <f>IF('FY2023'!$A20&lt;&gt;"",IF(AND(MONTH($K18) &lt;= 9, MONTH($L18) &gt;= 9), IF($O18 &lt;&gt; "", $E18/$O18, ""), ""),"")</f>
        <v>#VALUE!</v>
      </c>
      <c r="Y18" s="10" t="e">
        <f>IF('FY2023'!$A20&lt;&gt;"",IF(AND(MONTH($K18) &lt;= 10, MONTH($L18) &gt;= 10), IF($O18 &lt;&gt; "", $E18/$O18, ""), ""),"")</f>
        <v>#VALUE!</v>
      </c>
      <c r="Z18" s="10" t="e">
        <f>IF('FY2023'!$A20&lt;&gt;"",IF(AND(MONTH($K18) &lt;= 11, MONTH($L18) &gt;= 11), IF($O18 &lt;&gt; "", $E18/$O18, ""), ""),"")</f>
        <v>#VALUE!</v>
      </c>
      <c r="AA18" s="10" t="e">
        <f>IF('FY2023'!$A20&lt;&gt;"",IF(AND(MONTH($K18) &lt;= 12, MONTH($L18) &gt;= 12), IF($O18 &lt;&gt; "", $E18/$O18, ""), ""),"")</f>
        <v>#VALUE!</v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 t="e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#VALUE!</v>
      </c>
      <c r="L19" s="7" t="e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#VALUE!</v>
      </c>
      <c r="M19" s="7" t="e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#VALUE!</v>
      </c>
      <c r="N19" s="7" t="e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#VALUE!</v>
      </c>
      <c r="O19" s="5" t="e">
        <f t="shared" si="0"/>
        <v>#VALUE!</v>
      </c>
      <c r="P19" s="10" t="e">
        <f>IF('FY2023'!$A21&lt;&gt;"",IF(AND(MONTH($K19) &lt;= 1, MONTH($L19) &gt;= 1), IF($O19 &lt;&gt; "", $E19/$O19, ""), ""),"")</f>
        <v>#VALUE!</v>
      </c>
      <c r="Q19" s="10" t="e">
        <f>IF('FY2023'!$A21&lt;&gt;"",IF(AND(MONTH($K19) &lt;= 2, MONTH($L19) &gt;= 2), IF($O19 &lt;&gt; "", $E19/$O19, ""), ""),"")</f>
        <v>#VALUE!</v>
      </c>
      <c r="R19" s="10" t="e">
        <f>IF('FY2023'!$A21&lt;&gt;"",IF(AND(MONTH($K19) &lt;= 3, MONTH($L19) &gt;= 3), IF($O19 &lt;&gt; "", $E19/$O19, ""), ""),"")</f>
        <v>#VALUE!</v>
      </c>
      <c r="S19" s="10" t="e">
        <f>IF('FY2023'!$A21&lt;&gt;"",IF(AND(MONTH($K19) &lt;= 4, MONTH($L19) &gt;= 4), IF($O19 &lt;&gt; "", $E19/$O19, ""), ""),"")</f>
        <v>#VALUE!</v>
      </c>
      <c r="T19" s="10" t="e">
        <f>IF('FY2023'!$A21&lt;&gt;"",IF(AND(MONTH($K19) &lt;= 5, MONTH($L19) &gt;= 5), IF($O19 &lt;&gt; "", $E19/$O19, ""), ""),"")</f>
        <v>#VALUE!</v>
      </c>
      <c r="U19" s="10" t="e">
        <f>IF('FY2023'!$A21&lt;&gt;"",IF(AND(MONTH($K19) &lt;= 6, MONTH($L19) &gt;= 6), IF($O19 &lt;&gt; "", $E19/$O19, ""), ""),"")</f>
        <v>#VALUE!</v>
      </c>
      <c r="V19" s="10" t="e">
        <f>IF('FY2023'!$A21&lt;&gt;"",IF(AND(MONTH($K19) &lt;= 7, MONTH($L19) &gt;= 7 ), IF($O19 &lt;&gt; "", $E19/$O19, ""), ""),"")</f>
        <v>#VALUE!</v>
      </c>
      <c r="W19" s="10" t="e">
        <f>IF('FY2023'!$A21&lt;&gt;"",IF(AND(MONTH($K19) &lt;= 8, MONTH($L19) &gt;= 8), IF($O19 &lt;&gt; "", $E19/$O19, ""), ""),"")</f>
        <v>#VALUE!</v>
      </c>
      <c r="X19" s="10" t="e">
        <f>IF('FY2023'!$A21&lt;&gt;"",IF(AND(MONTH($K19) &lt;= 9, MONTH($L19) &gt;= 9), IF($O19 &lt;&gt; "", $E19/$O19, ""), ""),"")</f>
        <v>#VALUE!</v>
      </c>
      <c r="Y19" s="10" t="e">
        <f>IF('FY2023'!$A21&lt;&gt;"",IF(AND(MONTH($K19) &lt;= 10, MONTH($L19) &gt;= 10), IF($O19 &lt;&gt; "", $E19/$O19, ""), ""),"")</f>
        <v>#VALUE!</v>
      </c>
      <c r="Z19" s="10" t="e">
        <f>IF('FY2023'!$A21&lt;&gt;"",IF(AND(MONTH($K19) &lt;= 11, MONTH($L19) &gt;= 11), IF($O19 &lt;&gt; "", $E19/$O19, ""), ""),"")</f>
        <v>#VALUE!</v>
      </c>
      <c r="AA19" s="10" t="e">
        <f>IF('FY2023'!$A21&lt;&gt;"",IF(AND(MONTH($K19) &lt;= 12, MONTH($L19) &gt;= 12), IF($O19 &lt;&gt; "", $E19/$O19, ""), ""),"")</f>
        <v>#VALUE!</v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 t="e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#VALUE!</v>
      </c>
      <c r="L20" s="7" t="e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#VALUE!</v>
      </c>
      <c r="M20" s="7" t="e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#VALUE!</v>
      </c>
      <c r="N20" s="7" t="e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#VALUE!</v>
      </c>
      <c r="O20" s="5" t="e">
        <f t="shared" si="0"/>
        <v>#VALUE!</v>
      </c>
      <c r="P20" s="10" t="e">
        <f>IF('FY2023'!$A22&lt;&gt;"",IF(AND(MONTH($K20) &lt;= 1, MONTH($L20) &gt;= 1), IF($O20 &lt;&gt; "", $E20/$O20, ""), ""),"")</f>
        <v>#VALUE!</v>
      </c>
      <c r="Q20" s="10" t="e">
        <f>IF('FY2023'!$A22&lt;&gt;"",IF(AND(MONTH($K20) &lt;= 2, MONTH($L20) &gt;= 2), IF($O20 &lt;&gt; "", $E20/$O20, ""), ""),"")</f>
        <v>#VALUE!</v>
      </c>
      <c r="R20" s="10" t="e">
        <f>IF('FY2023'!$A22&lt;&gt;"",IF(AND(MONTH($K20) &lt;= 3, MONTH($L20) &gt;= 3), IF($O20 &lt;&gt; "", $E20/$O20, ""), ""),"")</f>
        <v>#VALUE!</v>
      </c>
      <c r="S20" s="10" t="e">
        <f>IF('FY2023'!$A22&lt;&gt;"",IF(AND(MONTH($K20) &lt;= 4, MONTH($L20) &gt;= 4), IF($O20 &lt;&gt; "", $E20/$O20, ""), ""),"")</f>
        <v>#VALUE!</v>
      </c>
      <c r="T20" s="10" t="e">
        <f>IF('FY2023'!$A22&lt;&gt;"",IF(AND(MONTH($K20) &lt;= 5, MONTH($L20) &gt;= 5), IF($O20 &lt;&gt; "", $E20/$O20, ""), ""),"")</f>
        <v>#VALUE!</v>
      </c>
      <c r="U20" s="10" t="e">
        <f>IF('FY2023'!$A22&lt;&gt;"",IF(AND(MONTH($K20) &lt;= 6, MONTH($L20) &gt;= 6), IF($O20 &lt;&gt; "", $E20/$O20, ""), ""),"")</f>
        <v>#VALUE!</v>
      </c>
      <c r="V20" s="10" t="e">
        <f>IF('FY2023'!$A22&lt;&gt;"",IF(AND(MONTH($K20) &lt;= 7, MONTH($L20) &gt;= 7 ), IF($O20 &lt;&gt; "", $E20/$O20, ""), ""),"")</f>
        <v>#VALUE!</v>
      </c>
      <c r="W20" s="10" t="e">
        <f>IF('FY2023'!$A22&lt;&gt;"",IF(AND(MONTH($K20) &lt;= 8, MONTH($L20) &gt;= 8), IF($O20 &lt;&gt; "", $E20/$O20, ""), ""),"")</f>
        <v>#VALUE!</v>
      </c>
      <c r="X20" s="10" t="e">
        <f>IF('FY2023'!$A22&lt;&gt;"",IF(AND(MONTH($K20) &lt;= 9, MONTH($L20) &gt;= 9), IF($O20 &lt;&gt; "", $E20/$O20, ""), ""),"")</f>
        <v>#VALUE!</v>
      </c>
      <c r="Y20" s="10" t="e">
        <f>IF('FY2023'!$A22&lt;&gt;"",IF(AND(MONTH($K20) &lt;= 10, MONTH($L20) &gt;= 10), IF($O20 &lt;&gt; "", $E20/$O20, ""), ""),"")</f>
        <v>#VALUE!</v>
      </c>
      <c r="Z20" s="10" t="e">
        <f>IF('FY2023'!$A22&lt;&gt;"",IF(AND(MONTH($K20) &lt;= 11, MONTH($L20) &gt;= 11), IF($O20 &lt;&gt; "", $E20/$O20, ""), ""),"")</f>
        <v>#VALUE!</v>
      </c>
      <c r="AA20" s="10" t="e">
        <f>IF('FY2023'!$A22&lt;&gt;"",IF(AND(MONTH($K20) &lt;= 12, MONTH($L20) &gt;= 12), IF($O20 &lt;&gt; "", $E20/$O20, ""), ""),"")</f>
        <v>#VALUE!</v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 t="e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#VALUE!</v>
      </c>
      <c r="L21" s="7" t="e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#VALUE!</v>
      </c>
      <c r="M21" s="7" t="e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#VALUE!</v>
      </c>
      <c r="N21" s="7" t="e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#VALUE!</v>
      </c>
      <c r="O21" s="5" t="e">
        <f t="shared" si="0"/>
        <v>#VALUE!</v>
      </c>
      <c r="P21" s="10" t="e">
        <f>IF('FY2023'!$A23&lt;&gt;"",IF(AND(MONTH($K21) &lt;= 1, MONTH($L21) &gt;= 1), IF($O21 &lt;&gt; "", $E21/$O21, ""), ""),"")</f>
        <v>#VALUE!</v>
      </c>
      <c r="Q21" s="10" t="e">
        <f>IF('FY2023'!$A23&lt;&gt;"",IF(AND(MONTH($K21) &lt;= 2, MONTH($L21) &gt;= 2), IF($O21 &lt;&gt; "", $E21/$O21, ""), ""),"")</f>
        <v>#VALUE!</v>
      </c>
      <c r="R21" s="10" t="e">
        <f>IF('FY2023'!$A23&lt;&gt;"",IF(AND(MONTH($K21) &lt;= 3, MONTH($L21) &gt;= 3), IF($O21 &lt;&gt; "", $E21/$O21, ""), ""),"")</f>
        <v>#VALUE!</v>
      </c>
      <c r="S21" s="10" t="e">
        <f>IF('FY2023'!$A23&lt;&gt;"",IF(AND(MONTH($K21) &lt;= 4, MONTH($L21) &gt;= 4), IF($O21 &lt;&gt; "", $E21/$O21, ""), ""),"")</f>
        <v>#VALUE!</v>
      </c>
      <c r="T21" s="10" t="e">
        <f>IF('FY2023'!$A23&lt;&gt;"",IF(AND(MONTH($K21) &lt;= 5, MONTH($L21) &gt;= 5), IF($O21 &lt;&gt; "", $E21/$O21, ""), ""),"")</f>
        <v>#VALUE!</v>
      </c>
      <c r="U21" s="10" t="e">
        <f>IF('FY2023'!$A23&lt;&gt;"",IF(AND(MONTH($K21) &lt;= 6, MONTH($L21) &gt;= 6), IF($O21 &lt;&gt; "", $E21/$O21, ""), ""),"")</f>
        <v>#VALUE!</v>
      </c>
      <c r="V21" s="10" t="e">
        <f>IF('FY2023'!$A23&lt;&gt;"",IF(AND(MONTH($K21) &lt;= 7, MONTH($L21) &gt;= 7 ), IF($O21 &lt;&gt; "", $E21/$O21, ""), ""),"")</f>
        <v>#VALUE!</v>
      </c>
      <c r="W21" s="10" t="e">
        <f>IF('FY2023'!$A23&lt;&gt;"",IF(AND(MONTH($K21) &lt;= 8, MONTH($L21) &gt;= 8), IF($O21 &lt;&gt; "", $E21/$O21, ""), ""),"")</f>
        <v>#VALUE!</v>
      </c>
      <c r="X21" s="10" t="e">
        <f>IF('FY2023'!$A23&lt;&gt;"",IF(AND(MONTH($K21) &lt;= 9, MONTH($L21) &gt;= 9), IF($O21 &lt;&gt; "", $E21/$O21, ""), ""),"")</f>
        <v>#VALUE!</v>
      </c>
      <c r="Y21" s="10" t="e">
        <f>IF('FY2023'!$A23&lt;&gt;"",IF(AND(MONTH($K21) &lt;= 10, MONTH($L21) &gt;= 10), IF($O21 &lt;&gt; "", $E21/$O21, ""), ""),"")</f>
        <v>#VALUE!</v>
      </c>
      <c r="Z21" s="10" t="e">
        <f>IF('FY2023'!$A23&lt;&gt;"",IF(AND(MONTH($K21) &lt;= 11, MONTH($L21) &gt;= 11), IF($O21 &lt;&gt; "", $E21/$O21, ""), ""),"")</f>
        <v>#VALUE!</v>
      </c>
      <c r="AA21" s="10" t="e">
        <f>IF('FY2023'!$A23&lt;&gt;"",IF(AND(MONTH($K21) &lt;= 12, MONTH($L21) &gt;= 12), IF($O21 &lt;&gt; "", $E21/$O21, ""), ""),"")</f>
        <v>#VALUE!</v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 t="e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#VALUE!</v>
      </c>
      <c r="L22" s="7" t="e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#VALUE!</v>
      </c>
      <c r="M22" s="7" t="e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#VALUE!</v>
      </c>
      <c r="N22" s="7" t="e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#VALUE!</v>
      </c>
      <c r="O22" s="5" t="e">
        <f t="shared" si="0"/>
        <v>#VALUE!</v>
      </c>
      <c r="P22" s="10" t="e">
        <f>IF('FY2023'!$A24&lt;&gt;"",IF(AND(MONTH($K22) &lt;= 1, MONTH($L22) &gt;= 1), IF($O22 &lt;&gt; "", $E22/$O22, ""), ""),"")</f>
        <v>#VALUE!</v>
      </c>
      <c r="Q22" s="10" t="e">
        <f>IF('FY2023'!$A24&lt;&gt;"",IF(AND(MONTH($K22) &lt;= 2, MONTH($L22) &gt;= 2), IF($O22 &lt;&gt; "", $E22/$O22, ""), ""),"")</f>
        <v>#VALUE!</v>
      </c>
      <c r="R22" s="10" t="e">
        <f>IF('FY2023'!$A24&lt;&gt;"",IF(AND(MONTH($K22) &lt;= 3, MONTH($L22) &gt;= 3), IF($O22 &lt;&gt; "", $E22/$O22, ""), ""),"")</f>
        <v>#VALUE!</v>
      </c>
      <c r="S22" s="10" t="e">
        <f>IF('FY2023'!$A24&lt;&gt;"",IF(AND(MONTH($K22) &lt;= 4, MONTH($L22) &gt;= 4), IF($O22 &lt;&gt; "", $E22/$O22, ""), ""),"")</f>
        <v>#VALUE!</v>
      </c>
      <c r="T22" s="10" t="e">
        <f>IF('FY2023'!$A24&lt;&gt;"",IF(AND(MONTH($K22) &lt;= 5, MONTH($L22) &gt;= 5), IF($O22 &lt;&gt; "", $E22/$O22, ""), ""),"")</f>
        <v>#VALUE!</v>
      </c>
      <c r="U22" s="10" t="e">
        <f>IF('FY2023'!$A24&lt;&gt;"",IF(AND(MONTH($K22) &lt;= 6, MONTH($L22) &gt;= 6), IF($O22 &lt;&gt; "", $E22/$O22, ""), ""),"")</f>
        <v>#VALUE!</v>
      </c>
      <c r="V22" s="10" t="e">
        <f>IF('FY2023'!$A24&lt;&gt;"",IF(AND(MONTH($K22) &lt;= 7, MONTH($L22) &gt;= 7 ), IF($O22 &lt;&gt; "", $E22/$O22, ""), ""),"")</f>
        <v>#VALUE!</v>
      </c>
      <c r="W22" s="10" t="e">
        <f>IF('FY2023'!$A24&lt;&gt;"",IF(AND(MONTH($K22) &lt;= 8, MONTH($L22) &gt;= 8), IF($O22 &lt;&gt; "", $E22/$O22, ""), ""),"")</f>
        <v>#VALUE!</v>
      </c>
      <c r="X22" s="10" t="e">
        <f>IF('FY2023'!$A24&lt;&gt;"",IF(AND(MONTH($K22) &lt;= 9, MONTH($L22) &gt;= 9), IF($O22 &lt;&gt; "", $E22/$O22, ""), ""),"")</f>
        <v>#VALUE!</v>
      </c>
      <c r="Y22" s="10" t="e">
        <f>IF('FY2023'!$A24&lt;&gt;"",IF(AND(MONTH($K22) &lt;= 10, MONTH($L22) &gt;= 10), IF($O22 &lt;&gt; "", $E22/$O22, ""), ""),"")</f>
        <v>#VALUE!</v>
      </c>
      <c r="Z22" s="10" t="e">
        <f>IF('FY2023'!$A24&lt;&gt;"",IF(AND(MONTH($K22) &lt;= 11, MONTH($L22) &gt;= 11), IF($O22 &lt;&gt; "", $E22/$O22, ""), ""),"")</f>
        <v>#VALUE!</v>
      </c>
      <c r="AA22" s="10" t="e">
        <f>IF('FY2023'!$A24&lt;&gt;"",IF(AND(MONTH($K22) &lt;= 12, MONTH($L22) &gt;= 12), IF($O22 &lt;&gt; "", $E22/$O22, ""), ""),"")</f>
        <v>#VALUE!</v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 t="e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#VALUE!</v>
      </c>
      <c r="L23" s="7" t="e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#VALUE!</v>
      </c>
      <c r="M23" s="7" t="e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#VALUE!</v>
      </c>
      <c r="N23" s="7" t="e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#VALUE!</v>
      </c>
      <c r="O23" s="5" t="e">
        <f t="shared" si="0"/>
        <v>#VALUE!</v>
      </c>
      <c r="P23" s="10" t="e">
        <f>IF('FY2023'!$A25&lt;&gt;"",IF(AND(MONTH($K23) &lt;= 1, MONTH($L23) &gt;= 1), IF($O23 &lt;&gt; "", $E23/$O23, ""), ""),"")</f>
        <v>#VALUE!</v>
      </c>
      <c r="Q23" s="10" t="e">
        <f>IF('FY2023'!$A25&lt;&gt;"",IF(AND(MONTH($K23) &lt;= 2, MONTH($L23) &gt;= 2), IF($O23 &lt;&gt; "", $E23/$O23, ""), ""),"")</f>
        <v>#VALUE!</v>
      </c>
      <c r="R23" s="10" t="e">
        <f>IF('FY2023'!$A25&lt;&gt;"",IF(AND(MONTH($K23) &lt;= 3, MONTH($L23) &gt;= 3), IF($O23 &lt;&gt; "", $E23/$O23, ""), ""),"")</f>
        <v>#VALUE!</v>
      </c>
      <c r="S23" s="10" t="e">
        <f>IF('FY2023'!$A25&lt;&gt;"",IF(AND(MONTH($K23) &lt;= 4, MONTH($L23) &gt;= 4), IF($O23 &lt;&gt; "", $E23/$O23, ""), ""),"")</f>
        <v>#VALUE!</v>
      </c>
      <c r="T23" s="10" t="e">
        <f>IF('FY2023'!$A25&lt;&gt;"",IF(AND(MONTH($K23) &lt;= 5, MONTH($L23) &gt;= 5), IF($O23 &lt;&gt; "", $E23/$O23, ""), ""),"")</f>
        <v>#VALUE!</v>
      </c>
      <c r="U23" s="10" t="e">
        <f>IF('FY2023'!$A25&lt;&gt;"",IF(AND(MONTH($K23) &lt;= 6, MONTH($L23) &gt;= 6), IF($O23 &lt;&gt; "", $E23/$O23, ""), ""),"")</f>
        <v>#VALUE!</v>
      </c>
      <c r="V23" s="10" t="e">
        <f>IF('FY2023'!$A25&lt;&gt;"",IF(AND(MONTH($K23) &lt;= 7, MONTH($L23) &gt;= 7 ), IF($O23 &lt;&gt; "", $E23/$O23, ""), ""),"")</f>
        <v>#VALUE!</v>
      </c>
      <c r="W23" s="10" t="e">
        <f>IF('FY2023'!$A25&lt;&gt;"",IF(AND(MONTH($K23) &lt;= 8, MONTH($L23) &gt;= 8), IF($O23 &lt;&gt; "", $E23/$O23, ""), ""),"")</f>
        <v>#VALUE!</v>
      </c>
      <c r="X23" s="10" t="e">
        <f>IF('FY2023'!$A25&lt;&gt;"",IF(AND(MONTH($K23) &lt;= 9, MONTH($L23) &gt;= 9), IF($O23 &lt;&gt; "", $E23/$O23, ""), ""),"")</f>
        <v>#VALUE!</v>
      </c>
      <c r="Y23" s="10" t="e">
        <f>IF('FY2023'!$A25&lt;&gt;"",IF(AND(MONTH($K23) &lt;= 10, MONTH($L23) &gt;= 10), IF($O23 &lt;&gt; "", $E23/$O23, ""), ""),"")</f>
        <v>#VALUE!</v>
      </c>
      <c r="Z23" s="10" t="e">
        <f>IF('FY2023'!$A25&lt;&gt;"",IF(AND(MONTH($K23) &lt;= 11, MONTH($L23) &gt;= 11), IF($O23 &lt;&gt; "", $E23/$O23, ""), ""),"")</f>
        <v>#VALUE!</v>
      </c>
      <c r="AA23" s="10" t="e">
        <f>IF('FY2023'!$A25&lt;&gt;"",IF(AND(MONTH($K23) &lt;= 12, MONTH($L23) &gt;= 12), IF($O23 &lt;&gt; "", $E23/$O23, ""), ""),"")</f>
        <v>#VALUE!</v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 t="e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#VALUE!</v>
      </c>
      <c r="L24" s="7" t="e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#VALUE!</v>
      </c>
      <c r="M24" s="7" t="e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#VALUE!</v>
      </c>
      <c r="N24" s="7" t="e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#VALUE!</v>
      </c>
      <c r="O24" s="5" t="e">
        <f t="shared" si="0"/>
        <v>#VALUE!</v>
      </c>
      <c r="P24" s="10" t="e">
        <f>IF('FY2023'!$A26&lt;&gt;"",IF(AND(MONTH($K24) &lt;= 1, MONTH($L24) &gt;= 1), IF($O24 &lt;&gt; "", $E24/$O24, ""), ""),"")</f>
        <v>#VALUE!</v>
      </c>
      <c r="Q24" s="10" t="e">
        <f>IF('FY2023'!$A26&lt;&gt;"",IF(AND(MONTH($K24) &lt;= 2, MONTH($L24) &gt;= 2), IF($O24 &lt;&gt; "", $E24/$O24, ""), ""),"")</f>
        <v>#VALUE!</v>
      </c>
      <c r="R24" s="10" t="e">
        <f>IF('FY2023'!$A26&lt;&gt;"",IF(AND(MONTH($K24) &lt;= 3, MONTH($L24) &gt;= 3), IF($O24 &lt;&gt; "", $E24/$O24, ""), ""),"")</f>
        <v>#VALUE!</v>
      </c>
      <c r="S24" s="10" t="e">
        <f>IF('FY2023'!$A26&lt;&gt;"",IF(AND(MONTH($K24) &lt;= 4, MONTH($L24) &gt;= 4), IF($O24 &lt;&gt; "", $E24/$O24, ""), ""),"")</f>
        <v>#VALUE!</v>
      </c>
      <c r="T24" s="10" t="e">
        <f>IF('FY2023'!$A26&lt;&gt;"",IF(AND(MONTH($K24) &lt;= 5, MONTH($L24) &gt;= 5), IF($O24 &lt;&gt; "", $E24/$O24, ""), ""),"")</f>
        <v>#VALUE!</v>
      </c>
      <c r="U24" s="10" t="e">
        <f>IF('FY2023'!$A26&lt;&gt;"",IF(AND(MONTH($K24) &lt;= 6, MONTH($L24) &gt;= 6), IF($O24 &lt;&gt; "", $E24/$O24, ""), ""),"")</f>
        <v>#VALUE!</v>
      </c>
      <c r="V24" s="10" t="e">
        <f>IF('FY2023'!$A26&lt;&gt;"",IF(AND(MONTH($K24) &lt;= 7, MONTH($L24) &gt;= 7 ), IF($O24 &lt;&gt; "", $E24/$O24, ""), ""),"")</f>
        <v>#VALUE!</v>
      </c>
      <c r="W24" s="10" t="e">
        <f>IF('FY2023'!$A26&lt;&gt;"",IF(AND(MONTH($K24) &lt;= 8, MONTH($L24) &gt;= 8), IF($O24 &lt;&gt; "", $E24/$O24, ""), ""),"")</f>
        <v>#VALUE!</v>
      </c>
      <c r="X24" s="10" t="e">
        <f>IF('FY2023'!$A26&lt;&gt;"",IF(AND(MONTH($K24) &lt;= 9, MONTH($L24) &gt;= 9), IF($O24 &lt;&gt; "", $E24/$O24, ""), ""),"")</f>
        <v>#VALUE!</v>
      </c>
      <c r="Y24" s="10" t="e">
        <f>IF('FY2023'!$A26&lt;&gt;"",IF(AND(MONTH($K24) &lt;= 10, MONTH($L24) &gt;= 10), IF($O24 &lt;&gt; "", $E24/$O24, ""), ""),"")</f>
        <v>#VALUE!</v>
      </c>
      <c r="Z24" s="10" t="e">
        <f>IF('FY2023'!$A26&lt;&gt;"",IF(AND(MONTH($K24) &lt;= 11, MONTH($L24) &gt;= 11), IF($O24 &lt;&gt; "", $E24/$O24, ""), ""),"")</f>
        <v>#VALUE!</v>
      </c>
      <c r="AA24" s="10" t="e">
        <f>IF('FY2023'!$A26&lt;&gt;"",IF(AND(MONTH($K24) &lt;= 12, MONTH($L24) &gt;= 12), IF($O24 &lt;&gt; "", $E24/$O24, ""), ""),"")</f>
        <v>#VALUE!</v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 t="e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#VALUE!</v>
      </c>
      <c r="L25" s="7" t="e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#VALUE!</v>
      </c>
      <c r="M25" s="7" t="e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#VALUE!</v>
      </c>
      <c r="N25" s="7" t="e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#VALUE!</v>
      </c>
      <c r="O25" s="5" t="e">
        <f t="shared" si="0"/>
        <v>#VALUE!</v>
      </c>
      <c r="P25" s="10" t="e">
        <f>IF('FY2023'!$A27&lt;&gt;"",IF(AND(MONTH($K25) &lt;= 1, MONTH($L25) &gt;= 1), IF($O25 &lt;&gt; "", $E25/$O25, ""), ""),"")</f>
        <v>#VALUE!</v>
      </c>
      <c r="Q25" s="10" t="e">
        <f>IF('FY2023'!$A27&lt;&gt;"",IF(AND(MONTH($K25) &lt;= 2, MONTH($L25) &gt;= 2), IF($O25 &lt;&gt; "", $E25/$O25, ""), ""),"")</f>
        <v>#VALUE!</v>
      </c>
      <c r="R25" s="10" t="e">
        <f>IF('FY2023'!$A27&lt;&gt;"",IF(AND(MONTH($K25) &lt;= 3, MONTH($L25) &gt;= 3), IF($O25 &lt;&gt; "", $E25/$O25, ""), ""),"")</f>
        <v>#VALUE!</v>
      </c>
      <c r="S25" s="10" t="e">
        <f>IF('FY2023'!$A27&lt;&gt;"",IF(AND(MONTH($K25) &lt;= 4, MONTH($L25) &gt;= 4), IF($O25 &lt;&gt; "", $E25/$O25, ""), ""),"")</f>
        <v>#VALUE!</v>
      </c>
      <c r="T25" s="10" t="e">
        <f>IF('FY2023'!$A27&lt;&gt;"",IF(AND(MONTH($K25) &lt;= 5, MONTH($L25) &gt;= 5), IF($O25 &lt;&gt; "", $E25/$O25, ""), ""),"")</f>
        <v>#VALUE!</v>
      </c>
      <c r="U25" s="10" t="e">
        <f>IF('FY2023'!$A27&lt;&gt;"",IF(AND(MONTH($K25) &lt;= 6, MONTH($L25) &gt;= 6), IF($O25 &lt;&gt; "", $E25/$O25, ""), ""),"")</f>
        <v>#VALUE!</v>
      </c>
      <c r="V25" s="10" t="e">
        <f>IF('FY2023'!$A27&lt;&gt;"",IF(AND(MONTH($K25) &lt;= 7, MONTH($L25) &gt;= 7 ), IF($O25 &lt;&gt; "", $E25/$O25, ""), ""),"")</f>
        <v>#VALUE!</v>
      </c>
      <c r="W25" s="10" t="e">
        <f>IF('FY2023'!$A27&lt;&gt;"",IF(AND(MONTH($K25) &lt;= 8, MONTH($L25) &gt;= 8), IF($O25 &lt;&gt; "", $E25/$O25, ""), ""),"")</f>
        <v>#VALUE!</v>
      </c>
      <c r="X25" s="10" t="e">
        <f>IF('FY2023'!$A27&lt;&gt;"",IF(AND(MONTH($K25) &lt;= 9, MONTH($L25) &gt;= 9), IF($O25 &lt;&gt; "", $E25/$O25, ""), ""),"")</f>
        <v>#VALUE!</v>
      </c>
      <c r="Y25" s="10" t="e">
        <f>IF('FY2023'!$A27&lt;&gt;"",IF(AND(MONTH($K25) &lt;= 10, MONTH($L25) &gt;= 10), IF($O25 &lt;&gt; "", $E25/$O25, ""), ""),"")</f>
        <v>#VALUE!</v>
      </c>
      <c r="Z25" s="10" t="e">
        <f>IF('FY2023'!$A27&lt;&gt;"",IF(AND(MONTH($K25) &lt;= 11, MONTH($L25) &gt;= 11), IF($O25 &lt;&gt; "", $E25/$O25, ""), ""),"")</f>
        <v>#VALUE!</v>
      </c>
      <c r="AA25" s="10" t="e">
        <f>IF('FY2023'!$A27&lt;&gt;"",IF(AND(MONTH($K25) &lt;= 12, MONTH($L25) &gt;= 12), IF($O25 &lt;&gt; "", $E25/$O25, ""), ""),"")</f>
        <v>#VALUE!</v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 t="e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#VALUE!</v>
      </c>
      <c r="L26" s="7" t="e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#VALUE!</v>
      </c>
      <c r="M26" s="7" t="e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#VALUE!</v>
      </c>
      <c r="N26" s="7" t="e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#VALUE!</v>
      </c>
      <c r="O26" s="5" t="e">
        <f t="shared" si="0"/>
        <v>#VALUE!</v>
      </c>
      <c r="P26" s="10" t="e">
        <f>IF('FY2023'!$A28&lt;&gt;"",IF(AND(MONTH($K26) &lt;= 1, MONTH($L26) &gt;= 1), IF($O26 &lt;&gt; "", $E26/$O26, ""), ""),"")</f>
        <v>#VALUE!</v>
      </c>
      <c r="Q26" s="10" t="e">
        <f>IF('FY2023'!$A28&lt;&gt;"",IF(AND(MONTH($K26) &lt;= 2, MONTH($L26) &gt;= 2), IF($O26 &lt;&gt; "", $E26/$O26, ""), ""),"")</f>
        <v>#VALUE!</v>
      </c>
      <c r="R26" s="10" t="e">
        <f>IF('FY2023'!$A28&lt;&gt;"",IF(AND(MONTH($K26) &lt;= 3, MONTH($L26) &gt;= 3), IF($O26 &lt;&gt; "", $E26/$O26, ""), ""),"")</f>
        <v>#VALUE!</v>
      </c>
      <c r="S26" s="10" t="e">
        <f>IF('FY2023'!$A28&lt;&gt;"",IF(AND(MONTH($K26) &lt;= 4, MONTH($L26) &gt;= 4), IF($O26 &lt;&gt; "", $E26/$O26, ""), ""),"")</f>
        <v>#VALUE!</v>
      </c>
      <c r="T26" s="10" t="e">
        <f>IF('FY2023'!$A28&lt;&gt;"",IF(AND(MONTH($K26) &lt;= 5, MONTH($L26) &gt;= 5), IF($O26 &lt;&gt; "", $E26/$O26, ""), ""),"")</f>
        <v>#VALUE!</v>
      </c>
      <c r="U26" s="10" t="e">
        <f>IF('FY2023'!$A28&lt;&gt;"",IF(AND(MONTH($K26) &lt;= 6, MONTH($L26) &gt;= 6), IF($O26 &lt;&gt; "", $E26/$O26, ""), ""),"")</f>
        <v>#VALUE!</v>
      </c>
      <c r="V26" s="10" t="e">
        <f>IF('FY2023'!$A28&lt;&gt;"",IF(AND(MONTH($K26) &lt;= 7, MONTH($L26) &gt;= 7 ), IF($O26 &lt;&gt; "", $E26/$O26, ""), ""),"")</f>
        <v>#VALUE!</v>
      </c>
      <c r="W26" s="10" t="e">
        <f>IF('FY2023'!$A28&lt;&gt;"",IF(AND(MONTH($K26) &lt;= 8, MONTH($L26) &gt;= 8), IF($O26 &lt;&gt; "", $E26/$O26, ""), ""),"")</f>
        <v>#VALUE!</v>
      </c>
      <c r="X26" s="10" t="e">
        <f>IF('FY2023'!$A28&lt;&gt;"",IF(AND(MONTH($K26) &lt;= 9, MONTH($L26) &gt;= 9), IF($O26 &lt;&gt; "", $E26/$O26, ""), ""),"")</f>
        <v>#VALUE!</v>
      </c>
      <c r="Y26" s="10" t="e">
        <f>IF('FY2023'!$A28&lt;&gt;"",IF(AND(MONTH($K26) &lt;= 10, MONTH($L26) &gt;= 10), IF($O26 &lt;&gt; "", $E26/$O26, ""), ""),"")</f>
        <v>#VALUE!</v>
      </c>
      <c r="Z26" s="10" t="e">
        <f>IF('FY2023'!$A28&lt;&gt;"",IF(AND(MONTH($K26) &lt;= 11, MONTH($L26) &gt;= 11), IF($O26 &lt;&gt; "", $E26/$O26, ""), ""),"")</f>
        <v>#VALUE!</v>
      </c>
      <c r="AA26" s="10" t="e">
        <f>IF('FY2023'!$A28&lt;&gt;"",IF(AND(MONTH($K26) &lt;= 12, MONTH($L26) &gt;= 12), IF($O26 &lt;&gt; "", $E26/$O26, ""), ""),"")</f>
        <v>#VALUE!</v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 t="e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#VALUE!</v>
      </c>
      <c r="L27" s="7" t="e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#VALUE!</v>
      </c>
      <c r="M27" s="7" t="e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#VALUE!</v>
      </c>
      <c r="N27" s="7" t="e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#VALUE!</v>
      </c>
      <c r="O27" s="5" t="e">
        <f t="shared" si="0"/>
        <v>#VALUE!</v>
      </c>
      <c r="P27" s="10" t="e">
        <f>IF('FY2023'!$A29&lt;&gt;"",IF(AND(MONTH($K27) &lt;= 1, MONTH($L27) &gt;= 1), IF($O27 &lt;&gt; "", $E27/$O27, ""), ""),"")</f>
        <v>#VALUE!</v>
      </c>
      <c r="Q27" s="10" t="e">
        <f>IF('FY2023'!$A29&lt;&gt;"",IF(AND(MONTH($K27) &lt;= 2, MONTH($L27) &gt;= 2), IF($O27 &lt;&gt; "", $E27/$O27, ""), ""),"")</f>
        <v>#VALUE!</v>
      </c>
      <c r="R27" s="10" t="e">
        <f>IF('FY2023'!$A29&lt;&gt;"",IF(AND(MONTH($K27) &lt;= 3, MONTH($L27) &gt;= 3), IF($O27 &lt;&gt; "", $E27/$O27, ""), ""),"")</f>
        <v>#VALUE!</v>
      </c>
      <c r="S27" s="10" t="e">
        <f>IF('FY2023'!$A29&lt;&gt;"",IF(AND(MONTH($K27) &lt;= 4, MONTH($L27) &gt;= 4), IF($O27 &lt;&gt; "", $E27/$O27, ""), ""),"")</f>
        <v>#VALUE!</v>
      </c>
      <c r="T27" s="10" t="e">
        <f>IF('FY2023'!$A29&lt;&gt;"",IF(AND(MONTH($K27) &lt;= 5, MONTH($L27) &gt;= 5), IF($O27 &lt;&gt; "", $E27/$O27, ""), ""),"")</f>
        <v>#VALUE!</v>
      </c>
      <c r="U27" s="10" t="e">
        <f>IF('FY2023'!$A29&lt;&gt;"",IF(AND(MONTH($K27) &lt;= 6, MONTH($L27) &gt;= 6), IF($O27 &lt;&gt; "", $E27/$O27, ""), ""),"")</f>
        <v>#VALUE!</v>
      </c>
      <c r="V27" s="10" t="e">
        <f>IF('FY2023'!$A29&lt;&gt;"",IF(AND(MONTH($K27) &lt;= 7, MONTH($L27) &gt;= 7 ), IF($O27 &lt;&gt; "", $E27/$O27, ""), ""),"")</f>
        <v>#VALUE!</v>
      </c>
      <c r="W27" s="10" t="e">
        <f>IF('FY2023'!$A29&lt;&gt;"",IF(AND(MONTH($K27) &lt;= 8, MONTH($L27) &gt;= 8), IF($O27 &lt;&gt; "", $E27/$O27, ""), ""),"")</f>
        <v>#VALUE!</v>
      </c>
      <c r="X27" s="10" t="e">
        <f>IF('FY2023'!$A29&lt;&gt;"",IF(AND(MONTH($K27) &lt;= 9, MONTH($L27) &gt;= 9), IF($O27 &lt;&gt; "", $E27/$O27, ""), ""),"")</f>
        <v>#VALUE!</v>
      </c>
      <c r="Y27" s="10" t="e">
        <f>IF('FY2023'!$A29&lt;&gt;"",IF(AND(MONTH($K27) &lt;= 10, MONTH($L27) &gt;= 10), IF($O27 &lt;&gt; "", $E27/$O27, ""), ""),"")</f>
        <v>#VALUE!</v>
      </c>
      <c r="Z27" s="10" t="e">
        <f>IF('FY2023'!$A29&lt;&gt;"",IF(AND(MONTH($K27) &lt;= 11, MONTH($L27) &gt;= 11), IF($O27 &lt;&gt; "", $E27/$O27, ""), ""),"")</f>
        <v>#VALUE!</v>
      </c>
      <c r="AA27" s="10" t="e">
        <f>IF('FY2023'!$A29&lt;&gt;"",IF(AND(MONTH($K27) &lt;= 12, MONTH($L27) &gt;= 12), IF($O27 &lt;&gt; "", $E27/$O27, ""), ""),"")</f>
        <v>#VALUE!</v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 t="e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#VALUE!</v>
      </c>
      <c r="L28" s="7" t="e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#VALUE!</v>
      </c>
      <c r="M28" s="7" t="e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#VALUE!</v>
      </c>
      <c r="N28" s="7" t="e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#VALUE!</v>
      </c>
      <c r="O28" s="5" t="e">
        <f t="shared" si="0"/>
        <v>#VALUE!</v>
      </c>
      <c r="P28" s="10" t="e">
        <f>IF('FY2023'!$A30&lt;&gt;"",IF(AND(MONTH($K28) &lt;= 1, MONTH($L28) &gt;= 1), IF($O28 &lt;&gt; "", $E28/$O28, ""), ""),"")</f>
        <v>#VALUE!</v>
      </c>
      <c r="Q28" s="10" t="e">
        <f>IF('FY2023'!$A30&lt;&gt;"",IF(AND(MONTH($K28) &lt;= 2, MONTH($L28) &gt;= 2), IF($O28 &lt;&gt; "", $E28/$O28, ""), ""),"")</f>
        <v>#VALUE!</v>
      </c>
      <c r="R28" s="10" t="e">
        <f>IF('FY2023'!$A30&lt;&gt;"",IF(AND(MONTH($K28) &lt;= 3, MONTH($L28) &gt;= 3), IF($O28 &lt;&gt; "", $E28/$O28, ""), ""),"")</f>
        <v>#VALUE!</v>
      </c>
      <c r="S28" s="10" t="e">
        <f>IF('FY2023'!$A30&lt;&gt;"",IF(AND(MONTH($K28) &lt;= 4, MONTH($L28) &gt;= 4), IF($O28 &lt;&gt; "", $E28/$O28, ""), ""),"")</f>
        <v>#VALUE!</v>
      </c>
      <c r="T28" s="10" t="e">
        <f>IF('FY2023'!$A30&lt;&gt;"",IF(AND(MONTH($K28) &lt;= 5, MONTH($L28) &gt;= 5), IF($O28 &lt;&gt; "", $E28/$O28, ""), ""),"")</f>
        <v>#VALUE!</v>
      </c>
      <c r="U28" s="10" t="e">
        <f>IF('FY2023'!$A30&lt;&gt;"",IF(AND(MONTH($K28) &lt;= 6, MONTH($L28) &gt;= 6), IF($O28 &lt;&gt; "", $E28/$O28, ""), ""),"")</f>
        <v>#VALUE!</v>
      </c>
      <c r="V28" s="10" t="e">
        <f>IF('FY2023'!$A30&lt;&gt;"",IF(AND(MONTH($K28) &lt;= 7, MONTH($L28) &gt;= 7 ), IF($O28 &lt;&gt; "", $E28/$O28, ""), ""),"")</f>
        <v>#VALUE!</v>
      </c>
      <c r="W28" s="10" t="e">
        <f>IF('FY2023'!$A30&lt;&gt;"",IF(AND(MONTH($K28) &lt;= 8, MONTH($L28) &gt;= 8), IF($O28 &lt;&gt; "", $E28/$O28, ""), ""),"")</f>
        <v>#VALUE!</v>
      </c>
      <c r="X28" s="10" t="e">
        <f>IF('FY2023'!$A30&lt;&gt;"",IF(AND(MONTH($K28) &lt;= 9, MONTH($L28) &gt;= 9), IF($O28 &lt;&gt; "", $E28/$O28, ""), ""),"")</f>
        <v>#VALUE!</v>
      </c>
      <c r="Y28" s="10" t="e">
        <f>IF('FY2023'!$A30&lt;&gt;"",IF(AND(MONTH($K28) &lt;= 10, MONTH($L28) &gt;= 10), IF($O28 &lt;&gt; "", $E28/$O28, ""), ""),"")</f>
        <v>#VALUE!</v>
      </c>
      <c r="Z28" s="10" t="e">
        <f>IF('FY2023'!$A30&lt;&gt;"",IF(AND(MONTH($K28) &lt;= 11, MONTH($L28) &gt;= 11), IF($O28 &lt;&gt; "", $E28/$O28, ""), ""),"")</f>
        <v>#VALUE!</v>
      </c>
      <c r="AA28" s="10" t="e">
        <f>IF('FY2023'!$A30&lt;&gt;"",IF(AND(MONTH($K28) &lt;= 12, MONTH($L28) &gt;= 12), IF($O28 &lt;&gt; "", $E28/$O28, ""), ""),"")</f>
        <v>#VALUE!</v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 t="e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#VALUE!</v>
      </c>
      <c r="L29" s="7" t="e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#VALUE!</v>
      </c>
      <c r="M29" s="7" t="e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#VALUE!</v>
      </c>
      <c r="N29" s="7" t="e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#VALUE!</v>
      </c>
      <c r="O29" s="5" t="e">
        <f t="shared" si="0"/>
        <v>#VALUE!</v>
      </c>
      <c r="P29" s="10" t="e">
        <f>IF('FY2023'!$A31&lt;&gt;"",IF(AND(MONTH($K29) &lt;= 1, MONTH($L29) &gt;= 1), IF($O29 &lt;&gt; "", $E29/$O29, ""), ""),"")</f>
        <v>#VALUE!</v>
      </c>
      <c r="Q29" s="10" t="e">
        <f>IF('FY2023'!$A31&lt;&gt;"",IF(AND(MONTH($K29) &lt;= 2, MONTH($L29) &gt;= 2), IF($O29 &lt;&gt; "", $E29/$O29, ""), ""),"")</f>
        <v>#VALUE!</v>
      </c>
      <c r="R29" s="10" t="e">
        <f>IF('FY2023'!$A31&lt;&gt;"",IF(AND(MONTH($K29) &lt;= 3, MONTH($L29) &gt;= 3), IF($O29 &lt;&gt; "", $E29/$O29, ""), ""),"")</f>
        <v>#VALUE!</v>
      </c>
      <c r="S29" s="10" t="e">
        <f>IF('FY2023'!$A31&lt;&gt;"",IF(AND(MONTH($K29) &lt;= 4, MONTH($L29) &gt;= 4), IF($O29 &lt;&gt; "", $E29/$O29, ""), ""),"")</f>
        <v>#VALUE!</v>
      </c>
      <c r="T29" s="10" t="e">
        <f>IF('FY2023'!$A31&lt;&gt;"",IF(AND(MONTH($K29) &lt;= 5, MONTH($L29) &gt;= 5), IF($O29 &lt;&gt; "", $E29/$O29, ""), ""),"")</f>
        <v>#VALUE!</v>
      </c>
      <c r="U29" s="10" t="e">
        <f>IF('FY2023'!$A31&lt;&gt;"",IF(AND(MONTH($K29) &lt;= 6, MONTH($L29) &gt;= 6), IF($O29 &lt;&gt; "", $E29/$O29, ""), ""),"")</f>
        <v>#VALUE!</v>
      </c>
      <c r="V29" s="10" t="e">
        <f>IF('FY2023'!$A31&lt;&gt;"",IF(AND(MONTH($K29) &lt;= 7, MONTH($L29) &gt;= 7 ), IF($O29 &lt;&gt; "", $E29/$O29, ""), ""),"")</f>
        <v>#VALUE!</v>
      </c>
      <c r="W29" s="10" t="e">
        <f>IF('FY2023'!$A31&lt;&gt;"",IF(AND(MONTH($K29) &lt;= 8, MONTH($L29) &gt;= 8), IF($O29 &lt;&gt; "", $E29/$O29, ""), ""),"")</f>
        <v>#VALUE!</v>
      </c>
      <c r="X29" s="10" t="e">
        <f>IF('FY2023'!$A31&lt;&gt;"",IF(AND(MONTH($K29) &lt;= 9, MONTH($L29) &gt;= 9), IF($O29 &lt;&gt; "", $E29/$O29, ""), ""),"")</f>
        <v>#VALUE!</v>
      </c>
      <c r="Y29" s="10" t="e">
        <f>IF('FY2023'!$A31&lt;&gt;"",IF(AND(MONTH($K29) &lt;= 10, MONTH($L29) &gt;= 10), IF($O29 &lt;&gt; "", $E29/$O29, ""), ""),"")</f>
        <v>#VALUE!</v>
      </c>
      <c r="Z29" s="10" t="e">
        <f>IF('FY2023'!$A31&lt;&gt;"",IF(AND(MONTH($K29) &lt;= 11, MONTH($L29) &gt;= 11), IF($O29 &lt;&gt; "", $E29/$O29, ""), ""),"")</f>
        <v>#VALUE!</v>
      </c>
      <c r="AA29" s="10" t="e">
        <f>IF('FY2023'!$A31&lt;&gt;"",IF(AND(MONTH($K29) &lt;= 12, MONTH($L29) &gt;= 12), IF($O29 &lt;&gt; "", $E29/$O29, ""), ""),"")</f>
        <v>#VALUE!</v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 t="e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#VALUE!</v>
      </c>
      <c r="L30" s="7" t="e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#VALUE!</v>
      </c>
      <c r="M30" s="7" t="e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#VALUE!</v>
      </c>
      <c r="N30" s="7" t="e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#VALUE!</v>
      </c>
      <c r="O30" s="5" t="e">
        <f t="shared" si="0"/>
        <v>#VALUE!</v>
      </c>
      <c r="P30" s="10" t="e">
        <f>IF('FY2023'!$A32&lt;&gt;"",IF(AND(MONTH($K30) &lt;= 1, MONTH($L30) &gt;= 1), IF($O30 &lt;&gt; "", $E30/$O30, ""), ""),"")</f>
        <v>#VALUE!</v>
      </c>
      <c r="Q30" s="10" t="e">
        <f>IF('FY2023'!$A32&lt;&gt;"",IF(AND(MONTH($K30) &lt;= 2, MONTH($L30) &gt;= 2), IF($O30 &lt;&gt; "", $E30/$O30, ""), ""),"")</f>
        <v>#VALUE!</v>
      </c>
      <c r="R30" s="10" t="e">
        <f>IF('FY2023'!$A32&lt;&gt;"",IF(AND(MONTH($K30) &lt;= 3, MONTH($L30) &gt;= 3), IF($O30 &lt;&gt; "", $E30/$O30, ""), ""),"")</f>
        <v>#VALUE!</v>
      </c>
      <c r="S30" s="10" t="e">
        <f>IF('FY2023'!$A32&lt;&gt;"",IF(AND(MONTH($K30) &lt;= 4, MONTH($L30) &gt;= 4), IF($O30 &lt;&gt; "", $E30/$O30, ""), ""),"")</f>
        <v>#VALUE!</v>
      </c>
      <c r="T30" s="10" t="e">
        <f>IF('FY2023'!$A32&lt;&gt;"",IF(AND(MONTH($K30) &lt;= 5, MONTH($L30) &gt;= 5), IF($O30 &lt;&gt; "", $E30/$O30, ""), ""),"")</f>
        <v>#VALUE!</v>
      </c>
      <c r="U30" s="10" t="e">
        <f>IF('FY2023'!$A32&lt;&gt;"",IF(AND(MONTH($K30) &lt;= 6, MONTH($L30) &gt;= 6), IF($O30 &lt;&gt; "", $E30/$O30, ""), ""),"")</f>
        <v>#VALUE!</v>
      </c>
      <c r="V30" s="10" t="e">
        <f>IF('FY2023'!$A32&lt;&gt;"",IF(AND(MONTH($K30) &lt;= 7, MONTH($L30) &gt;= 7 ), IF($O30 &lt;&gt; "", $E30/$O30, ""), ""),"")</f>
        <v>#VALUE!</v>
      </c>
      <c r="W30" s="10" t="e">
        <f>IF('FY2023'!$A32&lt;&gt;"",IF(AND(MONTH($K30) &lt;= 8, MONTH($L30) &gt;= 8), IF($O30 &lt;&gt; "", $E30/$O30, ""), ""),"")</f>
        <v>#VALUE!</v>
      </c>
      <c r="X30" s="10" t="e">
        <f>IF('FY2023'!$A32&lt;&gt;"",IF(AND(MONTH($K30) &lt;= 9, MONTH($L30) &gt;= 9), IF($O30 &lt;&gt; "", $E30/$O30, ""), ""),"")</f>
        <v>#VALUE!</v>
      </c>
      <c r="Y30" s="10" t="e">
        <f>IF('FY2023'!$A32&lt;&gt;"",IF(AND(MONTH($K30) &lt;= 10, MONTH($L30) &gt;= 10), IF($O30 &lt;&gt; "", $E30/$O30, ""), ""),"")</f>
        <v>#VALUE!</v>
      </c>
      <c r="Z30" s="10" t="e">
        <f>IF('FY2023'!$A32&lt;&gt;"",IF(AND(MONTH($K30) &lt;= 11, MONTH($L30) &gt;= 11), IF($O30 &lt;&gt; "", $E30/$O30, ""), ""),"")</f>
        <v>#VALUE!</v>
      </c>
      <c r="AA30" s="10" t="e">
        <f>IF('FY2023'!$A32&lt;&gt;"",IF(AND(MONTH($K30) &lt;= 12, MONTH($L30) &gt;= 12), IF($O30 &lt;&gt; "", $E30/$O30, ""), ""),"")</f>
        <v>#VALUE!</v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 t="e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#VALUE!</v>
      </c>
      <c r="L31" s="7" t="e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#VALUE!</v>
      </c>
      <c r="M31" s="7" t="e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#VALUE!</v>
      </c>
      <c r="N31" s="7" t="e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#VALUE!</v>
      </c>
      <c r="O31" s="5" t="e">
        <f t="shared" si="0"/>
        <v>#VALUE!</v>
      </c>
      <c r="P31" s="10" t="e">
        <f>IF('FY2023'!$A33&lt;&gt;"",IF(AND(MONTH($K31) &lt;= 1, MONTH($L31) &gt;= 1), IF($O31 &lt;&gt; "", $E31/$O31, ""), ""),"")</f>
        <v>#VALUE!</v>
      </c>
      <c r="Q31" s="10" t="e">
        <f>IF('FY2023'!$A33&lt;&gt;"",IF(AND(MONTH($K31) &lt;= 2, MONTH($L31) &gt;= 2), IF($O31 &lt;&gt; "", $E31/$O31, ""), ""),"")</f>
        <v>#VALUE!</v>
      </c>
      <c r="R31" s="10" t="e">
        <f>IF('FY2023'!$A33&lt;&gt;"",IF(AND(MONTH($K31) &lt;= 3, MONTH($L31) &gt;= 3), IF($O31 &lt;&gt; "", $E31/$O31, ""), ""),"")</f>
        <v>#VALUE!</v>
      </c>
      <c r="S31" s="10" t="e">
        <f>IF('FY2023'!$A33&lt;&gt;"",IF(AND(MONTH($K31) &lt;= 4, MONTH($L31) &gt;= 4), IF($O31 &lt;&gt; "", $E31/$O31, ""), ""),"")</f>
        <v>#VALUE!</v>
      </c>
      <c r="T31" s="10" t="e">
        <f>IF('FY2023'!$A33&lt;&gt;"",IF(AND(MONTH($K31) &lt;= 5, MONTH($L31) &gt;= 5), IF($O31 &lt;&gt; "", $E31/$O31, ""), ""),"")</f>
        <v>#VALUE!</v>
      </c>
      <c r="U31" s="10" t="e">
        <f>IF('FY2023'!$A33&lt;&gt;"",IF(AND(MONTH($K31) &lt;= 6, MONTH($L31) &gt;= 6), IF($O31 &lt;&gt; "", $E31/$O31, ""), ""),"")</f>
        <v>#VALUE!</v>
      </c>
      <c r="V31" s="10" t="e">
        <f>IF('FY2023'!$A33&lt;&gt;"",IF(AND(MONTH($K31) &lt;= 7, MONTH($L31) &gt;= 7 ), IF($O31 &lt;&gt; "", $E31/$O31, ""), ""),"")</f>
        <v>#VALUE!</v>
      </c>
      <c r="W31" s="10" t="e">
        <f>IF('FY2023'!$A33&lt;&gt;"",IF(AND(MONTH($K31) &lt;= 8, MONTH($L31) &gt;= 8), IF($O31 &lt;&gt; "", $E31/$O31, ""), ""),"")</f>
        <v>#VALUE!</v>
      </c>
      <c r="X31" s="10" t="e">
        <f>IF('FY2023'!$A33&lt;&gt;"",IF(AND(MONTH($K31) &lt;= 9, MONTH($L31) &gt;= 9), IF($O31 &lt;&gt; "", $E31/$O31, ""), ""),"")</f>
        <v>#VALUE!</v>
      </c>
      <c r="Y31" s="10" t="e">
        <f>IF('FY2023'!$A33&lt;&gt;"",IF(AND(MONTH($K31) &lt;= 10, MONTH($L31) &gt;= 10), IF($O31 &lt;&gt; "", $E31/$O31, ""), ""),"")</f>
        <v>#VALUE!</v>
      </c>
      <c r="Z31" s="10" t="e">
        <f>IF('FY2023'!$A33&lt;&gt;"",IF(AND(MONTH($K31) &lt;= 11, MONTH($L31) &gt;= 11), IF($O31 &lt;&gt; "", $E31/$O31, ""), ""),"")</f>
        <v>#VALUE!</v>
      </c>
      <c r="AA31" s="10" t="e">
        <f>IF('FY2023'!$A33&lt;&gt;"",IF(AND(MONTH($K31) &lt;= 12, MONTH($L31) &gt;= 12), IF($O31 &lt;&gt; "", $E31/$O31, ""), ""),"")</f>
        <v>#VALUE!</v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 t="e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#VALUE!</v>
      </c>
      <c r="L32" s="7" t="e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#VALUE!</v>
      </c>
      <c r="M32" s="7" t="e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#VALUE!</v>
      </c>
      <c r="N32" s="7" t="e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#VALUE!</v>
      </c>
      <c r="O32" s="5" t="e">
        <f t="shared" si="0"/>
        <v>#VALUE!</v>
      </c>
      <c r="P32" s="10" t="e">
        <f>IF('FY2023'!$A34&lt;&gt;"",IF(AND(MONTH($K32) &lt;= 1, MONTH($L32) &gt;= 1), IF($O32 &lt;&gt; "", $E32/$O32, ""), ""),"")</f>
        <v>#VALUE!</v>
      </c>
      <c r="Q32" s="10" t="e">
        <f>IF('FY2023'!$A34&lt;&gt;"",IF(AND(MONTH($K32) &lt;= 2, MONTH($L32) &gt;= 2), IF($O32 &lt;&gt; "", $E32/$O32, ""), ""),"")</f>
        <v>#VALUE!</v>
      </c>
      <c r="R32" s="10" t="e">
        <f>IF('FY2023'!$A34&lt;&gt;"",IF(AND(MONTH($K32) &lt;= 3, MONTH($L32) &gt;= 3), IF($O32 &lt;&gt; "", $E32/$O32, ""), ""),"")</f>
        <v>#VALUE!</v>
      </c>
      <c r="S32" s="10" t="e">
        <f>IF('FY2023'!$A34&lt;&gt;"",IF(AND(MONTH($K32) &lt;= 4, MONTH($L32) &gt;= 4), IF($O32 &lt;&gt; "", $E32/$O32, ""), ""),"")</f>
        <v>#VALUE!</v>
      </c>
      <c r="T32" s="10" t="e">
        <f>IF('FY2023'!$A34&lt;&gt;"",IF(AND(MONTH($K32) &lt;= 5, MONTH($L32) &gt;= 5), IF($O32 &lt;&gt; "", $E32/$O32, ""), ""),"")</f>
        <v>#VALUE!</v>
      </c>
      <c r="U32" s="10" t="e">
        <f>IF('FY2023'!$A34&lt;&gt;"",IF(AND(MONTH($K32) &lt;= 6, MONTH($L32) &gt;= 6), IF($O32 &lt;&gt; "", $E32/$O32, ""), ""),"")</f>
        <v>#VALUE!</v>
      </c>
      <c r="V32" s="10" t="e">
        <f>IF('FY2023'!$A34&lt;&gt;"",IF(AND(MONTH($K32) &lt;= 7, MONTH($L32) &gt;= 7 ), IF($O32 &lt;&gt; "", $E32/$O32, ""), ""),"")</f>
        <v>#VALUE!</v>
      </c>
      <c r="W32" s="10" t="e">
        <f>IF('FY2023'!$A34&lt;&gt;"",IF(AND(MONTH($K32) &lt;= 8, MONTH($L32) &gt;= 8), IF($O32 &lt;&gt; "", $E32/$O32, ""), ""),"")</f>
        <v>#VALUE!</v>
      </c>
      <c r="X32" s="10" t="e">
        <f>IF('FY2023'!$A34&lt;&gt;"",IF(AND(MONTH($K32) &lt;= 9, MONTH($L32) &gt;= 9), IF($O32 &lt;&gt; "", $E32/$O32, ""), ""),"")</f>
        <v>#VALUE!</v>
      </c>
      <c r="Y32" s="10" t="e">
        <f>IF('FY2023'!$A34&lt;&gt;"",IF(AND(MONTH($K32) &lt;= 10, MONTH($L32) &gt;= 10), IF($O32 &lt;&gt; "", $E32/$O32, ""), ""),"")</f>
        <v>#VALUE!</v>
      </c>
      <c r="Z32" s="10" t="e">
        <f>IF('FY2023'!$A34&lt;&gt;"",IF(AND(MONTH($K32) &lt;= 11, MONTH($L32) &gt;= 11), IF($O32 &lt;&gt; "", $E32/$O32, ""), ""),"")</f>
        <v>#VALUE!</v>
      </c>
      <c r="AA32" s="10" t="e">
        <f>IF('FY2023'!$A34&lt;&gt;"",IF(AND(MONTH($K32) &lt;= 12, MONTH($L32) &gt;= 12), IF($O32 &lt;&gt; "", $E32/$O32, ""), ""),"")</f>
        <v>#VALUE!</v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 t="e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#VALUE!</v>
      </c>
      <c r="L33" s="7" t="e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#VALUE!</v>
      </c>
      <c r="M33" s="7" t="e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#VALUE!</v>
      </c>
      <c r="N33" s="7" t="e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#VALUE!</v>
      </c>
      <c r="O33" s="5" t="e">
        <f t="shared" si="0"/>
        <v>#VALUE!</v>
      </c>
      <c r="P33" s="10" t="e">
        <f>IF('FY2023'!$A35&lt;&gt;"",IF(AND(MONTH($K33) &lt;= 1, MONTH($L33) &gt;= 1), IF($O33 &lt;&gt; "", $E33/$O33, ""), ""),"")</f>
        <v>#VALUE!</v>
      </c>
      <c r="Q33" s="10" t="e">
        <f>IF('FY2023'!$A35&lt;&gt;"",IF(AND(MONTH($K33) &lt;= 2, MONTH($L33) &gt;= 2), IF($O33 &lt;&gt; "", $E33/$O33, ""), ""),"")</f>
        <v>#VALUE!</v>
      </c>
      <c r="R33" s="10" t="e">
        <f>IF('FY2023'!$A35&lt;&gt;"",IF(AND(MONTH($K33) &lt;= 3, MONTH($L33) &gt;= 3), IF($O33 &lt;&gt; "", $E33/$O33, ""), ""),"")</f>
        <v>#VALUE!</v>
      </c>
      <c r="S33" s="10" t="e">
        <f>IF('FY2023'!$A35&lt;&gt;"",IF(AND(MONTH($K33) &lt;= 4, MONTH($L33) &gt;= 4), IF($O33 &lt;&gt; "", $E33/$O33, ""), ""),"")</f>
        <v>#VALUE!</v>
      </c>
      <c r="T33" s="10" t="e">
        <f>IF('FY2023'!$A35&lt;&gt;"",IF(AND(MONTH($K33) &lt;= 5, MONTH($L33) &gt;= 5), IF($O33 &lt;&gt; "", $E33/$O33, ""), ""),"")</f>
        <v>#VALUE!</v>
      </c>
      <c r="U33" s="10" t="e">
        <f>IF('FY2023'!$A35&lt;&gt;"",IF(AND(MONTH($K33) &lt;= 6, MONTH($L33) &gt;= 6), IF($O33 &lt;&gt; "", $E33/$O33, ""), ""),"")</f>
        <v>#VALUE!</v>
      </c>
      <c r="V33" s="10" t="e">
        <f>IF('FY2023'!$A35&lt;&gt;"",IF(AND(MONTH($K33) &lt;= 7, MONTH($L33) &gt;= 7 ), IF($O33 &lt;&gt; "", $E33/$O33, ""), ""),"")</f>
        <v>#VALUE!</v>
      </c>
      <c r="W33" s="10" t="e">
        <f>IF('FY2023'!$A35&lt;&gt;"",IF(AND(MONTH($K33) &lt;= 8, MONTH($L33) &gt;= 8), IF($O33 &lt;&gt; "", $E33/$O33, ""), ""),"")</f>
        <v>#VALUE!</v>
      </c>
      <c r="X33" s="10" t="e">
        <f>IF('FY2023'!$A35&lt;&gt;"",IF(AND(MONTH($K33) &lt;= 9, MONTH($L33) &gt;= 9), IF($O33 &lt;&gt; "", $E33/$O33, ""), ""),"")</f>
        <v>#VALUE!</v>
      </c>
      <c r="Y33" s="10" t="e">
        <f>IF('FY2023'!$A35&lt;&gt;"",IF(AND(MONTH($K33) &lt;= 10, MONTH($L33) &gt;= 10), IF($O33 &lt;&gt; "", $E33/$O33, ""), ""),"")</f>
        <v>#VALUE!</v>
      </c>
      <c r="Z33" s="10" t="e">
        <f>IF('FY2023'!$A35&lt;&gt;"",IF(AND(MONTH($K33) &lt;= 11, MONTH($L33) &gt;= 11), IF($O33 &lt;&gt; "", $E33/$O33, ""), ""),"")</f>
        <v>#VALUE!</v>
      </c>
      <c r="AA33" s="10" t="e">
        <f>IF('FY2023'!$A35&lt;&gt;"",IF(AND(MONTH($K33) &lt;= 12, MONTH($L33) &gt;= 12), IF($O33 &lt;&gt; "", $E33/$O33, ""), ""),"")</f>
        <v>#VALUE!</v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 t="e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#VALUE!</v>
      </c>
      <c r="L34" s="7" t="e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#VALUE!</v>
      </c>
      <c r="M34" s="7" t="e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#VALUE!</v>
      </c>
      <c r="N34" s="7" t="e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#VALUE!</v>
      </c>
      <c r="O34" s="5" t="e">
        <f t="shared" si="0"/>
        <v>#VALUE!</v>
      </c>
      <c r="P34" s="10" t="e">
        <f>IF('FY2023'!$A36&lt;&gt;"",IF(AND(MONTH($K34) &lt;= 1, MONTH($L34) &gt;= 1), IF($O34 &lt;&gt; "", $E34/$O34, ""), ""),"")</f>
        <v>#VALUE!</v>
      </c>
      <c r="Q34" s="10" t="e">
        <f>IF('FY2023'!$A36&lt;&gt;"",IF(AND(MONTH($K34) &lt;= 2, MONTH($L34) &gt;= 2), IF($O34 &lt;&gt; "", $E34/$O34, ""), ""),"")</f>
        <v>#VALUE!</v>
      </c>
      <c r="R34" s="10" t="e">
        <f>IF('FY2023'!$A36&lt;&gt;"",IF(AND(MONTH($K34) &lt;= 3, MONTH($L34) &gt;= 3), IF($O34 &lt;&gt; "", $E34/$O34, ""), ""),"")</f>
        <v>#VALUE!</v>
      </c>
      <c r="S34" s="10" t="e">
        <f>IF('FY2023'!$A36&lt;&gt;"",IF(AND(MONTH($K34) &lt;= 4, MONTH($L34) &gt;= 4), IF($O34 &lt;&gt; "", $E34/$O34, ""), ""),"")</f>
        <v>#VALUE!</v>
      </c>
      <c r="T34" s="10" t="e">
        <f>IF('FY2023'!$A36&lt;&gt;"",IF(AND(MONTH($K34) &lt;= 5, MONTH($L34) &gt;= 5), IF($O34 &lt;&gt; "", $E34/$O34, ""), ""),"")</f>
        <v>#VALUE!</v>
      </c>
      <c r="U34" s="10" t="e">
        <f>IF('FY2023'!$A36&lt;&gt;"",IF(AND(MONTH($K34) &lt;= 6, MONTH($L34) &gt;= 6), IF($O34 &lt;&gt; "", $E34/$O34, ""), ""),"")</f>
        <v>#VALUE!</v>
      </c>
      <c r="V34" s="10" t="e">
        <f>IF('FY2023'!$A36&lt;&gt;"",IF(AND(MONTH($K34) &lt;= 7, MONTH($L34) &gt;= 7 ), IF($O34 &lt;&gt; "", $E34/$O34, ""), ""),"")</f>
        <v>#VALUE!</v>
      </c>
      <c r="W34" s="10" t="e">
        <f>IF('FY2023'!$A36&lt;&gt;"",IF(AND(MONTH($K34) &lt;= 8, MONTH($L34) &gt;= 8), IF($O34 &lt;&gt; "", $E34/$O34, ""), ""),"")</f>
        <v>#VALUE!</v>
      </c>
      <c r="X34" s="10" t="e">
        <f>IF('FY2023'!$A36&lt;&gt;"",IF(AND(MONTH($K34) &lt;= 9, MONTH($L34) &gt;= 9), IF($O34 &lt;&gt; "", $E34/$O34, ""), ""),"")</f>
        <v>#VALUE!</v>
      </c>
      <c r="Y34" s="10" t="e">
        <f>IF('FY2023'!$A36&lt;&gt;"",IF(AND(MONTH($K34) &lt;= 10, MONTH($L34) &gt;= 10), IF($O34 &lt;&gt; "", $E34/$O34, ""), ""),"")</f>
        <v>#VALUE!</v>
      </c>
      <c r="Z34" s="10" t="e">
        <f>IF('FY2023'!$A36&lt;&gt;"",IF(AND(MONTH($K34) &lt;= 11, MONTH($L34) &gt;= 11), IF($O34 &lt;&gt; "", $E34/$O34, ""), ""),"")</f>
        <v>#VALUE!</v>
      </c>
      <c r="AA34" s="10" t="e">
        <f>IF('FY2023'!$A36&lt;&gt;"",IF(AND(MONTH($K34) &lt;= 12, MONTH($L34) &gt;= 12), IF($O34 &lt;&gt; "", $E34/$O34, ""), ""),"")</f>
        <v>#VALUE!</v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 t="e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#VALUE!</v>
      </c>
      <c r="L35" s="7" t="e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#VALUE!</v>
      </c>
      <c r="M35" s="7" t="e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#VALUE!</v>
      </c>
      <c r="N35" s="7" t="e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#VALUE!</v>
      </c>
      <c r="O35" s="5" t="e">
        <f t="shared" si="0"/>
        <v>#VALUE!</v>
      </c>
      <c r="P35" s="10" t="e">
        <f>IF('FY2023'!$A37&lt;&gt;"",IF(AND(MONTH($K35) &lt;= 1, MONTH($L35) &gt;= 1), IF($O35 &lt;&gt; "", $E35/$O35, ""), ""),"")</f>
        <v>#VALUE!</v>
      </c>
      <c r="Q35" s="10" t="e">
        <f>IF('FY2023'!$A37&lt;&gt;"",IF(AND(MONTH($K35) &lt;= 2, MONTH($L35) &gt;= 2), IF($O35 &lt;&gt; "", $E35/$O35, ""), ""),"")</f>
        <v>#VALUE!</v>
      </c>
      <c r="R35" s="10" t="e">
        <f>IF('FY2023'!$A37&lt;&gt;"",IF(AND(MONTH($K35) &lt;= 3, MONTH($L35) &gt;= 3), IF($O35 &lt;&gt; "", $E35/$O35, ""), ""),"")</f>
        <v>#VALUE!</v>
      </c>
      <c r="S35" s="10" t="e">
        <f>IF('FY2023'!$A37&lt;&gt;"",IF(AND(MONTH($K35) &lt;= 4, MONTH($L35) &gt;= 4), IF($O35 &lt;&gt; "", $E35/$O35, ""), ""),"")</f>
        <v>#VALUE!</v>
      </c>
      <c r="T35" s="10" t="e">
        <f>IF('FY2023'!$A37&lt;&gt;"",IF(AND(MONTH($K35) &lt;= 5, MONTH($L35) &gt;= 5), IF($O35 &lt;&gt; "", $E35/$O35, ""), ""),"")</f>
        <v>#VALUE!</v>
      </c>
      <c r="U35" s="10" t="e">
        <f>IF('FY2023'!$A37&lt;&gt;"",IF(AND(MONTH($K35) &lt;= 6, MONTH($L35) &gt;= 6), IF($O35 &lt;&gt; "", $E35/$O35, ""), ""),"")</f>
        <v>#VALUE!</v>
      </c>
      <c r="V35" s="10" t="e">
        <f>IF('FY2023'!$A37&lt;&gt;"",IF(AND(MONTH($K35) &lt;= 7, MONTH($L35) &gt;= 7 ), IF($O35 &lt;&gt; "", $E35/$O35, ""), ""),"")</f>
        <v>#VALUE!</v>
      </c>
      <c r="W35" s="10" t="e">
        <f>IF('FY2023'!$A37&lt;&gt;"",IF(AND(MONTH($K35) &lt;= 8, MONTH($L35) &gt;= 8), IF($O35 &lt;&gt; "", $E35/$O35, ""), ""),"")</f>
        <v>#VALUE!</v>
      </c>
      <c r="X35" s="10" t="e">
        <f>IF('FY2023'!$A37&lt;&gt;"",IF(AND(MONTH($K35) &lt;= 9, MONTH($L35) &gt;= 9), IF($O35 &lt;&gt; "", $E35/$O35, ""), ""),"")</f>
        <v>#VALUE!</v>
      </c>
      <c r="Y35" s="10" t="e">
        <f>IF('FY2023'!$A37&lt;&gt;"",IF(AND(MONTH($K35) &lt;= 10, MONTH($L35) &gt;= 10), IF($O35 &lt;&gt; "", $E35/$O35, ""), ""),"")</f>
        <v>#VALUE!</v>
      </c>
      <c r="Z35" s="10" t="e">
        <f>IF('FY2023'!$A37&lt;&gt;"",IF(AND(MONTH($K35) &lt;= 11, MONTH($L35) &gt;= 11), IF($O35 &lt;&gt; "", $E35/$O35, ""), ""),"")</f>
        <v>#VALUE!</v>
      </c>
      <c r="AA35" s="10" t="e">
        <f>IF('FY2023'!$A37&lt;&gt;"",IF(AND(MONTH($K35) &lt;= 12, MONTH($L35) &gt;= 12), IF($O35 &lt;&gt; "", $E35/$O35, ""), ""),"")</f>
        <v>#VALUE!</v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 t="e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#VALUE!</v>
      </c>
      <c r="L36" s="7" t="e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#VALUE!</v>
      </c>
      <c r="M36" s="7" t="e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#VALUE!</v>
      </c>
      <c r="N36" s="7" t="e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#VALUE!</v>
      </c>
      <c r="O36" s="5" t="e">
        <f t="shared" si="0"/>
        <v>#VALUE!</v>
      </c>
      <c r="P36" s="10" t="e">
        <f>IF('FY2023'!$A38&lt;&gt;"",IF(AND(MONTH($K36) &lt;= 1, MONTH($L36) &gt;= 1), IF($O36 &lt;&gt; "", $E36/$O36, ""), ""),"")</f>
        <v>#VALUE!</v>
      </c>
      <c r="Q36" s="10" t="e">
        <f>IF('FY2023'!$A38&lt;&gt;"",IF(AND(MONTH($K36) &lt;= 2, MONTH($L36) &gt;= 2), IF($O36 &lt;&gt; "", $E36/$O36, ""), ""),"")</f>
        <v>#VALUE!</v>
      </c>
      <c r="R36" s="10" t="e">
        <f>IF('FY2023'!$A38&lt;&gt;"",IF(AND(MONTH($K36) &lt;= 3, MONTH($L36) &gt;= 3), IF($O36 &lt;&gt; "", $E36/$O36, ""), ""),"")</f>
        <v>#VALUE!</v>
      </c>
      <c r="S36" s="10" t="e">
        <f>IF('FY2023'!$A38&lt;&gt;"",IF(AND(MONTH($K36) &lt;= 4, MONTH($L36) &gt;= 4), IF($O36 &lt;&gt; "", $E36/$O36, ""), ""),"")</f>
        <v>#VALUE!</v>
      </c>
      <c r="T36" s="10" t="e">
        <f>IF('FY2023'!$A38&lt;&gt;"",IF(AND(MONTH($K36) &lt;= 5, MONTH($L36) &gt;= 5), IF($O36 &lt;&gt; "", $E36/$O36, ""), ""),"")</f>
        <v>#VALUE!</v>
      </c>
      <c r="U36" s="10" t="e">
        <f>IF('FY2023'!$A38&lt;&gt;"",IF(AND(MONTH($K36) &lt;= 6, MONTH($L36) &gt;= 6), IF($O36 &lt;&gt; "", $E36/$O36, ""), ""),"")</f>
        <v>#VALUE!</v>
      </c>
      <c r="V36" s="10" t="e">
        <f>IF('FY2023'!$A38&lt;&gt;"",IF(AND(MONTH($K36) &lt;= 7, MONTH($L36) &gt;= 7 ), IF($O36 &lt;&gt; "", $E36/$O36, ""), ""),"")</f>
        <v>#VALUE!</v>
      </c>
      <c r="W36" s="10" t="e">
        <f>IF('FY2023'!$A38&lt;&gt;"",IF(AND(MONTH($K36) &lt;= 8, MONTH($L36) &gt;= 8), IF($O36 &lt;&gt; "", $E36/$O36, ""), ""),"")</f>
        <v>#VALUE!</v>
      </c>
      <c r="X36" s="10" t="e">
        <f>IF('FY2023'!$A38&lt;&gt;"",IF(AND(MONTH($K36) &lt;= 9, MONTH($L36) &gt;= 9), IF($O36 &lt;&gt; "", $E36/$O36, ""), ""),"")</f>
        <v>#VALUE!</v>
      </c>
      <c r="Y36" s="10" t="e">
        <f>IF('FY2023'!$A38&lt;&gt;"",IF(AND(MONTH($K36) &lt;= 10, MONTH($L36) &gt;= 10), IF($O36 &lt;&gt; "", $E36/$O36, ""), ""),"")</f>
        <v>#VALUE!</v>
      </c>
      <c r="Z36" s="10" t="e">
        <f>IF('FY2023'!$A38&lt;&gt;"",IF(AND(MONTH($K36) &lt;= 11, MONTH($L36) &gt;= 11), IF($O36 &lt;&gt; "", $E36/$O36, ""), ""),"")</f>
        <v>#VALUE!</v>
      </c>
      <c r="AA36" s="10" t="e">
        <f>IF('FY2023'!$A38&lt;&gt;"",IF(AND(MONTH($K36) &lt;= 12, MONTH($L36) &gt;= 12), IF($O36 &lt;&gt; "", $E36/$O36, ""), ""),"")</f>
        <v>#VALUE!</v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 t="e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#VALUE!</v>
      </c>
      <c r="L37" s="7" t="e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#VALUE!</v>
      </c>
      <c r="M37" s="7" t="e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#VALUE!</v>
      </c>
      <c r="N37" s="7" t="e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#VALUE!</v>
      </c>
      <c r="O37" s="5" t="e">
        <f t="shared" si="0"/>
        <v>#VALUE!</v>
      </c>
      <c r="P37" s="10" t="e">
        <f>IF('FY2023'!$A39&lt;&gt;"",IF(AND(MONTH($K37) &lt;= 1, MONTH($L37) &gt;= 1), IF($O37 &lt;&gt; "", $E37/$O37, ""), ""),"")</f>
        <v>#VALUE!</v>
      </c>
      <c r="Q37" s="10" t="e">
        <f>IF('FY2023'!$A39&lt;&gt;"",IF(AND(MONTH($K37) &lt;= 2, MONTH($L37) &gt;= 2), IF($O37 &lt;&gt; "", $E37/$O37, ""), ""),"")</f>
        <v>#VALUE!</v>
      </c>
      <c r="R37" s="10" t="e">
        <f>IF('FY2023'!$A39&lt;&gt;"",IF(AND(MONTH($K37) &lt;= 3, MONTH($L37) &gt;= 3), IF($O37 &lt;&gt; "", $E37/$O37, ""), ""),"")</f>
        <v>#VALUE!</v>
      </c>
      <c r="S37" s="10" t="e">
        <f>IF('FY2023'!$A39&lt;&gt;"",IF(AND(MONTH($K37) &lt;= 4, MONTH($L37) &gt;= 4), IF($O37 &lt;&gt; "", $E37/$O37, ""), ""),"")</f>
        <v>#VALUE!</v>
      </c>
      <c r="T37" s="10" t="e">
        <f>IF('FY2023'!$A39&lt;&gt;"",IF(AND(MONTH($K37) &lt;= 5, MONTH($L37) &gt;= 5), IF($O37 &lt;&gt; "", $E37/$O37, ""), ""),"")</f>
        <v>#VALUE!</v>
      </c>
      <c r="U37" s="10" t="e">
        <f>IF('FY2023'!$A39&lt;&gt;"",IF(AND(MONTH($K37) &lt;= 6, MONTH($L37) &gt;= 6), IF($O37 &lt;&gt; "", $E37/$O37, ""), ""),"")</f>
        <v>#VALUE!</v>
      </c>
      <c r="V37" s="10" t="e">
        <f>IF('FY2023'!$A39&lt;&gt;"",IF(AND(MONTH($K37) &lt;= 7, MONTH($L37) &gt;= 7 ), IF($O37 &lt;&gt; "", $E37/$O37, ""), ""),"")</f>
        <v>#VALUE!</v>
      </c>
      <c r="W37" s="10" t="e">
        <f>IF('FY2023'!$A39&lt;&gt;"",IF(AND(MONTH($K37) &lt;= 8, MONTH($L37) &gt;= 8), IF($O37 &lt;&gt; "", $E37/$O37, ""), ""),"")</f>
        <v>#VALUE!</v>
      </c>
      <c r="X37" s="10" t="e">
        <f>IF('FY2023'!$A39&lt;&gt;"",IF(AND(MONTH($K37) &lt;= 9, MONTH($L37) &gt;= 9), IF($O37 &lt;&gt; "", $E37/$O37, ""), ""),"")</f>
        <v>#VALUE!</v>
      </c>
      <c r="Y37" s="10" t="e">
        <f>IF('FY2023'!$A39&lt;&gt;"",IF(AND(MONTH($K37) &lt;= 10, MONTH($L37) &gt;= 10), IF($O37 &lt;&gt; "", $E37/$O37, ""), ""),"")</f>
        <v>#VALUE!</v>
      </c>
      <c r="Z37" s="10" t="e">
        <f>IF('FY2023'!$A39&lt;&gt;"",IF(AND(MONTH($K37) &lt;= 11, MONTH($L37) &gt;= 11), IF($O37 &lt;&gt; "", $E37/$O37, ""), ""),"")</f>
        <v>#VALUE!</v>
      </c>
      <c r="AA37" s="10" t="e">
        <f>IF('FY2023'!$A39&lt;&gt;"",IF(AND(MONTH($K37) &lt;= 12, MONTH($L37) &gt;= 12), IF($O37 &lt;&gt; "", $E37/$O37, ""), ""),"")</f>
        <v>#VALUE!</v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 t="e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#VALUE!</v>
      </c>
      <c r="L38" s="7" t="e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#VALUE!</v>
      </c>
      <c r="M38" s="7" t="e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#VALUE!</v>
      </c>
      <c r="N38" s="7" t="e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#VALUE!</v>
      </c>
      <c r="O38" s="5" t="e">
        <f t="shared" si="0"/>
        <v>#VALUE!</v>
      </c>
      <c r="P38" s="10" t="e">
        <f>IF('FY2023'!$A40&lt;&gt;"",IF(AND(MONTH($K38) &lt;= 1, MONTH($L38) &gt;= 1), IF($O38 &lt;&gt; "", $E38/$O38, ""), ""),"")</f>
        <v>#VALUE!</v>
      </c>
      <c r="Q38" s="10" t="e">
        <f>IF('FY2023'!$A40&lt;&gt;"",IF(AND(MONTH($K38) &lt;= 2, MONTH($L38) &gt;= 2), IF($O38 &lt;&gt; "", $E38/$O38, ""), ""),"")</f>
        <v>#VALUE!</v>
      </c>
      <c r="R38" s="10" t="e">
        <f>IF('FY2023'!$A40&lt;&gt;"",IF(AND(MONTH($K38) &lt;= 3, MONTH($L38) &gt;= 3), IF($O38 &lt;&gt; "", $E38/$O38, ""), ""),"")</f>
        <v>#VALUE!</v>
      </c>
      <c r="S38" s="10" t="e">
        <f>IF('FY2023'!$A40&lt;&gt;"",IF(AND(MONTH($K38) &lt;= 4, MONTH($L38) &gt;= 4), IF($O38 &lt;&gt; "", $E38/$O38, ""), ""),"")</f>
        <v>#VALUE!</v>
      </c>
      <c r="T38" s="10" t="e">
        <f>IF('FY2023'!$A40&lt;&gt;"",IF(AND(MONTH($K38) &lt;= 5, MONTH($L38) &gt;= 5), IF($O38 &lt;&gt; "", $E38/$O38, ""), ""),"")</f>
        <v>#VALUE!</v>
      </c>
      <c r="U38" s="10" t="e">
        <f>IF('FY2023'!$A40&lt;&gt;"",IF(AND(MONTH($K38) &lt;= 6, MONTH($L38) &gt;= 6), IF($O38 &lt;&gt; "", $E38/$O38, ""), ""),"")</f>
        <v>#VALUE!</v>
      </c>
      <c r="V38" s="10" t="e">
        <f>IF('FY2023'!$A40&lt;&gt;"",IF(AND(MONTH($K38) &lt;= 7, MONTH($L38) &gt;= 7 ), IF($O38 &lt;&gt; "", $E38/$O38, ""), ""),"")</f>
        <v>#VALUE!</v>
      </c>
      <c r="W38" s="10" t="e">
        <f>IF('FY2023'!$A40&lt;&gt;"",IF(AND(MONTH($K38) &lt;= 8, MONTH($L38) &gt;= 8), IF($O38 &lt;&gt; "", $E38/$O38, ""), ""),"")</f>
        <v>#VALUE!</v>
      </c>
      <c r="X38" s="10" t="e">
        <f>IF('FY2023'!$A40&lt;&gt;"",IF(AND(MONTH($K38) &lt;= 9, MONTH($L38) &gt;= 9), IF($O38 &lt;&gt; "", $E38/$O38, ""), ""),"")</f>
        <v>#VALUE!</v>
      </c>
      <c r="Y38" s="10" t="e">
        <f>IF('FY2023'!$A40&lt;&gt;"",IF(AND(MONTH($K38) &lt;= 10, MONTH($L38) &gt;= 10), IF($O38 &lt;&gt; "", $E38/$O38, ""), ""),"")</f>
        <v>#VALUE!</v>
      </c>
      <c r="Z38" s="10" t="e">
        <f>IF('FY2023'!$A40&lt;&gt;"",IF(AND(MONTH($K38) &lt;= 11, MONTH($L38) &gt;= 11), IF($O38 &lt;&gt; "", $E38/$O38, ""), ""),"")</f>
        <v>#VALUE!</v>
      </c>
      <c r="AA38" s="10" t="e">
        <f>IF('FY2023'!$A40&lt;&gt;"",IF(AND(MONTH($K38) &lt;= 12, MONTH($L38) &gt;= 12), IF($O38 &lt;&gt; "", $E38/$O38, ""), ""),"")</f>
        <v>#VALUE!</v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 t="e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#VALUE!</v>
      </c>
      <c r="L39" s="7" t="e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#VALUE!</v>
      </c>
      <c r="M39" s="7" t="e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#VALUE!</v>
      </c>
      <c r="N39" s="7" t="e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#VALUE!</v>
      </c>
      <c r="O39" s="5" t="e">
        <f t="shared" si="0"/>
        <v>#VALUE!</v>
      </c>
      <c r="P39" s="10" t="e">
        <f>IF('FY2023'!$A41&lt;&gt;"",IF(AND(MONTH($K39) &lt;= 1, MONTH($L39) &gt;= 1), IF($O39 &lt;&gt; "", $E39/$O39, ""), ""),"")</f>
        <v>#VALUE!</v>
      </c>
      <c r="Q39" s="10" t="e">
        <f>IF('FY2023'!$A41&lt;&gt;"",IF(AND(MONTH($K39) &lt;= 2, MONTH($L39) &gt;= 2), IF($O39 &lt;&gt; "", $E39/$O39, ""), ""),"")</f>
        <v>#VALUE!</v>
      </c>
      <c r="R39" s="10" t="e">
        <f>IF('FY2023'!$A41&lt;&gt;"",IF(AND(MONTH($K39) &lt;= 3, MONTH($L39) &gt;= 3), IF($O39 &lt;&gt; "", $E39/$O39, ""), ""),"")</f>
        <v>#VALUE!</v>
      </c>
      <c r="S39" s="10" t="e">
        <f>IF('FY2023'!$A41&lt;&gt;"",IF(AND(MONTH($K39) &lt;= 4, MONTH($L39) &gt;= 4), IF($O39 &lt;&gt; "", $E39/$O39, ""), ""),"")</f>
        <v>#VALUE!</v>
      </c>
      <c r="T39" s="10" t="e">
        <f>IF('FY2023'!$A41&lt;&gt;"",IF(AND(MONTH($K39) &lt;= 5, MONTH($L39) &gt;= 5), IF($O39 &lt;&gt; "", $E39/$O39, ""), ""),"")</f>
        <v>#VALUE!</v>
      </c>
      <c r="U39" s="10" t="e">
        <f>IF('FY2023'!$A41&lt;&gt;"",IF(AND(MONTH($K39) &lt;= 6, MONTH($L39) &gt;= 6), IF($O39 &lt;&gt; "", $E39/$O39, ""), ""),"")</f>
        <v>#VALUE!</v>
      </c>
      <c r="V39" s="10" t="e">
        <f>IF('FY2023'!$A41&lt;&gt;"",IF(AND(MONTH($K39) &lt;= 7, MONTH($L39) &gt;= 7 ), IF($O39 &lt;&gt; "", $E39/$O39, ""), ""),"")</f>
        <v>#VALUE!</v>
      </c>
      <c r="W39" s="10" t="e">
        <f>IF('FY2023'!$A41&lt;&gt;"",IF(AND(MONTH($K39) &lt;= 8, MONTH($L39) &gt;= 8), IF($O39 &lt;&gt; "", $E39/$O39, ""), ""),"")</f>
        <v>#VALUE!</v>
      </c>
      <c r="X39" s="10" t="e">
        <f>IF('FY2023'!$A41&lt;&gt;"",IF(AND(MONTH($K39) &lt;= 9, MONTH($L39) &gt;= 9), IF($O39 &lt;&gt; "", $E39/$O39, ""), ""),"")</f>
        <v>#VALUE!</v>
      </c>
      <c r="Y39" s="10" t="e">
        <f>IF('FY2023'!$A41&lt;&gt;"",IF(AND(MONTH($K39) &lt;= 10, MONTH($L39) &gt;= 10), IF($O39 &lt;&gt; "", $E39/$O39, ""), ""),"")</f>
        <v>#VALUE!</v>
      </c>
      <c r="Z39" s="10" t="e">
        <f>IF('FY2023'!$A41&lt;&gt;"",IF(AND(MONTH($K39) &lt;= 11, MONTH($L39) &gt;= 11), IF($O39 &lt;&gt; "", $E39/$O39, ""), ""),"")</f>
        <v>#VALUE!</v>
      </c>
      <c r="AA39" s="10" t="e">
        <f>IF('FY2023'!$A41&lt;&gt;"",IF(AND(MONTH($K39) &lt;= 12, MONTH($L39) &gt;= 12), IF($O39 &lt;&gt; "", $E39/$O39, ""), ""),"")</f>
        <v>#VALUE!</v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 t="e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#VALUE!</v>
      </c>
      <c r="L40" s="7" t="e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#VALUE!</v>
      </c>
      <c r="M40" s="7" t="e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#VALUE!</v>
      </c>
      <c r="N40" s="7" t="e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#VALUE!</v>
      </c>
      <c r="O40" s="5" t="e">
        <f t="shared" si="0"/>
        <v>#VALUE!</v>
      </c>
      <c r="P40" s="10" t="e">
        <f>IF('FY2023'!$A42&lt;&gt;"",IF(AND(MONTH($K40) &lt;= 1, MONTH($L40) &gt;= 1), IF($O40 &lt;&gt; "", $E40/$O40, ""), ""),"")</f>
        <v>#VALUE!</v>
      </c>
      <c r="Q40" s="10" t="e">
        <f>IF('FY2023'!$A42&lt;&gt;"",IF(AND(MONTH($K40) &lt;= 2, MONTH($L40) &gt;= 2), IF($O40 &lt;&gt; "", $E40/$O40, ""), ""),"")</f>
        <v>#VALUE!</v>
      </c>
      <c r="R40" s="10" t="e">
        <f>IF('FY2023'!$A42&lt;&gt;"",IF(AND(MONTH($K40) &lt;= 3, MONTH($L40) &gt;= 3), IF($O40 &lt;&gt; "", $E40/$O40, ""), ""),"")</f>
        <v>#VALUE!</v>
      </c>
      <c r="S40" s="10" t="e">
        <f>IF('FY2023'!$A42&lt;&gt;"",IF(AND(MONTH($K40) &lt;= 4, MONTH($L40) &gt;= 4), IF($O40 &lt;&gt; "", $E40/$O40, ""), ""),"")</f>
        <v>#VALUE!</v>
      </c>
      <c r="T40" s="10" t="e">
        <f>IF('FY2023'!$A42&lt;&gt;"",IF(AND(MONTH($K40) &lt;= 5, MONTH($L40) &gt;= 5), IF($O40 &lt;&gt; "", $E40/$O40, ""), ""),"")</f>
        <v>#VALUE!</v>
      </c>
      <c r="U40" s="10" t="e">
        <f>IF('FY2023'!$A42&lt;&gt;"",IF(AND(MONTH($K40) &lt;= 6, MONTH($L40) &gt;= 6), IF($O40 &lt;&gt; "", $E40/$O40, ""), ""),"")</f>
        <v>#VALUE!</v>
      </c>
      <c r="V40" s="10" t="e">
        <f>IF('FY2023'!$A42&lt;&gt;"",IF(AND(MONTH($K40) &lt;= 7, MONTH($L40) &gt;= 7 ), IF($O40 &lt;&gt; "", $E40/$O40, ""), ""),"")</f>
        <v>#VALUE!</v>
      </c>
      <c r="W40" s="10" t="e">
        <f>IF('FY2023'!$A42&lt;&gt;"",IF(AND(MONTH($K40) &lt;= 8, MONTH($L40) &gt;= 8), IF($O40 &lt;&gt; "", $E40/$O40, ""), ""),"")</f>
        <v>#VALUE!</v>
      </c>
      <c r="X40" s="10" t="e">
        <f>IF('FY2023'!$A42&lt;&gt;"",IF(AND(MONTH($K40) &lt;= 9, MONTH($L40) &gt;= 9), IF($O40 &lt;&gt; "", $E40/$O40, ""), ""),"")</f>
        <v>#VALUE!</v>
      </c>
      <c r="Y40" s="10" t="e">
        <f>IF('FY2023'!$A42&lt;&gt;"",IF(AND(MONTH($K40) &lt;= 10, MONTH($L40) &gt;= 10), IF($O40 &lt;&gt; "", $E40/$O40, ""), ""),"")</f>
        <v>#VALUE!</v>
      </c>
      <c r="Z40" s="10" t="e">
        <f>IF('FY2023'!$A42&lt;&gt;"",IF(AND(MONTH($K40) &lt;= 11, MONTH($L40) &gt;= 11), IF($O40 &lt;&gt; "", $E40/$O40, ""), ""),"")</f>
        <v>#VALUE!</v>
      </c>
      <c r="AA40" s="10" t="e">
        <f>IF('FY2023'!$A42&lt;&gt;"",IF(AND(MONTH($K40) &lt;= 12, MONTH($L40) &gt;= 12), IF($O40 &lt;&gt; "", $E40/$O40, ""), ""),"")</f>
        <v>#VALUE!</v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 t="e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#VALUE!</v>
      </c>
      <c r="L41" s="7" t="e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#VALUE!</v>
      </c>
      <c r="M41" s="7" t="e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#VALUE!</v>
      </c>
      <c r="N41" s="7" t="e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#VALUE!</v>
      </c>
      <c r="O41" s="5" t="e">
        <f t="shared" si="0"/>
        <v>#VALUE!</v>
      </c>
      <c r="P41" s="10" t="e">
        <f>IF('FY2023'!$A43&lt;&gt;"",IF(AND(MONTH($K41) &lt;= 1, MONTH($L41) &gt;= 1), IF($O41 &lt;&gt; "", $E41/$O41, ""), ""),"")</f>
        <v>#VALUE!</v>
      </c>
      <c r="Q41" s="10" t="e">
        <f>IF('FY2023'!$A43&lt;&gt;"",IF(AND(MONTH($K41) &lt;= 2, MONTH($L41) &gt;= 2), IF($O41 &lt;&gt; "", $E41/$O41, ""), ""),"")</f>
        <v>#VALUE!</v>
      </c>
      <c r="R41" s="10" t="e">
        <f>IF('FY2023'!$A43&lt;&gt;"",IF(AND(MONTH($K41) &lt;= 3, MONTH($L41) &gt;= 3), IF($O41 &lt;&gt; "", $E41/$O41, ""), ""),"")</f>
        <v>#VALUE!</v>
      </c>
      <c r="S41" s="10" t="e">
        <f>IF('FY2023'!$A43&lt;&gt;"",IF(AND(MONTH($K41) &lt;= 4, MONTH($L41) &gt;= 4), IF($O41 &lt;&gt; "", $E41/$O41, ""), ""),"")</f>
        <v>#VALUE!</v>
      </c>
      <c r="T41" s="10" t="e">
        <f>IF('FY2023'!$A43&lt;&gt;"",IF(AND(MONTH($K41) &lt;= 5, MONTH($L41) &gt;= 5), IF($O41 &lt;&gt; "", $E41/$O41, ""), ""),"")</f>
        <v>#VALUE!</v>
      </c>
      <c r="U41" s="10" t="e">
        <f>IF('FY2023'!$A43&lt;&gt;"",IF(AND(MONTH($K41) &lt;= 6, MONTH($L41) &gt;= 6), IF($O41 &lt;&gt; "", $E41/$O41, ""), ""),"")</f>
        <v>#VALUE!</v>
      </c>
      <c r="V41" s="10" t="e">
        <f>IF('FY2023'!$A43&lt;&gt;"",IF(AND(MONTH($K41) &lt;= 7, MONTH($L41) &gt;= 7 ), IF($O41 &lt;&gt; "", $E41/$O41, ""), ""),"")</f>
        <v>#VALUE!</v>
      </c>
      <c r="W41" s="10" t="e">
        <f>IF('FY2023'!$A43&lt;&gt;"",IF(AND(MONTH($K41) &lt;= 8, MONTH($L41) &gt;= 8), IF($O41 &lt;&gt; "", $E41/$O41, ""), ""),"")</f>
        <v>#VALUE!</v>
      </c>
      <c r="X41" s="10" t="e">
        <f>IF('FY2023'!$A43&lt;&gt;"",IF(AND(MONTH($K41) &lt;= 9, MONTH($L41) &gt;= 9), IF($O41 &lt;&gt; "", $E41/$O41, ""), ""),"")</f>
        <v>#VALUE!</v>
      </c>
      <c r="Y41" s="10" t="e">
        <f>IF('FY2023'!$A43&lt;&gt;"",IF(AND(MONTH($K41) &lt;= 10, MONTH($L41) &gt;= 10), IF($O41 &lt;&gt; "", $E41/$O41, ""), ""),"")</f>
        <v>#VALUE!</v>
      </c>
      <c r="Z41" s="10" t="e">
        <f>IF('FY2023'!$A43&lt;&gt;"",IF(AND(MONTH($K41) &lt;= 11, MONTH($L41) &gt;= 11), IF($O41 &lt;&gt; "", $E41/$O41, ""), ""),"")</f>
        <v>#VALUE!</v>
      </c>
      <c r="AA41" s="10" t="e">
        <f>IF('FY2023'!$A43&lt;&gt;"",IF(AND(MONTH($K41) &lt;= 12, MONTH($L41) &gt;= 12), IF($O41 &lt;&gt; "", $E41/$O41, ""), ""),"")</f>
        <v>#VALUE!</v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 t="e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#VALUE!</v>
      </c>
      <c r="L42" s="7" t="e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#VALUE!</v>
      </c>
      <c r="M42" s="7" t="e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#VALUE!</v>
      </c>
      <c r="N42" s="7" t="e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#VALUE!</v>
      </c>
      <c r="O42" s="5" t="e">
        <f t="shared" si="0"/>
        <v>#VALUE!</v>
      </c>
      <c r="P42" s="10" t="e">
        <f>IF('FY2023'!$A44&lt;&gt;"",IF(AND(MONTH($K42) &lt;= 1, MONTH($L42) &gt;= 1), IF($O42 &lt;&gt; "", $E42/$O42, ""), ""),"")</f>
        <v>#VALUE!</v>
      </c>
      <c r="Q42" s="10" t="e">
        <f>IF('FY2023'!$A44&lt;&gt;"",IF(AND(MONTH($K42) &lt;= 2, MONTH($L42) &gt;= 2), IF($O42 &lt;&gt; "", $E42/$O42, ""), ""),"")</f>
        <v>#VALUE!</v>
      </c>
      <c r="R42" s="10" t="e">
        <f>IF('FY2023'!$A44&lt;&gt;"",IF(AND(MONTH($K42) &lt;= 3, MONTH($L42) &gt;= 3), IF($O42 &lt;&gt; "", $E42/$O42, ""), ""),"")</f>
        <v>#VALUE!</v>
      </c>
      <c r="S42" s="10" t="e">
        <f>IF('FY2023'!$A44&lt;&gt;"",IF(AND(MONTH($K42) &lt;= 4, MONTH($L42) &gt;= 4), IF($O42 &lt;&gt; "", $E42/$O42, ""), ""),"")</f>
        <v>#VALUE!</v>
      </c>
      <c r="T42" s="10" t="e">
        <f>IF('FY2023'!$A44&lt;&gt;"",IF(AND(MONTH($K42) &lt;= 5, MONTH($L42) &gt;= 5), IF($O42 &lt;&gt; "", $E42/$O42, ""), ""),"")</f>
        <v>#VALUE!</v>
      </c>
      <c r="U42" s="10" t="e">
        <f>IF('FY2023'!$A44&lt;&gt;"",IF(AND(MONTH($K42) &lt;= 6, MONTH($L42) &gt;= 6), IF($O42 &lt;&gt; "", $E42/$O42, ""), ""),"")</f>
        <v>#VALUE!</v>
      </c>
      <c r="V42" s="10" t="e">
        <f>IF('FY2023'!$A44&lt;&gt;"",IF(AND(MONTH($K42) &lt;= 7, MONTH($L42) &gt;= 7 ), IF($O42 &lt;&gt; "", $E42/$O42, ""), ""),"")</f>
        <v>#VALUE!</v>
      </c>
      <c r="W42" s="10" t="e">
        <f>IF('FY2023'!$A44&lt;&gt;"",IF(AND(MONTH($K42) &lt;= 8, MONTH($L42) &gt;= 8), IF($O42 &lt;&gt; "", $E42/$O42, ""), ""),"")</f>
        <v>#VALUE!</v>
      </c>
      <c r="X42" s="10" t="e">
        <f>IF('FY2023'!$A44&lt;&gt;"",IF(AND(MONTH($K42) &lt;= 9, MONTH($L42) &gt;= 9), IF($O42 &lt;&gt; "", $E42/$O42, ""), ""),"")</f>
        <v>#VALUE!</v>
      </c>
      <c r="Y42" s="10" t="e">
        <f>IF('FY2023'!$A44&lt;&gt;"",IF(AND(MONTH($K42) &lt;= 10, MONTH($L42) &gt;= 10), IF($O42 &lt;&gt; "", $E42/$O42, ""), ""),"")</f>
        <v>#VALUE!</v>
      </c>
      <c r="Z42" s="10" t="e">
        <f>IF('FY2023'!$A44&lt;&gt;"",IF(AND(MONTH($K42) &lt;= 11, MONTH($L42) &gt;= 11), IF($O42 &lt;&gt; "", $E42/$O42, ""), ""),"")</f>
        <v>#VALUE!</v>
      </c>
      <c r="AA42" s="10" t="e">
        <f>IF('FY2023'!$A44&lt;&gt;"",IF(AND(MONTH($K42) &lt;= 12, MONTH($L42) &gt;= 12), IF($O42 &lt;&gt; "", $E42/$O42, ""), ""),"")</f>
        <v>#VALUE!</v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 t="e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#VALUE!</v>
      </c>
      <c r="L43" s="7" t="e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#VALUE!</v>
      </c>
      <c r="M43" s="7" t="e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#VALUE!</v>
      </c>
      <c r="N43" s="7" t="e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#VALUE!</v>
      </c>
      <c r="O43" s="5" t="e">
        <f t="shared" si="0"/>
        <v>#VALUE!</v>
      </c>
      <c r="P43" s="10" t="e">
        <f>IF('FY2023'!$A45&lt;&gt;"",IF(AND(MONTH($K43) &lt;= 1, MONTH($L43) &gt;= 1), IF($O43 &lt;&gt; "", $E43/$O43, ""), ""),"")</f>
        <v>#VALUE!</v>
      </c>
      <c r="Q43" s="10" t="e">
        <f>IF('FY2023'!$A45&lt;&gt;"",IF(AND(MONTH($K43) &lt;= 2, MONTH($L43) &gt;= 2), IF($O43 &lt;&gt; "", $E43/$O43, ""), ""),"")</f>
        <v>#VALUE!</v>
      </c>
      <c r="R43" s="10" t="e">
        <f>IF('FY2023'!$A45&lt;&gt;"",IF(AND(MONTH($K43) &lt;= 3, MONTH($L43) &gt;= 3), IF($O43 &lt;&gt; "", $E43/$O43, ""), ""),"")</f>
        <v>#VALUE!</v>
      </c>
      <c r="S43" s="10" t="e">
        <f>IF('FY2023'!$A45&lt;&gt;"",IF(AND(MONTH($K43) &lt;= 4, MONTH($L43) &gt;= 4), IF($O43 &lt;&gt; "", $E43/$O43, ""), ""),"")</f>
        <v>#VALUE!</v>
      </c>
      <c r="T43" s="10" t="e">
        <f>IF('FY2023'!$A45&lt;&gt;"",IF(AND(MONTH($K43) &lt;= 5, MONTH($L43) &gt;= 5), IF($O43 &lt;&gt; "", $E43/$O43, ""), ""),"")</f>
        <v>#VALUE!</v>
      </c>
      <c r="U43" s="10" t="e">
        <f>IF('FY2023'!$A45&lt;&gt;"",IF(AND(MONTH($K43) &lt;= 6, MONTH($L43) &gt;= 6), IF($O43 &lt;&gt; "", $E43/$O43, ""), ""),"")</f>
        <v>#VALUE!</v>
      </c>
      <c r="V43" s="10" t="e">
        <f>IF('FY2023'!$A45&lt;&gt;"",IF(AND(MONTH($K43) &lt;= 7, MONTH($L43) &gt;= 7 ), IF($O43 &lt;&gt; "", $E43/$O43, ""), ""),"")</f>
        <v>#VALUE!</v>
      </c>
      <c r="W43" s="10" t="e">
        <f>IF('FY2023'!$A45&lt;&gt;"",IF(AND(MONTH($K43) &lt;= 8, MONTH($L43) &gt;= 8), IF($O43 &lt;&gt; "", $E43/$O43, ""), ""),"")</f>
        <v>#VALUE!</v>
      </c>
      <c r="X43" s="10" t="e">
        <f>IF('FY2023'!$A45&lt;&gt;"",IF(AND(MONTH($K43) &lt;= 9, MONTH($L43) &gt;= 9), IF($O43 &lt;&gt; "", $E43/$O43, ""), ""),"")</f>
        <v>#VALUE!</v>
      </c>
      <c r="Y43" s="10" t="e">
        <f>IF('FY2023'!$A45&lt;&gt;"",IF(AND(MONTH($K43) &lt;= 10, MONTH($L43) &gt;= 10), IF($O43 &lt;&gt; "", $E43/$O43, ""), ""),"")</f>
        <v>#VALUE!</v>
      </c>
      <c r="Z43" s="10" t="e">
        <f>IF('FY2023'!$A45&lt;&gt;"",IF(AND(MONTH($K43) &lt;= 11, MONTH($L43) &gt;= 11), IF($O43 &lt;&gt; "", $E43/$O43, ""), ""),"")</f>
        <v>#VALUE!</v>
      </c>
      <c r="AA43" s="10" t="e">
        <f>IF('FY2023'!$A45&lt;&gt;"",IF(AND(MONTH($K43) &lt;= 12, MONTH($L43) &gt;= 12), IF($O43 &lt;&gt; "", $E43/$O43, ""), ""),"")</f>
        <v>#VALUE!</v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 t="e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#VALUE!</v>
      </c>
      <c r="L44" s="7" t="e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#VALUE!</v>
      </c>
      <c r="M44" s="7" t="e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#VALUE!</v>
      </c>
      <c r="N44" s="7" t="e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#VALUE!</v>
      </c>
      <c r="O44" s="5" t="e">
        <f t="shared" si="0"/>
        <v>#VALUE!</v>
      </c>
      <c r="P44" s="10" t="e">
        <f>IF('FY2023'!$A46&lt;&gt;"",IF(AND(MONTH($K44) &lt;= 1, MONTH($L44) &gt;= 1), IF($O44 &lt;&gt; "", $E44/$O44, ""), ""),"")</f>
        <v>#VALUE!</v>
      </c>
      <c r="Q44" s="10" t="e">
        <f>IF('FY2023'!$A46&lt;&gt;"",IF(AND(MONTH($K44) &lt;= 2, MONTH($L44) &gt;= 2), IF($O44 &lt;&gt; "", $E44/$O44, ""), ""),"")</f>
        <v>#VALUE!</v>
      </c>
      <c r="R44" s="10" t="e">
        <f>IF('FY2023'!$A46&lt;&gt;"",IF(AND(MONTH($K44) &lt;= 3, MONTH($L44) &gt;= 3), IF($O44 &lt;&gt; "", $E44/$O44, ""), ""),"")</f>
        <v>#VALUE!</v>
      </c>
      <c r="S44" s="10" t="e">
        <f>IF('FY2023'!$A46&lt;&gt;"",IF(AND(MONTH($K44) &lt;= 4, MONTH($L44) &gt;= 4), IF($O44 &lt;&gt; "", $E44/$O44, ""), ""),"")</f>
        <v>#VALUE!</v>
      </c>
      <c r="T44" s="10" t="e">
        <f>IF('FY2023'!$A46&lt;&gt;"",IF(AND(MONTH($K44) &lt;= 5, MONTH($L44) &gt;= 5), IF($O44 &lt;&gt; "", $E44/$O44, ""), ""),"")</f>
        <v>#VALUE!</v>
      </c>
      <c r="U44" s="10" t="e">
        <f>IF('FY2023'!$A46&lt;&gt;"",IF(AND(MONTH($K44) &lt;= 6, MONTH($L44) &gt;= 6), IF($O44 &lt;&gt; "", $E44/$O44, ""), ""),"")</f>
        <v>#VALUE!</v>
      </c>
      <c r="V44" s="10" t="e">
        <f>IF('FY2023'!$A46&lt;&gt;"",IF(AND(MONTH($K44) &lt;= 7, MONTH($L44) &gt;= 7 ), IF($O44 &lt;&gt; "", $E44/$O44, ""), ""),"")</f>
        <v>#VALUE!</v>
      </c>
      <c r="W44" s="10" t="e">
        <f>IF('FY2023'!$A46&lt;&gt;"",IF(AND(MONTH($K44) &lt;= 8, MONTH($L44) &gt;= 8), IF($O44 &lt;&gt; "", $E44/$O44, ""), ""),"")</f>
        <v>#VALUE!</v>
      </c>
      <c r="X44" s="10" t="e">
        <f>IF('FY2023'!$A46&lt;&gt;"",IF(AND(MONTH($K44) &lt;= 9, MONTH($L44) &gt;= 9), IF($O44 &lt;&gt; "", $E44/$O44, ""), ""),"")</f>
        <v>#VALUE!</v>
      </c>
      <c r="Y44" s="10" t="e">
        <f>IF('FY2023'!$A46&lt;&gt;"",IF(AND(MONTH($K44) &lt;= 10, MONTH($L44) &gt;= 10), IF($O44 &lt;&gt; "", $E44/$O44, ""), ""),"")</f>
        <v>#VALUE!</v>
      </c>
      <c r="Z44" s="10" t="e">
        <f>IF('FY2023'!$A46&lt;&gt;"",IF(AND(MONTH($K44) &lt;= 11, MONTH($L44) &gt;= 11), IF($O44 &lt;&gt; "", $E44/$O44, ""), ""),"")</f>
        <v>#VALUE!</v>
      </c>
      <c r="AA44" s="10" t="e">
        <f>IF('FY2023'!$A46&lt;&gt;"",IF(AND(MONTH($K44) &lt;= 12, MONTH($L44) &gt;= 12), IF($O44 &lt;&gt; "", $E44/$O44, ""), ""),"")</f>
        <v>#VALUE!</v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 t="e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#VALUE!</v>
      </c>
      <c r="L45" s="7" t="e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#VALUE!</v>
      </c>
      <c r="M45" s="7" t="e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#VALUE!</v>
      </c>
      <c r="N45" s="7" t="e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#VALUE!</v>
      </c>
      <c r="O45" s="5" t="e">
        <f t="shared" si="0"/>
        <v>#VALUE!</v>
      </c>
      <c r="P45" s="10" t="e">
        <f>IF('FY2023'!$A47&lt;&gt;"",IF(AND(MONTH($K45) &lt;= 1, MONTH($L45) &gt;= 1), IF($O45 &lt;&gt; "", $E45/$O45, ""), ""),"")</f>
        <v>#VALUE!</v>
      </c>
      <c r="Q45" s="10" t="e">
        <f>IF('FY2023'!$A47&lt;&gt;"",IF(AND(MONTH($K45) &lt;= 2, MONTH($L45) &gt;= 2), IF($O45 &lt;&gt; "", $E45/$O45, ""), ""),"")</f>
        <v>#VALUE!</v>
      </c>
      <c r="R45" s="10" t="e">
        <f>IF('FY2023'!$A47&lt;&gt;"",IF(AND(MONTH($K45) &lt;= 3, MONTH($L45) &gt;= 3), IF($O45 &lt;&gt; "", $E45/$O45, ""), ""),"")</f>
        <v>#VALUE!</v>
      </c>
      <c r="S45" s="10" t="e">
        <f>IF('FY2023'!$A47&lt;&gt;"",IF(AND(MONTH($K45) &lt;= 4, MONTH($L45) &gt;= 4), IF($O45 &lt;&gt; "", $E45/$O45, ""), ""),"")</f>
        <v>#VALUE!</v>
      </c>
      <c r="T45" s="10" t="e">
        <f>IF('FY2023'!$A47&lt;&gt;"",IF(AND(MONTH($K45) &lt;= 5, MONTH($L45) &gt;= 5), IF($O45 &lt;&gt; "", $E45/$O45, ""), ""),"")</f>
        <v>#VALUE!</v>
      </c>
      <c r="U45" s="10" t="e">
        <f>IF('FY2023'!$A47&lt;&gt;"",IF(AND(MONTH($K45) &lt;= 6, MONTH($L45) &gt;= 6), IF($O45 &lt;&gt; "", $E45/$O45, ""), ""),"")</f>
        <v>#VALUE!</v>
      </c>
      <c r="V45" s="10" t="e">
        <f>IF('FY2023'!$A47&lt;&gt;"",IF(AND(MONTH($K45) &lt;= 7, MONTH($L45) &gt;= 7 ), IF($O45 &lt;&gt; "", $E45/$O45, ""), ""),"")</f>
        <v>#VALUE!</v>
      </c>
      <c r="W45" s="10" t="e">
        <f>IF('FY2023'!$A47&lt;&gt;"",IF(AND(MONTH($K45) &lt;= 8, MONTH($L45) &gt;= 8), IF($O45 &lt;&gt; "", $E45/$O45, ""), ""),"")</f>
        <v>#VALUE!</v>
      </c>
      <c r="X45" s="10" t="e">
        <f>IF('FY2023'!$A47&lt;&gt;"",IF(AND(MONTH($K45) &lt;= 9, MONTH($L45) &gt;= 9), IF($O45 &lt;&gt; "", $E45/$O45, ""), ""),"")</f>
        <v>#VALUE!</v>
      </c>
      <c r="Y45" s="10" t="e">
        <f>IF('FY2023'!$A47&lt;&gt;"",IF(AND(MONTH($K45) &lt;= 10, MONTH($L45) &gt;= 10), IF($O45 &lt;&gt; "", $E45/$O45, ""), ""),"")</f>
        <v>#VALUE!</v>
      </c>
      <c r="Z45" s="10" t="e">
        <f>IF('FY2023'!$A47&lt;&gt;"",IF(AND(MONTH($K45) &lt;= 11, MONTH($L45) &gt;= 11), IF($O45 &lt;&gt; "", $E45/$O45, ""), ""),"")</f>
        <v>#VALUE!</v>
      </c>
      <c r="AA45" s="10" t="e">
        <f>IF('FY2023'!$A47&lt;&gt;"",IF(AND(MONTH($K45) &lt;= 12, MONTH($L45) &gt;= 12), IF($O45 &lt;&gt; "", $E45/$O45, ""), ""),"")</f>
        <v>#VALUE!</v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 t="e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#VALUE!</v>
      </c>
      <c r="L46" s="7" t="e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#VALUE!</v>
      </c>
      <c r="M46" s="7" t="e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#VALUE!</v>
      </c>
      <c r="N46" s="7" t="e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#VALUE!</v>
      </c>
      <c r="O46" s="5" t="e">
        <f t="shared" si="0"/>
        <v>#VALUE!</v>
      </c>
      <c r="P46" s="10" t="e">
        <f>IF('FY2023'!$A48&lt;&gt;"",IF(AND(MONTH($K46) &lt;= 1, MONTH($L46) &gt;= 1), IF($O46 &lt;&gt; "", $E46/$O46, ""), ""),"")</f>
        <v>#VALUE!</v>
      </c>
      <c r="Q46" s="10" t="e">
        <f>IF('FY2023'!$A48&lt;&gt;"",IF(AND(MONTH($K46) &lt;= 2, MONTH($L46) &gt;= 2), IF($O46 &lt;&gt; "", $E46/$O46, ""), ""),"")</f>
        <v>#VALUE!</v>
      </c>
      <c r="R46" s="10" t="e">
        <f>IF('FY2023'!$A48&lt;&gt;"",IF(AND(MONTH($K46) &lt;= 3, MONTH($L46) &gt;= 3), IF($O46 &lt;&gt; "", $E46/$O46, ""), ""),"")</f>
        <v>#VALUE!</v>
      </c>
      <c r="S46" s="10" t="e">
        <f>IF('FY2023'!$A48&lt;&gt;"",IF(AND(MONTH($K46) &lt;= 4, MONTH($L46) &gt;= 4), IF($O46 &lt;&gt; "", $E46/$O46, ""), ""),"")</f>
        <v>#VALUE!</v>
      </c>
      <c r="T46" s="10" t="e">
        <f>IF('FY2023'!$A48&lt;&gt;"",IF(AND(MONTH($K46) &lt;= 5, MONTH($L46) &gt;= 5), IF($O46 &lt;&gt; "", $E46/$O46, ""), ""),"")</f>
        <v>#VALUE!</v>
      </c>
      <c r="U46" s="10" t="e">
        <f>IF('FY2023'!$A48&lt;&gt;"",IF(AND(MONTH($K46) &lt;= 6, MONTH($L46) &gt;= 6), IF($O46 &lt;&gt; "", $E46/$O46, ""), ""),"")</f>
        <v>#VALUE!</v>
      </c>
      <c r="V46" s="10" t="e">
        <f>IF('FY2023'!$A48&lt;&gt;"",IF(AND(MONTH($K46) &lt;= 7, MONTH($L46) &gt;= 7 ), IF($O46 &lt;&gt; "", $E46/$O46, ""), ""),"")</f>
        <v>#VALUE!</v>
      </c>
      <c r="W46" s="10" t="e">
        <f>IF('FY2023'!$A48&lt;&gt;"",IF(AND(MONTH($K46) &lt;= 8, MONTH($L46) &gt;= 8), IF($O46 &lt;&gt; "", $E46/$O46, ""), ""),"")</f>
        <v>#VALUE!</v>
      </c>
      <c r="X46" s="10" t="e">
        <f>IF('FY2023'!$A48&lt;&gt;"",IF(AND(MONTH($K46) &lt;= 9, MONTH($L46) &gt;= 9), IF($O46 &lt;&gt; "", $E46/$O46, ""), ""),"")</f>
        <v>#VALUE!</v>
      </c>
      <c r="Y46" s="10" t="e">
        <f>IF('FY2023'!$A48&lt;&gt;"",IF(AND(MONTH($K46) &lt;= 10, MONTH($L46) &gt;= 10), IF($O46 &lt;&gt; "", $E46/$O46, ""), ""),"")</f>
        <v>#VALUE!</v>
      </c>
      <c r="Z46" s="10" t="e">
        <f>IF('FY2023'!$A48&lt;&gt;"",IF(AND(MONTH($K46) &lt;= 11, MONTH($L46) &gt;= 11), IF($O46 &lt;&gt; "", $E46/$O46, ""), ""),"")</f>
        <v>#VALUE!</v>
      </c>
      <c r="AA46" s="10" t="e">
        <f>IF('FY2023'!$A48&lt;&gt;"",IF(AND(MONTH($K46) &lt;= 12, MONTH($L46) &gt;= 12), IF($O46 &lt;&gt; "", $E46/$O46, ""), ""),"")</f>
        <v>#VALUE!</v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 t="e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#VALUE!</v>
      </c>
      <c r="L47" s="7" t="e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#VALUE!</v>
      </c>
      <c r="M47" s="7" t="e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#VALUE!</v>
      </c>
      <c r="N47" s="7" t="e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#VALUE!</v>
      </c>
      <c r="O47" s="5" t="e">
        <f t="shared" si="0"/>
        <v>#VALUE!</v>
      </c>
      <c r="P47" s="10" t="e">
        <f>IF('FY2023'!$A49&lt;&gt;"",IF(AND(MONTH($K47) &lt;= 1, MONTH($L47) &gt;= 1), IF($O47 &lt;&gt; "", $E47/$O47, ""), ""),"")</f>
        <v>#VALUE!</v>
      </c>
      <c r="Q47" s="10" t="e">
        <f>IF('FY2023'!$A49&lt;&gt;"",IF(AND(MONTH($K47) &lt;= 2, MONTH($L47) &gt;= 2), IF($O47 &lt;&gt; "", $E47/$O47, ""), ""),"")</f>
        <v>#VALUE!</v>
      </c>
      <c r="R47" s="10" t="e">
        <f>IF('FY2023'!$A49&lt;&gt;"",IF(AND(MONTH($K47) &lt;= 3, MONTH($L47) &gt;= 3), IF($O47 &lt;&gt; "", $E47/$O47, ""), ""),"")</f>
        <v>#VALUE!</v>
      </c>
      <c r="S47" s="10" t="e">
        <f>IF('FY2023'!$A49&lt;&gt;"",IF(AND(MONTH($K47) &lt;= 4, MONTH($L47) &gt;= 4), IF($O47 &lt;&gt; "", $E47/$O47, ""), ""),"")</f>
        <v>#VALUE!</v>
      </c>
      <c r="T47" s="10" t="e">
        <f>IF('FY2023'!$A49&lt;&gt;"",IF(AND(MONTH($K47) &lt;= 5, MONTH($L47) &gt;= 5), IF($O47 &lt;&gt; "", $E47/$O47, ""), ""),"")</f>
        <v>#VALUE!</v>
      </c>
      <c r="U47" s="10" t="e">
        <f>IF('FY2023'!$A49&lt;&gt;"",IF(AND(MONTH($K47) &lt;= 6, MONTH($L47) &gt;= 6), IF($O47 &lt;&gt; "", $E47/$O47, ""), ""),"")</f>
        <v>#VALUE!</v>
      </c>
      <c r="V47" s="10" t="e">
        <f>IF('FY2023'!$A49&lt;&gt;"",IF(AND(MONTH($K47) &lt;= 7, MONTH($L47) &gt;= 7 ), IF($O47 &lt;&gt; "", $E47/$O47, ""), ""),"")</f>
        <v>#VALUE!</v>
      </c>
      <c r="W47" s="10" t="e">
        <f>IF('FY2023'!$A49&lt;&gt;"",IF(AND(MONTH($K47) &lt;= 8, MONTH($L47) &gt;= 8), IF($O47 &lt;&gt; "", $E47/$O47, ""), ""),"")</f>
        <v>#VALUE!</v>
      </c>
      <c r="X47" s="10" t="e">
        <f>IF('FY2023'!$A49&lt;&gt;"",IF(AND(MONTH($K47) &lt;= 9, MONTH($L47) &gt;= 9), IF($O47 &lt;&gt; "", $E47/$O47, ""), ""),"")</f>
        <v>#VALUE!</v>
      </c>
      <c r="Y47" s="10" t="e">
        <f>IF('FY2023'!$A49&lt;&gt;"",IF(AND(MONTH($K47) &lt;= 10, MONTH($L47) &gt;= 10), IF($O47 &lt;&gt; "", $E47/$O47, ""), ""),"")</f>
        <v>#VALUE!</v>
      </c>
      <c r="Z47" s="10" t="e">
        <f>IF('FY2023'!$A49&lt;&gt;"",IF(AND(MONTH($K47) &lt;= 11, MONTH($L47) &gt;= 11), IF($O47 &lt;&gt; "", $E47/$O47, ""), ""),"")</f>
        <v>#VALUE!</v>
      </c>
      <c r="AA47" s="10" t="e">
        <f>IF('FY2023'!$A49&lt;&gt;"",IF(AND(MONTH($K47) &lt;= 12, MONTH($L47) &gt;= 12), IF($O47 &lt;&gt; "", $E47/$O47, ""), ""),"")</f>
        <v>#VALUE!</v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 t="e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#VALUE!</v>
      </c>
      <c r="L48" s="7" t="e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#VALUE!</v>
      </c>
      <c r="M48" s="7" t="e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#VALUE!</v>
      </c>
      <c r="N48" s="7" t="e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#VALUE!</v>
      </c>
      <c r="O48" s="5" t="e">
        <f t="shared" si="0"/>
        <v>#VALUE!</v>
      </c>
      <c r="P48" s="10" t="e">
        <f>IF('FY2023'!$A50&lt;&gt;"",IF(AND(MONTH($K48) &lt;= 1, MONTH($L48) &gt;= 1), IF($O48 &lt;&gt; "", $E48/$O48, ""), ""),"")</f>
        <v>#VALUE!</v>
      </c>
      <c r="Q48" s="10" t="e">
        <f>IF('FY2023'!$A50&lt;&gt;"",IF(AND(MONTH($K48) &lt;= 2, MONTH($L48) &gt;= 2), IF($O48 &lt;&gt; "", $E48/$O48, ""), ""),"")</f>
        <v>#VALUE!</v>
      </c>
      <c r="R48" s="10" t="e">
        <f>IF('FY2023'!$A50&lt;&gt;"",IF(AND(MONTH($K48) &lt;= 3, MONTH($L48) &gt;= 3), IF($O48 &lt;&gt; "", $E48/$O48, ""), ""),"")</f>
        <v>#VALUE!</v>
      </c>
      <c r="S48" s="10" t="e">
        <f>IF('FY2023'!$A50&lt;&gt;"",IF(AND(MONTH($K48) &lt;= 4, MONTH($L48) &gt;= 4), IF($O48 &lt;&gt; "", $E48/$O48, ""), ""),"")</f>
        <v>#VALUE!</v>
      </c>
      <c r="T48" s="10" t="e">
        <f>IF('FY2023'!$A50&lt;&gt;"",IF(AND(MONTH($K48) &lt;= 5, MONTH($L48) &gt;= 5), IF($O48 &lt;&gt; "", $E48/$O48, ""), ""),"")</f>
        <v>#VALUE!</v>
      </c>
      <c r="U48" s="10" t="e">
        <f>IF('FY2023'!$A50&lt;&gt;"",IF(AND(MONTH($K48) &lt;= 6, MONTH($L48) &gt;= 6), IF($O48 &lt;&gt; "", $E48/$O48, ""), ""),"")</f>
        <v>#VALUE!</v>
      </c>
      <c r="V48" s="10" t="e">
        <f>IF('FY2023'!$A50&lt;&gt;"",IF(AND(MONTH($K48) &lt;= 7, MONTH($L48) &gt;= 7 ), IF($O48 &lt;&gt; "", $E48/$O48, ""), ""),"")</f>
        <v>#VALUE!</v>
      </c>
      <c r="W48" s="10" t="e">
        <f>IF('FY2023'!$A50&lt;&gt;"",IF(AND(MONTH($K48) &lt;= 8, MONTH($L48) &gt;= 8), IF($O48 &lt;&gt; "", $E48/$O48, ""), ""),"")</f>
        <v>#VALUE!</v>
      </c>
      <c r="X48" s="10" t="e">
        <f>IF('FY2023'!$A50&lt;&gt;"",IF(AND(MONTH($K48) &lt;= 9, MONTH($L48) &gt;= 9), IF($O48 &lt;&gt; "", $E48/$O48, ""), ""),"")</f>
        <v>#VALUE!</v>
      </c>
      <c r="Y48" s="10" t="e">
        <f>IF('FY2023'!$A50&lt;&gt;"",IF(AND(MONTH($K48) &lt;= 10, MONTH($L48) &gt;= 10), IF($O48 &lt;&gt; "", $E48/$O48, ""), ""),"")</f>
        <v>#VALUE!</v>
      </c>
      <c r="Z48" s="10" t="e">
        <f>IF('FY2023'!$A50&lt;&gt;"",IF(AND(MONTH($K48) &lt;= 11, MONTH($L48) &gt;= 11), IF($O48 &lt;&gt; "", $E48/$O48, ""), ""),"")</f>
        <v>#VALUE!</v>
      </c>
      <c r="AA48" s="10" t="e">
        <f>IF('FY2023'!$A50&lt;&gt;"",IF(AND(MONTH($K48) &lt;= 12, MONTH($L48) &gt;= 12), IF($O48 &lt;&gt; "", $E48/$O48, ""), ""),"")</f>
        <v>#VALUE!</v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 t="e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#VALUE!</v>
      </c>
      <c r="L49" s="7" t="e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#VALUE!</v>
      </c>
      <c r="M49" s="7" t="e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#VALUE!</v>
      </c>
      <c r="N49" s="7" t="e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#VALUE!</v>
      </c>
      <c r="O49" s="5" t="e">
        <f t="shared" si="0"/>
        <v>#VALUE!</v>
      </c>
      <c r="P49" s="10" t="e">
        <f>IF('FY2023'!$A51&lt;&gt;"",IF(AND(MONTH($K49) &lt;= 1, MONTH($L49) &gt;= 1), IF($O49 &lt;&gt; "", $E49/$O49, ""), ""),"")</f>
        <v>#VALUE!</v>
      </c>
      <c r="Q49" s="10" t="e">
        <f>IF('FY2023'!$A51&lt;&gt;"",IF(AND(MONTH($K49) &lt;= 2, MONTH($L49) &gt;= 2), IF($O49 &lt;&gt; "", $E49/$O49, ""), ""),"")</f>
        <v>#VALUE!</v>
      </c>
      <c r="R49" s="10" t="e">
        <f>IF('FY2023'!$A51&lt;&gt;"",IF(AND(MONTH($K49) &lt;= 3, MONTH($L49) &gt;= 3), IF($O49 &lt;&gt; "", $E49/$O49, ""), ""),"")</f>
        <v>#VALUE!</v>
      </c>
      <c r="S49" s="10" t="e">
        <f>IF('FY2023'!$A51&lt;&gt;"",IF(AND(MONTH($K49) &lt;= 4, MONTH($L49) &gt;= 4), IF($O49 &lt;&gt; "", $E49/$O49, ""), ""),"")</f>
        <v>#VALUE!</v>
      </c>
      <c r="T49" s="10" t="e">
        <f>IF('FY2023'!$A51&lt;&gt;"",IF(AND(MONTH($K49) &lt;= 5, MONTH($L49) &gt;= 5), IF($O49 &lt;&gt; "", $E49/$O49, ""), ""),"")</f>
        <v>#VALUE!</v>
      </c>
      <c r="U49" s="10" t="e">
        <f>IF('FY2023'!$A51&lt;&gt;"",IF(AND(MONTH($K49) &lt;= 6, MONTH($L49) &gt;= 6), IF($O49 &lt;&gt; "", $E49/$O49, ""), ""),"")</f>
        <v>#VALUE!</v>
      </c>
      <c r="V49" s="10" t="e">
        <f>IF('FY2023'!$A51&lt;&gt;"",IF(AND(MONTH($K49) &lt;= 7, MONTH($L49) &gt;= 7 ), IF($O49 &lt;&gt; "", $E49/$O49, ""), ""),"")</f>
        <v>#VALUE!</v>
      </c>
      <c r="W49" s="10" t="e">
        <f>IF('FY2023'!$A51&lt;&gt;"",IF(AND(MONTH($K49) &lt;= 8, MONTH($L49) &gt;= 8), IF($O49 &lt;&gt; "", $E49/$O49, ""), ""),"")</f>
        <v>#VALUE!</v>
      </c>
      <c r="X49" s="10" t="e">
        <f>IF('FY2023'!$A51&lt;&gt;"",IF(AND(MONTH($K49) &lt;= 9, MONTH($L49) &gt;= 9), IF($O49 &lt;&gt; "", $E49/$O49, ""), ""),"")</f>
        <v>#VALUE!</v>
      </c>
      <c r="Y49" s="10" t="e">
        <f>IF('FY2023'!$A51&lt;&gt;"",IF(AND(MONTH($K49) &lt;= 10, MONTH($L49) &gt;= 10), IF($O49 &lt;&gt; "", $E49/$O49, ""), ""),"")</f>
        <v>#VALUE!</v>
      </c>
      <c r="Z49" s="10" t="e">
        <f>IF('FY2023'!$A51&lt;&gt;"",IF(AND(MONTH($K49) &lt;= 11, MONTH($L49) &gt;= 11), IF($O49 &lt;&gt; "", $E49/$O49, ""), ""),"")</f>
        <v>#VALUE!</v>
      </c>
      <c r="AA49" s="10" t="e">
        <f>IF('FY2023'!$A51&lt;&gt;"",IF(AND(MONTH($K49) &lt;= 12, MONTH($L49) &gt;= 12), IF($O49 &lt;&gt; "", $E49/$O49, ""), ""),"")</f>
        <v>#VALUE!</v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 t="e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#VALUE!</v>
      </c>
      <c r="L50" s="7" t="e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#VALUE!</v>
      </c>
      <c r="M50" s="7" t="e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#VALUE!</v>
      </c>
      <c r="N50" s="7" t="e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#VALUE!</v>
      </c>
      <c r="O50" s="5" t="e">
        <f t="shared" si="0"/>
        <v>#VALUE!</v>
      </c>
      <c r="P50" s="10" t="e">
        <f>IF('FY2023'!$A52&lt;&gt;"",IF(AND(MONTH($K50) &lt;= 1, MONTH($L50) &gt;= 1), IF($O50 &lt;&gt; "", $E50/$O50, ""), ""),"")</f>
        <v>#VALUE!</v>
      </c>
      <c r="Q50" s="10" t="e">
        <f>IF('FY2023'!$A52&lt;&gt;"",IF(AND(MONTH($K50) &lt;= 2, MONTH($L50) &gt;= 2), IF($O50 &lt;&gt; "", $E50/$O50, ""), ""),"")</f>
        <v>#VALUE!</v>
      </c>
      <c r="R50" s="10" t="e">
        <f>IF('FY2023'!$A52&lt;&gt;"",IF(AND(MONTH($K50) &lt;= 3, MONTH($L50) &gt;= 3), IF($O50 &lt;&gt; "", $E50/$O50, ""), ""),"")</f>
        <v>#VALUE!</v>
      </c>
      <c r="S50" s="10" t="e">
        <f>IF('FY2023'!$A52&lt;&gt;"",IF(AND(MONTH($K50) &lt;= 4, MONTH($L50) &gt;= 4), IF($O50 &lt;&gt; "", $E50/$O50, ""), ""),"")</f>
        <v>#VALUE!</v>
      </c>
      <c r="T50" s="10" t="e">
        <f>IF('FY2023'!$A52&lt;&gt;"",IF(AND(MONTH($K50) &lt;= 5, MONTH($L50) &gt;= 5), IF($O50 &lt;&gt; "", $E50/$O50, ""), ""),"")</f>
        <v>#VALUE!</v>
      </c>
      <c r="U50" s="10" t="e">
        <f>IF('FY2023'!$A52&lt;&gt;"",IF(AND(MONTH($K50) &lt;= 6, MONTH($L50) &gt;= 6), IF($O50 &lt;&gt; "", $E50/$O50, ""), ""),"")</f>
        <v>#VALUE!</v>
      </c>
      <c r="V50" s="10" t="e">
        <f>IF('FY2023'!$A52&lt;&gt;"",IF(AND(MONTH($K50) &lt;= 7, MONTH($L50) &gt;= 7 ), IF($O50 &lt;&gt; "", $E50/$O50, ""), ""),"")</f>
        <v>#VALUE!</v>
      </c>
      <c r="W50" s="10" t="e">
        <f>IF('FY2023'!$A52&lt;&gt;"",IF(AND(MONTH($K50) &lt;= 8, MONTH($L50) &gt;= 8), IF($O50 &lt;&gt; "", $E50/$O50, ""), ""),"")</f>
        <v>#VALUE!</v>
      </c>
      <c r="X50" s="10" t="e">
        <f>IF('FY2023'!$A52&lt;&gt;"",IF(AND(MONTH($K50) &lt;= 9, MONTH($L50) &gt;= 9), IF($O50 &lt;&gt; "", $E50/$O50, ""), ""),"")</f>
        <v>#VALUE!</v>
      </c>
      <c r="Y50" s="10" t="e">
        <f>IF('FY2023'!$A52&lt;&gt;"",IF(AND(MONTH($K50) &lt;= 10, MONTH($L50) &gt;= 10), IF($O50 &lt;&gt; "", $E50/$O50, ""), ""),"")</f>
        <v>#VALUE!</v>
      </c>
      <c r="Z50" s="10" t="e">
        <f>IF('FY2023'!$A52&lt;&gt;"",IF(AND(MONTH($K50) &lt;= 11, MONTH($L50) &gt;= 11), IF($O50 &lt;&gt; "", $E50/$O50, ""), ""),"")</f>
        <v>#VALUE!</v>
      </c>
      <c r="AA50" s="10" t="e">
        <f>IF('FY2023'!$A52&lt;&gt;"",IF(AND(MONTH($K50) &lt;= 12, MONTH($L50) &gt;= 12), IF($O50 &lt;&gt; "", $E50/$O50, ""), ""),"")</f>
        <v>#VALUE!</v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 t="e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#VALUE!</v>
      </c>
      <c r="L51" s="7" t="e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#VALUE!</v>
      </c>
      <c r="M51" s="7" t="e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#VALUE!</v>
      </c>
      <c r="N51" s="7" t="e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#VALUE!</v>
      </c>
      <c r="O51" s="5" t="e">
        <f t="shared" si="0"/>
        <v>#VALUE!</v>
      </c>
      <c r="P51" s="10" t="e">
        <f>IF('FY2023'!$A53&lt;&gt;"",IF(AND(MONTH($K51) &lt;= 1, MONTH($L51) &gt;= 1), IF($O51 &lt;&gt; "", $E51/$O51, ""), ""),"")</f>
        <v>#VALUE!</v>
      </c>
      <c r="Q51" s="10" t="e">
        <f>IF('FY2023'!$A53&lt;&gt;"",IF(AND(MONTH($K51) &lt;= 2, MONTH($L51) &gt;= 2), IF($O51 &lt;&gt; "", $E51/$O51, ""), ""),"")</f>
        <v>#VALUE!</v>
      </c>
      <c r="R51" s="10" t="e">
        <f>IF('FY2023'!$A53&lt;&gt;"",IF(AND(MONTH($K51) &lt;= 3, MONTH($L51) &gt;= 3), IF($O51 &lt;&gt; "", $E51/$O51, ""), ""),"")</f>
        <v>#VALUE!</v>
      </c>
      <c r="S51" s="10" t="e">
        <f>IF('FY2023'!$A53&lt;&gt;"",IF(AND(MONTH($K51) &lt;= 4, MONTH($L51) &gt;= 4), IF($O51 &lt;&gt; "", $E51/$O51, ""), ""),"")</f>
        <v>#VALUE!</v>
      </c>
      <c r="T51" s="10" t="e">
        <f>IF('FY2023'!$A53&lt;&gt;"",IF(AND(MONTH($K51) &lt;= 5, MONTH($L51) &gt;= 5), IF($O51 &lt;&gt; "", $E51/$O51, ""), ""),"")</f>
        <v>#VALUE!</v>
      </c>
      <c r="U51" s="10" t="e">
        <f>IF('FY2023'!$A53&lt;&gt;"",IF(AND(MONTH($K51) &lt;= 6, MONTH($L51) &gt;= 6), IF($O51 &lt;&gt; "", $E51/$O51, ""), ""),"")</f>
        <v>#VALUE!</v>
      </c>
      <c r="V51" s="10" t="e">
        <f>IF('FY2023'!$A53&lt;&gt;"",IF(AND(MONTH($K51) &lt;= 7, MONTH($L51) &gt;= 7 ), IF($O51 &lt;&gt; "", $E51/$O51, ""), ""),"")</f>
        <v>#VALUE!</v>
      </c>
      <c r="W51" s="10" t="e">
        <f>IF('FY2023'!$A53&lt;&gt;"",IF(AND(MONTH($K51) &lt;= 8, MONTH($L51) &gt;= 8), IF($O51 &lt;&gt; "", $E51/$O51, ""), ""),"")</f>
        <v>#VALUE!</v>
      </c>
      <c r="X51" s="10" t="e">
        <f>IF('FY2023'!$A53&lt;&gt;"",IF(AND(MONTH($K51) &lt;= 9, MONTH($L51) &gt;= 9), IF($O51 &lt;&gt; "", $E51/$O51, ""), ""),"")</f>
        <v>#VALUE!</v>
      </c>
      <c r="Y51" s="10" t="e">
        <f>IF('FY2023'!$A53&lt;&gt;"",IF(AND(MONTH($K51) &lt;= 10, MONTH($L51) &gt;= 10), IF($O51 &lt;&gt; "", $E51/$O51, ""), ""),"")</f>
        <v>#VALUE!</v>
      </c>
      <c r="Z51" s="10" t="e">
        <f>IF('FY2023'!$A53&lt;&gt;"",IF(AND(MONTH($K51) &lt;= 11, MONTH($L51) &gt;= 11), IF($O51 &lt;&gt; "", $E51/$O51, ""), ""),"")</f>
        <v>#VALUE!</v>
      </c>
      <c r="AA51" s="10" t="e">
        <f>IF('FY2023'!$A53&lt;&gt;"",IF(AND(MONTH($K51) &lt;= 12, MONTH($L51) &gt;= 12), IF($O51 &lt;&gt; "", $E51/$O51, ""), ""),"")</f>
        <v>#VALUE!</v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 t="e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#VALUE!</v>
      </c>
      <c r="L52" s="7" t="e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#VALUE!</v>
      </c>
      <c r="M52" s="7" t="e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#VALUE!</v>
      </c>
      <c r="N52" s="7" t="e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#VALUE!</v>
      </c>
      <c r="O52" s="5" t="e">
        <f t="shared" si="0"/>
        <v>#VALUE!</v>
      </c>
      <c r="P52" s="10" t="e">
        <f>IF('FY2023'!$A54&lt;&gt;"",IF(AND(MONTH($K52) &lt;= 1, MONTH($L52) &gt;= 1), IF($O52 &lt;&gt; "", $E52/$O52, ""), ""),"")</f>
        <v>#VALUE!</v>
      </c>
      <c r="Q52" s="10" t="e">
        <f>IF('FY2023'!$A54&lt;&gt;"",IF(AND(MONTH($K52) &lt;= 2, MONTH($L52) &gt;= 2), IF($O52 &lt;&gt; "", $E52/$O52, ""), ""),"")</f>
        <v>#VALUE!</v>
      </c>
      <c r="R52" s="10" t="e">
        <f>IF('FY2023'!$A54&lt;&gt;"",IF(AND(MONTH($K52) &lt;= 3, MONTH($L52) &gt;= 3), IF($O52 &lt;&gt; "", $E52/$O52, ""), ""),"")</f>
        <v>#VALUE!</v>
      </c>
      <c r="S52" s="10" t="e">
        <f>IF('FY2023'!$A54&lt;&gt;"",IF(AND(MONTH($K52) &lt;= 4, MONTH($L52) &gt;= 4), IF($O52 &lt;&gt; "", $E52/$O52, ""), ""),"")</f>
        <v>#VALUE!</v>
      </c>
      <c r="T52" s="10" t="e">
        <f>IF('FY2023'!$A54&lt;&gt;"",IF(AND(MONTH($K52) &lt;= 5, MONTH($L52) &gt;= 5), IF($O52 &lt;&gt; "", $E52/$O52, ""), ""),"")</f>
        <v>#VALUE!</v>
      </c>
      <c r="U52" s="10" t="e">
        <f>IF('FY2023'!$A54&lt;&gt;"",IF(AND(MONTH($K52) &lt;= 6, MONTH($L52) &gt;= 6), IF($O52 &lt;&gt; "", $E52/$O52, ""), ""),"")</f>
        <v>#VALUE!</v>
      </c>
      <c r="V52" s="10" t="e">
        <f>IF('FY2023'!$A54&lt;&gt;"",IF(AND(MONTH($K52) &lt;= 7, MONTH($L52) &gt;= 7 ), IF($O52 &lt;&gt; "", $E52/$O52, ""), ""),"")</f>
        <v>#VALUE!</v>
      </c>
      <c r="W52" s="10" t="e">
        <f>IF('FY2023'!$A54&lt;&gt;"",IF(AND(MONTH($K52) &lt;= 8, MONTH($L52) &gt;= 8), IF($O52 &lt;&gt; "", $E52/$O52, ""), ""),"")</f>
        <v>#VALUE!</v>
      </c>
      <c r="X52" s="10" t="e">
        <f>IF('FY2023'!$A54&lt;&gt;"",IF(AND(MONTH($K52) &lt;= 9, MONTH($L52) &gt;= 9), IF($O52 &lt;&gt; "", $E52/$O52, ""), ""),"")</f>
        <v>#VALUE!</v>
      </c>
      <c r="Y52" s="10" t="e">
        <f>IF('FY2023'!$A54&lt;&gt;"",IF(AND(MONTH($K52) &lt;= 10, MONTH($L52) &gt;= 10), IF($O52 &lt;&gt; "", $E52/$O52, ""), ""),"")</f>
        <v>#VALUE!</v>
      </c>
      <c r="Z52" s="10" t="e">
        <f>IF('FY2023'!$A54&lt;&gt;"",IF(AND(MONTH($K52) &lt;= 11, MONTH($L52) &gt;= 11), IF($O52 &lt;&gt; "", $E52/$O52, ""), ""),"")</f>
        <v>#VALUE!</v>
      </c>
      <c r="AA52" s="10" t="e">
        <f>IF('FY2023'!$A54&lt;&gt;"",IF(AND(MONTH($K52) &lt;= 12, MONTH($L52) &gt;= 12), IF($O52 &lt;&gt; "", $E52/$O52, ""), ""),"")</f>
        <v>#VALUE!</v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 t="e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#VALUE!</v>
      </c>
      <c r="L53" s="7" t="e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#VALUE!</v>
      </c>
      <c r="M53" s="7" t="e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#VALUE!</v>
      </c>
      <c r="N53" s="7" t="e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#VALUE!</v>
      </c>
      <c r="O53" s="5" t="e">
        <f t="shared" si="0"/>
        <v>#VALUE!</v>
      </c>
      <c r="P53" s="10" t="e">
        <f>IF('FY2023'!$A55&lt;&gt;"",IF(AND(MONTH($K53) &lt;= 1, MONTH($L53) &gt;= 1), IF($O53 &lt;&gt; "", $E53/$O53, ""), ""),"")</f>
        <v>#VALUE!</v>
      </c>
      <c r="Q53" s="10" t="e">
        <f>IF('FY2023'!$A55&lt;&gt;"",IF(AND(MONTH($K53) &lt;= 2, MONTH($L53) &gt;= 2), IF($O53 &lt;&gt; "", $E53/$O53, ""), ""),"")</f>
        <v>#VALUE!</v>
      </c>
      <c r="R53" s="10" t="e">
        <f>IF('FY2023'!$A55&lt;&gt;"",IF(AND(MONTH($K53) &lt;= 3, MONTH($L53) &gt;= 3), IF($O53 &lt;&gt; "", $E53/$O53, ""), ""),"")</f>
        <v>#VALUE!</v>
      </c>
      <c r="S53" s="10" t="e">
        <f>IF('FY2023'!$A55&lt;&gt;"",IF(AND(MONTH($K53) &lt;= 4, MONTH($L53) &gt;= 4), IF($O53 &lt;&gt; "", $E53/$O53, ""), ""),"")</f>
        <v>#VALUE!</v>
      </c>
      <c r="T53" s="10" t="e">
        <f>IF('FY2023'!$A55&lt;&gt;"",IF(AND(MONTH($K53) &lt;= 5, MONTH($L53) &gt;= 5), IF($O53 &lt;&gt; "", $E53/$O53, ""), ""),"")</f>
        <v>#VALUE!</v>
      </c>
      <c r="U53" s="10" t="e">
        <f>IF('FY2023'!$A55&lt;&gt;"",IF(AND(MONTH($K53) &lt;= 6, MONTH($L53) &gt;= 6), IF($O53 &lt;&gt; "", $E53/$O53, ""), ""),"")</f>
        <v>#VALUE!</v>
      </c>
      <c r="V53" s="10" t="e">
        <f>IF('FY2023'!$A55&lt;&gt;"",IF(AND(MONTH($K53) &lt;= 7, MONTH($L53) &gt;= 7 ), IF($O53 &lt;&gt; "", $E53/$O53, ""), ""),"")</f>
        <v>#VALUE!</v>
      </c>
      <c r="W53" s="10" t="e">
        <f>IF('FY2023'!$A55&lt;&gt;"",IF(AND(MONTH($K53) &lt;= 8, MONTH($L53) &gt;= 8), IF($O53 &lt;&gt; "", $E53/$O53, ""), ""),"")</f>
        <v>#VALUE!</v>
      </c>
      <c r="X53" s="10" t="e">
        <f>IF('FY2023'!$A55&lt;&gt;"",IF(AND(MONTH($K53) &lt;= 9, MONTH($L53) &gt;= 9), IF($O53 &lt;&gt; "", $E53/$O53, ""), ""),"")</f>
        <v>#VALUE!</v>
      </c>
      <c r="Y53" s="10" t="e">
        <f>IF('FY2023'!$A55&lt;&gt;"",IF(AND(MONTH($K53) &lt;= 10, MONTH($L53) &gt;= 10), IF($O53 &lt;&gt; "", $E53/$O53, ""), ""),"")</f>
        <v>#VALUE!</v>
      </c>
      <c r="Z53" s="10" t="e">
        <f>IF('FY2023'!$A55&lt;&gt;"",IF(AND(MONTH($K53) &lt;= 11, MONTH($L53) &gt;= 11), IF($O53 &lt;&gt; "", $E53/$O53, ""), ""),"")</f>
        <v>#VALUE!</v>
      </c>
      <c r="AA53" s="10" t="e">
        <f>IF('FY2023'!$A55&lt;&gt;"",IF(AND(MONTH($K53) &lt;= 12, MONTH($L53) &gt;= 12), IF($O53 &lt;&gt; "", $E53/$O53, ""), ""),"")</f>
        <v>#VALUE!</v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 t="e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#VALUE!</v>
      </c>
      <c r="L54" s="7" t="e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#VALUE!</v>
      </c>
      <c r="M54" s="7" t="e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#VALUE!</v>
      </c>
      <c r="N54" s="7" t="e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#VALUE!</v>
      </c>
      <c r="O54" s="5" t="e">
        <f t="shared" si="0"/>
        <v>#VALUE!</v>
      </c>
      <c r="P54" s="10" t="e">
        <f>IF('FY2023'!$A56&lt;&gt;"",IF(AND(MONTH($K54) &lt;= 1, MONTH($L54) &gt;= 1), IF($O54 &lt;&gt; "", $E54/$O54, ""), ""),"")</f>
        <v>#VALUE!</v>
      </c>
      <c r="Q54" s="10" t="e">
        <f>IF('FY2023'!$A56&lt;&gt;"",IF(AND(MONTH($K54) &lt;= 2, MONTH($L54) &gt;= 2), IF($O54 &lt;&gt; "", $E54/$O54, ""), ""),"")</f>
        <v>#VALUE!</v>
      </c>
      <c r="R54" s="10" t="e">
        <f>IF('FY2023'!$A56&lt;&gt;"",IF(AND(MONTH($K54) &lt;= 3, MONTH($L54) &gt;= 3), IF($O54 &lt;&gt; "", $E54/$O54, ""), ""),"")</f>
        <v>#VALUE!</v>
      </c>
      <c r="S54" s="10" t="e">
        <f>IF('FY2023'!$A56&lt;&gt;"",IF(AND(MONTH($K54) &lt;= 4, MONTH($L54) &gt;= 4), IF($O54 &lt;&gt; "", $E54/$O54, ""), ""),"")</f>
        <v>#VALUE!</v>
      </c>
      <c r="T54" s="10" t="e">
        <f>IF('FY2023'!$A56&lt;&gt;"",IF(AND(MONTH($K54) &lt;= 5, MONTH($L54) &gt;= 5), IF($O54 &lt;&gt; "", $E54/$O54, ""), ""),"")</f>
        <v>#VALUE!</v>
      </c>
      <c r="U54" s="10" t="e">
        <f>IF('FY2023'!$A56&lt;&gt;"",IF(AND(MONTH($K54) &lt;= 6, MONTH($L54) &gt;= 6), IF($O54 &lt;&gt; "", $E54/$O54, ""), ""),"")</f>
        <v>#VALUE!</v>
      </c>
      <c r="V54" s="10" t="e">
        <f>IF('FY2023'!$A56&lt;&gt;"",IF(AND(MONTH($K54) &lt;= 7, MONTH($L54) &gt;= 7 ), IF($O54 &lt;&gt; "", $E54/$O54, ""), ""),"")</f>
        <v>#VALUE!</v>
      </c>
      <c r="W54" s="10" t="e">
        <f>IF('FY2023'!$A56&lt;&gt;"",IF(AND(MONTH($K54) &lt;= 8, MONTH($L54) &gt;= 8), IF($O54 &lt;&gt; "", $E54/$O54, ""), ""),"")</f>
        <v>#VALUE!</v>
      </c>
      <c r="X54" s="10" t="e">
        <f>IF('FY2023'!$A56&lt;&gt;"",IF(AND(MONTH($K54) &lt;= 9, MONTH($L54) &gt;= 9), IF($O54 &lt;&gt; "", $E54/$O54, ""), ""),"")</f>
        <v>#VALUE!</v>
      </c>
      <c r="Y54" s="10" t="e">
        <f>IF('FY2023'!$A56&lt;&gt;"",IF(AND(MONTH($K54) &lt;= 10, MONTH($L54) &gt;= 10), IF($O54 &lt;&gt; "", $E54/$O54, ""), ""),"")</f>
        <v>#VALUE!</v>
      </c>
      <c r="Z54" s="10" t="e">
        <f>IF('FY2023'!$A56&lt;&gt;"",IF(AND(MONTH($K54) &lt;= 11, MONTH($L54) &gt;= 11), IF($O54 &lt;&gt; "", $E54/$O54, ""), ""),"")</f>
        <v>#VALUE!</v>
      </c>
      <c r="AA54" s="10" t="e">
        <f>IF('FY2023'!$A56&lt;&gt;"",IF(AND(MONTH($K54) &lt;= 12, MONTH($L54) &gt;= 12), IF($O54 &lt;&gt; "", $E54/$O54, ""), ""),"")</f>
        <v>#VALUE!</v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 t="e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#VALUE!</v>
      </c>
      <c r="L55" s="7" t="e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#VALUE!</v>
      </c>
      <c r="M55" s="7" t="e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#VALUE!</v>
      </c>
      <c r="N55" s="7" t="e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#VALUE!</v>
      </c>
      <c r="O55" s="5" t="e">
        <f t="shared" si="0"/>
        <v>#VALUE!</v>
      </c>
      <c r="P55" s="10" t="e">
        <f>IF('FY2023'!$A57&lt;&gt;"",IF(AND(MONTH($K55) &lt;= 1, MONTH($L55) &gt;= 1), IF($O55 &lt;&gt; "", $E55/$O55, ""), ""),"")</f>
        <v>#VALUE!</v>
      </c>
      <c r="Q55" s="10" t="e">
        <f>IF('FY2023'!$A57&lt;&gt;"",IF(AND(MONTH($K55) &lt;= 2, MONTH($L55) &gt;= 2), IF($O55 &lt;&gt; "", $E55/$O55, ""), ""),"")</f>
        <v>#VALUE!</v>
      </c>
      <c r="R55" s="10" t="e">
        <f>IF('FY2023'!$A57&lt;&gt;"",IF(AND(MONTH($K55) &lt;= 3, MONTH($L55) &gt;= 3), IF($O55 &lt;&gt; "", $E55/$O55, ""), ""),"")</f>
        <v>#VALUE!</v>
      </c>
      <c r="S55" s="10" t="e">
        <f>IF('FY2023'!$A57&lt;&gt;"",IF(AND(MONTH($K55) &lt;= 4, MONTH($L55) &gt;= 4), IF($O55 &lt;&gt; "", $E55/$O55, ""), ""),"")</f>
        <v>#VALUE!</v>
      </c>
      <c r="T55" s="10" t="e">
        <f>IF('FY2023'!$A57&lt;&gt;"",IF(AND(MONTH($K55) &lt;= 5, MONTH($L55) &gt;= 5), IF($O55 &lt;&gt; "", $E55/$O55, ""), ""),"")</f>
        <v>#VALUE!</v>
      </c>
      <c r="U55" s="10" t="e">
        <f>IF('FY2023'!$A57&lt;&gt;"",IF(AND(MONTH($K55) &lt;= 6, MONTH($L55) &gt;= 6), IF($O55 &lt;&gt; "", $E55/$O55, ""), ""),"")</f>
        <v>#VALUE!</v>
      </c>
      <c r="V55" s="10" t="e">
        <f>IF('FY2023'!$A57&lt;&gt;"",IF(AND(MONTH($K55) &lt;= 7, MONTH($L55) &gt;= 7 ), IF($O55 &lt;&gt; "", $E55/$O55, ""), ""),"")</f>
        <v>#VALUE!</v>
      </c>
      <c r="W55" s="10" t="e">
        <f>IF('FY2023'!$A57&lt;&gt;"",IF(AND(MONTH($K55) &lt;= 8, MONTH($L55) &gt;= 8), IF($O55 &lt;&gt; "", $E55/$O55, ""), ""),"")</f>
        <v>#VALUE!</v>
      </c>
      <c r="X55" s="10" t="e">
        <f>IF('FY2023'!$A57&lt;&gt;"",IF(AND(MONTH($K55) &lt;= 9, MONTH($L55) &gt;= 9), IF($O55 &lt;&gt; "", $E55/$O55, ""), ""),"")</f>
        <v>#VALUE!</v>
      </c>
      <c r="Y55" s="10" t="e">
        <f>IF('FY2023'!$A57&lt;&gt;"",IF(AND(MONTH($K55) &lt;= 10, MONTH($L55) &gt;= 10), IF($O55 &lt;&gt; "", $E55/$O55, ""), ""),"")</f>
        <v>#VALUE!</v>
      </c>
      <c r="Z55" s="10" t="e">
        <f>IF('FY2023'!$A57&lt;&gt;"",IF(AND(MONTH($K55) &lt;= 11, MONTH($L55) &gt;= 11), IF($O55 &lt;&gt; "", $E55/$O55, ""), ""),"")</f>
        <v>#VALUE!</v>
      </c>
      <c r="AA55" s="10" t="e">
        <f>IF('FY2023'!$A57&lt;&gt;"",IF(AND(MONTH($K55) &lt;= 12, MONTH($L55) &gt;= 12), IF($O55 &lt;&gt; "", $E55/$O55, ""), ""),"")</f>
        <v>#VALUE!</v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 t="e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#VALUE!</v>
      </c>
      <c r="L56" s="7" t="e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#VALUE!</v>
      </c>
      <c r="M56" s="7" t="e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#VALUE!</v>
      </c>
      <c r="N56" s="7" t="e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#VALUE!</v>
      </c>
      <c r="O56" s="5" t="e">
        <f t="shared" si="0"/>
        <v>#VALUE!</v>
      </c>
      <c r="P56" s="10" t="e">
        <f>IF('FY2023'!$A58&lt;&gt;"",IF(AND(MONTH($K56) &lt;= 1, MONTH($L56) &gt;= 1), IF($O56 &lt;&gt; "", $E56/$O56, ""), ""),"")</f>
        <v>#VALUE!</v>
      </c>
      <c r="Q56" s="10" t="e">
        <f>IF('FY2023'!$A58&lt;&gt;"",IF(AND(MONTH($K56) &lt;= 2, MONTH($L56) &gt;= 2), IF($O56 &lt;&gt; "", $E56/$O56, ""), ""),"")</f>
        <v>#VALUE!</v>
      </c>
      <c r="R56" s="10" t="e">
        <f>IF('FY2023'!$A58&lt;&gt;"",IF(AND(MONTH($K56) &lt;= 3, MONTH($L56) &gt;= 3), IF($O56 &lt;&gt; "", $E56/$O56, ""), ""),"")</f>
        <v>#VALUE!</v>
      </c>
      <c r="S56" s="10" t="e">
        <f>IF('FY2023'!$A58&lt;&gt;"",IF(AND(MONTH($K56) &lt;= 4, MONTH($L56) &gt;= 4), IF($O56 &lt;&gt; "", $E56/$O56, ""), ""),"")</f>
        <v>#VALUE!</v>
      </c>
      <c r="T56" s="10" t="e">
        <f>IF('FY2023'!$A58&lt;&gt;"",IF(AND(MONTH($K56) &lt;= 5, MONTH($L56) &gt;= 5), IF($O56 &lt;&gt; "", $E56/$O56, ""), ""),"")</f>
        <v>#VALUE!</v>
      </c>
      <c r="U56" s="10" t="e">
        <f>IF('FY2023'!$A58&lt;&gt;"",IF(AND(MONTH($K56) &lt;= 6, MONTH($L56) &gt;= 6), IF($O56 &lt;&gt; "", $E56/$O56, ""), ""),"")</f>
        <v>#VALUE!</v>
      </c>
      <c r="V56" s="10" t="e">
        <f>IF('FY2023'!$A58&lt;&gt;"",IF(AND(MONTH($K56) &lt;= 7, MONTH($L56) &gt;= 7 ), IF($O56 &lt;&gt; "", $E56/$O56, ""), ""),"")</f>
        <v>#VALUE!</v>
      </c>
      <c r="W56" s="10" t="e">
        <f>IF('FY2023'!$A58&lt;&gt;"",IF(AND(MONTH($K56) &lt;= 8, MONTH($L56) &gt;= 8), IF($O56 &lt;&gt; "", $E56/$O56, ""), ""),"")</f>
        <v>#VALUE!</v>
      </c>
      <c r="X56" s="10" t="e">
        <f>IF('FY2023'!$A58&lt;&gt;"",IF(AND(MONTH($K56) &lt;= 9, MONTH($L56) &gt;= 9), IF($O56 &lt;&gt; "", $E56/$O56, ""), ""),"")</f>
        <v>#VALUE!</v>
      </c>
      <c r="Y56" s="10" t="e">
        <f>IF('FY2023'!$A58&lt;&gt;"",IF(AND(MONTH($K56) &lt;= 10, MONTH($L56) &gt;= 10), IF($O56 &lt;&gt; "", $E56/$O56, ""), ""),"")</f>
        <v>#VALUE!</v>
      </c>
      <c r="Z56" s="10" t="e">
        <f>IF('FY2023'!$A58&lt;&gt;"",IF(AND(MONTH($K56) &lt;= 11, MONTH($L56) &gt;= 11), IF($O56 &lt;&gt; "", $E56/$O56, ""), ""),"")</f>
        <v>#VALUE!</v>
      </c>
      <c r="AA56" s="10" t="e">
        <f>IF('FY2023'!$A58&lt;&gt;"",IF(AND(MONTH($K56) &lt;= 12, MONTH($L56) &gt;= 12), IF($O56 &lt;&gt; "", $E56/$O56, ""), ""),"")</f>
        <v>#VALUE!</v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 t="e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#VALUE!</v>
      </c>
      <c r="L57" s="7" t="e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#VALUE!</v>
      </c>
      <c r="M57" s="7" t="e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#VALUE!</v>
      </c>
      <c r="N57" s="7" t="e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#VALUE!</v>
      </c>
      <c r="O57" s="5" t="e">
        <f t="shared" si="0"/>
        <v>#VALUE!</v>
      </c>
      <c r="P57" s="10" t="e">
        <f>IF('FY2023'!$A59&lt;&gt;"",IF(AND(MONTH($K57) &lt;= 1, MONTH($L57) &gt;= 1), IF($O57 &lt;&gt; "", $E57/$O57, ""), ""),"")</f>
        <v>#VALUE!</v>
      </c>
      <c r="Q57" s="10" t="e">
        <f>IF('FY2023'!$A59&lt;&gt;"",IF(AND(MONTH($K57) &lt;= 2, MONTH($L57) &gt;= 2), IF($O57 &lt;&gt; "", $E57/$O57, ""), ""),"")</f>
        <v>#VALUE!</v>
      </c>
      <c r="R57" s="10" t="e">
        <f>IF('FY2023'!$A59&lt;&gt;"",IF(AND(MONTH($K57) &lt;= 3, MONTH($L57) &gt;= 3), IF($O57 &lt;&gt; "", $E57/$O57, ""), ""),"")</f>
        <v>#VALUE!</v>
      </c>
      <c r="S57" s="10" t="e">
        <f>IF('FY2023'!$A59&lt;&gt;"",IF(AND(MONTH($K57) &lt;= 4, MONTH($L57) &gt;= 4), IF($O57 &lt;&gt; "", $E57/$O57, ""), ""),"")</f>
        <v>#VALUE!</v>
      </c>
      <c r="T57" s="10" t="e">
        <f>IF('FY2023'!$A59&lt;&gt;"",IF(AND(MONTH($K57) &lt;= 5, MONTH($L57) &gt;= 5), IF($O57 &lt;&gt; "", $E57/$O57, ""), ""),"")</f>
        <v>#VALUE!</v>
      </c>
      <c r="U57" s="10" t="e">
        <f>IF('FY2023'!$A59&lt;&gt;"",IF(AND(MONTH($K57) &lt;= 6, MONTH($L57) &gt;= 6), IF($O57 &lt;&gt; "", $E57/$O57, ""), ""),"")</f>
        <v>#VALUE!</v>
      </c>
      <c r="V57" s="10" t="e">
        <f>IF('FY2023'!$A59&lt;&gt;"",IF(AND(MONTH($K57) &lt;= 7, MONTH($L57) &gt;= 7 ), IF($O57 &lt;&gt; "", $E57/$O57, ""), ""),"")</f>
        <v>#VALUE!</v>
      </c>
      <c r="W57" s="10" t="e">
        <f>IF('FY2023'!$A59&lt;&gt;"",IF(AND(MONTH($K57) &lt;= 8, MONTH($L57) &gt;= 8), IF($O57 &lt;&gt; "", $E57/$O57, ""), ""),"")</f>
        <v>#VALUE!</v>
      </c>
      <c r="X57" s="10" t="e">
        <f>IF('FY2023'!$A59&lt;&gt;"",IF(AND(MONTH($K57) &lt;= 9, MONTH($L57) &gt;= 9), IF($O57 &lt;&gt; "", $E57/$O57, ""), ""),"")</f>
        <v>#VALUE!</v>
      </c>
      <c r="Y57" s="10" t="e">
        <f>IF('FY2023'!$A59&lt;&gt;"",IF(AND(MONTH($K57) &lt;= 10, MONTH($L57) &gt;= 10), IF($O57 &lt;&gt; "", $E57/$O57, ""), ""),"")</f>
        <v>#VALUE!</v>
      </c>
      <c r="Z57" s="10" t="e">
        <f>IF('FY2023'!$A59&lt;&gt;"",IF(AND(MONTH($K57) &lt;= 11, MONTH($L57) &gt;= 11), IF($O57 &lt;&gt; "", $E57/$O57, ""), ""),"")</f>
        <v>#VALUE!</v>
      </c>
      <c r="AA57" s="10" t="e">
        <f>IF('FY2023'!$A59&lt;&gt;"",IF(AND(MONTH($K57) &lt;= 12, MONTH($L57) &gt;= 12), IF($O57 &lt;&gt; "", $E57/$O57, ""), ""),"")</f>
        <v>#VALUE!</v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 t="e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#VALUE!</v>
      </c>
      <c r="L58" s="7" t="e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#VALUE!</v>
      </c>
      <c r="M58" s="7" t="e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#VALUE!</v>
      </c>
      <c r="N58" s="7" t="e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#VALUE!</v>
      </c>
      <c r="O58" s="5" t="e">
        <f t="shared" si="0"/>
        <v>#VALUE!</v>
      </c>
      <c r="P58" s="10" t="e">
        <f>IF('FY2023'!$A60&lt;&gt;"",IF(AND(MONTH($K58) &lt;= 1, MONTH($L58) &gt;= 1), IF($O58 &lt;&gt; "", $E58/$O58, ""), ""),"")</f>
        <v>#VALUE!</v>
      </c>
      <c r="Q58" s="10" t="e">
        <f>IF('FY2023'!$A60&lt;&gt;"",IF(AND(MONTH($K58) &lt;= 2, MONTH($L58) &gt;= 2), IF($O58 &lt;&gt; "", $E58/$O58, ""), ""),"")</f>
        <v>#VALUE!</v>
      </c>
      <c r="R58" s="10" t="e">
        <f>IF('FY2023'!$A60&lt;&gt;"",IF(AND(MONTH($K58) &lt;= 3, MONTH($L58) &gt;= 3), IF($O58 &lt;&gt; "", $E58/$O58, ""), ""),"")</f>
        <v>#VALUE!</v>
      </c>
      <c r="S58" s="10" t="e">
        <f>IF('FY2023'!$A60&lt;&gt;"",IF(AND(MONTH($K58) &lt;= 4, MONTH($L58) &gt;= 4), IF($O58 &lt;&gt; "", $E58/$O58, ""), ""),"")</f>
        <v>#VALUE!</v>
      </c>
      <c r="T58" s="10" t="e">
        <f>IF('FY2023'!$A60&lt;&gt;"",IF(AND(MONTH($K58) &lt;= 5, MONTH($L58) &gt;= 5), IF($O58 &lt;&gt; "", $E58/$O58, ""), ""),"")</f>
        <v>#VALUE!</v>
      </c>
      <c r="U58" s="10" t="e">
        <f>IF('FY2023'!$A60&lt;&gt;"",IF(AND(MONTH($K58) &lt;= 6, MONTH($L58) &gt;= 6), IF($O58 &lt;&gt; "", $E58/$O58, ""), ""),"")</f>
        <v>#VALUE!</v>
      </c>
      <c r="V58" s="10" t="e">
        <f>IF('FY2023'!$A60&lt;&gt;"",IF(AND(MONTH($K58) &lt;= 7, MONTH($L58) &gt;= 7 ), IF($O58 &lt;&gt; "", $E58/$O58, ""), ""),"")</f>
        <v>#VALUE!</v>
      </c>
      <c r="W58" s="10" t="e">
        <f>IF('FY2023'!$A60&lt;&gt;"",IF(AND(MONTH($K58) &lt;= 8, MONTH($L58) &gt;= 8), IF($O58 &lt;&gt; "", $E58/$O58, ""), ""),"")</f>
        <v>#VALUE!</v>
      </c>
      <c r="X58" s="10" t="e">
        <f>IF('FY2023'!$A60&lt;&gt;"",IF(AND(MONTH($K58) &lt;= 9, MONTH($L58) &gt;= 9), IF($O58 &lt;&gt; "", $E58/$O58, ""), ""),"")</f>
        <v>#VALUE!</v>
      </c>
      <c r="Y58" s="10" t="e">
        <f>IF('FY2023'!$A60&lt;&gt;"",IF(AND(MONTH($K58) &lt;= 10, MONTH($L58) &gt;= 10), IF($O58 &lt;&gt; "", $E58/$O58, ""), ""),"")</f>
        <v>#VALUE!</v>
      </c>
      <c r="Z58" s="10" t="e">
        <f>IF('FY2023'!$A60&lt;&gt;"",IF(AND(MONTH($K58) &lt;= 11, MONTH($L58) &gt;= 11), IF($O58 &lt;&gt; "", $E58/$O58, ""), ""),"")</f>
        <v>#VALUE!</v>
      </c>
      <c r="AA58" s="10" t="e">
        <f>IF('FY2023'!$A60&lt;&gt;"",IF(AND(MONTH($K58) &lt;= 12, MONTH($L58) &gt;= 12), IF($O58 &lt;&gt; "", $E58/$O58, ""), ""),"")</f>
        <v>#VALUE!</v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 t="e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#VALUE!</v>
      </c>
      <c r="L59" s="7" t="e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#VALUE!</v>
      </c>
      <c r="M59" s="7" t="e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#VALUE!</v>
      </c>
      <c r="N59" s="7" t="e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#VALUE!</v>
      </c>
      <c r="O59" s="5" t="e">
        <f t="shared" si="0"/>
        <v>#VALUE!</v>
      </c>
      <c r="P59" s="10" t="e">
        <f>IF('FY2023'!$A61&lt;&gt;"",IF(AND(MONTH($K59) &lt;= 1, MONTH($L59) &gt;= 1), IF($O59 &lt;&gt; "", $E59/$O59, ""), ""),"")</f>
        <v>#VALUE!</v>
      </c>
      <c r="Q59" s="10" t="e">
        <f>IF('FY2023'!$A61&lt;&gt;"",IF(AND(MONTH($K59) &lt;= 2, MONTH($L59) &gt;= 2), IF($O59 &lt;&gt; "", $E59/$O59, ""), ""),"")</f>
        <v>#VALUE!</v>
      </c>
      <c r="R59" s="10" t="e">
        <f>IF('FY2023'!$A61&lt;&gt;"",IF(AND(MONTH($K59) &lt;= 3, MONTH($L59) &gt;= 3), IF($O59 &lt;&gt; "", $E59/$O59, ""), ""),"")</f>
        <v>#VALUE!</v>
      </c>
      <c r="S59" s="10" t="e">
        <f>IF('FY2023'!$A61&lt;&gt;"",IF(AND(MONTH($K59) &lt;= 4, MONTH($L59) &gt;= 4), IF($O59 &lt;&gt; "", $E59/$O59, ""), ""),"")</f>
        <v>#VALUE!</v>
      </c>
      <c r="T59" s="10" t="e">
        <f>IF('FY2023'!$A61&lt;&gt;"",IF(AND(MONTH($K59) &lt;= 5, MONTH($L59) &gt;= 5), IF($O59 &lt;&gt; "", $E59/$O59, ""), ""),"")</f>
        <v>#VALUE!</v>
      </c>
      <c r="U59" s="10" t="e">
        <f>IF('FY2023'!$A61&lt;&gt;"",IF(AND(MONTH($K59) &lt;= 6, MONTH($L59) &gt;= 6), IF($O59 &lt;&gt; "", $E59/$O59, ""), ""),"")</f>
        <v>#VALUE!</v>
      </c>
      <c r="V59" s="10" t="e">
        <f>IF('FY2023'!$A61&lt;&gt;"",IF(AND(MONTH($K59) &lt;= 7, MONTH($L59) &gt;= 7 ), IF($O59 &lt;&gt; "", $E59/$O59, ""), ""),"")</f>
        <v>#VALUE!</v>
      </c>
      <c r="W59" s="10" t="e">
        <f>IF('FY2023'!$A61&lt;&gt;"",IF(AND(MONTH($K59) &lt;= 8, MONTH($L59) &gt;= 8), IF($O59 &lt;&gt; "", $E59/$O59, ""), ""),"")</f>
        <v>#VALUE!</v>
      </c>
      <c r="X59" s="10" t="e">
        <f>IF('FY2023'!$A61&lt;&gt;"",IF(AND(MONTH($K59) &lt;= 9, MONTH($L59) &gt;= 9), IF($O59 &lt;&gt; "", $E59/$O59, ""), ""),"")</f>
        <v>#VALUE!</v>
      </c>
      <c r="Y59" s="10" t="e">
        <f>IF('FY2023'!$A61&lt;&gt;"",IF(AND(MONTH($K59) &lt;= 10, MONTH($L59) &gt;= 10), IF($O59 &lt;&gt; "", $E59/$O59, ""), ""),"")</f>
        <v>#VALUE!</v>
      </c>
      <c r="Z59" s="10" t="e">
        <f>IF('FY2023'!$A61&lt;&gt;"",IF(AND(MONTH($K59) &lt;= 11, MONTH($L59) &gt;= 11), IF($O59 &lt;&gt; "", $E59/$O59, ""), ""),"")</f>
        <v>#VALUE!</v>
      </c>
      <c r="AA59" s="10" t="e">
        <f>IF('FY2023'!$A61&lt;&gt;"",IF(AND(MONTH($K59) &lt;= 12, MONTH($L59) &gt;= 12), IF($O59 &lt;&gt; "", $E59/$O59, ""), ""),"")</f>
        <v>#VALUE!</v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 t="e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#VALUE!</v>
      </c>
      <c r="L60" s="7" t="e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#VALUE!</v>
      </c>
      <c r="M60" s="7" t="e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#VALUE!</v>
      </c>
      <c r="N60" s="7" t="e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#VALUE!</v>
      </c>
      <c r="O60" s="5" t="e">
        <f t="shared" si="0"/>
        <v>#VALUE!</v>
      </c>
      <c r="P60" s="10" t="e">
        <f>IF('FY2023'!$A62&lt;&gt;"",IF(AND(MONTH($K60) &lt;= 1, MONTH($L60) &gt;= 1), IF($O60 &lt;&gt; "", $E60/$O60, ""), ""),"")</f>
        <v>#VALUE!</v>
      </c>
      <c r="Q60" s="10" t="e">
        <f>IF('FY2023'!$A62&lt;&gt;"",IF(AND(MONTH($K60) &lt;= 2, MONTH($L60) &gt;= 2), IF($O60 &lt;&gt; "", $E60/$O60, ""), ""),"")</f>
        <v>#VALUE!</v>
      </c>
      <c r="R60" s="10" t="e">
        <f>IF('FY2023'!$A62&lt;&gt;"",IF(AND(MONTH($K60) &lt;= 3, MONTH($L60) &gt;= 3), IF($O60 &lt;&gt; "", $E60/$O60, ""), ""),"")</f>
        <v>#VALUE!</v>
      </c>
      <c r="S60" s="10" t="e">
        <f>IF('FY2023'!$A62&lt;&gt;"",IF(AND(MONTH($K60) &lt;= 4, MONTH($L60) &gt;= 4), IF($O60 &lt;&gt; "", $E60/$O60, ""), ""),"")</f>
        <v>#VALUE!</v>
      </c>
      <c r="T60" s="10" t="e">
        <f>IF('FY2023'!$A62&lt;&gt;"",IF(AND(MONTH($K60) &lt;= 5, MONTH($L60) &gt;= 5), IF($O60 &lt;&gt; "", $E60/$O60, ""), ""),"")</f>
        <v>#VALUE!</v>
      </c>
      <c r="U60" s="10" t="e">
        <f>IF('FY2023'!$A62&lt;&gt;"",IF(AND(MONTH($K60) &lt;= 6, MONTH($L60) &gt;= 6), IF($O60 &lt;&gt; "", $E60/$O60, ""), ""),"")</f>
        <v>#VALUE!</v>
      </c>
      <c r="V60" s="10" t="e">
        <f>IF('FY2023'!$A62&lt;&gt;"",IF(AND(MONTH($K60) &lt;= 7, MONTH($L60) &gt;= 7 ), IF($O60 &lt;&gt; "", $E60/$O60, ""), ""),"")</f>
        <v>#VALUE!</v>
      </c>
      <c r="W60" s="10" t="e">
        <f>IF('FY2023'!$A62&lt;&gt;"",IF(AND(MONTH($K60) &lt;= 8, MONTH($L60) &gt;= 8), IF($O60 &lt;&gt; "", $E60/$O60, ""), ""),"")</f>
        <v>#VALUE!</v>
      </c>
      <c r="X60" s="10" t="e">
        <f>IF('FY2023'!$A62&lt;&gt;"",IF(AND(MONTH($K60) &lt;= 9, MONTH($L60) &gt;= 9), IF($O60 &lt;&gt; "", $E60/$O60, ""), ""),"")</f>
        <v>#VALUE!</v>
      </c>
      <c r="Y60" s="10" t="e">
        <f>IF('FY2023'!$A62&lt;&gt;"",IF(AND(MONTH($K60) &lt;= 10, MONTH($L60) &gt;= 10), IF($O60 &lt;&gt; "", $E60/$O60, ""), ""),"")</f>
        <v>#VALUE!</v>
      </c>
      <c r="Z60" s="10" t="e">
        <f>IF('FY2023'!$A62&lt;&gt;"",IF(AND(MONTH($K60) &lt;= 11, MONTH($L60) &gt;= 11), IF($O60 &lt;&gt; "", $E60/$O60, ""), ""),"")</f>
        <v>#VALUE!</v>
      </c>
      <c r="AA60" s="10" t="e">
        <f>IF('FY2023'!$A62&lt;&gt;"",IF(AND(MONTH($K60) &lt;= 12, MONTH($L60) &gt;= 12), IF($O60 &lt;&gt; "", $E60/$O60, ""), ""),"")</f>
        <v>#VALUE!</v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 t="e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#VALUE!</v>
      </c>
      <c r="L61" s="7" t="e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#VALUE!</v>
      </c>
      <c r="M61" s="7" t="e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#VALUE!</v>
      </c>
      <c r="N61" s="7" t="e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#VALUE!</v>
      </c>
      <c r="O61" s="5" t="e">
        <f t="shared" si="0"/>
        <v>#VALUE!</v>
      </c>
      <c r="P61" s="10" t="e">
        <f>IF('FY2023'!$A63&lt;&gt;"",IF(AND(MONTH($K61) &lt;= 1, MONTH($L61) &gt;= 1), IF($O61 &lt;&gt; "", $E61/$O61, ""), ""),"")</f>
        <v>#VALUE!</v>
      </c>
      <c r="Q61" s="10" t="e">
        <f>IF('FY2023'!$A63&lt;&gt;"",IF(AND(MONTH($K61) &lt;= 2, MONTH($L61) &gt;= 2), IF($O61 &lt;&gt; "", $E61/$O61, ""), ""),"")</f>
        <v>#VALUE!</v>
      </c>
      <c r="R61" s="10" t="e">
        <f>IF('FY2023'!$A63&lt;&gt;"",IF(AND(MONTH($K61) &lt;= 3, MONTH($L61) &gt;= 3), IF($O61 &lt;&gt; "", $E61/$O61, ""), ""),"")</f>
        <v>#VALUE!</v>
      </c>
      <c r="S61" s="10" t="e">
        <f>IF('FY2023'!$A63&lt;&gt;"",IF(AND(MONTH($K61) &lt;= 4, MONTH($L61) &gt;= 4), IF($O61 &lt;&gt; "", $E61/$O61, ""), ""),"")</f>
        <v>#VALUE!</v>
      </c>
      <c r="T61" s="10" t="e">
        <f>IF('FY2023'!$A63&lt;&gt;"",IF(AND(MONTH($K61) &lt;= 5, MONTH($L61) &gt;= 5), IF($O61 &lt;&gt; "", $E61/$O61, ""), ""),"")</f>
        <v>#VALUE!</v>
      </c>
      <c r="U61" s="10" t="e">
        <f>IF('FY2023'!$A63&lt;&gt;"",IF(AND(MONTH($K61) &lt;= 6, MONTH($L61) &gt;= 6), IF($O61 &lt;&gt; "", $E61/$O61, ""), ""),"")</f>
        <v>#VALUE!</v>
      </c>
      <c r="V61" s="10" t="e">
        <f>IF('FY2023'!$A63&lt;&gt;"",IF(AND(MONTH($K61) &lt;= 7, MONTH($L61) &gt;= 7 ), IF($O61 &lt;&gt; "", $E61/$O61, ""), ""),"")</f>
        <v>#VALUE!</v>
      </c>
      <c r="W61" s="10" t="e">
        <f>IF('FY2023'!$A63&lt;&gt;"",IF(AND(MONTH($K61) &lt;= 8, MONTH($L61) &gt;= 8), IF($O61 &lt;&gt; "", $E61/$O61, ""), ""),"")</f>
        <v>#VALUE!</v>
      </c>
      <c r="X61" s="10" t="e">
        <f>IF('FY2023'!$A63&lt;&gt;"",IF(AND(MONTH($K61) &lt;= 9, MONTH($L61) &gt;= 9), IF($O61 &lt;&gt; "", $E61/$O61, ""), ""),"")</f>
        <v>#VALUE!</v>
      </c>
      <c r="Y61" s="10" t="e">
        <f>IF('FY2023'!$A63&lt;&gt;"",IF(AND(MONTH($K61) &lt;= 10, MONTH($L61) &gt;= 10), IF($O61 &lt;&gt; "", $E61/$O61, ""), ""),"")</f>
        <v>#VALUE!</v>
      </c>
      <c r="Z61" s="10" t="e">
        <f>IF('FY2023'!$A63&lt;&gt;"",IF(AND(MONTH($K61) &lt;= 11, MONTH($L61) &gt;= 11), IF($O61 &lt;&gt; "", $E61/$O61, ""), ""),"")</f>
        <v>#VALUE!</v>
      </c>
      <c r="AA61" s="10" t="e">
        <f>IF('FY2023'!$A63&lt;&gt;"",IF(AND(MONTH($K61) &lt;= 12, MONTH($L61) &gt;= 12), IF($O61 &lt;&gt; "", $E61/$O61, ""), ""),"")</f>
        <v>#VALUE!</v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 t="e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#VALUE!</v>
      </c>
      <c r="L62" s="7" t="e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#VALUE!</v>
      </c>
      <c r="M62" s="7" t="e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#VALUE!</v>
      </c>
      <c r="N62" s="7" t="e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#VALUE!</v>
      </c>
      <c r="O62" s="5" t="e">
        <f t="shared" si="0"/>
        <v>#VALUE!</v>
      </c>
      <c r="P62" s="10" t="e">
        <f>IF('FY2023'!$A64&lt;&gt;"",IF(AND(MONTH($K62) &lt;= 1, MONTH($L62) &gt;= 1), IF($O62 &lt;&gt; "", $E62/$O62, ""), ""),"")</f>
        <v>#VALUE!</v>
      </c>
      <c r="Q62" s="10" t="e">
        <f>IF('FY2023'!$A64&lt;&gt;"",IF(AND(MONTH($K62) &lt;= 2, MONTH($L62) &gt;= 2), IF($O62 &lt;&gt; "", $E62/$O62, ""), ""),"")</f>
        <v>#VALUE!</v>
      </c>
      <c r="R62" s="10" t="e">
        <f>IF('FY2023'!$A64&lt;&gt;"",IF(AND(MONTH($K62) &lt;= 3, MONTH($L62) &gt;= 3), IF($O62 &lt;&gt; "", $E62/$O62, ""), ""),"")</f>
        <v>#VALUE!</v>
      </c>
      <c r="S62" s="10" t="e">
        <f>IF('FY2023'!$A64&lt;&gt;"",IF(AND(MONTH($K62) &lt;= 4, MONTH($L62) &gt;= 4), IF($O62 &lt;&gt; "", $E62/$O62, ""), ""),"")</f>
        <v>#VALUE!</v>
      </c>
      <c r="T62" s="10" t="e">
        <f>IF('FY2023'!$A64&lt;&gt;"",IF(AND(MONTH($K62) &lt;= 5, MONTH($L62) &gt;= 5), IF($O62 &lt;&gt; "", $E62/$O62, ""), ""),"")</f>
        <v>#VALUE!</v>
      </c>
      <c r="U62" s="10" t="e">
        <f>IF('FY2023'!$A64&lt;&gt;"",IF(AND(MONTH($K62) &lt;= 6, MONTH($L62) &gt;= 6), IF($O62 &lt;&gt; "", $E62/$O62, ""), ""),"")</f>
        <v>#VALUE!</v>
      </c>
      <c r="V62" s="10" t="e">
        <f>IF('FY2023'!$A64&lt;&gt;"",IF(AND(MONTH($K62) &lt;= 7, MONTH($L62) &gt;= 7 ), IF($O62 &lt;&gt; "", $E62/$O62, ""), ""),"")</f>
        <v>#VALUE!</v>
      </c>
      <c r="W62" s="10" t="e">
        <f>IF('FY2023'!$A64&lt;&gt;"",IF(AND(MONTH($K62) &lt;= 8, MONTH($L62) &gt;= 8), IF($O62 &lt;&gt; "", $E62/$O62, ""), ""),"")</f>
        <v>#VALUE!</v>
      </c>
      <c r="X62" s="10" t="e">
        <f>IF('FY2023'!$A64&lt;&gt;"",IF(AND(MONTH($K62) &lt;= 9, MONTH($L62) &gt;= 9), IF($O62 &lt;&gt; "", $E62/$O62, ""), ""),"")</f>
        <v>#VALUE!</v>
      </c>
      <c r="Y62" s="10" t="e">
        <f>IF('FY2023'!$A64&lt;&gt;"",IF(AND(MONTH($K62) &lt;= 10, MONTH($L62) &gt;= 10), IF($O62 &lt;&gt; "", $E62/$O62, ""), ""),"")</f>
        <v>#VALUE!</v>
      </c>
      <c r="Z62" s="10" t="e">
        <f>IF('FY2023'!$A64&lt;&gt;"",IF(AND(MONTH($K62) &lt;= 11, MONTH($L62) &gt;= 11), IF($O62 &lt;&gt; "", $E62/$O62, ""), ""),"")</f>
        <v>#VALUE!</v>
      </c>
      <c r="AA62" s="10" t="e">
        <f>IF('FY2023'!$A64&lt;&gt;"",IF(AND(MONTH($K62) &lt;= 12, MONTH($L62) &gt;= 12), IF($O62 &lt;&gt; "", $E62/$O62, ""), ""),"")</f>
        <v>#VALUE!</v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 t="e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#VALUE!</v>
      </c>
      <c r="L63" s="7" t="e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#VALUE!</v>
      </c>
      <c r="M63" s="7" t="e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#VALUE!</v>
      </c>
      <c r="N63" s="7" t="e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#VALUE!</v>
      </c>
      <c r="O63" s="5" t="e">
        <f t="shared" si="0"/>
        <v>#VALUE!</v>
      </c>
      <c r="P63" s="10" t="e">
        <f>IF('FY2023'!$A65&lt;&gt;"",IF(AND(MONTH($K63) &lt;= 1, MONTH($L63) &gt;= 1), IF($O63 &lt;&gt; "", $E63/$O63, ""), ""),"")</f>
        <v>#VALUE!</v>
      </c>
      <c r="Q63" s="10" t="e">
        <f>IF('FY2023'!$A65&lt;&gt;"",IF(AND(MONTH($K63) &lt;= 2, MONTH($L63) &gt;= 2), IF($O63 &lt;&gt; "", $E63/$O63, ""), ""),"")</f>
        <v>#VALUE!</v>
      </c>
      <c r="R63" s="10" t="e">
        <f>IF('FY2023'!$A65&lt;&gt;"",IF(AND(MONTH($K63) &lt;= 3, MONTH($L63) &gt;= 3), IF($O63 &lt;&gt; "", $E63/$O63, ""), ""),"")</f>
        <v>#VALUE!</v>
      </c>
      <c r="S63" s="10" t="e">
        <f>IF('FY2023'!$A65&lt;&gt;"",IF(AND(MONTH($K63) &lt;= 4, MONTH($L63) &gt;= 4), IF($O63 &lt;&gt; "", $E63/$O63, ""), ""),"")</f>
        <v>#VALUE!</v>
      </c>
      <c r="T63" s="10" t="e">
        <f>IF('FY2023'!$A65&lt;&gt;"",IF(AND(MONTH($K63) &lt;= 5, MONTH($L63) &gt;= 5), IF($O63 &lt;&gt; "", $E63/$O63, ""), ""),"")</f>
        <v>#VALUE!</v>
      </c>
      <c r="U63" s="10" t="e">
        <f>IF('FY2023'!$A65&lt;&gt;"",IF(AND(MONTH($K63) &lt;= 6, MONTH($L63) &gt;= 6), IF($O63 &lt;&gt; "", $E63/$O63, ""), ""),"")</f>
        <v>#VALUE!</v>
      </c>
      <c r="V63" s="10" t="e">
        <f>IF('FY2023'!$A65&lt;&gt;"",IF(AND(MONTH($K63) &lt;= 7, MONTH($L63) &gt;= 7 ), IF($O63 &lt;&gt; "", $E63/$O63, ""), ""),"")</f>
        <v>#VALUE!</v>
      </c>
      <c r="W63" s="10" t="e">
        <f>IF('FY2023'!$A65&lt;&gt;"",IF(AND(MONTH($K63) &lt;= 8, MONTH($L63) &gt;= 8), IF($O63 &lt;&gt; "", $E63/$O63, ""), ""),"")</f>
        <v>#VALUE!</v>
      </c>
      <c r="X63" s="10" t="e">
        <f>IF('FY2023'!$A65&lt;&gt;"",IF(AND(MONTH($K63) &lt;= 9, MONTH($L63) &gt;= 9), IF($O63 &lt;&gt; "", $E63/$O63, ""), ""),"")</f>
        <v>#VALUE!</v>
      </c>
      <c r="Y63" s="10" t="e">
        <f>IF('FY2023'!$A65&lt;&gt;"",IF(AND(MONTH($K63) &lt;= 10, MONTH($L63) &gt;= 10), IF($O63 &lt;&gt; "", $E63/$O63, ""), ""),"")</f>
        <v>#VALUE!</v>
      </c>
      <c r="Z63" s="10" t="e">
        <f>IF('FY2023'!$A65&lt;&gt;"",IF(AND(MONTH($K63) &lt;= 11, MONTH($L63) &gt;= 11), IF($O63 &lt;&gt; "", $E63/$O63, ""), ""),"")</f>
        <v>#VALUE!</v>
      </c>
      <c r="AA63" s="10" t="e">
        <f>IF('FY2023'!$A65&lt;&gt;"",IF(AND(MONTH($K63) &lt;= 12, MONTH($L63) &gt;= 12), IF($O63 &lt;&gt; "", $E63/$O63, ""), ""),"")</f>
        <v>#VALUE!</v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 t="e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#VALUE!</v>
      </c>
      <c r="L64" s="7" t="e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#VALUE!</v>
      </c>
      <c r="M64" s="7" t="e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#VALUE!</v>
      </c>
      <c r="N64" s="7" t="e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#VALUE!</v>
      </c>
      <c r="O64" s="5" t="e">
        <f t="shared" si="0"/>
        <v>#VALUE!</v>
      </c>
      <c r="P64" s="10" t="e">
        <f>IF('FY2023'!$A66&lt;&gt;"",IF(AND(MONTH($K64) &lt;= 1, MONTH($L64) &gt;= 1), IF($O64 &lt;&gt; "", $E64/$O64, ""), ""),"")</f>
        <v>#VALUE!</v>
      </c>
      <c r="Q64" s="10" t="e">
        <f>IF('FY2023'!$A66&lt;&gt;"",IF(AND(MONTH($K64) &lt;= 2, MONTH($L64) &gt;= 2), IF($O64 &lt;&gt; "", $E64/$O64, ""), ""),"")</f>
        <v>#VALUE!</v>
      </c>
      <c r="R64" s="10" t="e">
        <f>IF('FY2023'!$A66&lt;&gt;"",IF(AND(MONTH($K64) &lt;= 3, MONTH($L64) &gt;= 3), IF($O64 &lt;&gt; "", $E64/$O64, ""), ""),"")</f>
        <v>#VALUE!</v>
      </c>
      <c r="S64" s="10" t="e">
        <f>IF('FY2023'!$A66&lt;&gt;"",IF(AND(MONTH($K64) &lt;= 4, MONTH($L64) &gt;= 4), IF($O64 &lt;&gt; "", $E64/$O64, ""), ""),"")</f>
        <v>#VALUE!</v>
      </c>
      <c r="T64" s="10" t="e">
        <f>IF('FY2023'!$A66&lt;&gt;"",IF(AND(MONTH($K64) &lt;= 5, MONTH($L64) &gt;= 5), IF($O64 &lt;&gt; "", $E64/$O64, ""), ""),"")</f>
        <v>#VALUE!</v>
      </c>
      <c r="U64" s="10" t="e">
        <f>IF('FY2023'!$A66&lt;&gt;"",IF(AND(MONTH($K64) &lt;= 6, MONTH($L64) &gt;= 6), IF($O64 &lt;&gt; "", $E64/$O64, ""), ""),"")</f>
        <v>#VALUE!</v>
      </c>
      <c r="V64" s="10" t="e">
        <f>IF('FY2023'!$A66&lt;&gt;"",IF(AND(MONTH($K64) &lt;= 7, MONTH($L64) &gt;= 7 ), IF($O64 &lt;&gt; "", $E64/$O64, ""), ""),"")</f>
        <v>#VALUE!</v>
      </c>
      <c r="W64" s="10" t="e">
        <f>IF('FY2023'!$A66&lt;&gt;"",IF(AND(MONTH($K64) &lt;= 8, MONTH($L64) &gt;= 8), IF($O64 &lt;&gt; "", $E64/$O64, ""), ""),"")</f>
        <v>#VALUE!</v>
      </c>
      <c r="X64" s="10" t="e">
        <f>IF('FY2023'!$A66&lt;&gt;"",IF(AND(MONTH($K64) &lt;= 9, MONTH($L64) &gt;= 9), IF($O64 &lt;&gt; "", $E64/$O64, ""), ""),"")</f>
        <v>#VALUE!</v>
      </c>
      <c r="Y64" s="10" t="e">
        <f>IF('FY2023'!$A66&lt;&gt;"",IF(AND(MONTH($K64) &lt;= 10, MONTH($L64) &gt;= 10), IF($O64 &lt;&gt; "", $E64/$O64, ""), ""),"")</f>
        <v>#VALUE!</v>
      </c>
      <c r="Z64" s="10" t="e">
        <f>IF('FY2023'!$A66&lt;&gt;"",IF(AND(MONTH($K64) &lt;= 11, MONTH($L64) &gt;= 11), IF($O64 &lt;&gt; "", $E64/$O64, ""), ""),"")</f>
        <v>#VALUE!</v>
      </c>
      <c r="AA64" s="10" t="e">
        <f>IF('FY2023'!$A66&lt;&gt;"",IF(AND(MONTH($K64) &lt;= 12, MONTH($L64) &gt;= 12), IF($O64 &lt;&gt; "", $E64/$O64, ""), ""),"")</f>
        <v>#VALUE!</v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 t="e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#VALUE!</v>
      </c>
      <c r="L65" s="7" t="e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#VALUE!</v>
      </c>
      <c r="M65" s="7" t="e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#VALUE!</v>
      </c>
      <c r="N65" s="7" t="e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#VALUE!</v>
      </c>
      <c r="O65" s="5" t="e">
        <f t="shared" si="0"/>
        <v>#VALUE!</v>
      </c>
      <c r="P65" s="10" t="e">
        <f>IF('FY2023'!$A67&lt;&gt;"",IF(AND(MONTH($K65) &lt;= 1, MONTH($L65) &gt;= 1), IF($O65 &lt;&gt; "", $E65/$O65, ""), ""),"")</f>
        <v>#VALUE!</v>
      </c>
      <c r="Q65" s="10" t="e">
        <f>IF('FY2023'!$A67&lt;&gt;"",IF(AND(MONTH($K65) &lt;= 2, MONTH($L65) &gt;= 2), IF($O65 &lt;&gt; "", $E65/$O65, ""), ""),"")</f>
        <v>#VALUE!</v>
      </c>
      <c r="R65" s="10" t="e">
        <f>IF('FY2023'!$A67&lt;&gt;"",IF(AND(MONTH($K65) &lt;= 3, MONTH($L65) &gt;= 3), IF($O65 &lt;&gt; "", $E65/$O65, ""), ""),"")</f>
        <v>#VALUE!</v>
      </c>
      <c r="S65" s="10" t="e">
        <f>IF('FY2023'!$A67&lt;&gt;"",IF(AND(MONTH($K65) &lt;= 4, MONTH($L65) &gt;= 4), IF($O65 &lt;&gt; "", $E65/$O65, ""), ""),"")</f>
        <v>#VALUE!</v>
      </c>
      <c r="T65" s="10" t="e">
        <f>IF('FY2023'!$A67&lt;&gt;"",IF(AND(MONTH($K65) &lt;= 5, MONTH($L65) &gt;= 5), IF($O65 &lt;&gt; "", $E65/$O65, ""), ""),"")</f>
        <v>#VALUE!</v>
      </c>
      <c r="U65" s="10" t="e">
        <f>IF('FY2023'!$A67&lt;&gt;"",IF(AND(MONTH($K65) &lt;= 6, MONTH($L65) &gt;= 6), IF($O65 &lt;&gt; "", $E65/$O65, ""), ""),"")</f>
        <v>#VALUE!</v>
      </c>
      <c r="V65" s="10" t="e">
        <f>IF('FY2023'!$A67&lt;&gt;"",IF(AND(MONTH($K65) &lt;= 7, MONTH($L65) &gt;= 7 ), IF($O65 &lt;&gt; "", $E65/$O65, ""), ""),"")</f>
        <v>#VALUE!</v>
      </c>
      <c r="W65" s="10" t="e">
        <f>IF('FY2023'!$A67&lt;&gt;"",IF(AND(MONTH($K65) &lt;= 8, MONTH($L65) &gt;= 8), IF($O65 &lt;&gt; "", $E65/$O65, ""), ""),"")</f>
        <v>#VALUE!</v>
      </c>
      <c r="X65" s="10" t="e">
        <f>IF('FY2023'!$A67&lt;&gt;"",IF(AND(MONTH($K65) &lt;= 9, MONTH($L65) &gt;= 9), IF($O65 &lt;&gt; "", $E65/$O65, ""), ""),"")</f>
        <v>#VALUE!</v>
      </c>
      <c r="Y65" s="10" t="e">
        <f>IF('FY2023'!$A67&lt;&gt;"",IF(AND(MONTH($K65) &lt;= 10, MONTH($L65) &gt;= 10), IF($O65 &lt;&gt; "", $E65/$O65, ""), ""),"")</f>
        <v>#VALUE!</v>
      </c>
      <c r="Z65" s="10" t="e">
        <f>IF('FY2023'!$A67&lt;&gt;"",IF(AND(MONTH($K65) &lt;= 11, MONTH($L65) &gt;= 11), IF($O65 &lt;&gt; "", $E65/$O65, ""), ""),"")</f>
        <v>#VALUE!</v>
      </c>
      <c r="AA65" s="10" t="e">
        <f>IF('FY2023'!$A67&lt;&gt;"",IF(AND(MONTH($K65) &lt;= 12, MONTH($L65) &gt;= 12), IF($O65 &lt;&gt; "", $E65/$O65, ""), ""),"")</f>
        <v>#VALUE!</v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 t="e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#VALUE!</v>
      </c>
      <c r="L66" s="7" t="e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#VALUE!</v>
      </c>
      <c r="M66" s="7" t="e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#VALUE!</v>
      </c>
      <c r="N66" s="7" t="e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#VALUE!</v>
      </c>
      <c r="O66" s="5" t="e">
        <f t="shared" si="0"/>
        <v>#VALUE!</v>
      </c>
      <c r="P66" s="10" t="e">
        <f>IF('FY2023'!$A68&lt;&gt;"",IF(AND(MONTH($K66) &lt;= 1, MONTH($L66) &gt;= 1), IF($O66 &lt;&gt; "", $E66/$O66, ""), ""),"")</f>
        <v>#VALUE!</v>
      </c>
      <c r="Q66" s="10" t="e">
        <f>IF('FY2023'!$A68&lt;&gt;"",IF(AND(MONTH($K66) &lt;= 2, MONTH($L66) &gt;= 2), IF($O66 &lt;&gt; "", $E66/$O66, ""), ""),"")</f>
        <v>#VALUE!</v>
      </c>
      <c r="R66" s="10" t="e">
        <f>IF('FY2023'!$A68&lt;&gt;"",IF(AND(MONTH($K66) &lt;= 3, MONTH($L66) &gt;= 3), IF($O66 &lt;&gt; "", $E66/$O66, ""), ""),"")</f>
        <v>#VALUE!</v>
      </c>
      <c r="S66" s="10" t="e">
        <f>IF('FY2023'!$A68&lt;&gt;"",IF(AND(MONTH($K66) &lt;= 4, MONTH($L66) &gt;= 4), IF($O66 &lt;&gt; "", $E66/$O66, ""), ""),"")</f>
        <v>#VALUE!</v>
      </c>
      <c r="T66" s="10" t="e">
        <f>IF('FY2023'!$A68&lt;&gt;"",IF(AND(MONTH($K66) &lt;= 5, MONTH($L66) &gt;= 5), IF($O66 &lt;&gt; "", $E66/$O66, ""), ""),"")</f>
        <v>#VALUE!</v>
      </c>
      <c r="U66" s="10" t="e">
        <f>IF('FY2023'!$A68&lt;&gt;"",IF(AND(MONTH($K66) &lt;= 6, MONTH($L66) &gt;= 6), IF($O66 &lt;&gt; "", $E66/$O66, ""), ""),"")</f>
        <v>#VALUE!</v>
      </c>
      <c r="V66" s="10" t="e">
        <f>IF('FY2023'!$A68&lt;&gt;"",IF(AND(MONTH($K66) &lt;= 7, MONTH($L66) &gt;= 7 ), IF($O66 &lt;&gt; "", $E66/$O66, ""), ""),"")</f>
        <v>#VALUE!</v>
      </c>
      <c r="W66" s="10" t="e">
        <f>IF('FY2023'!$A68&lt;&gt;"",IF(AND(MONTH($K66) &lt;= 8, MONTH($L66) &gt;= 8), IF($O66 &lt;&gt; "", $E66/$O66, ""), ""),"")</f>
        <v>#VALUE!</v>
      </c>
      <c r="X66" s="10" t="e">
        <f>IF('FY2023'!$A68&lt;&gt;"",IF(AND(MONTH($K66) &lt;= 9, MONTH($L66) &gt;= 9), IF($O66 &lt;&gt; "", $E66/$O66, ""), ""),"")</f>
        <v>#VALUE!</v>
      </c>
      <c r="Y66" s="10" t="e">
        <f>IF('FY2023'!$A68&lt;&gt;"",IF(AND(MONTH($K66) &lt;= 10, MONTH($L66) &gt;= 10), IF($O66 &lt;&gt; "", $E66/$O66, ""), ""),"")</f>
        <v>#VALUE!</v>
      </c>
      <c r="Z66" s="10" t="e">
        <f>IF('FY2023'!$A68&lt;&gt;"",IF(AND(MONTH($K66) &lt;= 11, MONTH($L66) &gt;= 11), IF($O66 &lt;&gt; "", $E66/$O66, ""), ""),"")</f>
        <v>#VALUE!</v>
      </c>
      <c r="AA66" s="10" t="e">
        <f>IF('FY2023'!$A68&lt;&gt;"",IF(AND(MONTH($K66) &lt;= 12, MONTH($L66) &gt;= 12), IF($O66 &lt;&gt; "", $E66/$O66, ""), ""),"")</f>
        <v>#VALUE!</v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 t="e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#VALUE!</v>
      </c>
      <c r="L67" s="7" t="e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#VALUE!</v>
      </c>
      <c r="M67" s="7" t="e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#VALUE!</v>
      </c>
      <c r="N67" s="7" t="e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IF('FY2023'!$A69&lt;&gt;"",IF(AND(MONTH($K67) &lt;= 1, MONTH($L67) &gt;= 1), IF($O67 &lt;&gt; "", $E67/$O67, ""), ""),"")</f>
        <v>#VALUE!</v>
      </c>
      <c r="Q67" s="10" t="e">
        <f>IF('FY2023'!$A69&lt;&gt;"",IF(AND(MONTH($K67) &lt;= 2, MONTH($L67) &gt;= 2), IF($O67 &lt;&gt; "", $E67/$O67, ""), ""),"")</f>
        <v>#VALUE!</v>
      </c>
      <c r="R67" s="10" t="e">
        <f>IF('FY2023'!$A69&lt;&gt;"",IF(AND(MONTH($K67) &lt;= 3, MONTH($L67) &gt;= 3), IF($O67 &lt;&gt; "", $E67/$O67, ""), ""),"")</f>
        <v>#VALUE!</v>
      </c>
      <c r="S67" s="10" t="e">
        <f>IF('FY2023'!$A69&lt;&gt;"",IF(AND(MONTH($K67) &lt;= 4, MONTH($L67) &gt;= 4), IF($O67 &lt;&gt; "", $E67/$O67, ""), ""),"")</f>
        <v>#VALUE!</v>
      </c>
      <c r="T67" s="10" t="e">
        <f>IF('FY2023'!$A69&lt;&gt;"",IF(AND(MONTH($K67) &lt;= 5, MONTH($L67) &gt;= 5), IF($O67 &lt;&gt; "", $E67/$O67, ""), ""),"")</f>
        <v>#VALUE!</v>
      </c>
      <c r="U67" s="10" t="e">
        <f>IF('FY2023'!$A69&lt;&gt;"",IF(AND(MONTH($K67) &lt;= 6, MONTH($L67) &gt;= 6), IF($O67 &lt;&gt; "", $E67/$O67, ""), ""),"")</f>
        <v>#VALUE!</v>
      </c>
      <c r="V67" s="10" t="e">
        <f>IF('FY2023'!$A69&lt;&gt;"",IF(AND(MONTH($K67) &lt;= 7, MONTH($L67) &gt;= 7 ), IF($O67 &lt;&gt; "", $E67/$O67, ""), ""),"")</f>
        <v>#VALUE!</v>
      </c>
      <c r="W67" s="10" t="e">
        <f>IF('FY2023'!$A69&lt;&gt;"",IF(AND(MONTH($K67) &lt;= 8, MONTH($L67) &gt;= 8), IF($O67 &lt;&gt; "", $E67/$O67, ""), ""),"")</f>
        <v>#VALUE!</v>
      </c>
      <c r="X67" s="10" t="e">
        <f>IF('FY2023'!$A69&lt;&gt;"",IF(AND(MONTH($K67) &lt;= 9, MONTH($L67) &gt;= 9), IF($O67 &lt;&gt; "", $E67/$O67, ""), ""),"")</f>
        <v>#VALUE!</v>
      </c>
      <c r="Y67" s="10" t="e">
        <f>IF('FY2023'!$A69&lt;&gt;"",IF(AND(MONTH($K67) &lt;= 10, MONTH($L67) &gt;= 10), IF($O67 &lt;&gt; "", $E67/$O67, ""), ""),"")</f>
        <v>#VALUE!</v>
      </c>
      <c r="Z67" s="10" t="e">
        <f>IF('FY2023'!$A69&lt;&gt;"",IF(AND(MONTH($K67) &lt;= 11, MONTH($L67) &gt;= 11), IF($O67 &lt;&gt; "", $E67/$O67, ""), ""),"")</f>
        <v>#VALUE!</v>
      </c>
      <c r="AA67" s="10" t="e">
        <f>IF('FY2023'!$A69&lt;&gt;"",IF(AND(MONTH($K67) &lt;= 12, MONTH($L67) &gt;= 12), IF($O67 &lt;&gt; "", $E67/$O67, ""), ""),"")</f>
        <v>#VALUE!</v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 t="e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#VALUE!</v>
      </c>
      <c r="L68" s="7" t="e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#VALUE!</v>
      </c>
      <c r="M68" s="7" t="e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#VALUE!</v>
      </c>
      <c r="N68" s="7" t="e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#VALUE!</v>
      </c>
      <c r="O68" s="5" t="e">
        <f t="shared" si="1"/>
        <v>#VALUE!</v>
      </c>
      <c r="P68" s="10" t="e">
        <f>IF('FY2023'!$A70&lt;&gt;"",IF(AND(MONTH($K68) &lt;= 1, MONTH($L68) &gt;= 1), IF($O68 &lt;&gt; "", $E68/$O68, ""), ""),"")</f>
        <v>#VALUE!</v>
      </c>
      <c r="Q68" s="10" t="e">
        <f>IF('FY2023'!$A70&lt;&gt;"",IF(AND(MONTH($K68) &lt;= 2, MONTH($L68) &gt;= 2), IF($O68 &lt;&gt; "", $E68/$O68, ""), ""),"")</f>
        <v>#VALUE!</v>
      </c>
      <c r="R68" s="10" t="e">
        <f>IF('FY2023'!$A70&lt;&gt;"",IF(AND(MONTH($K68) &lt;= 3, MONTH($L68) &gt;= 3), IF($O68 &lt;&gt; "", $E68/$O68, ""), ""),"")</f>
        <v>#VALUE!</v>
      </c>
      <c r="S68" s="10" t="e">
        <f>IF('FY2023'!$A70&lt;&gt;"",IF(AND(MONTH($K68) &lt;= 4, MONTH($L68) &gt;= 4), IF($O68 &lt;&gt; "", $E68/$O68, ""), ""),"")</f>
        <v>#VALUE!</v>
      </c>
      <c r="T68" s="10" t="e">
        <f>IF('FY2023'!$A70&lt;&gt;"",IF(AND(MONTH($K68) &lt;= 5, MONTH($L68) &gt;= 5), IF($O68 &lt;&gt; "", $E68/$O68, ""), ""),"")</f>
        <v>#VALUE!</v>
      </c>
      <c r="U68" s="10" t="e">
        <f>IF('FY2023'!$A70&lt;&gt;"",IF(AND(MONTH($K68) &lt;= 6, MONTH($L68) &gt;= 6), IF($O68 &lt;&gt; "", $E68/$O68, ""), ""),"")</f>
        <v>#VALUE!</v>
      </c>
      <c r="V68" s="10" t="e">
        <f>IF('FY2023'!$A70&lt;&gt;"",IF(AND(MONTH($K68) &lt;= 7, MONTH($L68) &gt;= 7 ), IF($O68 &lt;&gt; "", $E68/$O68, ""), ""),"")</f>
        <v>#VALUE!</v>
      </c>
      <c r="W68" s="10" t="e">
        <f>IF('FY2023'!$A70&lt;&gt;"",IF(AND(MONTH($K68) &lt;= 8, MONTH($L68) &gt;= 8), IF($O68 &lt;&gt; "", $E68/$O68, ""), ""),"")</f>
        <v>#VALUE!</v>
      </c>
      <c r="X68" s="10" t="e">
        <f>IF('FY2023'!$A70&lt;&gt;"",IF(AND(MONTH($K68) &lt;= 9, MONTH($L68) &gt;= 9), IF($O68 &lt;&gt; "", $E68/$O68, ""), ""),"")</f>
        <v>#VALUE!</v>
      </c>
      <c r="Y68" s="10" t="e">
        <f>IF('FY2023'!$A70&lt;&gt;"",IF(AND(MONTH($K68) &lt;= 10, MONTH($L68) &gt;= 10), IF($O68 &lt;&gt; "", $E68/$O68, ""), ""),"")</f>
        <v>#VALUE!</v>
      </c>
      <c r="Z68" s="10" t="e">
        <f>IF('FY2023'!$A70&lt;&gt;"",IF(AND(MONTH($K68) &lt;= 11, MONTH($L68) &gt;= 11), IF($O68 &lt;&gt; "", $E68/$O68, ""), ""),"")</f>
        <v>#VALUE!</v>
      </c>
      <c r="AA68" s="10" t="e">
        <f>IF('FY2023'!$A70&lt;&gt;"",IF(AND(MONTH($K68) &lt;= 12, MONTH($L68) &gt;= 12), IF($O68 &lt;&gt; "", $E68/$O68, ""), ""),"")</f>
        <v>#VALUE!</v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 t="e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#VALUE!</v>
      </c>
      <c r="L69" s="7" t="e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#VALUE!</v>
      </c>
      <c r="M69" s="7" t="e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#VALUE!</v>
      </c>
      <c r="N69" s="7" t="e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#VALUE!</v>
      </c>
      <c r="O69" s="5" t="e">
        <f t="shared" si="1"/>
        <v>#VALUE!</v>
      </c>
      <c r="P69" s="10" t="e">
        <f>IF('FY2023'!$A71&lt;&gt;"",IF(AND(MONTH($K69) &lt;= 1, MONTH($L69) &gt;= 1), IF($O69 &lt;&gt; "", $E69/$O69, ""), ""),"")</f>
        <v>#VALUE!</v>
      </c>
      <c r="Q69" s="10" t="e">
        <f>IF('FY2023'!$A71&lt;&gt;"",IF(AND(MONTH($K69) &lt;= 2, MONTH($L69) &gt;= 2), IF($O69 &lt;&gt; "", $E69/$O69, ""), ""),"")</f>
        <v>#VALUE!</v>
      </c>
      <c r="R69" s="10" t="e">
        <f>IF('FY2023'!$A71&lt;&gt;"",IF(AND(MONTH($K69) &lt;= 3, MONTH($L69) &gt;= 3), IF($O69 &lt;&gt; "", $E69/$O69, ""), ""),"")</f>
        <v>#VALUE!</v>
      </c>
      <c r="S69" s="10" t="e">
        <f>IF('FY2023'!$A71&lt;&gt;"",IF(AND(MONTH($K69) &lt;= 4, MONTH($L69) &gt;= 4), IF($O69 &lt;&gt; "", $E69/$O69, ""), ""),"")</f>
        <v>#VALUE!</v>
      </c>
      <c r="T69" s="10" t="e">
        <f>IF('FY2023'!$A71&lt;&gt;"",IF(AND(MONTH($K69) &lt;= 5, MONTH($L69) &gt;= 5), IF($O69 &lt;&gt; "", $E69/$O69, ""), ""),"")</f>
        <v>#VALUE!</v>
      </c>
      <c r="U69" s="10" t="e">
        <f>IF('FY2023'!$A71&lt;&gt;"",IF(AND(MONTH($K69) &lt;= 6, MONTH($L69) &gt;= 6), IF($O69 &lt;&gt; "", $E69/$O69, ""), ""),"")</f>
        <v>#VALUE!</v>
      </c>
      <c r="V69" s="10" t="e">
        <f>IF('FY2023'!$A71&lt;&gt;"",IF(AND(MONTH($K69) &lt;= 7, MONTH($L69) &gt;= 7 ), IF($O69 &lt;&gt; "", $E69/$O69, ""), ""),"")</f>
        <v>#VALUE!</v>
      </c>
      <c r="W69" s="10" t="e">
        <f>IF('FY2023'!$A71&lt;&gt;"",IF(AND(MONTH($K69) &lt;= 8, MONTH($L69) &gt;= 8), IF($O69 &lt;&gt; "", $E69/$O69, ""), ""),"")</f>
        <v>#VALUE!</v>
      </c>
      <c r="X69" s="10" t="e">
        <f>IF('FY2023'!$A71&lt;&gt;"",IF(AND(MONTH($K69) &lt;= 9, MONTH($L69) &gt;= 9), IF($O69 &lt;&gt; "", $E69/$O69, ""), ""),"")</f>
        <v>#VALUE!</v>
      </c>
      <c r="Y69" s="10" t="e">
        <f>IF('FY2023'!$A71&lt;&gt;"",IF(AND(MONTH($K69) &lt;= 10, MONTH($L69) &gt;= 10), IF($O69 &lt;&gt; "", $E69/$O69, ""), ""),"")</f>
        <v>#VALUE!</v>
      </c>
      <c r="Z69" s="10" t="e">
        <f>IF('FY2023'!$A71&lt;&gt;"",IF(AND(MONTH($K69) &lt;= 11, MONTH($L69) &gt;= 11), IF($O69 &lt;&gt; "", $E69/$O69, ""), ""),"")</f>
        <v>#VALUE!</v>
      </c>
      <c r="AA69" s="10" t="e">
        <f>IF('FY2023'!$A71&lt;&gt;"",IF(AND(MONTH($K69) &lt;= 12, MONTH($L69) &gt;= 12), IF($O69 &lt;&gt; "", $E69/$O69, ""), ""),"")</f>
        <v>#VALUE!</v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 t="e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#VALUE!</v>
      </c>
      <c r="L70" s="7" t="e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#VALUE!</v>
      </c>
      <c r="M70" s="7" t="e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#VALUE!</v>
      </c>
      <c r="N70" s="7" t="e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#VALUE!</v>
      </c>
      <c r="O70" s="5" t="e">
        <f t="shared" si="1"/>
        <v>#VALUE!</v>
      </c>
      <c r="P70" s="10" t="e">
        <f>IF('FY2023'!$A72&lt;&gt;"",IF(AND(MONTH($K70) &lt;= 1, MONTH($L70) &gt;= 1), IF($O70 &lt;&gt; "", $E70/$O70, ""), ""),"")</f>
        <v>#VALUE!</v>
      </c>
      <c r="Q70" s="10" t="e">
        <f>IF('FY2023'!$A72&lt;&gt;"",IF(AND(MONTH($K70) &lt;= 2, MONTH($L70) &gt;= 2), IF($O70 &lt;&gt; "", $E70/$O70, ""), ""),"")</f>
        <v>#VALUE!</v>
      </c>
      <c r="R70" s="10" t="e">
        <f>IF('FY2023'!$A72&lt;&gt;"",IF(AND(MONTH($K70) &lt;= 3, MONTH($L70) &gt;= 3), IF($O70 &lt;&gt; "", $E70/$O70, ""), ""),"")</f>
        <v>#VALUE!</v>
      </c>
      <c r="S70" s="10" t="e">
        <f>IF('FY2023'!$A72&lt;&gt;"",IF(AND(MONTH($K70) &lt;= 4, MONTH($L70) &gt;= 4), IF($O70 &lt;&gt; "", $E70/$O70, ""), ""),"")</f>
        <v>#VALUE!</v>
      </c>
      <c r="T70" s="10" t="e">
        <f>IF('FY2023'!$A72&lt;&gt;"",IF(AND(MONTH($K70) &lt;= 5, MONTH($L70) &gt;= 5), IF($O70 &lt;&gt; "", $E70/$O70, ""), ""),"")</f>
        <v>#VALUE!</v>
      </c>
      <c r="U70" s="10" t="e">
        <f>IF('FY2023'!$A72&lt;&gt;"",IF(AND(MONTH($K70) &lt;= 6, MONTH($L70) &gt;= 6), IF($O70 &lt;&gt; "", $E70/$O70, ""), ""),"")</f>
        <v>#VALUE!</v>
      </c>
      <c r="V70" s="10" t="e">
        <f>IF('FY2023'!$A72&lt;&gt;"",IF(AND(MONTH($K70) &lt;= 7, MONTH($L70) &gt;= 7 ), IF($O70 &lt;&gt; "", $E70/$O70, ""), ""),"")</f>
        <v>#VALUE!</v>
      </c>
      <c r="W70" s="10" t="e">
        <f>IF('FY2023'!$A72&lt;&gt;"",IF(AND(MONTH($K70) &lt;= 8, MONTH($L70) &gt;= 8), IF($O70 &lt;&gt; "", $E70/$O70, ""), ""),"")</f>
        <v>#VALUE!</v>
      </c>
      <c r="X70" s="10" t="e">
        <f>IF('FY2023'!$A72&lt;&gt;"",IF(AND(MONTH($K70) &lt;= 9, MONTH($L70) &gt;= 9), IF($O70 &lt;&gt; "", $E70/$O70, ""), ""),"")</f>
        <v>#VALUE!</v>
      </c>
      <c r="Y70" s="10" t="e">
        <f>IF('FY2023'!$A72&lt;&gt;"",IF(AND(MONTH($K70) &lt;= 10, MONTH($L70) &gt;= 10), IF($O70 &lt;&gt; "", $E70/$O70, ""), ""),"")</f>
        <v>#VALUE!</v>
      </c>
      <c r="Z70" s="10" t="e">
        <f>IF('FY2023'!$A72&lt;&gt;"",IF(AND(MONTH($K70) &lt;= 11, MONTH($L70) &gt;= 11), IF($O70 &lt;&gt; "", $E70/$O70, ""), ""),"")</f>
        <v>#VALUE!</v>
      </c>
      <c r="AA70" s="10" t="e">
        <f>IF('FY2023'!$A72&lt;&gt;"",IF(AND(MONTH($K70) &lt;= 12, MONTH($L70) &gt;= 12), IF($O70 &lt;&gt; "", $E70/$O70, ""), ""),"")</f>
        <v>#VALUE!</v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 t="e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#VALUE!</v>
      </c>
      <c r="L71" s="7" t="e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#VALUE!</v>
      </c>
      <c r="M71" s="7" t="e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#VALUE!</v>
      </c>
      <c r="N71" s="7" t="e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#VALUE!</v>
      </c>
      <c r="O71" s="5" t="e">
        <f t="shared" si="1"/>
        <v>#VALUE!</v>
      </c>
      <c r="P71" s="10" t="e">
        <f>IF('FY2023'!$A73&lt;&gt;"",IF(AND(MONTH($K71) &lt;= 1, MONTH($L71) &gt;= 1), IF($O71 &lt;&gt; "", $E71/$O71, ""), ""),"")</f>
        <v>#VALUE!</v>
      </c>
      <c r="Q71" s="10" t="e">
        <f>IF('FY2023'!$A73&lt;&gt;"",IF(AND(MONTH($K71) &lt;= 2, MONTH($L71) &gt;= 2), IF($O71 &lt;&gt; "", $E71/$O71, ""), ""),"")</f>
        <v>#VALUE!</v>
      </c>
      <c r="R71" s="10" t="e">
        <f>IF('FY2023'!$A73&lt;&gt;"",IF(AND(MONTH($K71) &lt;= 3, MONTH($L71) &gt;= 3), IF($O71 &lt;&gt; "", $E71/$O71, ""), ""),"")</f>
        <v>#VALUE!</v>
      </c>
      <c r="S71" s="10" t="e">
        <f>IF('FY2023'!$A73&lt;&gt;"",IF(AND(MONTH($K71) &lt;= 4, MONTH($L71) &gt;= 4), IF($O71 &lt;&gt; "", $E71/$O71, ""), ""),"")</f>
        <v>#VALUE!</v>
      </c>
      <c r="T71" s="10" t="e">
        <f>IF('FY2023'!$A73&lt;&gt;"",IF(AND(MONTH($K71) &lt;= 5, MONTH($L71) &gt;= 5), IF($O71 &lt;&gt; "", $E71/$O71, ""), ""),"")</f>
        <v>#VALUE!</v>
      </c>
      <c r="U71" s="10" t="e">
        <f>IF('FY2023'!$A73&lt;&gt;"",IF(AND(MONTH($K71) &lt;= 6, MONTH($L71) &gt;= 6), IF($O71 &lt;&gt; "", $E71/$O71, ""), ""),"")</f>
        <v>#VALUE!</v>
      </c>
      <c r="V71" s="10" t="e">
        <f>IF('FY2023'!$A73&lt;&gt;"",IF(AND(MONTH($K71) &lt;= 7, MONTH($L71) &gt;= 7 ), IF($O71 &lt;&gt; "", $E71/$O71, ""), ""),"")</f>
        <v>#VALUE!</v>
      </c>
      <c r="W71" s="10" t="e">
        <f>IF('FY2023'!$A73&lt;&gt;"",IF(AND(MONTH($K71) &lt;= 8, MONTH($L71) &gt;= 8), IF($O71 &lt;&gt; "", $E71/$O71, ""), ""),"")</f>
        <v>#VALUE!</v>
      </c>
      <c r="X71" s="10" t="e">
        <f>IF('FY2023'!$A73&lt;&gt;"",IF(AND(MONTH($K71) &lt;= 9, MONTH($L71) &gt;= 9), IF($O71 &lt;&gt; "", $E71/$O71, ""), ""),"")</f>
        <v>#VALUE!</v>
      </c>
      <c r="Y71" s="10" t="e">
        <f>IF('FY2023'!$A73&lt;&gt;"",IF(AND(MONTH($K71) &lt;= 10, MONTH($L71) &gt;= 10), IF($O71 &lt;&gt; "", $E71/$O71, ""), ""),"")</f>
        <v>#VALUE!</v>
      </c>
      <c r="Z71" s="10" t="e">
        <f>IF('FY2023'!$A73&lt;&gt;"",IF(AND(MONTH($K71) &lt;= 11, MONTH($L71) &gt;= 11), IF($O71 &lt;&gt; "", $E71/$O71, ""), ""),"")</f>
        <v>#VALUE!</v>
      </c>
      <c r="AA71" s="10" t="e">
        <f>IF('FY2023'!$A73&lt;&gt;"",IF(AND(MONTH($K71) &lt;= 12, MONTH($L71) &gt;= 12), IF($O71 &lt;&gt; "", $E71/$O71, ""), ""),"")</f>
        <v>#VALUE!</v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 t="e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#VALUE!</v>
      </c>
      <c r="L72" s="7" t="e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#VALUE!</v>
      </c>
      <c r="M72" s="7" t="e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#VALUE!</v>
      </c>
      <c r="N72" s="7" t="e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#VALUE!</v>
      </c>
      <c r="O72" s="5" t="e">
        <f t="shared" si="1"/>
        <v>#VALUE!</v>
      </c>
      <c r="P72" s="10" t="e">
        <f>IF('FY2023'!$A74&lt;&gt;"",IF(AND(MONTH($K72) &lt;= 1, MONTH($L72) &gt;= 1), IF($O72 &lt;&gt; "", $E72/$O72, ""), ""),"")</f>
        <v>#VALUE!</v>
      </c>
      <c r="Q72" s="10" t="e">
        <f>IF('FY2023'!$A74&lt;&gt;"",IF(AND(MONTH($K72) &lt;= 2, MONTH($L72) &gt;= 2), IF($O72 &lt;&gt; "", $E72/$O72, ""), ""),"")</f>
        <v>#VALUE!</v>
      </c>
      <c r="R72" s="10" t="e">
        <f>IF('FY2023'!$A74&lt;&gt;"",IF(AND(MONTH($K72) &lt;= 3, MONTH($L72) &gt;= 3), IF($O72 &lt;&gt; "", $E72/$O72, ""), ""),"")</f>
        <v>#VALUE!</v>
      </c>
      <c r="S72" s="10" t="e">
        <f>IF('FY2023'!$A74&lt;&gt;"",IF(AND(MONTH($K72) &lt;= 4, MONTH($L72) &gt;= 4), IF($O72 &lt;&gt; "", $E72/$O72, ""), ""),"")</f>
        <v>#VALUE!</v>
      </c>
      <c r="T72" s="10" t="e">
        <f>IF('FY2023'!$A74&lt;&gt;"",IF(AND(MONTH($K72) &lt;= 5, MONTH($L72) &gt;= 5), IF($O72 &lt;&gt; "", $E72/$O72, ""), ""),"")</f>
        <v>#VALUE!</v>
      </c>
      <c r="U72" s="10" t="e">
        <f>IF('FY2023'!$A74&lt;&gt;"",IF(AND(MONTH($K72) &lt;= 6, MONTH($L72) &gt;= 6), IF($O72 &lt;&gt; "", $E72/$O72, ""), ""),"")</f>
        <v>#VALUE!</v>
      </c>
      <c r="V72" s="10" t="e">
        <f>IF('FY2023'!$A74&lt;&gt;"",IF(AND(MONTH($K72) &lt;= 7, MONTH($L72) &gt;= 7 ), IF($O72 &lt;&gt; "", $E72/$O72, ""), ""),"")</f>
        <v>#VALUE!</v>
      </c>
      <c r="W72" s="10" t="e">
        <f>IF('FY2023'!$A74&lt;&gt;"",IF(AND(MONTH($K72) &lt;= 8, MONTH($L72) &gt;= 8), IF($O72 &lt;&gt; "", $E72/$O72, ""), ""),"")</f>
        <v>#VALUE!</v>
      </c>
      <c r="X72" s="10" t="e">
        <f>IF('FY2023'!$A74&lt;&gt;"",IF(AND(MONTH($K72) &lt;= 9, MONTH($L72) &gt;= 9), IF($O72 &lt;&gt; "", $E72/$O72, ""), ""),"")</f>
        <v>#VALUE!</v>
      </c>
      <c r="Y72" s="10" t="e">
        <f>IF('FY2023'!$A74&lt;&gt;"",IF(AND(MONTH($K72) &lt;= 10, MONTH($L72) &gt;= 10), IF($O72 &lt;&gt; "", $E72/$O72, ""), ""),"")</f>
        <v>#VALUE!</v>
      </c>
      <c r="Z72" s="10" t="e">
        <f>IF('FY2023'!$A74&lt;&gt;"",IF(AND(MONTH($K72) &lt;= 11, MONTH($L72) &gt;= 11), IF($O72 &lt;&gt; "", $E72/$O72, ""), ""),"")</f>
        <v>#VALUE!</v>
      </c>
      <c r="AA72" s="10" t="e">
        <f>IF('FY2023'!$A74&lt;&gt;"",IF(AND(MONTH($K72) &lt;= 12, MONTH($L72) &gt;= 12), IF($O72 &lt;&gt; "", $E72/$O72, ""), ""),"")</f>
        <v>#VALUE!</v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 t="e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#VALUE!</v>
      </c>
      <c r="L73" s="7" t="e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#VALUE!</v>
      </c>
      <c r="M73" s="7" t="e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#VALUE!</v>
      </c>
      <c r="N73" s="7" t="e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#VALUE!</v>
      </c>
      <c r="O73" s="5" t="e">
        <f t="shared" si="1"/>
        <v>#VALUE!</v>
      </c>
      <c r="P73" s="10" t="e">
        <f>IF('FY2023'!$A75&lt;&gt;"",IF(AND(MONTH($K73) &lt;= 1, MONTH($L73) &gt;= 1), IF($O73 &lt;&gt; "", $E73/$O73, ""), ""),"")</f>
        <v>#VALUE!</v>
      </c>
      <c r="Q73" s="10" t="e">
        <f>IF('FY2023'!$A75&lt;&gt;"",IF(AND(MONTH($K73) &lt;= 2, MONTH($L73) &gt;= 2), IF($O73 &lt;&gt; "", $E73/$O73, ""), ""),"")</f>
        <v>#VALUE!</v>
      </c>
      <c r="R73" s="10" t="e">
        <f>IF('FY2023'!$A75&lt;&gt;"",IF(AND(MONTH($K73) &lt;= 3, MONTH($L73) &gt;= 3), IF($O73 &lt;&gt; "", $E73/$O73, ""), ""),"")</f>
        <v>#VALUE!</v>
      </c>
      <c r="S73" s="10" t="e">
        <f>IF('FY2023'!$A75&lt;&gt;"",IF(AND(MONTH($K73) &lt;= 4, MONTH($L73) &gt;= 4), IF($O73 &lt;&gt; "", $E73/$O73, ""), ""),"")</f>
        <v>#VALUE!</v>
      </c>
      <c r="T73" s="10" t="e">
        <f>IF('FY2023'!$A75&lt;&gt;"",IF(AND(MONTH($K73) &lt;= 5, MONTH($L73) &gt;= 5), IF($O73 &lt;&gt; "", $E73/$O73, ""), ""),"")</f>
        <v>#VALUE!</v>
      </c>
      <c r="U73" s="10" t="e">
        <f>IF('FY2023'!$A75&lt;&gt;"",IF(AND(MONTH($K73) &lt;= 6, MONTH($L73) &gt;= 6), IF($O73 &lt;&gt; "", $E73/$O73, ""), ""),"")</f>
        <v>#VALUE!</v>
      </c>
      <c r="V73" s="10" t="e">
        <f>IF('FY2023'!$A75&lt;&gt;"",IF(AND(MONTH($K73) &lt;= 7, MONTH($L73) &gt;= 7 ), IF($O73 &lt;&gt; "", $E73/$O73, ""), ""),"")</f>
        <v>#VALUE!</v>
      </c>
      <c r="W73" s="10" t="e">
        <f>IF('FY2023'!$A75&lt;&gt;"",IF(AND(MONTH($K73) &lt;= 8, MONTH($L73) &gt;= 8), IF($O73 &lt;&gt; "", $E73/$O73, ""), ""),"")</f>
        <v>#VALUE!</v>
      </c>
      <c r="X73" s="10" t="e">
        <f>IF('FY2023'!$A75&lt;&gt;"",IF(AND(MONTH($K73) &lt;= 9, MONTH($L73) &gt;= 9), IF($O73 &lt;&gt; "", $E73/$O73, ""), ""),"")</f>
        <v>#VALUE!</v>
      </c>
      <c r="Y73" s="10" t="e">
        <f>IF('FY2023'!$A75&lt;&gt;"",IF(AND(MONTH($K73) &lt;= 10, MONTH($L73) &gt;= 10), IF($O73 &lt;&gt; "", $E73/$O73, ""), ""),"")</f>
        <v>#VALUE!</v>
      </c>
      <c r="Z73" s="10" t="e">
        <f>IF('FY2023'!$A75&lt;&gt;"",IF(AND(MONTH($K73) &lt;= 11, MONTH($L73) &gt;= 11), IF($O73 &lt;&gt; "", $E73/$O73, ""), ""),"")</f>
        <v>#VALUE!</v>
      </c>
      <c r="AA73" s="10" t="e">
        <f>IF('FY2023'!$A75&lt;&gt;"",IF(AND(MONTH($K73) &lt;= 12, MONTH($L73) &gt;= 12), IF($O73 &lt;&gt; "", $E73/$O73, ""), ""),"")</f>
        <v>#VALUE!</v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 t="e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#VALUE!</v>
      </c>
      <c r="L74" s="7" t="e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#VALUE!</v>
      </c>
      <c r="M74" s="7" t="e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#VALUE!</v>
      </c>
      <c r="N74" s="7" t="e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#VALUE!</v>
      </c>
      <c r="O74" s="5" t="e">
        <f t="shared" si="1"/>
        <v>#VALUE!</v>
      </c>
      <c r="P74" s="10" t="e">
        <f>IF('FY2023'!$A76&lt;&gt;"",IF(AND(MONTH($K74) &lt;= 1, MONTH($L74) &gt;= 1), IF($O74 &lt;&gt; "", $E74/$O74, ""), ""),"")</f>
        <v>#VALUE!</v>
      </c>
      <c r="Q74" s="10" t="e">
        <f>IF('FY2023'!$A76&lt;&gt;"",IF(AND(MONTH($K74) &lt;= 2, MONTH($L74) &gt;= 2), IF($O74 &lt;&gt; "", $E74/$O74, ""), ""),"")</f>
        <v>#VALUE!</v>
      </c>
      <c r="R74" s="10" t="e">
        <f>IF('FY2023'!$A76&lt;&gt;"",IF(AND(MONTH($K74) &lt;= 3, MONTH($L74) &gt;= 3), IF($O74 &lt;&gt; "", $E74/$O74, ""), ""),"")</f>
        <v>#VALUE!</v>
      </c>
      <c r="S74" s="10" t="e">
        <f>IF('FY2023'!$A76&lt;&gt;"",IF(AND(MONTH($K74) &lt;= 4, MONTH($L74) &gt;= 4), IF($O74 &lt;&gt; "", $E74/$O74, ""), ""),"")</f>
        <v>#VALUE!</v>
      </c>
      <c r="T74" s="10" t="e">
        <f>IF('FY2023'!$A76&lt;&gt;"",IF(AND(MONTH($K74) &lt;= 5, MONTH($L74) &gt;= 5), IF($O74 &lt;&gt; "", $E74/$O74, ""), ""),"")</f>
        <v>#VALUE!</v>
      </c>
      <c r="U74" s="10" t="e">
        <f>IF('FY2023'!$A76&lt;&gt;"",IF(AND(MONTH($K74) &lt;= 6, MONTH($L74) &gt;= 6), IF($O74 &lt;&gt; "", $E74/$O74, ""), ""),"")</f>
        <v>#VALUE!</v>
      </c>
      <c r="V74" s="10" t="e">
        <f>IF('FY2023'!$A76&lt;&gt;"",IF(AND(MONTH($K74) &lt;= 7, MONTH($L74) &gt;= 7 ), IF($O74 &lt;&gt; "", $E74/$O74, ""), ""),"")</f>
        <v>#VALUE!</v>
      </c>
      <c r="W74" s="10" t="e">
        <f>IF('FY2023'!$A76&lt;&gt;"",IF(AND(MONTH($K74) &lt;= 8, MONTH($L74) &gt;= 8), IF($O74 &lt;&gt; "", $E74/$O74, ""), ""),"")</f>
        <v>#VALUE!</v>
      </c>
      <c r="X74" s="10" t="e">
        <f>IF('FY2023'!$A76&lt;&gt;"",IF(AND(MONTH($K74) &lt;= 9, MONTH($L74) &gt;= 9), IF($O74 &lt;&gt; "", $E74/$O74, ""), ""),"")</f>
        <v>#VALUE!</v>
      </c>
      <c r="Y74" s="10" t="e">
        <f>IF('FY2023'!$A76&lt;&gt;"",IF(AND(MONTH($K74) &lt;= 10, MONTH($L74) &gt;= 10), IF($O74 &lt;&gt; "", $E74/$O74, ""), ""),"")</f>
        <v>#VALUE!</v>
      </c>
      <c r="Z74" s="10" t="e">
        <f>IF('FY2023'!$A76&lt;&gt;"",IF(AND(MONTH($K74) &lt;= 11, MONTH($L74) &gt;= 11), IF($O74 &lt;&gt; "", $E74/$O74, ""), ""),"")</f>
        <v>#VALUE!</v>
      </c>
      <c r="AA74" s="10" t="e">
        <f>IF('FY2023'!$A76&lt;&gt;"",IF(AND(MONTH($K74) &lt;= 12, MONTH($L74) &gt;= 12), IF($O74 &lt;&gt; "", $E74/$O74, ""), ""),"")</f>
        <v>#VALUE!</v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 t="e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#VALUE!</v>
      </c>
      <c r="L75" s="7" t="e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#VALUE!</v>
      </c>
      <c r="M75" s="7" t="e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#VALUE!</v>
      </c>
      <c r="N75" s="7" t="e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#VALUE!</v>
      </c>
      <c r="O75" s="5" t="e">
        <f t="shared" si="1"/>
        <v>#VALUE!</v>
      </c>
      <c r="P75" s="10" t="e">
        <f>IF('FY2023'!$A77&lt;&gt;"",IF(AND(MONTH($K75) &lt;= 1, MONTH($L75) &gt;= 1), IF($O75 &lt;&gt; "", $E75/$O75, ""), ""),"")</f>
        <v>#VALUE!</v>
      </c>
      <c r="Q75" s="10" t="e">
        <f>IF('FY2023'!$A77&lt;&gt;"",IF(AND(MONTH($K75) &lt;= 2, MONTH($L75) &gt;= 2), IF($O75 &lt;&gt; "", $E75/$O75, ""), ""),"")</f>
        <v>#VALUE!</v>
      </c>
      <c r="R75" s="10" t="e">
        <f>IF('FY2023'!$A77&lt;&gt;"",IF(AND(MONTH($K75) &lt;= 3, MONTH($L75) &gt;= 3), IF($O75 &lt;&gt; "", $E75/$O75, ""), ""),"")</f>
        <v>#VALUE!</v>
      </c>
      <c r="S75" s="10" t="e">
        <f>IF('FY2023'!$A77&lt;&gt;"",IF(AND(MONTH($K75) &lt;= 4, MONTH($L75) &gt;= 4), IF($O75 &lt;&gt; "", $E75/$O75, ""), ""),"")</f>
        <v>#VALUE!</v>
      </c>
      <c r="T75" s="10" t="e">
        <f>IF('FY2023'!$A77&lt;&gt;"",IF(AND(MONTH($K75) &lt;= 5, MONTH($L75) &gt;= 5), IF($O75 &lt;&gt; "", $E75/$O75, ""), ""),"")</f>
        <v>#VALUE!</v>
      </c>
      <c r="U75" s="10" t="e">
        <f>IF('FY2023'!$A77&lt;&gt;"",IF(AND(MONTH($K75) &lt;= 6, MONTH($L75) &gt;= 6), IF($O75 &lt;&gt; "", $E75/$O75, ""), ""),"")</f>
        <v>#VALUE!</v>
      </c>
      <c r="V75" s="10" t="e">
        <f>IF('FY2023'!$A77&lt;&gt;"",IF(AND(MONTH($K75) &lt;= 7, MONTH($L75) &gt;= 7 ), IF($O75 &lt;&gt; "", $E75/$O75, ""), ""),"")</f>
        <v>#VALUE!</v>
      </c>
      <c r="W75" s="10" t="e">
        <f>IF('FY2023'!$A77&lt;&gt;"",IF(AND(MONTH($K75) &lt;= 8, MONTH($L75) &gt;= 8), IF($O75 &lt;&gt; "", $E75/$O75, ""), ""),"")</f>
        <v>#VALUE!</v>
      </c>
      <c r="X75" s="10" t="e">
        <f>IF('FY2023'!$A77&lt;&gt;"",IF(AND(MONTH($K75) &lt;= 9, MONTH($L75) &gt;= 9), IF($O75 &lt;&gt; "", $E75/$O75, ""), ""),"")</f>
        <v>#VALUE!</v>
      </c>
      <c r="Y75" s="10" t="e">
        <f>IF('FY2023'!$A77&lt;&gt;"",IF(AND(MONTH($K75) &lt;= 10, MONTH($L75) &gt;= 10), IF($O75 &lt;&gt; "", $E75/$O75, ""), ""),"")</f>
        <v>#VALUE!</v>
      </c>
      <c r="Z75" s="10" t="e">
        <f>IF('FY2023'!$A77&lt;&gt;"",IF(AND(MONTH($K75) &lt;= 11, MONTH($L75) &gt;= 11), IF($O75 &lt;&gt; "", $E75/$O75, ""), ""),"")</f>
        <v>#VALUE!</v>
      </c>
      <c r="AA75" s="10" t="e">
        <f>IF('FY2023'!$A77&lt;&gt;"",IF(AND(MONTH($K75) &lt;= 12, MONTH($L75) &gt;= 12), IF($O75 &lt;&gt; "", $E75/$O75, ""), ""),"")</f>
        <v>#VALUE!</v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 t="e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#VALUE!</v>
      </c>
      <c r="L76" s="7" t="e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#VALUE!</v>
      </c>
      <c r="M76" s="7" t="e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#VALUE!</v>
      </c>
      <c r="N76" s="7" t="e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#VALUE!</v>
      </c>
      <c r="O76" s="5" t="e">
        <f t="shared" si="1"/>
        <v>#VALUE!</v>
      </c>
      <c r="P76" s="10" t="e">
        <f>IF('FY2023'!$A78&lt;&gt;"",IF(AND(MONTH($K76) &lt;= 1, MONTH($L76) &gt;= 1), IF($O76 &lt;&gt; "", $E76/$O76, ""), ""),"")</f>
        <v>#VALUE!</v>
      </c>
      <c r="Q76" s="10" t="e">
        <f>IF('FY2023'!$A78&lt;&gt;"",IF(AND(MONTH($K76) &lt;= 2, MONTH($L76) &gt;= 2), IF($O76 &lt;&gt; "", $E76/$O76, ""), ""),"")</f>
        <v>#VALUE!</v>
      </c>
      <c r="R76" s="10" t="e">
        <f>IF('FY2023'!$A78&lt;&gt;"",IF(AND(MONTH($K76) &lt;= 3, MONTH($L76) &gt;= 3), IF($O76 &lt;&gt; "", $E76/$O76, ""), ""),"")</f>
        <v>#VALUE!</v>
      </c>
      <c r="S76" s="10" t="e">
        <f>IF('FY2023'!$A78&lt;&gt;"",IF(AND(MONTH($K76) &lt;= 4, MONTH($L76) &gt;= 4), IF($O76 &lt;&gt; "", $E76/$O76, ""), ""),"")</f>
        <v>#VALUE!</v>
      </c>
      <c r="T76" s="10" t="e">
        <f>IF('FY2023'!$A78&lt;&gt;"",IF(AND(MONTH($K76) &lt;= 5, MONTH($L76) &gt;= 5), IF($O76 &lt;&gt; "", $E76/$O76, ""), ""),"")</f>
        <v>#VALUE!</v>
      </c>
      <c r="U76" s="10" t="e">
        <f>IF('FY2023'!$A78&lt;&gt;"",IF(AND(MONTH($K76) &lt;= 6, MONTH($L76) &gt;= 6), IF($O76 &lt;&gt; "", $E76/$O76, ""), ""),"")</f>
        <v>#VALUE!</v>
      </c>
      <c r="V76" s="10" t="e">
        <f>IF('FY2023'!$A78&lt;&gt;"",IF(AND(MONTH($K76) &lt;= 7, MONTH($L76) &gt;= 7 ), IF($O76 &lt;&gt; "", $E76/$O76, ""), ""),"")</f>
        <v>#VALUE!</v>
      </c>
      <c r="W76" s="10" t="e">
        <f>IF('FY2023'!$A78&lt;&gt;"",IF(AND(MONTH($K76) &lt;= 8, MONTH($L76) &gt;= 8), IF($O76 &lt;&gt; "", $E76/$O76, ""), ""),"")</f>
        <v>#VALUE!</v>
      </c>
      <c r="X76" s="10" t="e">
        <f>IF('FY2023'!$A78&lt;&gt;"",IF(AND(MONTH($K76) &lt;= 9, MONTH($L76) &gt;= 9), IF($O76 &lt;&gt; "", $E76/$O76, ""), ""),"")</f>
        <v>#VALUE!</v>
      </c>
      <c r="Y76" s="10" t="e">
        <f>IF('FY2023'!$A78&lt;&gt;"",IF(AND(MONTH($K76) &lt;= 10, MONTH($L76) &gt;= 10), IF($O76 &lt;&gt; "", $E76/$O76, ""), ""),"")</f>
        <v>#VALUE!</v>
      </c>
      <c r="Z76" s="10" t="e">
        <f>IF('FY2023'!$A78&lt;&gt;"",IF(AND(MONTH($K76) &lt;= 11, MONTH($L76) &gt;= 11), IF($O76 &lt;&gt; "", $E76/$O76, ""), ""),"")</f>
        <v>#VALUE!</v>
      </c>
      <c r="AA76" s="10" t="e">
        <f>IF('FY2023'!$A78&lt;&gt;"",IF(AND(MONTH($K76) &lt;= 12, MONTH($L76) &gt;= 12), IF($O76 &lt;&gt; "", $E76/$O76, ""), ""),"")</f>
        <v>#VALUE!</v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 t="e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#VALUE!</v>
      </c>
      <c r="L77" s="7" t="e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#VALUE!</v>
      </c>
      <c r="M77" s="7" t="e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#VALUE!</v>
      </c>
      <c r="N77" s="7" t="e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#VALUE!</v>
      </c>
      <c r="O77" s="5" t="e">
        <f t="shared" si="1"/>
        <v>#VALUE!</v>
      </c>
      <c r="P77" s="10" t="e">
        <f>IF('FY2023'!$A79&lt;&gt;"",IF(AND(MONTH($K77) &lt;= 1, MONTH($L77) &gt;= 1), IF($O77 &lt;&gt; "", $E77/$O77, ""), ""),"")</f>
        <v>#VALUE!</v>
      </c>
      <c r="Q77" s="10" t="e">
        <f>IF('FY2023'!$A79&lt;&gt;"",IF(AND(MONTH($K77) &lt;= 2, MONTH($L77) &gt;= 2), IF($O77 &lt;&gt; "", $E77/$O77, ""), ""),"")</f>
        <v>#VALUE!</v>
      </c>
      <c r="R77" s="10" t="e">
        <f>IF('FY2023'!$A79&lt;&gt;"",IF(AND(MONTH($K77) &lt;= 3, MONTH($L77) &gt;= 3), IF($O77 &lt;&gt; "", $E77/$O77, ""), ""),"")</f>
        <v>#VALUE!</v>
      </c>
      <c r="S77" s="10" t="e">
        <f>IF('FY2023'!$A79&lt;&gt;"",IF(AND(MONTH($K77) &lt;= 4, MONTH($L77) &gt;= 4), IF($O77 &lt;&gt; "", $E77/$O77, ""), ""),"")</f>
        <v>#VALUE!</v>
      </c>
      <c r="T77" s="10" t="e">
        <f>IF('FY2023'!$A79&lt;&gt;"",IF(AND(MONTH($K77) &lt;= 5, MONTH($L77) &gt;= 5), IF($O77 &lt;&gt; "", $E77/$O77, ""), ""),"")</f>
        <v>#VALUE!</v>
      </c>
      <c r="U77" s="10" t="e">
        <f>IF('FY2023'!$A79&lt;&gt;"",IF(AND(MONTH($K77) &lt;= 6, MONTH($L77) &gt;= 6), IF($O77 &lt;&gt; "", $E77/$O77, ""), ""),"")</f>
        <v>#VALUE!</v>
      </c>
      <c r="V77" s="10" t="e">
        <f>IF('FY2023'!$A79&lt;&gt;"",IF(AND(MONTH($K77) &lt;= 7, MONTH($L77) &gt;= 7 ), IF($O77 &lt;&gt; "", $E77/$O77, ""), ""),"")</f>
        <v>#VALUE!</v>
      </c>
      <c r="W77" s="10" t="e">
        <f>IF('FY2023'!$A79&lt;&gt;"",IF(AND(MONTH($K77) &lt;= 8, MONTH($L77) &gt;= 8), IF($O77 &lt;&gt; "", $E77/$O77, ""), ""),"")</f>
        <v>#VALUE!</v>
      </c>
      <c r="X77" s="10" t="e">
        <f>IF('FY2023'!$A79&lt;&gt;"",IF(AND(MONTH($K77) &lt;= 9, MONTH($L77) &gt;= 9), IF($O77 &lt;&gt; "", $E77/$O77, ""), ""),"")</f>
        <v>#VALUE!</v>
      </c>
      <c r="Y77" s="10" t="e">
        <f>IF('FY2023'!$A79&lt;&gt;"",IF(AND(MONTH($K77) &lt;= 10, MONTH($L77) &gt;= 10), IF($O77 &lt;&gt; "", $E77/$O77, ""), ""),"")</f>
        <v>#VALUE!</v>
      </c>
      <c r="Z77" s="10" t="e">
        <f>IF('FY2023'!$A79&lt;&gt;"",IF(AND(MONTH($K77) &lt;= 11, MONTH($L77) &gt;= 11), IF($O77 &lt;&gt; "", $E77/$O77, ""), ""),"")</f>
        <v>#VALUE!</v>
      </c>
      <c r="AA77" s="10" t="e">
        <f>IF('FY2023'!$A79&lt;&gt;"",IF(AND(MONTH($K77) &lt;= 12, MONTH($L77) &gt;= 12), IF($O77 &lt;&gt; "", $E77/$O77, ""), ""),"")</f>
        <v>#VALUE!</v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 t="e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#VALUE!</v>
      </c>
      <c r="L78" s="7" t="e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#VALUE!</v>
      </c>
      <c r="M78" s="7" t="e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#VALUE!</v>
      </c>
      <c r="N78" s="7" t="e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#VALUE!</v>
      </c>
      <c r="O78" s="5" t="e">
        <f t="shared" si="1"/>
        <v>#VALUE!</v>
      </c>
      <c r="P78" s="10" t="e">
        <f>IF('FY2023'!$A80&lt;&gt;"",IF(AND(MONTH($K78) &lt;= 1, MONTH($L78) &gt;= 1), IF($O78 &lt;&gt; "", $E78/$O78, ""), ""),"")</f>
        <v>#VALUE!</v>
      </c>
      <c r="Q78" s="10" t="e">
        <f>IF('FY2023'!$A80&lt;&gt;"",IF(AND(MONTH($K78) &lt;= 2, MONTH($L78) &gt;= 2), IF($O78 &lt;&gt; "", $E78/$O78, ""), ""),"")</f>
        <v>#VALUE!</v>
      </c>
      <c r="R78" s="10" t="e">
        <f>IF('FY2023'!$A80&lt;&gt;"",IF(AND(MONTH($K78) &lt;= 3, MONTH($L78) &gt;= 3), IF($O78 &lt;&gt; "", $E78/$O78, ""), ""),"")</f>
        <v>#VALUE!</v>
      </c>
      <c r="S78" s="10" t="e">
        <f>IF('FY2023'!$A80&lt;&gt;"",IF(AND(MONTH($K78) &lt;= 4, MONTH($L78) &gt;= 4), IF($O78 &lt;&gt; "", $E78/$O78, ""), ""),"")</f>
        <v>#VALUE!</v>
      </c>
      <c r="T78" s="10" t="e">
        <f>IF('FY2023'!$A80&lt;&gt;"",IF(AND(MONTH($K78) &lt;= 5, MONTH($L78) &gt;= 5), IF($O78 &lt;&gt; "", $E78/$O78, ""), ""),"")</f>
        <v>#VALUE!</v>
      </c>
      <c r="U78" s="10" t="e">
        <f>IF('FY2023'!$A80&lt;&gt;"",IF(AND(MONTH($K78) &lt;= 6, MONTH($L78) &gt;= 6), IF($O78 &lt;&gt; "", $E78/$O78, ""), ""),"")</f>
        <v>#VALUE!</v>
      </c>
      <c r="V78" s="10" t="e">
        <f>IF('FY2023'!$A80&lt;&gt;"",IF(AND(MONTH($K78) &lt;= 7, MONTH($L78) &gt;= 7 ), IF($O78 &lt;&gt; "", $E78/$O78, ""), ""),"")</f>
        <v>#VALUE!</v>
      </c>
      <c r="W78" s="10" t="e">
        <f>IF('FY2023'!$A80&lt;&gt;"",IF(AND(MONTH($K78) &lt;= 8, MONTH($L78) &gt;= 8), IF($O78 &lt;&gt; "", $E78/$O78, ""), ""),"")</f>
        <v>#VALUE!</v>
      </c>
      <c r="X78" s="10" t="e">
        <f>IF('FY2023'!$A80&lt;&gt;"",IF(AND(MONTH($K78) &lt;= 9, MONTH($L78) &gt;= 9), IF($O78 &lt;&gt; "", $E78/$O78, ""), ""),"")</f>
        <v>#VALUE!</v>
      </c>
      <c r="Y78" s="10" t="e">
        <f>IF('FY2023'!$A80&lt;&gt;"",IF(AND(MONTH($K78) &lt;= 10, MONTH($L78) &gt;= 10), IF($O78 &lt;&gt; "", $E78/$O78, ""), ""),"")</f>
        <v>#VALUE!</v>
      </c>
      <c r="Z78" s="10" t="e">
        <f>IF('FY2023'!$A80&lt;&gt;"",IF(AND(MONTH($K78) &lt;= 11, MONTH($L78) &gt;= 11), IF($O78 &lt;&gt; "", $E78/$O78, ""), ""),"")</f>
        <v>#VALUE!</v>
      </c>
      <c r="AA78" s="10" t="e">
        <f>IF('FY2023'!$A80&lt;&gt;"",IF(AND(MONTH($K78) &lt;= 12, MONTH($L78) &gt;= 12), IF($O78 &lt;&gt; "", $E78/$O78, ""), ""),"")</f>
        <v>#VALUE!</v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 t="e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#VALUE!</v>
      </c>
      <c r="L79" s="7" t="e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#VALUE!</v>
      </c>
      <c r="M79" s="7" t="e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#VALUE!</v>
      </c>
      <c r="N79" s="7" t="e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#VALUE!</v>
      </c>
      <c r="O79" s="5" t="e">
        <f t="shared" si="1"/>
        <v>#VALUE!</v>
      </c>
      <c r="P79" s="10" t="e">
        <f>IF('FY2023'!$A81&lt;&gt;"",IF(AND(MONTH($K79) &lt;= 1, MONTH($L79) &gt;= 1), IF($O79 &lt;&gt; "", $E79/$O79, ""), ""),"")</f>
        <v>#VALUE!</v>
      </c>
      <c r="Q79" s="10" t="e">
        <f>IF('FY2023'!$A81&lt;&gt;"",IF(AND(MONTH($K79) &lt;= 2, MONTH($L79) &gt;= 2), IF($O79 &lt;&gt; "", $E79/$O79, ""), ""),"")</f>
        <v>#VALUE!</v>
      </c>
      <c r="R79" s="10" t="e">
        <f>IF('FY2023'!$A81&lt;&gt;"",IF(AND(MONTH($K79) &lt;= 3, MONTH($L79) &gt;= 3), IF($O79 &lt;&gt; "", $E79/$O79, ""), ""),"")</f>
        <v>#VALUE!</v>
      </c>
      <c r="S79" s="10" t="e">
        <f>IF('FY2023'!$A81&lt;&gt;"",IF(AND(MONTH($K79) &lt;= 4, MONTH($L79) &gt;= 4), IF($O79 &lt;&gt; "", $E79/$O79, ""), ""),"")</f>
        <v>#VALUE!</v>
      </c>
      <c r="T79" s="10" t="e">
        <f>IF('FY2023'!$A81&lt;&gt;"",IF(AND(MONTH($K79) &lt;= 5, MONTH($L79) &gt;= 5), IF($O79 &lt;&gt; "", $E79/$O79, ""), ""),"")</f>
        <v>#VALUE!</v>
      </c>
      <c r="U79" s="10" t="e">
        <f>IF('FY2023'!$A81&lt;&gt;"",IF(AND(MONTH($K79) &lt;= 6, MONTH($L79) &gt;= 6), IF($O79 &lt;&gt; "", $E79/$O79, ""), ""),"")</f>
        <v>#VALUE!</v>
      </c>
      <c r="V79" s="10" t="e">
        <f>IF('FY2023'!$A81&lt;&gt;"",IF(AND(MONTH($K79) &lt;= 7, MONTH($L79) &gt;= 7 ), IF($O79 &lt;&gt; "", $E79/$O79, ""), ""),"")</f>
        <v>#VALUE!</v>
      </c>
      <c r="W79" s="10" t="e">
        <f>IF('FY2023'!$A81&lt;&gt;"",IF(AND(MONTH($K79) &lt;= 8, MONTH($L79) &gt;= 8), IF($O79 &lt;&gt; "", $E79/$O79, ""), ""),"")</f>
        <v>#VALUE!</v>
      </c>
      <c r="X79" s="10" t="e">
        <f>IF('FY2023'!$A81&lt;&gt;"",IF(AND(MONTH($K79) &lt;= 9, MONTH($L79) &gt;= 9), IF($O79 &lt;&gt; "", $E79/$O79, ""), ""),"")</f>
        <v>#VALUE!</v>
      </c>
      <c r="Y79" s="10" t="e">
        <f>IF('FY2023'!$A81&lt;&gt;"",IF(AND(MONTH($K79) &lt;= 10, MONTH($L79) &gt;= 10), IF($O79 &lt;&gt; "", $E79/$O79, ""), ""),"")</f>
        <v>#VALUE!</v>
      </c>
      <c r="Z79" s="10" t="e">
        <f>IF('FY2023'!$A81&lt;&gt;"",IF(AND(MONTH($K79) &lt;= 11, MONTH($L79) &gt;= 11), IF($O79 &lt;&gt; "", $E79/$O79, ""), ""),"")</f>
        <v>#VALUE!</v>
      </c>
      <c r="AA79" s="10" t="e">
        <f>IF('FY2023'!$A81&lt;&gt;"",IF(AND(MONTH($K79) &lt;= 12, MONTH($L79) &gt;= 12), IF($O79 &lt;&gt; "", $E79/$O79, ""), ""),"")</f>
        <v>#VALUE!</v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 t="e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#VALUE!</v>
      </c>
      <c r="L80" s="7" t="e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#VALUE!</v>
      </c>
      <c r="M80" s="7" t="e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#VALUE!</v>
      </c>
      <c r="N80" s="7" t="e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#VALUE!</v>
      </c>
      <c r="O80" s="5" t="e">
        <f t="shared" si="1"/>
        <v>#VALUE!</v>
      </c>
      <c r="P80" s="10" t="e">
        <f>IF('FY2023'!$A82&lt;&gt;"",IF(AND(MONTH($K80) &lt;= 1, MONTH($L80) &gt;= 1), IF($O80 &lt;&gt; "", $E80/$O80, ""), ""),"")</f>
        <v>#VALUE!</v>
      </c>
      <c r="Q80" s="10" t="e">
        <f>IF('FY2023'!$A82&lt;&gt;"",IF(AND(MONTH($K80) &lt;= 2, MONTH($L80) &gt;= 2), IF($O80 &lt;&gt; "", $E80/$O80, ""), ""),"")</f>
        <v>#VALUE!</v>
      </c>
      <c r="R80" s="10" t="e">
        <f>IF('FY2023'!$A82&lt;&gt;"",IF(AND(MONTH($K80) &lt;= 3, MONTH($L80) &gt;= 3), IF($O80 &lt;&gt; "", $E80/$O80, ""), ""),"")</f>
        <v>#VALUE!</v>
      </c>
      <c r="S80" s="10" t="e">
        <f>IF('FY2023'!$A82&lt;&gt;"",IF(AND(MONTH($K80) &lt;= 4, MONTH($L80) &gt;= 4), IF($O80 &lt;&gt; "", $E80/$O80, ""), ""),"")</f>
        <v>#VALUE!</v>
      </c>
      <c r="T80" s="10" t="e">
        <f>IF('FY2023'!$A82&lt;&gt;"",IF(AND(MONTH($K80) &lt;= 5, MONTH($L80) &gt;= 5), IF($O80 &lt;&gt; "", $E80/$O80, ""), ""),"")</f>
        <v>#VALUE!</v>
      </c>
      <c r="U80" s="10" t="e">
        <f>IF('FY2023'!$A82&lt;&gt;"",IF(AND(MONTH($K80) &lt;= 6, MONTH($L80) &gt;= 6), IF($O80 &lt;&gt; "", $E80/$O80, ""), ""),"")</f>
        <v>#VALUE!</v>
      </c>
      <c r="V80" s="10" t="e">
        <f>IF('FY2023'!$A82&lt;&gt;"",IF(AND(MONTH($K80) &lt;= 7, MONTH($L80) &gt;= 7 ), IF($O80 &lt;&gt; "", $E80/$O80, ""), ""),"")</f>
        <v>#VALUE!</v>
      </c>
      <c r="W80" s="10" t="e">
        <f>IF('FY2023'!$A82&lt;&gt;"",IF(AND(MONTH($K80) &lt;= 8, MONTH($L80) &gt;= 8), IF($O80 &lt;&gt; "", $E80/$O80, ""), ""),"")</f>
        <v>#VALUE!</v>
      </c>
      <c r="X80" s="10" t="e">
        <f>IF('FY2023'!$A82&lt;&gt;"",IF(AND(MONTH($K80) &lt;= 9, MONTH($L80) &gt;= 9), IF($O80 &lt;&gt; "", $E80/$O80, ""), ""),"")</f>
        <v>#VALUE!</v>
      </c>
      <c r="Y80" s="10" t="e">
        <f>IF('FY2023'!$A82&lt;&gt;"",IF(AND(MONTH($K80) &lt;= 10, MONTH($L80) &gt;= 10), IF($O80 &lt;&gt; "", $E80/$O80, ""), ""),"")</f>
        <v>#VALUE!</v>
      </c>
      <c r="Z80" s="10" t="e">
        <f>IF('FY2023'!$A82&lt;&gt;"",IF(AND(MONTH($K80) &lt;= 11, MONTH($L80) &gt;= 11), IF($O80 &lt;&gt; "", $E80/$O80, ""), ""),"")</f>
        <v>#VALUE!</v>
      </c>
      <c r="AA80" s="10" t="e">
        <f>IF('FY2023'!$A82&lt;&gt;"",IF(AND(MONTH($K80) &lt;= 12, MONTH($L80) &gt;= 12), IF($O80 &lt;&gt; "", $E80/$O80, ""), ""),"")</f>
        <v>#VALUE!</v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 t="e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#VALUE!</v>
      </c>
      <c r="L81" s="7" t="e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#VALUE!</v>
      </c>
      <c r="M81" s="7" t="e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#VALUE!</v>
      </c>
      <c r="N81" s="7" t="e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#VALUE!</v>
      </c>
      <c r="O81" s="5" t="e">
        <f t="shared" si="1"/>
        <v>#VALUE!</v>
      </c>
      <c r="P81" s="10" t="e">
        <f>IF('FY2023'!$A83&lt;&gt;"",IF(AND(MONTH($K81) &lt;= 1, MONTH($L81) &gt;= 1), IF($O81 &lt;&gt; "", $E81/$O81, ""), ""),"")</f>
        <v>#VALUE!</v>
      </c>
      <c r="Q81" s="10" t="e">
        <f>IF('FY2023'!$A83&lt;&gt;"",IF(AND(MONTH($K81) &lt;= 2, MONTH($L81) &gt;= 2), IF($O81 &lt;&gt; "", $E81/$O81, ""), ""),"")</f>
        <v>#VALUE!</v>
      </c>
      <c r="R81" s="10" t="e">
        <f>IF('FY2023'!$A83&lt;&gt;"",IF(AND(MONTH($K81) &lt;= 3, MONTH($L81) &gt;= 3), IF($O81 &lt;&gt; "", $E81/$O81, ""), ""),"")</f>
        <v>#VALUE!</v>
      </c>
      <c r="S81" s="10" t="e">
        <f>IF('FY2023'!$A83&lt;&gt;"",IF(AND(MONTH($K81) &lt;= 4, MONTH($L81) &gt;= 4), IF($O81 &lt;&gt; "", $E81/$O81, ""), ""),"")</f>
        <v>#VALUE!</v>
      </c>
      <c r="T81" s="10" t="e">
        <f>IF('FY2023'!$A83&lt;&gt;"",IF(AND(MONTH($K81) &lt;= 5, MONTH($L81) &gt;= 5), IF($O81 &lt;&gt; "", $E81/$O81, ""), ""),"")</f>
        <v>#VALUE!</v>
      </c>
      <c r="U81" s="10" t="e">
        <f>IF('FY2023'!$A83&lt;&gt;"",IF(AND(MONTH($K81) &lt;= 6, MONTH($L81) &gt;= 6), IF($O81 &lt;&gt; "", $E81/$O81, ""), ""),"")</f>
        <v>#VALUE!</v>
      </c>
      <c r="V81" s="10" t="e">
        <f>IF('FY2023'!$A83&lt;&gt;"",IF(AND(MONTH($K81) &lt;= 7, MONTH($L81) &gt;= 7 ), IF($O81 &lt;&gt; "", $E81/$O81, ""), ""),"")</f>
        <v>#VALUE!</v>
      </c>
      <c r="W81" s="10" t="e">
        <f>IF('FY2023'!$A83&lt;&gt;"",IF(AND(MONTH($K81) &lt;= 8, MONTH($L81) &gt;= 8), IF($O81 &lt;&gt; "", $E81/$O81, ""), ""),"")</f>
        <v>#VALUE!</v>
      </c>
      <c r="X81" s="10" t="e">
        <f>IF('FY2023'!$A83&lt;&gt;"",IF(AND(MONTH($K81) &lt;= 9, MONTH($L81) &gt;= 9), IF($O81 &lt;&gt; "", $E81/$O81, ""), ""),"")</f>
        <v>#VALUE!</v>
      </c>
      <c r="Y81" s="10" t="e">
        <f>IF('FY2023'!$A83&lt;&gt;"",IF(AND(MONTH($K81) &lt;= 10, MONTH($L81) &gt;= 10), IF($O81 &lt;&gt; "", $E81/$O81, ""), ""),"")</f>
        <v>#VALUE!</v>
      </c>
      <c r="Z81" s="10" t="e">
        <f>IF('FY2023'!$A83&lt;&gt;"",IF(AND(MONTH($K81) &lt;= 11, MONTH($L81) &gt;= 11), IF($O81 &lt;&gt; "", $E81/$O81, ""), ""),"")</f>
        <v>#VALUE!</v>
      </c>
      <c r="AA81" s="10" t="e">
        <f>IF('FY2023'!$A83&lt;&gt;"",IF(AND(MONTH($K81) &lt;= 12, MONTH($L81) &gt;= 12), IF($O81 &lt;&gt; "", $E81/$O81, ""), ""),"")</f>
        <v>#VALUE!</v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 t="e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#VALUE!</v>
      </c>
      <c r="L82" s="7" t="e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#VALUE!</v>
      </c>
      <c r="M82" s="7" t="e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#VALUE!</v>
      </c>
      <c r="N82" s="7" t="e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#VALUE!</v>
      </c>
      <c r="O82" s="5" t="e">
        <f t="shared" si="1"/>
        <v>#VALUE!</v>
      </c>
      <c r="P82" s="10" t="e">
        <f>IF('FY2023'!$A84&lt;&gt;"",IF(AND(MONTH($K82) &lt;= 1, MONTH($L82) &gt;= 1), IF($O82 &lt;&gt; "", $E82/$O82, ""), ""),"")</f>
        <v>#VALUE!</v>
      </c>
      <c r="Q82" s="10" t="e">
        <f>IF('FY2023'!$A84&lt;&gt;"",IF(AND(MONTH($K82) &lt;= 2, MONTH($L82) &gt;= 2), IF($O82 &lt;&gt; "", $E82/$O82, ""), ""),"")</f>
        <v>#VALUE!</v>
      </c>
      <c r="R82" s="10" t="e">
        <f>IF('FY2023'!$A84&lt;&gt;"",IF(AND(MONTH($K82) &lt;= 3, MONTH($L82) &gt;= 3), IF($O82 &lt;&gt; "", $E82/$O82, ""), ""),"")</f>
        <v>#VALUE!</v>
      </c>
      <c r="S82" s="10" t="e">
        <f>IF('FY2023'!$A84&lt;&gt;"",IF(AND(MONTH($K82) &lt;= 4, MONTH($L82) &gt;= 4), IF($O82 &lt;&gt; "", $E82/$O82, ""), ""),"")</f>
        <v>#VALUE!</v>
      </c>
      <c r="T82" s="10" t="e">
        <f>IF('FY2023'!$A84&lt;&gt;"",IF(AND(MONTH($K82) &lt;= 5, MONTH($L82) &gt;= 5), IF($O82 &lt;&gt; "", $E82/$O82, ""), ""),"")</f>
        <v>#VALUE!</v>
      </c>
      <c r="U82" s="10" t="e">
        <f>IF('FY2023'!$A84&lt;&gt;"",IF(AND(MONTH($K82) &lt;= 6, MONTH($L82) &gt;= 6), IF($O82 &lt;&gt; "", $E82/$O82, ""), ""),"")</f>
        <v>#VALUE!</v>
      </c>
      <c r="V82" s="10" t="e">
        <f>IF('FY2023'!$A84&lt;&gt;"",IF(AND(MONTH($K82) &lt;= 7, MONTH($L82) &gt;= 7 ), IF($O82 &lt;&gt; "", $E82/$O82, ""), ""),"")</f>
        <v>#VALUE!</v>
      </c>
      <c r="W82" s="10" t="e">
        <f>IF('FY2023'!$A84&lt;&gt;"",IF(AND(MONTH($K82) &lt;= 8, MONTH($L82) &gt;= 8), IF($O82 &lt;&gt; "", $E82/$O82, ""), ""),"")</f>
        <v>#VALUE!</v>
      </c>
      <c r="X82" s="10" t="e">
        <f>IF('FY2023'!$A84&lt;&gt;"",IF(AND(MONTH($K82) &lt;= 9, MONTH($L82) &gt;= 9), IF($O82 &lt;&gt; "", $E82/$O82, ""), ""),"")</f>
        <v>#VALUE!</v>
      </c>
      <c r="Y82" s="10" t="e">
        <f>IF('FY2023'!$A84&lt;&gt;"",IF(AND(MONTH($K82) &lt;= 10, MONTH($L82) &gt;= 10), IF($O82 &lt;&gt; "", $E82/$O82, ""), ""),"")</f>
        <v>#VALUE!</v>
      </c>
      <c r="Z82" s="10" t="e">
        <f>IF('FY2023'!$A84&lt;&gt;"",IF(AND(MONTH($K82) &lt;= 11, MONTH($L82) &gt;= 11), IF($O82 &lt;&gt; "", $E82/$O82, ""), ""),"")</f>
        <v>#VALUE!</v>
      </c>
      <c r="AA82" s="10" t="e">
        <f>IF('FY2023'!$A84&lt;&gt;"",IF(AND(MONTH($K82) &lt;= 12, MONTH($L82) &gt;= 12), IF($O82 &lt;&gt; "", $E82/$O82, ""), ""),"")</f>
        <v>#VALUE!</v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 t="e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#VALUE!</v>
      </c>
      <c r="L83" s="7" t="e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#VALUE!</v>
      </c>
      <c r="M83" s="7" t="e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#VALUE!</v>
      </c>
      <c r="N83" s="7" t="e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#VALUE!</v>
      </c>
      <c r="O83" s="5" t="e">
        <f t="shared" si="1"/>
        <v>#VALUE!</v>
      </c>
      <c r="P83" s="10" t="e">
        <f>IF('FY2023'!$A85&lt;&gt;"",IF(AND(MONTH($K83) &lt;= 1, MONTH($L83) &gt;= 1), IF($O83 &lt;&gt; "", $E83/$O83, ""), ""),"")</f>
        <v>#VALUE!</v>
      </c>
      <c r="Q83" s="10" t="e">
        <f>IF('FY2023'!$A85&lt;&gt;"",IF(AND(MONTH($K83) &lt;= 2, MONTH($L83) &gt;= 2), IF($O83 &lt;&gt; "", $E83/$O83, ""), ""),"")</f>
        <v>#VALUE!</v>
      </c>
      <c r="R83" s="10" t="e">
        <f>IF('FY2023'!$A85&lt;&gt;"",IF(AND(MONTH($K83) &lt;= 3, MONTH($L83) &gt;= 3), IF($O83 &lt;&gt; "", $E83/$O83, ""), ""),"")</f>
        <v>#VALUE!</v>
      </c>
      <c r="S83" s="10" t="e">
        <f>IF('FY2023'!$A85&lt;&gt;"",IF(AND(MONTH($K83) &lt;= 4, MONTH($L83) &gt;= 4), IF($O83 &lt;&gt; "", $E83/$O83, ""), ""),"")</f>
        <v>#VALUE!</v>
      </c>
      <c r="T83" s="10" t="e">
        <f>IF('FY2023'!$A85&lt;&gt;"",IF(AND(MONTH($K83) &lt;= 5, MONTH($L83) &gt;= 5), IF($O83 &lt;&gt; "", $E83/$O83, ""), ""),"")</f>
        <v>#VALUE!</v>
      </c>
      <c r="U83" s="10" t="e">
        <f>IF('FY2023'!$A85&lt;&gt;"",IF(AND(MONTH($K83) &lt;= 6, MONTH($L83) &gt;= 6), IF($O83 &lt;&gt; "", $E83/$O83, ""), ""),"")</f>
        <v>#VALUE!</v>
      </c>
      <c r="V83" s="10" t="e">
        <f>IF('FY2023'!$A85&lt;&gt;"",IF(AND(MONTH($K83) &lt;= 7, MONTH($L83) &gt;= 7 ), IF($O83 &lt;&gt; "", $E83/$O83, ""), ""),"")</f>
        <v>#VALUE!</v>
      </c>
      <c r="W83" s="10" t="e">
        <f>IF('FY2023'!$A85&lt;&gt;"",IF(AND(MONTH($K83) &lt;= 8, MONTH($L83) &gt;= 8), IF($O83 &lt;&gt; "", $E83/$O83, ""), ""),"")</f>
        <v>#VALUE!</v>
      </c>
      <c r="X83" s="10" t="e">
        <f>IF('FY2023'!$A85&lt;&gt;"",IF(AND(MONTH($K83) &lt;= 9, MONTH($L83) &gt;= 9), IF($O83 &lt;&gt; "", $E83/$O83, ""), ""),"")</f>
        <v>#VALUE!</v>
      </c>
      <c r="Y83" s="10" t="e">
        <f>IF('FY2023'!$A85&lt;&gt;"",IF(AND(MONTH($K83) &lt;= 10, MONTH($L83) &gt;= 10), IF($O83 &lt;&gt; "", $E83/$O83, ""), ""),"")</f>
        <v>#VALUE!</v>
      </c>
      <c r="Z83" s="10" t="e">
        <f>IF('FY2023'!$A85&lt;&gt;"",IF(AND(MONTH($K83) &lt;= 11, MONTH($L83) &gt;= 11), IF($O83 &lt;&gt; "", $E83/$O83, ""), ""),"")</f>
        <v>#VALUE!</v>
      </c>
      <c r="AA83" s="10" t="e">
        <f>IF('FY2023'!$A85&lt;&gt;"",IF(AND(MONTH($K83) &lt;= 12, MONTH($L83) &gt;= 12), IF($O83 &lt;&gt; "", $E83/$O83, ""), ""),"")</f>
        <v>#VALUE!</v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 t="e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#VALUE!</v>
      </c>
      <c r="L84" s="7" t="e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#VALUE!</v>
      </c>
      <c r="M84" s="7" t="e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#VALUE!</v>
      </c>
      <c r="N84" s="7" t="e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#VALUE!</v>
      </c>
      <c r="O84" s="5" t="e">
        <f t="shared" si="1"/>
        <v>#VALUE!</v>
      </c>
      <c r="P84" s="10" t="e">
        <f>IF('FY2023'!$A86&lt;&gt;"",IF(AND(MONTH($K84) &lt;= 1, MONTH($L84) &gt;= 1), IF($O84 &lt;&gt; "", $E84/$O84, ""), ""),"")</f>
        <v>#VALUE!</v>
      </c>
      <c r="Q84" s="10" t="e">
        <f>IF('FY2023'!$A86&lt;&gt;"",IF(AND(MONTH($K84) &lt;= 2, MONTH($L84) &gt;= 2), IF($O84 &lt;&gt; "", $E84/$O84, ""), ""),"")</f>
        <v>#VALUE!</v>
      </c>
      <c r="R84" s="10" t="e">
        <f>IF('FY2023'!$A86&lt;&gt;"",IF(AND(MONTH($K84) &lt;= 3, MONTH($L84) &gt;= 3), IF($O84 &lt;&gt; "", $E84/$O84, ""), ""),"")</f>
        <v>#VALUE!</v>
      </c>
      <c r="S84" s="10" t="e">
        <f>IF('FY2023'!$A86&lt;&gt;"",IF(AND(MONTH($K84) &lt;= 4, MONTH($L84) &gt;= 4), IF($O84 &lt;&gt; "", $E84/$O84, ""), ""),"")</f>
        <v>#VALUE!</v>
      </c>
      <c r="T84" s="10" t="e">
        <f>IF('FY2023'!$A86&lt;&gt;"",IF(AND(MONTH($K84) &lt;= 5, MONTH($L84) &gt;= 5), IF($O84 &lt;&gt; "", $E84/$O84, ""), ""),"")</f>
        <v>#VALUE!</v>
      </c>
      <c r="U84" s="10" t="e">
        <f>IF('FY2023'!$A86&lt;&gt;"",IF(AND(MONTH($K84) &lt;= 6, MONTH($L84) &gt;= 6), IF($O84 &lt;&gt; "", $E84/$O84, ""), ""),"")</f>
        <v>#VALUE!</v>
      </c>
      <c r="V84" s="10" t="e">
        <f>IF('FY2023'!$A86&lt;&gt;"",IF(AND(MONTH($K84) &lt;= 7, MONTH($L84) &gt;= 7 ), IF($O84 &lt;&gt; "", $E84/$O84, ""), ""),"")</f>
        <v>#VALUE!</v>
      </c>
      <c r="W84" s="10" t="e">
        <f>IF('FY2023'!$A86&lt;&gt;"",IF(AND(MONTH($K84) &lt;= 8, MONTH($L84) &gt;= 8), IF($O84 &lt;&gt; "", $E84/$O84, ""), ""),"")</f>
        <v>#VALUE!</v>
      </c>
      <c r="X84" s="10" t="e">
        <f>IF('FY2023'!$A86&lt;&gt;"",IF(AND(MONTH($K84) &lt;= 9, MONTH($L84) &gt;= 9), IF($O84 &lt;&gt; "", $E84/$O84, ""), ""),"")</f>
        <v>#VALUE!</v>
      </c>
      <c r="Y84" s="10" t="e">
        <f>IF('FY2023'!$A86&lt;&gt;"",IF(AND(MONTH($K84) &lt;= 10, MONTH($L84) &gt;= 10), IF($O84 &lt;&gt; "", $E84/$O84, ""), ""),"")</f>
        <v>#VALUE!</v>
      </c>
      <c r="Z84" s="10" t="e">
        <f>IF('FY2023'!$A86&lt;&gt;"",IF(AND(MONTH($K84) &lt;= 11, MONTH($L84) &gt;= 11), IF($O84 &lt;&gt; "", $E84/$O84, ""), ""),"")</f>
        <v>#VALUE!</v>
      </c>
      <c r="AA84" s="10" t="e">
        <f>IF('FY2023'!$A86&lt;&gt;"",IF(AND(MONTH($K84) &lt;= 12, MONTH($L84) &gt;= 12), IF($O84 &lt;&gt; "", $E84/$O84, ""), ""),"")</f>
        <v>#VALUE!</v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 t="e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#VALUE!</v>
      </c>
      <c r="L85" s="7" t="e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#VALUE!</v>
      </c>
      <c r="M85" s="7" t="e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#VALUE!</v>
      </c>
      <c r="N85" s="7" t="e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#VALUE!</v>
      </c>
      <c r="O85" s="5" t="e">
        <f t="shared" si="1"/>
        <v>#VALUE!</v>
      </c>
      <c r="P85" s="10" t="e">
        <f>IF('FY2023'!$A87&lt;&gt;"",IF(AND(MONTH($K85) &lt;= 1, MONTH($L85) &gt;= 1), IF($O85 &lt;&gt; "", $E85/$O85, ""), ""),"")</f>
        <v>#VALUE!</v>
      </c>
      <c r="Q85" s="10" t="e">
        <f>IF('FY2023'!$A87&lt;&gt;"",IF(AND(MONTH($K85) &lt;= 2, MONTH($L85) &gt;= 2), IF($O85 &lt;&gt; "", $E85/$O85, ""), ""),"")</f>
        <v>#VALUE!</v>
      </c>
      <c r="R85" s="10" t="e">
        <f>IF('FY2023'!$A87&lt;&gt;"",IF(AND(MONTH($K85) &lt;= 3, MONTH($L85) &gt;= 3), IF($O85 &lt;&gt; "", $E85/$O85, ""), ""),"")</f>
        <v>#VALUE!</v>
      </c>
      <c r="S85" s="10" t="e">
        <f>IF('FY2023'!$A87&lt;&gt;"",IF(AND(MONTH($K85) &lt;= 4, MONTH($L85) &gt;= 4), IF($O85 &lt;&gt; "", $E85/$O85, ""), ""),"")</f>
        <v>#VALUE!</v>
      </c>
      <c r="T85" s="10" t="e">
        <f>IF('FY2023'!$A87&lt;&gt;"",IF(AND(MONTH($K85) &lt;= 5, MONTH($L85) &gt;= 5), IF($O85 &lt;&gt; "", $E85/$O85, ""), ""),"")</f>
        <v>#VALUE!</v>
      </c>
      <c r="U85" s="10" t="e">
        <f>IF('FY2023'!$A87&lt;&gt;"",IF(AND(MONTH($K85) &lt;= 6, MONTH($L85) &gt;= 6), IF($O85 &lt;&gt; "", $E85/$O85, ""), ""),"")</f>
        <v>#VALUE!</v>
      </c>
      <c r="V85" s="10" t="e">
        <f>IF('FY2023'!$A87&lt;&gt;"",IF(AND(MONTH($K85) &lt;= 7, MONTH($L85) &gt;= 7 ), IF($O85 &lt;&gt; "", $E85/$O85, ""), ""),"")</f>
        <v>#VALUE!</v>
      </c>
      <c r="W85" s="10" t="e">
        <f>IF('FY2023'!$A87&lt;&gt;"",IF(AND(MONTH($K85) &lt;= 8, MONTH($L85) &gt;= 8), IF($O85 &lt;&gt; "", $E85/$O85, ""), ""),"")</f>
        <v>#VALUE!</v>
      </c>
      <c r="X85" s="10" t="e">
        <f>IF('FY2023'!$A87&lt;&gt;"",IF(AND(MONTH($K85) &lt;= 9, MONTH($L85) &gt;= 9), IF($O85 &lt;&gt; "", $E85/$O85, ""), ""),"")</f>
        <v>#VALUE!</v>
      </c>
      <c r="Y85" s="10" t="e">
        <f>IF('FY2023'!$A87&lt;&gt;"",IF(AND(MONTH($K85) &lt;= 10, MONTH($L85) &gt;= 10), IF($O85 &lt;&gt; "", $E85/$O85, ""), ""),"")</f>
        <v>#VALUE!</v>
      </c>
      <c r="Z85" s="10" t="e">
        <f>IF('FY2023'!$A87&lt;&gt;"",IF(AND(MONTH($K85) &lt;= 11, MONTH($L85) &gt;= 11), IF($O85 &lt;&gt; "", $E85/$O85, ""), ""),"")</f>
        <v>#VALUE!</v>
      </c>
      <c r="AA85" s="10" t="e">
        <f>IF('FY2023'!$A87&lt;&gt;"",IF(AND(MONTH($K85) &lt;= 12, MONTH($L85) &gt;= 12), IF($O85 &lt;&gt; "", $E85/$O85, ""), ""),"")</f>
        <v>#VALUE!</v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 t="e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#VALUE!</v>
      </c>
      <c r="L86" s="7" t="e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#VALUE!</v>
      </c>
      <c r="M86" s="7" t="e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#VALUE!</v>
      </c>
      <c r="N86" s="7" t="e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#VALUE!</v>
      </c>
      <c r="O86" s="5" t="e">
        <f t="shared" si="1"/>
        <v>#VALUE!</v>
      </c>
      <c r="P86" s="10" t="e">
        <f>IF('FY2023'!$A88&lt;&gt;"",IF(AND(MONTH($K86) &lt;= 1, MONTH($L86) &gt;= 1), IF($O86 &lt;&gt; "", $E86/$O86, ""), ""),"")</f>
        <v>#VALUE!</v>
      </c>
      <c r="Q86" s="10" t="e">
        <f>IF('FY2023'!$A88&lt;&gt;"",IF(AND(MONTH($K86) &lt;= 2, MONTH($L86) &gt;= 2), IF($O86 &lt;&gt; "", $E86/$O86, ""), ""),"")</f>
        <v>#VALUE!</v>
      </c>
      <c r="R86" s="10" t="e">
        <f>IF('FY2023'!$A88&lt;&gt;"",IF(AND(MONTH($K86) &lt;= 3, MONTH($L86) &gt;= 3), IF($O86 &lt;&gt; "", $E86/$O86, ""), ""),"")</f>
        <v>#VALUE!</v>
      </c>
      <c r="S86" s="10" t="e">
        <f>IF('FY2023'!$A88&lt;&gt;"",IF(AND(MONTH($K86) &lt;= 4, MONTH($L86) &gt;= 4), IF($O86 &lt;&gt; "", $E86/$O86, ""), ""),"")</f>
        <v>#VALUE!</v>
      </c>
      <c r="T86" s="10" t="e">
        <f>IF('FY2023'!$A88&lt;&gt;"",IF(AND(MONTH($K86) &lt;= 5, MONTH($L86) &gt;= 5), IF($O86 &lt;&gt; "", $E86/$O86, ""), ""),"")</f>
        <v>#VALUE!</v>
      </c>
      <c r="U86" s="10" t="e">
        <f>IF('FY2023'!$A88&lt;&gt;"",IF(AND(MONTH($K86) &lt;= 6, MONTH($L86) &gt;= 6), IF($O86 &lt;&gt; "", $E86/$O86, ""), ""),"")</f>
        <v>#VALUE!</v>
      </c>
      <c r="V86" s="10" t="e">
        <f>IF('FY2023'!$A88&lt;&gt;"",IF(AND(MONTH($K86) &lt;= 7, MONTH($L86) &gt;= 7 ), IF($O86 &lt;&gt; "", $E86/$O86, ""), ""),"")</f>
        <v>#VALUE!</v>
      </c>
      <c r="W86" s="10" t="e">
        <f>IF('FY2023'!$A88&lt;&gt;"",IF(AND(MONTH($K86) &lt;= 8, MONTH($L86) &gt;= 8), IF($O86 &lt;&gt; "", $E86/$O86, ""), ""),"")</f>
        <v>#VALUE!</v>
      </c>
      <c r="X86" s="10" t="e">
        <f>IF('FY2023'!$A88&lt;&gt;"",IF(AND(MONTH($K86) &lt;= 9, MONTH($L86) &gt;= 9), IF($O86 &lt;&gt; "", $E86/$O86, ""), ""),"")</f>
        <v>#VALUE!</v>
      </c>
      <c r="Y86" s="10" t="e">
        <f>IF('FY2023'!$A88&lt;&gt;"",IF(AND(MONTH($K86) &lt;= 10, MONTH($L86) &gt;= 10), IF($O86 &lt;&gt; "", $E86/$O86, ""), ""),"")</f>
        <v>#VALUE!</v>
      </c>
      <c r="Z86" s="10" t="e">
        <f>IF('FY2023'!$A88&lt;&gt;"",IF(AND(MONTH($K86) &lt;= 11, MONTH($L86) &gt;= 11), IF($O86 &lt;&gt; "", $E86/$O86, ""), ""),"")</f>
        <v>#VALUE!</v>
      </c>
      <c r="AA86" s="10" t="e">
        <f>IF('FY2023'!$A88&lt;&gt;"",IF(AND(MONTH($K86) &lt;= 12, MONTH($L86) &gt;= 12), IF($O86 &lt;&gt; "", $E86/$O86, ""), ""),"")</f>
        <v>#VALUE!</v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 t="e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#VALUE!</v>
      </c>
      <c r="L87" s="7" t="e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#VALUE!</v>
      </c>
      <c r="M87" s="7" t="e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#VALUE!</v>
      </c>
      <c r="N87" s="7" t="e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#VALUE!</v>
      </c>
      <c r="O87" s="5" t="e">
        <f t="shared" si="1"/>
        <v>#VALUE!</v>
      </c>
      <c r="P87" s="10" t="e">
        <f>IF('FY2023'!$A89&lt;&gt;"",IF(AND(MONTH($K87) &lt;= 1, MONTH($L87) &gt;= 1), IF($O87 &lt;&gt; "", $E87/$O87, ""), ""),"")</f>
        <v>#VALUE!</v>
      </c>
      <c r="Q87" s="10" t="e">
        <f>IF('FY2023'!$A89&lt;&gt;"",IF(AND(MONTH($K87) &lt;= 2, MONTH($L87) &gt;= 2), IF($O87 &lt;&gt; "", $E87/$O87, ""), ""),"")</f>
        <v>#VALUE!</v>
      </c>
      <c r="R87" s="10" t="e">
        <f>IF('FY2023'!$A89&lt;&gt;"",IF(AND(MONTH($K87) &lt;= 3, MONTH($L87) &gt;= 3), IF($O87 &lt;&gt; "", $E87/$O87, ""), ""),"")</f>
        <v>#VALUE!</v>
      </c>
      <c r="S87" s="10" t="e">
        <f>IF('FY2023'!$A89&lt;&gt;"",IF(AND(MONTH($K87) &lt;= 4, MONTH($L87) &gt;= 4), IF($O87 &lt;&gt; "", $E87/$O87, ""), ""),"")</f>
        <v>#VALUE!</v>
      </c>
      <c r="T87" s="10" t="e">
        <f>IF('FY2023'!$A89&lt;&gt;"",IF(AND(MONTH($K87) &lt;= 5, MONTH($L87) &gt;= 5), IF($O87 &lt;&gt; "", $E87/$O87, ""), ""),"")</f>
        <v>#VALUE!</v>
      </c>
      <c r="U87" s="10" t="e">
        <f>IF('FY2023'!$A89&lt;&gt;"",IF(AND(MONTH($K87) &lt;= 6, MONTH($L87) &gt;= 6), IF($O87 &lt;&gt; "", $E87/$O87, ""), ""),"")</f>
        <v>#VALUE!</v>
      </c>
      <c r="V87" s="10" t="e">
        <f>IF('FY2023'!$A89&lt;&gt;"",IF(AND(MONTH($K87) &lt;= 7, MONTH($L87) &gt;= 7 ), IF($O87 &lt;&gt; "", $E87/$O87, ""), ""),"")</f>
        <v>#VALUE!</v>
      </c>
      <c r="W87" s="10" t="e">
        <f>IF('FY2023'!$A89&lt;&gt;"",IF(AND(MONTH($K87) &lt;= 8, MONTH($L87) &gt;= 8), IF($O87 &lt;&gt; "", $E87/$O87, ""), ""),"")</f>
        <v>#VALUE!</v>
      </c>
      <c r="X87" s="10" t="e">
        <f>IF('FY2023'!$A89&lt;&gt;"",IF(AND(MONTH($K87) &lt;= 9, MONTH($L87) &gt;= 9), IF($O87 &lt;&gt; "", $E87/$O87, ""), ""),"")</f>
        <v>#VALUE!</v>
      </c>
      <c r="Y87" s="10" t="e">
        <f>IF('FY2023'!$A89&lt;&gt;"",IF(AND(MONTH($K87) &lt;= 10, MONTH($L87) &gt;= 10), IF($O87 &lt;&gt; "", $E87/$O87, ""), ""),"")</f>
        <v>#VALUE!</v>
      </c>
      <c r="Z87" s="10" t="e">
        <f>IF('FY2023'!$A89&lt;&gt;"",IF(AND(MONTH($K87) &lt;= 11, MONTH($L87) &gt;= 11), IF($O87 &lt;&gt; "", $E87/$O87, ""), ""),"")</f>
        <v>#VALUE!</v>
      </c>
      <c r="AA87" s="10" t="e">
        <f>IF('FY2023'!$A89&lt;&gt;"",IF(AND(MONTH($K87) &lt;= 12, MONTH($L87) &gt;= 12), IF($O87 &lt;&gt; "", $E87/$O87, ""), ""),"")</f>
        <v>#VALUE!</v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 t="e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#VALUE!</v>
      </c>
      <c r="L88" s="7" t="e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#VALUE!</v>
      </c>
      <c r="M88" s="7" t="e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#VALUE!</v>
      </c>
      <c r="N88" s="7" t="e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#VALUE!</v>
      </c>
      <c r="O88" s="5" t="e">
        <f t="shared" si="1"/>
        <v>#VALUE!</v>
      </c>
      <c r="P88" s="10" t="e">
        <f>IF('FY2023'!$A90&lt;&gt;"",IF(AND(MONTH($K88) &lt;= 1, MONTH($L88) &gt;= 1), IF($O88 &lt;&gt; "", $E88/$O88, ""), ""),"")</f>
        <v>#VALUE!</v>
      </c>
      <c r="Q88" s="10" t="e">
        <f>IF('FY2023'!$A90&lt;&gt;"",IF(AND(MONTH($K88) &lt;= 2, MONTH($L88) &gt;= 2), IF($O88 &lt;&gt; "", $E88/$O88, ""), ""),"")</f>
        <v>#VALUE!</v>
      </c>
      <c r="R88" s="10" t="e">
        <f>IF('FY2023'!$A90&lt;&gt;"",IF(AND(MONTH($K88) &lt;= 3, MONTH($L88) &gt;= 3), IF($O88 &lt;&gt; "", $E88/$O88, ""), ""),"")</f>
        <v>#VALUE!</v>
      </c>
      <c r="S88" s="10" t="e">
        <f>IF('FY2023'!$A90&lt;&gt;"",IF(AND(MONTH($K88) &lt;= 4, MONTH($L88) &gt;= 4), IF($O88 &lt;&gt; "", $E88/$O88, ""), ""),"")</f>
        <v>#VALUE!</v>
      </c>
      <c r="T88" s="10" t="e">
        <f>IF('FY2023'!$A90&lt;&gt;"",IF(AND(MONTH($K88) &lt;= 5, MONTH($L88) &gt;= 5), IF($O88 &lt;&gt; "", $E88/$O88, ""), ""),"")</f>
        <v>#VALUE!</v>
      </c>
      <c r="U88" s="10" t="e">
        <f>IF('FY2023'!$A90&lt;&gt;"",IF(AND(MONTH($K88) &lt;= 6, MONTH($L88) &gt;= 6), IF($O88 &lt;&gt; "", $E88/$O88, ""), ""),"")</f>
        <v>#VALUE!</v>
      </c>
      <c r="V88" s="10" t="e">
        <f>IF('FY2023'!$A90&lt;&gt;"",IF(AND(MONTH($K88) &lt;= 7, MONTH($L88) &gt;= 7 ), IF($O88 &lt;&gt; "", $E88/$O88, ""), ""),"")</f>
        <v>#VALUE!</v>
      </c>
      <c r="W88" s="10" t="e">
        <f>IF('FY2023'!$A90&lt;&gt;"",IF(AND(MONTH($K88) &lt;= 8, MONTH($L88) &gt;= 8), IF($O88 &lt;&gt; "", $E88/$O88, ""), ""),"")</f>
        <v>#VALUE!</v>
      </c>
      <c r="X88" s="10" t="e">
        <f>IF('FY2023'!$A90&lt;&gt;"",IF(AND(MONTH($K88) &lt;= 9, MONTH($L88) &gt;= 9), IF($O88 &lt;&gt; "", $E88/$O88, ""), ""),"")</f>
        <v>#VALUE!</v>
      </c>
      <c r="Y88" s="10" t="e">
        <f>IF('FY2023'!$A90&lt;&gt;"",IF(AND(MONTH($K88) &lt;= 10, MONTH($L88) &gt;= 10), IF($O88 &lt;&gt; "", $E88/$O88, ""), ""),"")</f>
        <v>#VALUE!</v>
      </c>
      <c r="Z88" s="10" t="e">
        <f>IF('FY2023'!$A90&lt;&gt;"",IF(AND(MONTH($K88) &lt;= 11, MONTH($L88) &gt;= 11), IF($O88 &lt;&gt; "", $E88/$O88, ""), ""),"")</f>
        <v>#VALUE!</v>
      </c>
      <c r="AA88" s="10" t="e">
        <f>IF('FY2023'!$A90&lt;&gt;"",IF(AND(MONTH($K88) &lt;= 12, MONTH($L88) &gt;= 12), IF($O88 &lt;&gt; "", $E88/$O88, ""), ""),"")</f>
        <v>#VALUE!</v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 t="e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#VALUE!</v>
      </c>
      <c r="L89" s="7" t="e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#VALUE!</v>
      </c>
      <c r="M89" s="7" t="e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#VALUE!</v>
      </c>
      <c r="N89" s="7" t="e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#VALUE!</v>
      </c>
      <c r="O89" s="5" t="e">
        <f t="shared" si="1"/>
        <v>#VALUE!</v>
      </c>
      <c r="P89" s="10" t="e">
        <f>IF('FY2023'!$A91&lt;&gt;"",IF(AND(MONTH($K89) &lt;= 1, MONTH($L89) &gt;= 1), IF($O89 &lt;&gt; "", $E89/$O89, ""), ""),"")</f>
        <v>#VALUE!</v>
      </c>
      <c r="Q89" s="10" t="e">
        <f>IF('FY2023'!$A91&lt;&gt;"",IF(AND(MONTH($K89) &lt;= 2, MONTH($L89) &gt;= 2), IF($O89 &lt;&gt; "", $E89/$O89, ""), ""),"")</f>
        <v>#VALUE!</v>
      </c>
      <c r="R89" s="10" t="e">
        <f>IF('FY2023'!$A91&lt;&gt;"",IF(AND(MONTH($K89) &lt;= 3, MONTH($L89) &gt;= 3), IF($O89 &lt;&gt; "", $E89/$O89, ""), ""),"")</f>
        <v>#VALUE!</v>
      </c>
      <c r="S89" s="10" t="e">
        <f>IF('FY2023'!$A91&lt;&gt;"",IF(AND(MONTH($K89) &lt;= 4, MONTH($L89) &gt;= 4), IF($O89 &lt;&gt; "", $E89/$O89, ""), ""),"")</f>
        <v>#VALUE!</v>
      </c>
      <c r="T89" s="10" t="e">
        <f>IF('FY2023'!$A91&lt;&gt;"",IF(AND(MONTH($K89) &lt;= 5, MONTH($L89) &gt;= 5), IF($O89 &lt;&gt; "", $E89/$O89, ""), ""),"")</f>
        <v>#VALUE!</v>
      </c>
      <c r="U89" s="10" t="e">
        <f>IF('FY2023'!$A91&lt;&gt;"",IF(AND(MONTH($K89) &lt;= 6, MONTH($L89) &gt;= 6), IF($O89 &lt;&gt; "", $E89/$O89, ""), ""),"")</f>
        <v>#VALUE!</v>
      </c>
      <c r="V89" s="10" t="e">
        <f>IF('FY2023'!$A91&lt;&gt;"",IF(AND(MONTH($K89) &lt;= 7, MONTH($L89) &gt;= 7 ), IF($O89 &lt;&gt; "", $E89/$O89, ""), ""),"")</f>
        <v>#VALUE!</v>
      </c>
      <c r="W89" s="10" t="e">
        <f>IF('FY2023'!$A91&lt;&gt;"",IF(AND(MONTH($K89) &lt;= 8, MONTH($L89) &gt;= 8), IF($O89 &lt;&gt; "", $E89/$O89, ""), ""),"")</f>
        <v>#VALUE!</v>
      </c>
      <c r="X89" s="10" t="e">
        <f>IF('FY2023'!$A91&lt;&gt;"",IF(AND(MONTH($K89) &lt;= 9, MONTH($L89) &gt;= 9), IF($O89 &lt;&gt; "", $E89/$O89, ""), ""),"")</f>
        <v>#VALUE!</v>
      </c>
      <c r="Y89" s="10" t="e">
        <f>IF('FY2023'!$A91&lt;&gt;"",IF(AND(MONTH($K89) &lt;= 10, MONTH($L89) &gt;= 10), IF($O89 &lt;&gt; "", $E89/$O89, ""), ""),"")</f>
        <v>#VALUE!</v>
      </c>
      <c r="Z89" s="10" t="e">
        <f>IF('FY2023'!$A91&lt;&gt;"",IF(AND(MONTH($K89) &lt;= 11, MONTH($L89) &gt;= 11), IF($O89 &lt;&gt; "", $E89/$O89, ""), ""),"")</f>
        <v>#VALUE!</v>
      </c>
      <c r="AA89" s="10" t="e">
        <f>IF('FY2023'!$A91&lt;&gt;"",IF(AND(MONTH($K89) &lt;= 12, MONTH($L89) &gt;= 12), IF($O89 &lt;&gt; "", $E89/$O89, ""), ""),"")</f>
        <v>#VALUE!</v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 t="e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#VALUE!</v>
      </c>
      <c r="L90" s="7" t="e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#VALUE!</v>
      </c>
      <c r="M90" s="7" t="e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#VALUE!</v>
      </c>
      <c r="N90" s="7" t="e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#VALUE!</v>
      </c>
      <c r="O90" s="5" t="e">
        <f t="shared" si="1"/>
        <v>#VALUE!</v>
      </c>
      <c r="P90" s="10" t="e">
        <f>IF('FY2023'!$A92&lt;&gt;"",IF(AND(MONTH($K90) &lt;= 1, MONTH($L90) &gt;= 1), IF($O90 &lt;&gt; "", $E90/$O90, ""), ""),"")</f>
        <v>#VALUE!</v>
      </c>
      <c r="Q90" s="10" t="e">
        <f>IF('FY2023'!$A92&lt;&gt;"",IF(AND(MONTH($K90) &lt;= 2, MONTH($L90) &gt;= 2), IF($O90 &lt;&gt; "", $E90/$O90, ""), ""),"")</f>
        <v>#VALUE!</v>
      </c>
      <c r="R90" s="10" t="e">
        <f>IF('FY2023'!$A92&lt;&gt;"",IF(AND(MONTH($K90) &lt;= 3, MONTH($L90) &gt;= 3), IF($O90 &lt;&gt; "", $E90/$O90, ""), ""),"")</f>
        <v>#VALUE!</v>
      </c>
      <c r="S90" s="10" t="e">
        <f>IF('FY2023'!$A92&lt;&gt;"",IF(AND(MONTH($K90) &lt;= 4, MONTH($L90) &gt;= 4), IF($O90 &lt;&gt; "", $E90/$O90, ""), ""),"")</f>
        <v>#VALUE!</v>
      </c>
      <c r="T90" s="10" t="e">
        <f>IF('FY2023'!$A92&lt;&gt;"",IF(AND(MONTH($K90) &lt;= 5, MONTH($L90) &gt;= 5), IF($O90 &lt;&gt; "", $E90/$O90, ""), ""),"")</f>
        <v>#VALUE!</v>
      </c>
      <c r="U90" s="10" t="e">
        <f>IF('FY2023'!$A92&lt;&gt;"",IF(AND(MONTH($K90) &lt;= 6, MONTH($L90) &gt;= 6), IF($O90 &lt;&gt; "", $E90/$O90, ""), ""),"")</f>
        <v>#VALUE!</v>
      </c>
      <c r="V90" s="10" t="e">
        <f>IF('FY2023'!$A92&lt;&gt;"",IF(AND(MONTH($K90) &lt;= 7, MONTH($L90) &gt;= 7 ), IF($O90 &lt;&gt; "", $E90/$O90, ""), ""),"")</f>
        <v>#VALUE!</v>
      </c>
      <c r="W90" s="10" t="e">
        <f>IF('FY2023'!$A92&lt;&gt;"",IF(AND(MONTH($K90) &lt;= 8, MONTH($L90) &gt;= 8), IF($O90 &lt;&gt; "", $E90/$O90, ""), ""),"")</f>
        <v>#VALUE!</v>
      </c>
      <c r="X90" s="10" t="e">
        <f>IF('FY2023'!$A92&lt;&gt;"",IF(AND(MONTH($K90) &lt;= 9, MONTH($L90) &gt;= 9), IF($O90 &lt;&gt; "", $E90/$O90, ""), ""),"")</f>
        <v>#VALUE!</v>
      </c>
      <c r="Y90" s="10" t="e">
        <f>IF('FY2023'!$A92&lt;&gt;"",IF(AND(MONTH($K90) &lt;= 10, MONTH($L90) &gt;= 10), IF($O90 &lt;&gt; "", $E90/$O90, ""), ""),"")</f>
        <v>#VALUE!</v>
      </c>
      <c r="Z90" s="10" t="e">
        <f>IF('FY2023'!$A92&lt;&gt;"",IF(AND(MONTH($K90) &lt;= 11, MONTH($L90) &gt;= 11), IF($O90 &lt;&gt; "", $E90/$O90, ""), ""),"")</f>
        <v>#VALUE!</v>
      </c>
      <c r="AA90" s="10" t="e">
        <f>IF('FY2023'!$A92&lt;&gt;"",IF(AND(MONTH($K90) &lt;= 12, MONTH($L90) &gt;= 12), IF($O90 &lt;&gt; "", $E90/$O90, ""), ""),"")</f>
        <v>#VALUE!</v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 t="e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#VALUE!</v>
      </c>
      <c r="L91" s="7" t="e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#VALUE!</v>
      </c>
      <c r="M91" s="7" t="e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#VALUE!</v>
      </c>
      <c r="N91" s="7" t="e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#VALUE!</v>
      </c>
      <c r="O91" s="5" t="e">
        <f t="shared" si="1"/>
        <v>#VALUE!</v>
      </c>
      <c r="P91" s="10" t="e">
        <f>IF('FY2023'!$A93&lt;&gt;"",IF(AND(MONTH($K91) &lt;= 1, MONTH($L91) &gt;= 1), IF($O91 &lt;&gt; "", $E91/$O91, ""), ""),"")</f>
        <v>#VALUE!</v>
      </c>
      <c r="Q91" s="10" t="e">
        <f>IF('FY2023'!$A93&lt;&gt;"",IF(AND(MONTH($K91) &lt;= 2, MONTH($L91) &gt;= 2), IF($O91 &lt;&gt; "", $E91/$O91, ""), ""),"")</f>
        <v>#VALUE!</v>
      </c>
      <c r="R91" s="10" t="e">
        <f>IF('FY2023'!$A93&lt;&gt;"",IF(AND(MONTH($K91) &lt;= 3, MONTH($L91) &gt;= 3), IF($O91 &lt;&gt; "", $E91/$O91, ""), ""),"")</f>
        <v>#VALUE!</v>
      </c>
      <c r="S91" s="10" t="e">
        <f>IF('FY2023'!$A93&lt;&gt;"",IF(AND(MONTH($K91) &lt;= 4, MONTH($L91) &gt;= 4), IF($O91 &lt;&gt; "", $E91/$O91, ""), ""),"")</f>
        <v>#VALUE!</v>
      </c>
      <c r="T91" s="10" t="e">
        <f>IF('FY2023'!$A93&lt;&gt;"",IF(AND(MONTH($K91) &lt;= 5, MONTH($L91) &gt;= 5), IF($O91 &lt;&gt; "", $E91/$O91, ""), ""),"")</f>
        <v>#VALUE!</v>
      </c>
      <c r="U91" s="10" t="e">
        <f>IF('FY2023'!$A93&lt;&gt;"",IF(AND(MONTH($K91) &lt;= 6, MONTH($L91) &gt;= 6), IF($O91 &lt;&gt; "", $E91/$O91, ""), ""),"")</f>
        <v>#VALUE!</v>
      </c>
      <c r="V91" s="10" t="e">
        <f>IF('FY2023'!$A93&lt;&gt;"",IF(AND(MONTH($K91) &lt;= 7, MONTH($L91) &gt;= 7 ), IF($O91 &lt;&gt; "", $E91/$O91, ""), ""),"")</f>
        <v>#VALUE!</v>
      </c>
      <c r="W91" s="10" t="e">
        <f>IF('FY2023'!$A93&lt;&gt;"",IF(AND(MONTH($K91) &lt;= 8, MONTH($L91) &gt;= 8), IF($O91 &lt;&gt; "", $E91/$O91, ""), ""),"")</f>
        <v>#VALUE!</v>
      </c>
      <c r="X91" s="10" t="e">
        <f>IF('FY2023'!$A93&lt;&gt;"",IF(AND(MONTH($K91) &lt;= 9, MONTH($L91) &gt;= 9), IF($O91 &lt;&gt; "", $E91/$O91, ""), ""),"")</f>
        <v>#VALUE!</v>
      </c>
      <c r="Y91" s="10" t="e">
        <f>IF('FY2023'!$A93&lt;&gt;"",IF(AND(MONTH($K91) &lt;= 10, MONTH($L91) &gt;= 10), IF($O91 &lt;&gt; "", $E91/$O91, ""), ""),"")</f>
        <v>#VALUE!</v>
      </c>
      <c r="Z91" s="10" t="e">
        <f>IF('FY2023'!$A93&lt;&gt;"",IF(AND(MONTH($K91) &lt;= 11, MONTH($L91) &gt;= 11), IF($O91 &lt;&gt; "", $E91/$O91, ""), ""),"")</f>
        <v>#VALUE!</v>
      </c>
      <c r="AA91" s="10" t="e">
        <f>IF('FY2023'!$A93&lt;&gt;"",IF(AND(MONTH($K91) &lt;= 12, MONTH($L91) &gt;= 12), IF($O91 &lt;&gt; "", $E91/$O91, ""), ""),"")</f>
        <v>#VALUE!</v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 t="e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#VALUE!</v>
      </c>
      <c r="L92" s="7" t="e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#VALUE!</v>
      </c>
      <c r="M92" s="7" t="e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#VALUE!</v>
      </c>
      <c r="N92" s="7" t="e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#VALUE!</v>
      </c>
      <c r="O92" s="5" t="e">
        <f t="shared" si="1"/>
        <v>#VALUE!</v>
      </c>
      <c r="P92" s="10" t="e">
        <f>IF('FY2023'!$A94&lt;&gt;"",IF(AND(MONTH($K92) &lt;= 1, MONTH($L92) &gt;= 1), IF($O92 &lt;&gt; "", $E92/$O92, ""), ""),"")</f>
        <v>#VALUE!</v>
      </c>
      <c r="Q92" s="10" t="e">
        <f>IF('FY2023'!$A94&lt;&gt;"",IF(AND(MONTH($K92) &lt;= 2, MONTH($L92) &gt;= 2), IF($O92 &lt;&gt; "", $E92/$O92, ""), ""),"")</f>
        <v>#VALUE!</v>
      </c>
      <c r="R92" s="10" t="e">
        <f>IF('FY2023'!$A94&lt;&gt;"",IF(AND(MONTH($K92) &lt;= 3, MONTH($L92) &gt;= 3), IF($O92 &lt;&gt; "", $E92/$O92, ""), ""),"")</f>
        <v>#VALUE!</v>
      </c>
      <c r="S92" s="10" t="e">
        <f>IF('FY2023'!$A94&lt;&gt;"",IF(AND(MONTH($K92) &lt;= 4, MONTH($L92) &gt;= 4), IF($O92 &lt;&gt; "", $E92/$O92, ""), ""),"")</f>
        <v>#VALUE!</v>
      </c>
      <c r="T92" s="10" t="e">
        <f>IF('FY2023'!$A94&lt;&gt;"",IF(AND(MONTH($K92) &lt;= 5, MONTH($L92) &gt;= 5), IF($O92 &lt;&gt; "", $E92/$O92, ""), ""),"")</f>
        <v>#VALUE!</v>
      </c>
      <c r="U92" s="10" t="e">
        <f>IF('FY2023'!$A94&lt;&gt;"",IF(AND(MONTH($K92) &lt;= 6, MONTH($L92) &gt;= 6), IF($O92 &lt;&gt; "", $E92/$O92, ""), ""),"")</f>
        <v>#VALUE!</v>
      </c>
      <c r="V92" s="10" t="e">
        <f>IF('FY2023'!$A94&lt;&gt;"",IF(AND(MONTH($K92) &lt;= 7, MONTH($L92) &gt;= 7 ), IF($O92 &lt;&gt; "", $E92/$O92, ""), ""),"")</f>
        <v>#VALUE!</v>
      </c>
      <c r="W92" s="10" t="e">
        <f>IF('FY2023'!$A94&lt;&gt;"",IF(AND(MONTH($K92) &lt;= 8, MONTH($L92) &gt;= 8), IF($O92 &lt;&gt; "", $E92/$O92, ""), ""),"")</f>
        <v>#VALUE!</v>
      </c>
      <c r="X92" s="10" t="e">
        <f>IF('FY2023'!$A94&lt;&gt;"",IF(AND(MONTH($K92) &lt;= 9, MONTH($L92) &gt;= 9), IF($O92 &lt;&gt; "", $E92/$O92, ""), ""),"")</f>
        <v>#VALUE!</v>
      </c>
      <c r="Y92" s="10" t="e">
        <f>IF('FY2023'!$A94&lt;&gt;"",IF(AND(MONTH($K92) &lt;= 10, MONTH($L92) &gt;= 10), IF($O92 &lt;&gt; "", $E92/$O92, ""), ""),"")</f>
        <v>#VALUE!</v>
      </c>
      <c r="Z92" s="10" t="e">
        <f>IF('FY2023'!$A94&lt;&gt;"",IF(AND(MONTH($K92) &lt;= 11, MONTH($L92) &gt;= 11), IF($O92 &lt;&gt; "", $E92/$O92, ""), ""),"")</f>
        <v>#VALUE!</v>
      </c>
      <c r="AA92" s="10" t="e">
        <f>IF('FY2023'!$A94&lt;&gt;"",IF(AND(MONTH($K92) &lt;= 12, MONTH($L92) &gt;= 12), IF($O92 &lt;&gt; "", $E92/$O92, ""), ""),"")</f>
        <v>#VALUE!</v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 t="e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#VALUE!</v>
      </c>
      <c r="L93" s="7" t="e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#VALUE!</v>
      </c>
      <c r="M93" s="7" t="e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#VALUE!</v>
      </c>
      <c r="N93" s="7" t="e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#VALUE!</v>
      </c>
      <c r="O93" s="5" t="e">
        <f t="shared" si="1"/>
        <v>#VALUE!</v>
      </c>
      <c r="P93" s="10" t="e">
        <f>IF('FY2023'!$A95&lt;&gt;"",IF(AND(MONTH($K93) &lt;= 1, MONTH($L93) &gt;= 1), IF($O93 &lt;&gt; "", $E93/$O93, ""), ""),"")</f>
        <v>#VALUE!</v>
      </c>
      <c r="Q93" s="10" t="e">
        <f>IF('FY2023'!$A95&lt;&gt;"",IF(AND(MONTH($K93) &lt;= 2, MONTH($L93) &gt;= 2), IF($O93 &lt;&gt; "", $E93/$O93, ""), ""),"")</f>
        <v>#VALUE!</v>
      </c>
      <c r="R93" s="10" t="e">
        <f>IF('FY2023'!$A95&lt;&gt;"",IF(AND(MONTH($K93) &lt;= 3, MONTH($L93) &gt;= 3), IF($O93 &lt;&gt; "", $E93/$O93, ""), ""),"")</f>
        <v>#VALUE!</v>
      </c>
      <c r="S93" s="10" t="e">
        <f>IF('FY2023'!$A95&lt;&gt;"",IF(AND(MONTH($K93) &lt;= 4, MONTH($L93) &gt;= 4), IF($O93 &lt;&gt; "", $E93/$O93, ""), ""),"")</f>
        <v>#VALUE!</v>
      </c>
      <c r="T93" s="10" t="e">
        <f>IF('FY2023'!$A95&lt;&gt;"",IF(AND(MONTH($K93) &lt;= 5, MONTH($L93) &gt;= 5), IF($O93 &lt;&gt; "", $E93/$O93, ""), ""),"")</f>
        <v>#VALUE!</v>
      </c>
      <c r="U93" s="10" t="e">
        <f>IF('FY2023'!$A95&lt;&gt;"",IF(AND(MONTH($K93) &lt;= 6, MONTH($L93) &gt;= 6), IF($O93 &lt;&gt; "", $E93/$O93, ""), ""),"")</f>
        <v>#VALUE!</v>
      </c>
      <c r="V93" s="10" t="e">
        <f>IF('FY2023'!$A95&lt;&gt;"",IF(AND(MONTH($K93) &lt;= 7, MONTH($L93) &gt;= 7 ), IF($O93 &lt;&gt; "", $E93/$O93, ""), ""),"")</f>
        <v>#VALUE!</v>
      </c>
      <c r="W93" s="10" t="e">
        <f>IF('FY2023'!$A95&lt;&gt;"",IF(AND(MONTH($K93) &lt;= 8, MONTH($L93) &gt;= 8), IF($O93 &lt;&gt; "", $E93/$O93, ""), ""),"")</f>
        <v>#VALUE!</v>
      </c>
      <c r="X93" s="10" t="e">
        <f>IF('FY2023'!$A95&lt;&gt;"",IF(AND(MONTH($K93) &lt;= 9, MONTH($L93) &gt;= 9), IF($O93 &lt;&gt; "", $E93/$O93, ""), ""),"")</f>
        <v>#VALUE!</v>
      </c>
      <c r="Y93" s="10" t="e">
        <f>IF('FY2023'!$A95&lt;&gt;"",IF(AND(MONTH($K93) &lt;= 10, MONTH($L93) &gt;= 10), IF($O93 &lt;&gt; "", $E93/$O93, ""), ""),"")</f>
        <v>#VALUE!</v>
      </c>
      <c r="Z93" s="10" t="e">
        <f>IF('FY2023'!$A95&lt;&gt;"",IF(AND(MONTH($K93) &lt;= 11, MONTH($L93) &gt;= 11), IF($O93 &lt;&gt; "", $E93/$O93, ""), ""),"")</f>
        <v>#VALUE!</v>
      </c>
      <c r="AA93" s="10" t="e">
        <f>IF('FY2023'!$A95&lt;&gt;"",IF(AND(MONTH($K93) &lt;= 12, MONTH($L93) &gt;= 12), IF($O93 &lt;&gt; "", $E93/$O93, ""), ""),"")</f>
        <v>#VALUE!</v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 t="e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#VALUE!</v>
      </c>
      <c r="L94" s="7" t="e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#VALUE!</v>
      </c>
      <c r="M94" s="7" t="e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#VALUE!</v>
      </c>
      <c r="N94" s="7" t="e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#VALUE!</v>
      </c>
      <c r="O94" s="5" t="e">
        <f t="shared" si="1"/>
        <v>#VALUE!</v>
      </c>
      <c r="P94" s="10" t="e">
        <f>IF('FY2023'!$A96&lt;&gt;"",IF(AND(MONTH($K94) &lt;= 1, MONTH($L94) &gt;= 1), IF($O94 &lt;&gt; "", $E94/$O94, ""), ""),"")</f>
        <v>#VALUE!</v>
      </c>
      <c r="Q94" s="10" t="e">
        <f>IF('FY2023'!$A96&lt;&gt;"",IF(AND(MONTH($K94) &lt;= 2, MONTH($L94) &gt;= 2), IF($O94 &lt;&gt; "", $E94/$O94, ""), ""),"")</f>
        <v>#VALUE!</v>
      </c>
      <c r="R94" s="10" t="e">
        <f>IF('FY2023'!$A96&lt;&gt;"",IF(AND(MONTH($K94) &lt;= 3, MONTH($L94) &gt;= 3), IF($O94 &lt;&gt; "", $E94/$O94, ""), ""),"")</f>
        <v>#VALUE!</v>
      </c>
      <c r="S94" s="10" t="e">
        <f>IF('FY2023'!$A96&lt;&gt;"",IF(AND(MONTH($K94) &lt;= 4, MONTH($L94) &gt;= 4), IF($O94 &lt;&gt; "", $E94/$O94, ""), ""),"")</f>
        <v>#VALUE!</v>
      </c>
      <c r="T94" s="10" t="e">
        <f>IF('FY2023'!$A96&lt;&gt;"",IF(AND(MONTH($K94) &lt;= 5, MONTH($L94) &gt;= 5), IF($O94 &lt;&gt; "", $E94/$O94, ""), ""),"")</f>
        <v>#VALUE!</v>
      </c>
      <c r="U94" s="10" t="e">
        <f>IF('FY2023'!$A96&lt;&gt;"",IF(AND(MONTH($K94) &lt;= 6, MONTH($L94) &gt;= 6), IF($O94 &lt;&gt; "", $E94/$O94, ""), ""),"")</f>
        <v>#VALUE!</v>
      </c>
      <c r="V94" s="10" t="e">
        <f>IF('FY2023'!$A96&lt;&gt;"",IF(AND(MONTH($K94) &lt;= 7, MONTH($L94) &gt;= 7 ), IF($O94 &lt;&gt; "", $E94/$O94, ""), ""),"")</f>
        <v>#VALUE!</v>
      </c>
      <c r="W94" s="10" t="e">
        <f>IF('FY2023'!$A96&lt;&gt;"",IF(AND(MONTH($K94) &lt;= 8, MONTH($L94) &gt;= 8), IF($O94 &lt;&gt; "", $E94/$O94, ""), ""),"")</f>
        <v>#VALUE!</v>
      </c>
      <c r="X94" s="10" t="e">
        <f>IF('FY2023'!$A96&lt;&gt;"",IF(AND(MONTH($K94) &lt;= 9, MONTH($L94) &gt;= 9), IF($O94 &lt;&gt; "", $E94/$O94, ""), ""),"")</f>
        <v>#VALUE!</v>
      </c>
      <c r="Y94" s="10" t="e">
        <f>IF('FY2023'!$A96&lt;&gt;"",IF(AND(MONTH($K94) &lt;= 10, MONTH($L94) &gt;= 10), IF($O94 &lt;&gt; "", $E94/$O94, ""), ""),"")</f>
        <v>#VALUE!</v>
      </c>
      <c r="Z94" s="10" t="e">
        <f>IF('FY2023'!$A96&lt;&gt;"",IF(AND(MONTH($K94) &lt;= 11, MONTH($L94) &gt;= 11), IF($O94 &lt;&gt; "", $E94/$O94, ""), ""),"")</f>
        <v>#VALUE!</v>
      </c>
      <c r="AA94" s="10" t="e">
        <f>IF('FY2023'!$A96&lt;&gt;"",IF(AND(MONTH($K94) &lt;= 12, MONTH($L94) &gt;= 12), IF($O94 &lt;&gt; "", $E94/$O94, ""), ""),"")</f>
        <v>#VALUE!</v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 t="e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#VALUE!</v>
      </c>
      <c r="L95" s="7" t="e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#VALUE!</v>
      </c>
      <c r="M95" s="7" t="e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#VALUE!</v>
      </c>
      <c r="N95" s="7" t="e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#VALUE!</v>
      </c>
      <c r="O95" s="5" t="e">
        <f t="shared" si="1"/>
        <v>#VALUE!</v>
      </c>
      <c r="P95" s="10" t="e">
        <f>IF('FY2023'!$A97&lt;&gt;"",IF(AND(MONTH($K95) &lt;= 1, MONTH($L95) &gt;= 1), IF($O95 &lt;&gt; "", $E95/$O95, ""), ""),"")</f>
        <v>#VALUE!</v>
      </c>
      <c r="Q95" s="10" t="e">
        <f>IF('FY2023'!$A97&lt;&gt;"",IF(AND(MONTH($K95) &lt;= 2, MONTH($L95) &gt;= 2), IF($O95 &lt;&gt; "", $E95/$O95, ""), ""),"")</f>
        <v>#VALUE!</v>
      </c>
      <c r="R95" s="10" t="e">
        <f>IF('FY2023'!$A97&lt;&gt;"",IF(AND(MONTH($K95) &lt;= 3, MONTH($L95) &gt;= 3), IF($O95 &lt;&gt; "", $E95/$O95, ""), ""),"")</f>
        <v>#VALUE!</v>
      </c>
      <c r="S95" s="10" t="e">
        <f>IF('FY2023'!$A97&lt;&gt;"",IF(AND(MONTH($K95) &lt;= 4, MONTH($L95) &gt;= 4), IF($O95 &lt;&gt; "", $E95/$O95, ""), ""),"")</f>
        <v>#VALUE!</v>
      </c>
      <c r="T95" s="10" t="e">
        <f>IF('FY2023'!$A97&lt;&gt;"",IF(AND(MONTH($K95) &lt;= 5, MONTH($L95) &gt;= 5), IF($O95 &lt;&gt; "", $E95/$O95, ""), ""),"")</f>
        <v>#VALUE!</v>
      </c>
      <c r="U95" s="10" t="e">
        <f>IF('FY2023'!$A97&lt;&gt;"",IF(AND(MONTH($K95) &lt;= 6, MONTH($L95) &gt;= 6), IF($O95 &lt;&gt; "", $E95/$O95, ""), ""),"")</f>
        <v>#VALUE!</v>
      </c>
      <c r="V95" s="10" t="e">
        <f>IF('FY2023'!$A97&lt;&gt;"",IF(AND(MONTH($K95) &lt;= 7, MONTH($L95) &gt;= 7 ), IF($O95 &lt;&gt; "", $E95/$O95, ""), ""),"")</f>
        <v>#VALUE!</v>
      </c>
      <c r="W95" s="10" t="e">
        <f>IF('FY2023'!$A97&lt;&gt;"",IF(AND(MONTH($K95) &lt;= 8, MONTH($L95) &gt;= 8), IF($O95 &lt;&gt; "", $E95/$O95, ""), ""),"")</f>
        <v>#VALUE!</v>
      </c>
      <c r="X95" s="10" t="e">
        <f>IF('FY2023'!$A97&lt;&gt;"",IF(AND(MONTH($K95) &lt;= 9, MONTH($L95) &gt;= 9), IF($O95 &lt;&gt; "", $E95/$O95, ""), ""),"")</f>
        <v>#VALUE!</v>
      </c>
      <c r="Y95" s="10" t="e">
        <f>IF('FY2023'!$A97&lt;&gt;"",IF(AND(MONTH($K95) &lt;= 10, MONTH($L95) &gt;= 10), IF($O95 &lt;&gt; "", $E95/$O95, ""), ""),"")</f>
        <v>#VALUE!</v>
      </c>
      <c r="Z95" s="10" t="e">
        <f>IF('FY2023'!$A97&lt;&gt;"",IF(AND(MONTH($K95) &lt;= 11, MONTH($L95) &gt;= 11), IF($O95 &lt;&gt; "", $E95/$O95, ""), ""),"")</f>
        <v>#VALUE!</v>
      </c>
      <c r="AA95" s="10" t="e">
        <f>IF('FY2023'!$A97&lt;&gt;"",IF(AND(MONTH($K95) &lt;= 12, MONTH($L95) &gt;= 12), IF($O95 &lt;&gt; "", $E95/$O95, ""), ""),"")</f>
        <v>#VALUE!</v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 t="e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#VALUE!</v>
      </c>
      <c r="L96" s="7" t="e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#VALUE!</v>
      </c>
      <c r="M96" s="7" t="e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#VALUE!</v>
      </c>
      <c r="N96" s="7" t="e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#VALUE!</v>
      </c>
      <c r="O96" s="5" t="e">
        <f t="shared" si="1"/>
        <v>#VALUE!</v>
      </c>
      <c r="P96" s="10" t="e">
        <f>IF('FY2023'!$A98&lt;&gt;"",IF(AND(MONTH($K96) &lt;= 1, MONTH($L96) &gt;= 1), IF($O96 &lt;&gt; "", $E96/$O96, ""), ""),"")</f>
        <v>#VALUE!</v>
      </c>
      <c r="Q96" s="10" t="e">
        <f>IF('FY2023'!$A98&lt;&gt;"",IF(AND(MONTH($K96) &lt;= 2, MONTH($L96) &gt;= 2), IF($O96 &lt;&gt; "", $E96/$O96, ""), ""),"")</f>
        <v>#VALUE!</v>
      </c>
      <c r="R96" s="10" t="e">
        <f>IF('FY2023'!$A98&lt;&gt;"",IF(AND(MONTH($K96) &lt;= 3, MONTH($L96) &gt;= 3), IF($O96 &lt;&gt; "", $E96/$O96, ""), ""),"")</f>
        <v>#VALUE!</v>
      </c>
      <c r="S96" s="10" t="e">
        <f>IF('FY2023'!$A98&lt;&gt;"",IF(AND(MONTH($K96) &lt;= 4, MONTH($L96) &gt;= 4), IF($O96 &lt;&gt; "", $E96/$O96, ""), ""),"")</f>
        <v>#VALUE!</v>
      </c>
      <c r="T96" s="10" t="e">
        <f>IF('FY2023'!$A98&lt;&gt;"",IF(AND(MONTH($K96) &lt;= 5, MONTH($L96) &gt;= 5), IF($O96 &lt;&gt; "", $E96/$O96, ""), ""),"")</f>
        <v>#VALUE!</v>
      </c>
      <c r="U96" s="10" t="e">
        <f>IF('FY2023'!$A98&lt;&gt;"",IF(AND(MONTH($K96) &lt;= 6, MONTH($L96) &gt;= 6), IF($O96 &lt;&gt; "", $E96/$O96, ""), ""),"")</f>
        <v>#VALUE!</v>
      </c>
      <c r="V96" s="10" t="e">
        <f>IF('FY2023'!$A98&lt;&gt;"",IF(AND(MONTH($K96) &lt;= 7, MONTH($L96) &gt;= 7 ), IF($O96 &lt;&gt; "", $E96/$O96, ""), ""),"")</f>
        <v>#VALUE!</v>
      </c>
      <c r="W96" s="10" t="e">
        <f>IF('FY2023'!$A98&lt;&gt;"",IF(AND(MONTH($K96) &lt;= 8, MONTH($L96) &gt;= 8), IF($O96 &lt;&gt; "", $E96/$O96, ""), ""),"")</f>
        <v>#VALUE!</v>
      </c>
      <c r="X96" s="10" t="e">
        <f>IF('FY2023'!$A98&lt;&gt;"",IF(AND(MONTH($K96) &lt;= 9, MONTH($L96) &gt;= 9), IF($O96 &lt;&gt; "", $E96/$O96, ""), ""),"")</f>
        <v>#VALUE!</v>
      </c>
      <c r="Y96" s="10" t="e">
        <f>IF('FY2023'!$A98&lt;&gt;"",IF(AND(MONTH($K96) &lt;= 10, MONTH($L96) &gt;= 10), IF($O96 &lt;&gt; "", $E96/$O96, ""), ""),"")</f>
        <v>#VALUE!</v>
      </c>
      <c r="Z96" s="10" t="e">
        <f>IF('FY2023'!$A98&lt;&gt;"",IF(AND(MONTH($K96) &lt;= 11, MONTH($L96) &gt;= 11), IF($O96 &lt;&gt; "", $E96/$O96, ""), ""),"")</f>
        <v>#VALUE!</v>
      </c>
      <c r="AA96" s="10" t="e">
        <f>IF('FY2023'!$A98&lt;&gt;"",IF(AND(MONTH($K96) &lt;= 12, MONTH($L96) &gt;= 12), IF($O96 &lt;&gt; "", $E96/$O96, ""), ""),"")</f>
        <v>#VALUE!</v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 t="e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#VALUE!</v>
      </c>
      <c r="L97" s="7" t="e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#VALUE!</v>
      </c>
      <c r="M97" s="7" t="e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#VALUE!</v>
      </c>
      <c r="N97" s="7" t="e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#VALUE!</v>
      </c>
      <c r="O97" s="5" t="e">
        <f t="shared" si="1"/>
        <v>#VALUE!</v>
      </c>
      <c r="P97" s="10" t="e">
        <f>IF('FY2023'!$A99&lt;&gt;"",IF(AND(MONTH($K97) &lt;= 1, MONTH($L97) &gt;= 1), IF($O97 &lt;&gt; "", $E97/$O97, ""), ""),"")</f>
        <v>#VALUE!</v>
      </c>
      <c r="Q97" s="10" t="e">
        <f>IF('FY2023'!$A99&lt;&gt;"",IF(AND(MONTH($K97) &lt;= 2, MONTH($L97) &gt;= 2), IF($O97 &lt;&gt; "", $E97/$O97, ""), ""),"")</f>
        <v>#VALUE!</v>
      </c>
      <c r="R97" s="10" t="e">
        <f>IF('FY2023'!$A99&lt;&gt;"",IF(AND(MONTH($K97) &lt;= 3, MONTH($L97) &gt;= 3), IF($O97 &lt;&gt; "", $E97/$O97, ""), ""),"")</f>
        <v>#VALUE!</v>
      </c>
      <c r="S97" s="10" t="e">
        <f>IF('FY2023'!$A99&lt;&gt;"",IF(AND(MONTH($K97) &lt;= 4, MONTH($L97) &gt;= 4), IF($O97 &lt;&gt; "", $E97/$O97, ""), ""),"")</f>
        <v>#VALUE!</v>
      </c>
      <c r="T97" s="10" t="e">
        <f>IF('FY2023'!$A99&lt;&gt;"",IF(AND(MONTH($K97) &lt;= 5, MONTH($L97) &gt;= 5), IF($O97 &lt;&gt; "", $E97/$O97, ""), ""),"")</f>
        <v>#VALUE!</v>
      </c>
      <c r="U97" s="10" t="e">
        <f>IF('FY2023'!$A99&lt;&gt;"",IF(AND(MONTH($K97) &lt;= 6, MONTH($L97) &gt;= 6), IF($O97 &lt;&gt; "", $E97/$O97, ""), ""),"")</f>
        <v>#VALUE!</v>
      </c>
      <c r="V97" s="10" t="e">
        <f>IF('FY2023'!$A99&lt;&gt;"",IF(AND(MONTH($K97) &lt;= 7, MONTH($L97) &gt;= 7 ), IF($O97 &lt;&gt; "", $E97/$O97, ""), ""),"")</f>
        <v>#VALUE!</v>
      </c>
      <c r="W97" s="10" t="e">
        <f>IF('FY2023'!$A99&lt;&gt;"",IF(AND(MONTH($K97) &lt;= 8, MONTH($L97) &gt;= 8), IF($O97 &lt;&gt; "", $E97/$O97, ""), ""),"")</f>
        <v>#VALUE!</v>
      </c>
      <c r="X97" s="10" t="e">
        <f>IF('FY2023'!$A99&lt;&gt;"",IF(AND(MONTH($K97) &lt;= 9, MONTH($L97) &gt;= 9), IF($O97 &lt;&gt; "", $E97/$O97, ""), ""),"")</f>
        <v>#VALUE!</v>
      </c>
      <c r="Y97" s="10" t="e">
        <f>IF('FY2023'!$A99&lt;&gt;"",IF(AND(MONTH($K97) &lt;= 10, MONTH($L97) &gt;= 10), IF($O97 &lt;&gt; "", $E97/$O97, ""), ""),"")</f>
        <v>#VALUE!</v>
      </c>
      <c r="Z97" s="10" t="e">
        <f>IF('FY2023'!$A99&lt;&gt;"",IF(AND(MONTH($K97) &lt;= 11, MONTH($L97) &gt;= 11), IF($O97 &lt;&gt; "", $E97/$O97, ""), ""),"")</f>
        <v>#VALUE!</v>
      </c>
      <c r="AA97" s="10" t="e">
        <f>IF('FY2023'!$A99&lt;&gt;"",IF(AND(MONTH($K97) &lt;= 12, MONTH($L97) &gt;= 12), IF($O97 &lt;&gt; "", $E97/$O97, ""), ""),"")</f>
        <v>#VALUE!</v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 t="e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#VALUE!</v>
      </c>
      <c r="L98" s="7" t="e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#VALUE!</v>
      </c>
      <c r="M98" s="7" t="e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#VALUE!</v>
      </c>
      <c r="N98" s="7" t="e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#VALUE!</v>
      </c>
      <c r="O98" s="5" t="e">
        <f t="shared" si="1"/>
        <v>#VALUE!</v>
      </c>
      <c r="P98" s="10" t="e">
        <f>IF('FY2023'!$A100&lt;&gt;"",IF(AND(MONTH($K98) &lt;= 1, MONTH($L98) &gt;= 1), IF($O98 &lt;&gt; "", $E98/$O98, ""), ""),"")</f>
        <v>#VALUE!</v>
      </c>
      <c r="Q98" s="10" t="e">
        <f>IF('FY2023'!$A100&lt;&gt;"",IF(AND(MONTH($K98) &lt;= 2, MONTH($L98) &gt;= 2), IF($O98 &lt;&gt; "", $E98/$O98, ""), ""),"")</f>
        <v>#VALUE!</v>
      </c>
      <c r="R98" s="10" t="e">
        <f>IF('FY2023'!$A100&lt;&gt;"",IF(AND(MONTH($K98) &lt;= 3, MONTH($L98) &gt;= 3), IF($O98 &lt;&gt; "", $E98/$O98, ""), ""),"")</f>
        <v>#VALUE!</v>
      </c>
      <c r="S98" s="10" t="e">
        <f>IF('FY2023'!$A100&lt;&gt;"",IF(AND(MONTH($K98) &lt;= 4, MONTH($L98) &gt;= 4), IF($O98 &lt;&gt; "", $E98/$O98, ""), ""),"")</f>
        <v>#VALUE!</v>
      </c>
      <c r="T98" s="10" t="e">
        <f>IF('FY2023'!$A100&lt;&gt;"",IF(AND(MONTH($K98) &lt;= 5, MONTH($L98) &gt;= 5), IF($O98 &lt;&gt; "", $E98/$O98, ""), ""),"")</f>
        <v>#VALUE!</v>
      </c>
      <c r="U98" s="10" t="e">
        <f>IF('FY2023'!$A100&lt;&gt;"",IF(AND(MONTH($K98) &lt;= 6, MONTH($L98) &gt;= 6), IF($O98 &lt;&gt; "", $E98/$O98, ""), ""),"")</f>
        <v>#VALUE!</v>
      </c>
      <c r="V98" s="10" t="e">
        <f>IF('FY2023'!$A100&lt;&gt;"",IF(AND(MONTH($K98) &lt;= 7, MONTH($L98) &gt;= 7 ), IF($O98 &lt;&gt; "", $E98/$O98, ""), ""),"")</f>
        <v>#VALUE!</v>
      </c>
      <c r="W98" s="10" t="e">
        <f>IF('FY2023'!$A100&lt;&gt;"",IF(AND(MONTH($K98) &lt;= 8, MONTH($L98) &gt;= 8), IF($O98 &lt;&gt; "", $E98/$O98, ""), ""),"")</f>
        <v>#VALUE!</v>
      </c>
      <c r="X98" s="10" t="e">
        <f>IF('FY2023'!$A100&lt;&gt;"",IF(AND(MONTH($K98) &lt;= 9, MONTH($L98) &gt;= 9), IF($O98 &lt;&gt; "", $E98/$O98, ""), ""),"")</f>
        <v>#VALUE!</v>
      </c>
      <c r="Y98" s="10" t="e">
        <f>IF('FY2023'!$A100&lt;&gt;"",IF(AND(MONTH($K98) &lt;= 10, MONTH($L98) &gt;= 10), IF($O98 &lt;&gt; "", $E98/$O98, ""), ""),"")</f>
        <v>#VALUE!</v>
      </c>
      <c r="Z98" s="10" t="e">
        <f>IF('FY2023'!$A100&lt;&gt;"",IF(AND(MONTH($K98) &lt;= 11, MONTH($L98) &gt;= 11), IF($O98 &lt;&gt; "", $E98/$O98, ""), ""),"")</f>
        <v>#VALUE!</v>
      </c>
      <c r="AA98" s="10" t="e">
        <f>IF('FY2023'!$A100&lt;&gt;"",IF(AND(MONTH($K98) &lt;= 12, MONTH($L98) &gt;= 12), IF($O98 &lt;&gt; "", $E98/$O98, ""), ""),"")</f>
        <v>#VALUE!</v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 t="e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#VALUE!</v>
      </c>
      <c r="L99" s="7" t="e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#VALUE!</v>
      </c>
      <c r="M99" s="7" t="e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#VALUE!</v>
      </c>
      <c r="N99" s="7" t="e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#VALUE!</v>
      </c>
      <c r="O99" s="5" t="e">
        <f t="shared" si="1"/>
        <v>#VALUE!</v>
      </c>
      <c r="P99" s="10" t="e">
        <f>IF('FY2023'!$A101&lt;&gt;"",IF(AND(MONTH($K99) &lt;= 1, MONTH($L99) &gt;= 1), IF($O99 &lt;&gt; "", $E99/$O99, ""), ""),"")</f>
        <v>#VALUE!</v>
      </c>
      <c r="Q99" s="10" t="e">
        <f>IF('FY2023'!$A101&lt;&gt;"",IF(AND(MONTH($K99) &lt;= 2, MONTH($L99) &gt;= 2), IF($O99 &lt;&gt; "", $E99/$O99, ""), ""),"")</f>
        <v>#VALUE!</v>
      </c>
      <c r="R99" s="10" t="e">
        <f>IF('FY2023'!$A101&lt;&gt;"",IF(AND(MONTH($K99) &lt;= 3, MONTH($L99) &gt;= 3), IF($O99 &lt;&gt; "", $E99/$O99, ""), ""),"")</f>
        <v>#VALUE!</v>
      </c>
      <c r="S99" s="10" t="e">
        <f>IF('FY2023'!$A101&lt;&gt;"",IF(AND(MONTH($K99) &lt;= 4, MONTH($L99) &gt;= 4), IF($O99 &lt;&gt; "", $E99/$O99, ""), ""),"")</f>
        <v>#VALUE!</v>
      </c>
      <c r="T99" s="10" t="e">
        <f>IF('FY2023'!$A101&lt;&gt;"",IF(AND(MONTH($K99) &lt;= 5, MONTH($L99) &gt;= 5), IF($O99 &lt;&gt; "", $E99/$O99, ""), ""),"")</f>
        <v>#VALUE!</v>
      </c>
      <c r="U99" s="10" t="e">
        <f>IF('FY2023'!$A101&lt;&gt;"",IF(AND(MONTH($K99) &lt;= 6, MONTH($L99) &gt;= 6), IF($O99 &lt;&gt; "", $E99/$O99, ""), ""),"")</f>
        <v>#VALUE!</v>
      </c>
      <c r="V99" s="10" t="e">
        <f>IF('FY2023'!$A101&lt;&gt;"",IF(AND(MONTH($K99) &lt;= 7, MONTH($L99) &gt;= 7 ), IF($O99 &lt;&gt; "", $E99/$O99, ""), ""),"")</f>
        <v>#VALUE!</v>
      </c>
      <c r="W99" s="10" t="e">
        <f>IF('FY2023'!$A101&lt;&gt;"",IF(AND(MONTH($K99) &lt;= 8, MONTH($L99) &gt;= 8), IF($O99 &lt;&gt; "", $E99/$O99, ""), ""),"")</f>
        <v>#VALUE!</v>
      </c>
      <c r="X99" s="10" t="e">
        <f>IF('FY2023'!$A101&lt;&gt;"",IF(AND(MONTH($K99) &lt;= 9, MONTH($L99) &gt;= 9), IF($O99 &lt;&gt; "", $E99/$O99, ""), ""),"")</f>
        <v>#VALUE!</v>
      </c>
      <c r="Y99" s="10" t="e">
        <f>IF('FY2023'!$A101&lt;&gt;"",IF(AND(MONTH($K99) &lt;= 10, MONTH($L99) &gt;= 10), IF($O99 &lt;&gt; "", $E99/$O99, ""), ""),"")</f>
        <v>#VALUE!</v>
      </c>
      <c r="Z99" s="10" t="e">
        <f>IF('FY2023'!$A101&lt;&gt;"",IF(AND(MONTH($K99) &lt;= 11, MONTH($L99) &gt;= 11), IF($O99 &lt;&gt; "", $E99/$O99, ""), ""),"")</f>
        <v>#VALUE!</v>
      </c>
      <c r="AA99" s="10" t="e">
        <f>IF('FY2023'!$A101&lt;&gt;"",IF(AND(MONTH($K99) &lt;= 12, MONTH($L99) &gt;= 12), IF($O99 &lt;&gt; "", $E99/$O99, ""), ""),"")</f>
        <v>#VALUE!</v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 t="e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#VALUE!</v>
      </c>
      <c r="L100" s="7" t="e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#VALUE!</v>
      </c>
      <c r="M100" s="7" t="e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#VALUE!</v>
      </c>
      <c r="N100" s="7" t="e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#VALUE!</v>
      </c>
      <c r="O100" s="5" t="e">
        <f t="shared" si="1"/>
        <v>#VALUE!</v>
      </c>
      <c r="P100" s="10" t="e">
        <f>IF('FY2023'!$A102&lt;&gt;"",IF(AND(MONTH($K100) &lt;= 1, MONTH($L100) &gt;= 1), IF($O100 &lt;&gt; "", $E100/$O100, ""), ""),"")</f>
        <v>#VALUE!</v>
      </c>
      <c r="Q100" s="10" t="e">
        <f>IF('FY2023'!$A102&lt;&gt;"",IF(AND(MONTH($K100) &lt;= 2, MONTH($L100) &gt;= 2), IF($O100 &lt;&gt; "", $E100/$O100, ""), ""),"")</f>
        <v>#VALUE!</v>
      </c>
      <c r="R100" s="10" t="e">
        <f>IF('FY2023'!$A102&lt;&gt;"",IF(AND(MONTH($K100) &lt;= 3, MONTH($L100) &gt;= 3), IF($O100 &lt;&gt; "", $E100/$O100, ""), ""),"")</f>
        <v>#VALUE!</v>
      </c>
      <c r="S100" s="10" t="e">
        <f>IF('FY2023'!$A102&lt;&gt;"",IF(AND(MONTH($K100) &lt;= 4, MONTH($L100) &gt;= 4), IF($O100 &lt;&gt; "", $E100/$O100, ""), ""),"")</f>
        <v>#VALUE!</v>
      </c>
      <c r="T100" s="10" t="e">
        <f>IF('FY2023'!$A102&lt;&gt;"",IF(AND(MONTH($K100) &lt;= 5, MONTH($L100) &gt;= 5), IF($O100 &lt;&gt; "", $E100/$O100, ""), ""),"")</f>
        <v>#VALUE!</v>
      </c>
      <c r="U100" s="10" t="e">
        <f>IF('FY2023'!$A102&lt;&gt;"",IF(AND(MONTH($K100) &lt;= 6, MONTH($L100) &gt;= 6), IF($O100 &lt;&gt; "", $E100/$O100, ""), ""),"")</f>
        <v>#VALUE!</v>
      </c>
      <c r="V100" s="10" t="e">
        <f>IF('FY2023'!$A102&lt;&gt;"",IF(AND(MONTH($K100) &lt;= 7, MONTH($L100) &gt;= 7 ), IF($O100 &lt;&gt; "", $E100/$O100, ""), ""),"")</f>
        <v>#VALUE!</v>
      </c>
      <c r="W100" s="10" t="e">
        <f>IF('FY2023'!$A102&lt;&gt;"",IF(AND(MONTH($K100) &lt;= 8, MONTH($L100) &gt;= 8), IF($O100 &lt;&gt; "", $E100/$O100, ""), ""),"")</f>
        <v>#VALUE!</v>
      </c>
      <c r="X100" s="10" t="e">
        <f>IF('FY2023'!$A102&lt;&gt;"",IF(AND(MONTH($K100) &lt;= 9, MONTH($L100) &gt;= 9), IF($O100 &lt;&gt; "", $E100/$O100, ""), ""),"")</f>
        <v>#VALUE!</v>
      </c>
      <c r="Y100" s="10" t="e">
        <f>IF('FY2023'!$A102&lt;&gt;"",IF(AND(MONTH($K100) &lt;= 10, MONTH($L100) &gt;= 10), IF($O100 &lt;&gt; "", $E100/$O100, ""), ""),"")</f>
        <v>#VALUE!</v>
      </c>
      <c r="Z100" s="10" t="e">
        <f>IF('FY2023'!$A102&lt;&gt;"",IF(AND(MONTH($K100) &lt;= 11, MONTH($L100) &gt;= 11), IF($O100 &lt;&gt; "", $E100/$O100, ""), ""),"")</f>
        <v>#VALUE!</v>
      </c>
      <c r="AA100" s="10" t="e">
        <f>IF('FY2023'!$A102&lt;&gt;"",IF(AND(MONTH($K100) &lt;= 12, MONTH($L100) &gt;= 12), IF($O100 &lt;&gt; "", $E100/$O100, ""), ""),"")</f>
        <v>#VALUE!</v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 t="e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#VALUE!</v>
      </c>
      <c r="L101" s="7" t="e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#VALUE!</v>
      </c>
      <c r="M101" s="7" t="e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#VALUE!</v>
      </c>
      <c r="N101" s="7" t="e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#VALUE!</v>
      </c>
      <c r="O101" s="5" t="e">
        <f t="shared" si="1"/>
        <v>#VALUE!</v>
      </c>
      <c r="P101" s="10" t="e">
        <f>IF('FY2023'!$A103&lt;&gt;"",IF(AND(MONTH($K101) &lt;= 1, MONTH($L101) &gt;= 1), IF($O101 &lt;&gt; "", $E101/$O101, ""), ""),"")</f>
        <v>#VALUE!</v>
      </c>
      <c r="Q101" s="10" t="e">
        <f>IF('FY2023'!$A103&lt;&gt;"",IF(AND(MONTH($K101) &lt;= 2, MONTH($L101) &gt;= 2), IF($O101 &lt;&gt; "", $E101/$O101, ""), ""),"")</f>
        <v>#VALUE!</v>
      </c>
      <c r="R101" s="10" t="e">
        <f>IF('FY2023'!$A103&lt;&gt;"",IF(AND(MONTH($K101) &lt;= 3, MONTH($L101) &gt;= 3), IF($O101 &lt;&gt; "", $E101/$O101, ""), ""),"")</f>
        <v>#VALUE!</v>
      </c>
      <c r="S101" s="10" t="e">
        <f>IF('FY2023'!$A103&lt;&gt;"",IF(AND(MONTH($K101) &lt;= 4, MONTH($L101) &gt;= 4), IF($O101 &lt;&gt; "", $E101/$O101, ""), ""),"")</f>
        <v>#VALUE!</v>
      </c>
      <c r="T101" s="10" t="e">
        <f>IF('FY2023'!$A103&lt;&gt;"",IF(AND(MONTH($K101) &lt;= 5, MONTH($L101) &gt;= 5), IF($O101 &lt;&gt; "", $E101/$O101, ""), ""),"")</f>
        <v>#VALUE!</v>
      </c>
      <c r="U101" s="10" t="e">
        <f>IF('FY2023'!$A103&lt;&gt;"",IF(AND(MONTH($K101) &lt;= 6, MONTH($L101) &gt;= 6), IF($O101 &lt;&gt; "", $E101/$O101, ""), ""),"")</f>
        <v>#VALUE!</v>
      </c>
      <c r="V101" s="10" t="e">
        <f>IF('FY2023'!$A103&lt;&gt;"",IF(AND(MONTH($K101) &lt;= 7, MONTH($L101) &gt;= 7 ), IF($O101 &lt;&gt; "", $E101/$O101, ""), ""),"")</f>
        <v>#VALUE!</v>
      </c>
      <c r="W101" s="10" t="e">
        <f>IF('FY2023'!$A103&lt;&gt;"",IF(AND(MONTH($K101) &lt;= 8, MONTH($L101) &gt;= 8), IF($O101 &lt;&gt; "", $E101/$O101, ""), ""),"")</f>
        <v>#VALUE!</v>
      </c>
      <c r="X101" s="10" t="e">
        <f>IF('FY2023'!$A103&lt;&gt;"",IF(AND(MONTH($K101) &lt;= 9, MONTH($L101) &gt;= 9), IF($O101 &lt;&gt; "", $E101/$O101, ""), ""),"")</f>
        <v>#VALUE!</v>
      </c>
      <c r="Y101" s="10" t="e">
        <f>IF('FY2023'!$A103&lt;&gt;"",IF(AND(MONTH($K101) &lt;= 10, MONTH($L101) &gt;= 10), IF($O101 &lt;&gt; "", $E101/$O101, ""), ""),"")</f>
        <v>#VALUE!</v>
      </c>
      <c r="Z101" s="10" t="e">
        <f>IF('FY2023'!$A103&lt;&gt;"",IF(AND(MONTH($K101) &lt;= 11, MONTH($L101) &gt;= 11), IF($O101 &lt;&gt; "", $E101/$O101, ""), ""),"")</f>
        <v>#VALUE!</v>
      </c>
      <c r="AA101" s="10" t="e">
        <f>IF('FY2023'!$A103&lt;&gt;"",IF(AND(MONTH($K101) &lt;= 12, MONTH($L101) &gt;= 12), IF($O101 &lt;&gt; "", $E101/$O101, ""), ""),"")</f>
        <v>#VALUE!</v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 t="e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#VALUE!</v>
      </c>
      <c r="L102" s="7" t="e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#VALUE!</v>
      </c>
      <c r="M102" s="7" t="e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#VALUE!</v>
      </c>
      <c r="N102" s="7" t="e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#VALUE!</v>
      </c>
      <c r="O102" s="5" t="e">
        <f t="shared" si="1"/>
        <v>#VALUE!</v>
      </c>
      <c r="P102" s="10" t="e">
        <f>IF('FY2023'!$A104&lt;&gt;"",IF(AND(MONTH($K102) &lt;= 1, MONTH($L102) &gt;= 1), IF($O102 &lt;&gt; "", $E102/$O102, ""), ""),"")</f>
        <v>#VALUE!</v>
      </c>
      <c r="Q102" s="10" t="e">
        <f>IF('FY2023'!$A104&lt;&gt;"",IF(AND(MONTH($K102) &lt;= 2, MONTH($L102) &gt;= 2), IF($O102 &lt;&gt; "", $E102/$O102, ""), ""),"")</f>
        <v>#VALUE!</v>
      </c>
      <c r="R102" s="10" t="e">
        <f>IF('FY2023'!$A104&lt;&gt;"",IF(AND(MONTH($K102) &lt;= 3, MONTH($L102) &gt;= 3), IF($O102 &lt;&gt; "", $E102/$O102, ""), ""),"")</f>
        <v>#VALUE!</v>
      </c>
      <c r="S102" s="10" t="e">
        <f>IF('FY2023'!$A104&lt;&gt;"",IF(AND(MONTH($K102) &lt;= 4, MONTH($L102) &gt;= 4), IF($O102 &lt;&gt; "", $E102/$O102, ""), ""),"")</f>
        <v>#VALUE!</v>
      </c>
      <c r="T102" s="10" t="e">
        <f>IF('FY2023'!$A104&lt;&gt;"",IF(AND(MONTH($K102) &lt;= 5, MONTH($L102) &gt;= 5), IF($O102 &lt;&gt; "", $E102/$O102, ""), ""),"")</f>
        <v>#VALUE!</v>
      </c>
      <c r="U102" s="10" t="e">
        <f>IF('FY2023'!$A104&lt;&gt;"",IF(AND(MONTH($K102) &lt;= 6, MONTH($L102) &gt;= 6), IF($O102 &lt;&gt; "", $E102/$O102, ""), ""),"")</f>
        <v>#VALUE!</v>
      </c>
      <c r="V102" s="10" t="e">
        <f>IF('FY2023'!$A104&lt;&gt;"",IF(AND(MONTH($K102) &lt;= 7, MONTH($L102) &gt;= 7 ), IF($O102 &lt;&gt; "", $E102/$O102, ""), ""),"")</f>
        <v>#VALUE!</v>
      </c>
      <c r="W102" s="10" t="e">
        <f>IF('FY2023'!$A104&lt;&gt;"",IF(AND(MONTH($K102) &lt;= 8, MONTH($L102) &gt;= 8), IF($O102 &lt;&gt; "", $E102/$O102, ""), ""),"")</f>
        <v>#VALUE!</v>
      </c>
      <c r="X102" s="10" t="e">
        <f>IF('FY2023'!$A104&lt;&gt;"",IF(AND(MONTH($K102) &lt;= 9, MONTH($L102) &gt;= 9), IF($O102 &lt;&gt; "", $E102/$O102, ""), ""),"")</f>
        <v>#VALUE!</v>
      </c>
      <c r="Y102" s="10" t="e">
        <f>IF('FY2023'!$A104&lt;&gt;"",IF(AND(MONTH($K102) &lt;= 10, MONTH($L102) &gt;= 10), IF($O102 &lt;&gt; "", $E102/$O102, ""), ""),"")</f>
        <v>#VALUE!</v>
      </c>
      <c r="Z102" s="10" t="e">
        <f>IF('FY2023'!$A104&lt;&gt;"",IF(AND(MONTH($K102) &lt;= 11, MONTH($L102) &gt;= 11), IF($O102 &lt;&gt; "", $E102/$O102, ""), ""),"")</f>
        <v>#VALUE!</v>
      </c>
      <c r="AA102" s="10" t="e">
        <f>IF('FY2023'!$A104&lt;&gt;"",IF(AND(MONTH($K102) &lt;= 12, MONTH($L102) &gt;= 12), IF($O102 &lt;&gt; "", $E102/$O102, ""), ""),"")</f>
        <v>#VALUE!</v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 t="e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#VALUE!</v>
      </c>
      <c r="L103" s="7" t="e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#VALUE!</v>
      </c>
      <c r="M103" s="7" t="e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#VALUE!</v>
      </c>
      <c r="N103" s="7" t="e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#VALUE!</v>
      </c>
      <c r="O103" s="5" t="e">
        <f t="shared" si="1"/>
        <v>#VALUE!</v>
      </c>
      <c r="P103" s="10" t="e">
        <f>IF('FY2023'!$A105&lt;&gt;"",IF(AND(MONTH($K103) &lt;= 1, MONTH($L103) &gt;= 1), IF($O103 &lt;&gt; "", $E103/$O103, ""), ""),"")</f>
        <v>#VALUE!</v>
      </c>
      <c r="Q103" s="10" t="e">
        <f>IF('FY2023'!$A105&lt;&gt;"",IF(AND(MONTH($K103) &lt;= 2, MONTH($L103) &gt;= 2), IF($O103 &lt;&gt; "", $E103/$O103, ""), ""),"")</f>
        <v>#VALUE!</v>
      </c>
      <c r="R103" s="10" t="e">
        <f>IF('FY2023'!$A105&lt;&gt;"",IF(AND(MONTH($K103) &lt;= 3, MONTH($L103) &gt;= 3), IF($O103 &lt;&gt; "", $E103/$O103, ""), ""),"")</f>
        <v>#VALUE!</v>
      </c>
      <c r="S103" s="10" t="e">
        <f>IF('FY2023'!$A105&lt;&gt;"",IF(AND(MONTH($K103) &lt;= 4, MONTH($L103) &gt;= 4), IF($O103 &lt;&gt; "", $E103/$O103, ""), ""),"")</f>
        <v>#VALUE!</v>
      </c>
      <c r="T103" s="10" t="e">
        <f>IF('FY2023'!$A105&lt;&gt;"",IF(AND(MONTH($K103) &lt;= 5, MONTH($L103) &gt;= 5), IF($O103 &lt;&gt; "", $E103/$O103, ""), ""),"")</f>
        <v>#VALUE!</v>
      </c>
      <c r="U103" s="10" t="e">
        <f>IF('FY2023'!$A105&lt;&gt;"",IF(AND(MONTH($K103) &lt;= 6, MONTH($L103) &gt;= 6), IF($O103 &lt;&gt; "", $E103/$O103, ""), ""),"")</f>
        <v>#VALUE!</v>
      </c>
      <c r="V103" s="10" t="e">
        <f>IF('FY2023'!$A105&lt;&gt;"",IF(AND(MONTH($K103) &lt;= 7, MONTH($L103) &gt;= 7 ), IF($O103 &lt;&gt; "", $E103/$O103, ""), ""),"")</f>
        <v>#VALUE!</v>
      </c>
      <c r="W103" s="10" t="e">
        <f>IF('FY2023'!$A105&lt;&gt;"",IF(AND(MONTH($K103) &lt;= 8, MONTH($L103) &gt;= 8), IF($O103 &lt;&gt; "", $E103/$O103, ""), ""),"")</f>
        <v>#VALUE!</v>
      </c>
      <c r="X103" s="10" t="e">
        <f>IF('FY2023'!$A105&lt;&gt;"",IF(AND(MONTH($K103) &lt;= 9, MONTH($L103) &gt;= 9), IF($O103 &lt;&gt; "", $E103/$O103, ""), ""),"")</f>
        <v>#VALUE!</v>
      </c>
      <c r="Y103" s="10" t="e">
        <f>IF('FY2023'!$A105&lt;&gt;"",IF(AND(MONTH($K103) &lt;= 10, MONTH($L103) &gt;= 10), IF($O103 &lt;&gt; "", $E103/$O103, ""), ""),"")</f>
        <v>#VALUE!</v>
      </c>
      <c r="Z103" s="10" t="e">
        <f>IF('FY2023'!$A105&lt;&gt;"",IF(AND(MONTH($K103) &lt;= 11, MONTH($L103) &gt;= 11), IF($O103 &lt;&gt; "", $E103/$O103, ""), ""),"")</f>
        <v>#VALUE!</v>
      </c>
      <c r="AA103" s="10" t="e">
        <f>IF('FY2023'!$A105&lt;&gt;"",IF(AND(MONTH($K103) &lt;= 12, MONTH($L103) &gt;= 12), IF($O103 &lt;&gt; "", $E103/$O103, ""), ""),"")</f>
        <v>#VALUE!</v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 t="e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#VALUE!</v>
      </c>
      <c r="L104" s="7" t="e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#VALUE!</v>
      </c>
      <c r="M104" s="7" t="e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#VALUE!</v>
      </c>
      <c r="N104" s="7" t="e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#VALUE!</v>
      </c>
      <c r="O104" s="5" t="e">
        <f t="shared" si="1"/>
        <v>#VALUE!</v>
      </c>
      <c r="P104" s="10" t="e">
        <f>IF('FY2023'!$A106&lt;&gt;"",IF(AND(MONTH($K104) &lt;= 1, MONTH($L104) &gt;= 1), IF($O104 &lt;&gt; "", $E104/$O104, ""), ""),"")</f>
        <v>#VALUE!</v>
      </c>
      <c r="Q104" s="10" t="e">
        <f>IF('FY2023'!$A106&lt;&gt;"",IF(AND(MONTH($K104) &lt;= 2, MONTH($L104) &gt;= 2), IF($O104 &lt;&gt; "", $E104/$O104, ""), ""),"")</f>
        <v>#VALUE!</v>
      </c>
      <c r="R104" s="10" t="e">
        <f>IF('FY2023'!$A106&lt;&gt;"",IF(AND(MONTH($K104) &lt;= 3, MONTH($L104) &gt;= 3), IF($O104 &lt;&gt; "", $E104/$O104, ""), ""),"")</f>
        <v>#VALUE!</v>
      </c>
      <c r="S104" s="10" t="e">
        <f>IF('FY2023'!$A106&lt;&gt;"",IF(AND(MONTH($K104) &lt;= 4, MONTH($L104) &gt;= 4), IF($O104 &lt;&gt; "", $E104/$O104, ""), ""),"")</f>
        <v>#VALUE!</v>
      </c>
      <c r="T104" s="10" t="e">
        <f>IF('FY2023'!$A106&lt;&gt;"",IF(AND(MONTH($K104) &lt;= 5, MONTH($L104) &gt;= 5), IF($O104 &lt;&gt; "", $E104/$O104, ""), ""),"")</f>
        <v>#VALUE!</v>
      </c>
      <c r="U104" s="10" t="e">
        <f>IF('FY2023'!$A106&lt;&gt;"",IF(AND(MONTH($K104) &lt;= 6, MONTH($L104) &gt;= 6), IF($O104 &lt;&gt; "", $E104/$O104, ""), ""),"")</f>
        <v>#VALUE!</v>
      </c>
      <c r="V104" s="10" t="e">
        <f>IF('FY2023'!$A106&lt;&gt;"",IF(AND(MONTH($K104) &lt;= 7, MONTH($L104) &gt;= 7 ), IF($O104 &lt;&gt; "", $E104/$O104, ""), ""),"")</f>
        <v>#VALUE!</v>
      </c>
      <c r="W104" s="10" t="e">
        <f>IF('FY2023'!$A106&lt;&gt;"",IF(AND(MONTH($K104) &lt;= 8, MONTH($L104) &gt;= 8), IF($O104 &lt;&gt; "", $E104/$O104, ""), ""),"")</f>
        <v>#VALUE!</v>
      </c>
      <c r="X104" s="10" t="e">
        <f>IF('FY2023'!$A106&lt;&gt;"",IF(AND(MONTH($K104) &lt;= 9, MONTH($L104) &gt;= 9), IF($O104 &lt;&gt; "", $E104/$O104, ""), ""),"")</f>
        <v>#VALUE!</v>
      </c>
      <c r="Y104" s="10" t="e">
        <f>IF('FY2023'!$A106&lt;&gt;"",IF(AND(MONTH($K104) &lt;= 10, MONTH($L104) &gt;= 10), IF($O104 &lt;&gt; "", $E104/$O104, ""), ""),"")</f>
        <v>#VALUE!</v>
      </c>
      <c r="Z104" s="10" t="e">
        <f>IF('FY2023'!$A106&lt;&gt;"",IF(AND(MONTH($K104) &lt;= 11, MONTH($L104) &gt;= 11), IF($O104 &lt;&gt; "", $E104/$O104, ""), ""),"")</f>
        <v>#VALUE!</v>
      </c>
      <c r="AA104" s="10" t="e">
        <f>IF('FY2023'!$A106&lt;&gt;"",IF(AND(MONTH($K104) &lt;= 12, MONTH($L104) &gt;= 12), IF($O104 &lt;&gt; "", $E104/$O104, ""), ""),"")</f>
        <v>#VALUE!</v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 t="e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#VALUE!</v>
      </c>
      <c r="L105" s="7" t="e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#VALUE!</v>
      </c>
      <c r="M105" s="7" t="e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#VALUE!</v>
      </c>
      <c r="N105" s="7" t="e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#VALUE!</v>
      </c>
      <c r="O105" s="5" t="e">
        <f t="shared" si="1"/>
        <v>#VALUE!</v>
      </c>
      <c r="P105" s="10" t="e">
        <f>IF('FY2023'!$A107&lt;&gt;"",IF(AND(MONTH($K105) &lt;= 1, MONTH($L105) &gt;= 1), IF($O105 &lt;&gt; "", $E105/$O105, ""), ""),"")</f>
        <v>#VALUE!</v>
      </c>
      <c r="Q105" s="10" t="e">
        <f>IF('FY2023'!$A107&lt;&gt;"",IF(AND(MONTH($K105) &lt;= 2, MONTH($L105) &gt;= 2), IF($O105 &lt;&gt; "", $E105/$O105, ""), ""),"")</f>
        <v>#VALUE!</v>
      </c>
      <c r="R105" s="10" t="e">
        <f>IF('FY2023'!$A107&lt;&gt;"",IF(AND(MONTH($K105) &lt;= 3, MONTH($L105) &gt;= 3), IF($O105 &lt;&gt; "", $E105/$O105, ""), ""),"")</f>
        <v>#VALUE!</v>
      </c>
      <c r="S105" s="10" t="e">
        <f>IF('FY2023'!$A107&lt;&gt;"",IF(AND(MONTH($K105) &lt;= 4, MONTH($L105) &gt;= 4), IF($O105 &lt;&gt; "", $E105/$O105, ""), ""),"")</f>
        <v>#VALUE!</v>
      </c>
      <c r="T105" s="10" t="e">
        <f>IF('FY2023'!$A107&lt;&gt;"",IF(AND(MONTH($K105) &lt;= 5, MONTH($L105) &gt;= 5), IF($O105 &lt;&gt; "", $E105/$O105, ""), ""),"")</f>
        <v>#VALUE!</v>
      </c>
      <c r="U105" s="10" t="e">
        <f>IF('FY2023'!$A107&lt;&gt;"",IF(AND(MONTH($K105) &lt;= 6, MONTH($L105) &gt;= 6), IF($O105 &lt;&gt; "", $E105/$O105, ""), ""),"")</f>
        <v>#VALUE!</v>
      </c>
      <c r="V105" s="10" t="e">
        <f>IF('FY2023'!$A107&lt;&gt;"",IF(AND(MONTH($K105) &lt;= 7, MONTH($L105) &gt;= 7 ), IF($O105 &lt;&gt; "", $E105/$O105, ""), ""),"")</f>
        <v>#VALUE!</v>
      </c>
      <c r="W105" s="10" t="e">
        <f>IF('FY2023'!$A107&lt;&gt;"",IF(AND(MONTH($K105) &lt;= 8, MONTH($L105) &gt;= 8), IF($O105 &lt;&gt; "", $E105/$O105, ""), ""),"")</f>
        <v>#VALUE!</v>
      </c>
      <c r="X105" s="10" t="e">
        <f>IF('FY2023'!$A107&lt;&gt;"",IF(AND(MONTH($K105) &lt;= 9, MONTH($L105) &gt;= 9), IF($O105 &lt;&gt; "", $E105/$O105, ""), ""),"")</f>
        <v>#VALUE!</v>
      </c>
      <c r="Y105" s="10" t="e">
        <f>IF('FY2023'!$A107&lt;&gt;"",IF(AND(MONTH($K105) &lt;= 10, MONTH($L105) &gt;= 10), IF($O105 &lt;&gt; "", $E105/$O105, ""), ""),"")</f>
        <v>#VALUE!</v>
      </c>
      <c r="Z105" s="10" t="e">
        <f>IF('FY2023'!$A107&lt;&gt;"",IF(AND(MONTH($K105) &lt;= 11, MONTH($L105) &gt;= 11), IF($O105 &lt;&gt; "", $E105/$O105, ""), ""),"")</f>
        <v>#VALUE!</v>
      </c>
      <c r="AA105" s="10" t="e">
        <f>IF('FY2023'!$A107&lt;&gt;"",IF(AND(MONTH($K105) &lt;= 12, MONTH($L105) &gt;= 12), IF($O105 &lt;&gt; "", $E105/$O105, ""), ""),"")</f>
        <v>#VALUE!</v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 t="e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#VALUE!</v>
      </c>
      <c r="L106" s="7" t="e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#VALUE!</v>
      </c>
      <c r="M106" s="7" t="e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#VALUE!</v>
      </c>
      <c r="N106" s="7" t="e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#VALUE!</v>
      </c>
      <c r="O106" s="5" t="e">
        <f t="shared" si="1"/>
        <v>#VALUE!</v>
      </c>
      <c r="P106" s="10" t="e">
        <f>IF('FY2023'!$A108&lt;&gt;"",IF(AND(MONTH($K106) &lt;= 1, MONTH($L106) &gt;= 1), IF($O106 &lt;&gt; "", $E106/$O106, ""), ""),"")</f>
        <v>#VALUE!</v>
      </c>
      <c r="Q106" s="10" t="e">
        <f>IF('FY2023'!$A108&lt;&gt;"",IF(AND(MONTH($K106) &lt;= 2, MONTH($L106) &gt;= 2), IF($O106 &lt;&gt; "", $E106/$O106, ""), ""),"")</f>
        <v>#VALUE!</v>
      </c>
      <c r="R106" s="10" t="e">
        <f>IF('FY2023'!$A108&lt;&gt;"",IF(AND(MONTH($K106) &lt;= 3, MONTH($L106) &gt;= 3), IF($O106 &lt;&gt; "", $E106/$O106, ""), ""),"")</f>
        <v>#VALUE!</v>
      </c>
      <c r="S106" s="10" t="e">
        <f>IF('FY2023'!$A108&lt;&gt;"",IF(AND(MONTH($K106) &lt;= 4, MONTH($L106) &gt;= 4), IF($O106 &lt;&gt; "", $E106/$O106, ""), ""),"")</f>
        <v>#VALUE!</v>
      </c>
      <c r="T106" s="10" t="e">
        <f>IF('FY2023'!$A108&lt;&gt;"",IF(AND(MONTH($K106) &lt;= 5, MONTH($L106) &gt;= 5), IF($O106 &lt;&gt; "", $E106/$O106, ""), ""),"")</f>
        <v>#VALUE!</v>
      </c>
      <c r="U106" s="10" t="e">
        <f>IF('FY2023'!$A108&lt;&gt;"",IF(AND(MONTH($K106) &lt;= 6, MONTH($L106) &gt;= 6), IF($O106 &lt;&gt; "", $E106/$O106, ""), ""),"")</f>
        <v>#VALUE!</v>
      </c>
      <c r="V106" s="10" t="e">
        <f>IF('FY2023'!$A108&lt;&gt;"",IF(AND(MONTH($K106) &lt;= 7, MONTH($L106) &gt;= 7 ), IF($O106 &lt;&gt; "", $E106/$O106, ""), ""),"")</f>
        <v>#VALUE!</v>
      </c>
      <c r="W106" s="10" t="e">
        <f>IF('FY2023'!$A108&lt;&gt;"",IF(AND(MONTH($K106) &lt;= 8, MONTH($L106) &gt;= 8), IF($O106 &lt;&gt; "", $E106/$O106, ""), ""),"")</f>
        <v>#VALUE!</v>
      </c>
      <c r="X106" s="10" t="e">
        <f>IF('FY2023'!$A108&lt;&gt;"",IF(AND(MONTH($K106) &lt;= 9, MONTH($L106) &gt;= 9), IF($O106 &lt;&gt; "", $E106/$O106, ""), ""),"")</f>
        <v>#VALUE!</v>
      </c>
      <c r="Y106" s="10" t="e">
        <f>IF('FY2023'!$A108&lt;&gt;"",IF(AND(MONTH($K106) &lt;= 10, MONTH($L106) &gt;= 10), IF($O106 &lt;&gt; "", $E106/$O106, ""), ""),"")</f>
        <v>#VALUE!</v>
      </c>
      <c r="Z106" s="10" t="e">
        <f>IF('FY2023'!$A108&lt;&gt;"",IF(AND(MONTH($K106) &lt;= 11, MONTH($L106) &gt;= 11), IF($O106 &lt;&gt; "", $E106/$O106, ""), ""),"")</f>
        <v>#VALUE!</v>
      </c>
      <c r="AA106" s="10" t="e">
        <f>IF('FY2023'!$A108&lt;&gt;"",IF(AND(MONTH($K106) &lt;= 12, MONTH($L106) &gt;= 12), IF($O106 &lt;&gt; "", $E106/$O106, ""), ""),"")</f>
        <v>#VALUE!</v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 t="e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#VALUE!</v>
      </c>
      <c r="L107" s="7" t="e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#VALUE!</v>
      </c>
      <c r="M107" s="7" t="e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#VALUE!</v>
      </c>
      <c r="N107" s="7" t="e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#VALUE!</v>
      </c>
      <c r="O107" s="5" t="e">
        <f t="shared" si="1"/>
        <v>#VALUE!</v>
      </c>
      <c r="P107" s="10" t="e">
        <f>IF('FY2023'!$A109&lt;&gt;"",IF(AND(MONTH($K107) &lt;= 1, MONTH($L107) &gt;= 1), IF($O107 &lt;&gt; "", $E107/$O107, ""), ""),"")</f>
        <v>#VALUE!</v>
      </c>
      <c r="Q107" s="10" t="e">
        <f>IF('FY2023'!$A109&lt;&gt;"",IF(AND(MONTH($K107) &lt;= 2, MONTH($L107) &gt;= 2), IF($O107 &lt;&gt; "", $E107/$O107, ""), ""),"")</f>
        <v>#VALUE!</v>
      </c>
      <c r="R107" s="10" t="e">
        <f>IF('FY2023'!$A109&lt;&gt;"",IF(AND(MONTH($K107) &lt;= 3, MONTH($L107) &gt;= 3), IF($O107 &lt;&gt; "", $E107/$O107, ""), ""),"")</f>
        <v>#VALUE!</v>
      </c>
      <c r="S107" s="10" t="e">
        <f>IF('FY2023'!$A109&lt;&gt;"",IF(AND(MONTH($K107) &lt;= 4, MONTH($L107) &gt;= 4), IF($O107 &lt;&gt; "", $E107/$O107, ""), ""),"")</f>
        <v>#VALUE!</v>
      </c>
      <c r="T107" s="10" t="e">
        <f>IF('FY2023'!$A109&lt;&gt;"",IF(AND(MONTH($K107) &lt;= 5, MONTH($L107) &gt;= 5), IF($O107 &lt;&gt; "", $E107/$O107, ""), ""),"")</f>
        <v>#VALUE!</v>
      </c>
      <c r="U107" s="10" t="e">
        <f>IF('FY2023'!$A109&lt;&gt;"",IF(AND(MONTH($K107) &lt;= 6, MONTH($L107) &gt;= 6), IF($O107 &lt;&gt; "", $E107/$O107, ""), ""),"")</f>
        <v>#VALUE!</v>
      </c>
      <c r="V107" s="10" t="e">
        <f>IF('FY2023'!$A109&lt;&gt;"",IF(AND(MONTH($K107) &lt;= 7, MONTH($L107) &gt;= 7 ), IF($O107 &lt;&gt; "", $E107/$O107, ""), ""),"")</f>
        <v>#VALUE!</v>
      </c>
      <c r="W107" s="10" t="e">
        <f>IF('FY2023'!$A109&lt;&gt;"",IF(AND(MONTH($K107) &lt;= 8, MONTH($L107) &gt;= 8), IF($O107 &lt;&gt; "", $E107/$O107, ""), ""),"")</f>
        <v>#VALUE!</v>
      </c>
      <c r="X107" s="10" t="e">
        <f>IF('FY2023'!$A109&lt;&gt;"",IF(AND(MONTH($K107) &lt;= 9, MONTH($L107) &gt;= 9), IF($O107 &lt;&gt; "", $E107/$O107, ""), ""),"")</f>
        <v>#VALUE!</v>
      </c>
      <c r="Y107" s="10" t="e">
        <f>IF('FY2023'!$A109&lt;&gt;"",IF(AND(MONTH($K107) &lt;= 10, MONTH($L107) &gt;= 10), IF($O107 &lt;&gt; "", $E107/$O107, ""), ""),"")</f>
        <v>#VALUE!</v>
      </c>
      <c r="Z107" s="10" t="e">
        <f>IF('FY2023'!$A109&lt;&gt;"",IF(AND(MONTH($K107) &lt;= 11, MONTH($L107) &gt;= 11), IF($O107 &lt;&gt; "", $E107/$O107, ""), ""),"")</f>
        <v>#VALUE!</v>
      </c>
      <c r="AA107" s="10" t="e">
        <f>IF('FY2023'!$A109&lt;&gt;"",IF(AND(MONTH($K107) &lt;= 12, MONTH($L107) &gt;= 12), IF($O107 &lt;&gt; "", $E107/$O107, ""), ""),"")</f>
        <v>#VALUE!</v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 t="e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#VALUE!</v>
      </c>
      <c r="L108" s="7" t="e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#VALUE!</v>
      </c>
      <c r="M108" s="7" t="e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#VALUE!</v>
      </c>
      <c r="N108" s="7" t="e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#VALUE!</v>
      </c>
      <c r="O108" s="5" t="e">
        <f t="shared" si="1"/>
        <v>#VALUE!</v>
      </c>
      <c r="P108" s="10" t="e">
        <f>IF('FY2023'!$A110&lt;&gt;"",IF(AND(MONTH($K108) &lt;= 1, MONTH($L108) &gt;= 1), IF($O108 &lt;&gt; "", $E108/$O108, ""), ""),"")</f>
        <v>#VALUE!</v>
      </c>
      <c r="Q108" s="10" t="e">
        <f>IF('FY2023'!$A110&lt;&gt;"",IF(AND(MONTH($K108) &lt;= 2, MONTH($L108) &gt;= 2), IF($O108 &lt;&gt; "", $E108/$O108, ""), ""),"")</f>
        <v>#VALUE!</v>
      </c>
      <c r="R108" s="10" t="e">
        <f>IF('FY2023'!$A110&lt;&gt;"",IF(AND(MONTH($K108) &lt;= 3, MONTH($L108) &gt;= 3), IF($O108 &lt;&gt; "", $E108/$O108, ""), ""),"")</f>
        <v>#VALUE!</v>
      </c>
      <c r="S108" s="10" t="e">
        <f>IF('FY2023'!$A110&lt;&gt;"",IF(AND(MONTH($K108) &lt;= 4, MONTH($L108) &gt;= 4), IF($O108 &lt;&gt; "", $E108/$O108, ""), ""),"")</f>
        <v>#VALUE!</v>
      </c>
      <c r="T108" s="10" t="e">
        <f>IF('FY2023'!$A110&lt;&gt;"",IF(AND(MONTH($K108) &lt;= 5, MONTH($L108) &gt;= 5), IF($O108 &lt;&gt; "", $E108/$O108, ""), ""),"")</f>
        <v>#VALUE!</v>
      </c>
      <c r="U108" s="10" t="e">
        <f>IF('FY2023'!$A110&lt;&gt;"",IF(AND(MONTH($K108) &lt;= 6, MONTH($L108) &gt;= 6), IF($O108 &lt;&gt; "", $E108/$O108, ""), ""),"")</f>
        <v>#VALUE!</v>
      </c>
      <c r="V108" s="10" t="e">
        <f>IF('FY2023'!$A110&lt;&gt;"",IF(AND(MONTH($K108) &lt;= 7, MONTH($L108) &gt;= 7 ), IF($O108 &lt;&gt; "", $E108/$O108, ""), ""),"")</f>
        <v>#VALUE!</v>
      </c>
      <c r="W108" s="10" t="e">
        <f>IF('FY2023'!$A110&lt;&gt;"",IF(AND(MONTH($K108) &lt;= 8, MONTH($L108) &gt;= 8), IF($O108 &lt;&gt; "", $E108/$O108, ""), ""),"")</f>
        <v>#VALUE!</v>
      </c>
      <c r="X108" s="10" t="e">
        <f>IF('FY2023'!$A110&lt;&gt;"",IF(AND(MONTH($K108) &lt;= 9, MONTH($L108) &gt;= 9), IF($O108 &lt;&gt; "", $E108/$O108, ""), ""),"")</f>
        <v>#VALUE!</v>
      </c>
      <c r="Y108" s="10" t="e">
        <f>IF('FY2023'!$A110&lt;&gt;"",IF(AND(MONTH($K108) &lt;= 10, MONTH($L108) &gt;= 10), IF($O108 &lt;&gt; "", $E108/$O108, ""), ""),"")</f>
        <v>#VALUE!</v>
      </c>
      <c r="Z108" s="10" t="e">
        <f>IF('FY2023'!$A110&lt;&gt;"",IF(AND(MONTH($K108) &lt;= 11, MONTH($L108) &gt;= 11), IF($O108 &lt;&gt; "", $E108/$O108, ""), ""),"")</f>
        <v>#VALUE!</v>
      </c>
      <c r="AA108" s="10" t="e">
        <f>IF('FY2023'!$A110&lt;&gt;"",IF(AND(MONTH($K108) &lt;= 12, MONTH($L108) &gt;= 12), IF($O108 &lt;&gt; "", $E108/$O108, ""), ""),"")</f>
        <v>#VALUE!</v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 t="e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#VALUE!</v>
      </c>
      <c r="L109" s="7" t="e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#VALUE!</v>
      </c>
      <c r="M109" s="7" t="e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#VALUE!</v>
      </c>
      <c r="N109" s="7" t="e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#VALUE!</v>
      </c>
      <c r="O109" s="5" t="e">
        <f t="shared" si="1"/>
        <v>#VALUE!</v>
      </c>
      <c r="P109" s="10" t="e">
        <f>IF('FY2023'!$A111&lt;&gt;"",IF(AND(MONTH($K109) &lt;= 1, MONTH($L109) &gt;= 1), IF($O109 &lt;&gt; "", $E109/$O109, ""), ""),"")</f>
        <v>#VALUE!</v>
      </c>
      <c r="Q109" s="10" t="e">
        <f>IF('FY2023'!$A111&lt;&gt;"",IF(AND(MONTH($K109) &lt;= 2, MONTH($L109) &gt;= 2), IF($O109 &lt;&gt; "", $E109/$O109, ""), ""),"")</f>
        <v>#VALUE!</v>
      </c>
      <c r="R109" s="10" t="e">
        <f>IF('FY2023'!$A111&lt;&gt;"",IF(AND(MONTH($K109) &lt;= 3, MONTH($L109) &gt;= 3), IF($O109 &lt;&gt; "", $E109/$O109, ""), ""),"")</f>
        <v>#VALUE!</v>
      </c>
      <c r="S109" s="10" t="e">
        <f>IF('FY2023'!$A111&lt;&gt;"",IF(AND(MONTH($K109) &lt;= 4, MONTH($L109) &gt;= 4), IF($O109 &lt;&gt; "", $E109/$O109, ""), ""),"")</f>
        <v>#VALUE!</v>
      </c>
      <c r="T109" s="10" t="e">
        <f>IF('FY2023'!$A111&lt;&gt;"",IF(AND(MONTH($K109) &lt;= 5, MONTH($L109) &gt;= 5), IF($O109 &lt;&gt; "", $E109/$O109, ""), ""),"")</f>
        <v>#VALUE!</v>
      </c>
      <c r="U109" s="10" t="e">
        <f>IF('FY2023'!$A111&lt;&gt;"",IF(AND(MONTH($K109) &lt;= 6, MONTH($L109) &gt;= 6), IF($O109 &lt;&gt; "", $E109/$O109, ""), ""),"")</f>
        <v>#VALUE!</v>
      </c>
      <c r="V109" s="10" t="e">
        <f>IF('FY2023'!$A111&lt;&gt;"",IF(AND(MONTH($K109) &lt;= 7, MONTH($L109) &gt;= 7 ), IF($O109 &lt;&gt; "", $E109/$O109, ""), ""),"")</f>
        <v>#VALUE!</v>
      </c>
      <c r="W109" s="10" t="e">
        <f>IF('FY2023'!$A111&lt;&gt;"",IF(AND(MONTH($K109) &lt;= 8, MONTH($L109) &gt;= 8), IF($O109 &lt;&gt; "", $E109/$O109, ""), ""),"")</f>
        <v>#VALUE!</v>
      </c>
      <c r="X109" s="10" t="e">
        <f>IF('FY2023'!$A111&lt;&gt;"",IF(AND(MONTH($K109) &lt;= 9, MONTH($L109) &gt;= 9), IF($O109 &lt;&gt; "", $E109/$O109, ""), ""),"")</f>
        <v>#VALUE!</v>
      </c>
      <c r="Y109" s="10" t="e">
        <f>IF('FY2023'!$A111&lt;&gt;"",IF(AND(MONTH($K109) &lt;= 10, MONTH($L109) &gt;= 10), IF($O109 &lt;&gt; "", $E109/$O109, ""), ""),"")</f>
        <v>#VALUE!</v>
      </c>
      <c r="Z109" s="10" t="e">
        <f>IF('FY2023'!$A111&lt;&gt;"",IF(AND(MONTH($K109) &lt;= 11, MONTH($L109) &gt;= 11), IF($O109 &lt;&gt; "", $E109/$O109, ""), ""),"")</f>
        <v>#VALUE!</v>
      </c>
      <c r="AA109" s="10" t="e">
        <f>IF('FY2023'!$A111&lt;&gt;"",IF(AND(MONTH($K109) &lt;= 12, MONTH($L109) &gt;= 12), IF($O109 &lt;&gt; "", $E109/$O109, ""), ""),"")</f>
        <v>#VALUE!</v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 t="e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#VALUE!</v>
      </c>
      <c r="L110" s="7" t="e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#VALUE!</v>
      </c>
      <c r="M110" s="7" t="e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#VALUE!</v>
      </c>
      <c r="N110" s="7" t="e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#VALUE!</v>
      </c>
      <c r="O110" s="5" t="e">
        <f t="shared" si="1"/>
        <v>#VALUE!</v>
      </c>
      <c r="P110" s="10" t="e">
        <f>IF('FY2023'!$A112&lt;&gt;"",IF(AND(MONTH($K110) &lt;= 1, MONTH($L110) &gt;= 1), IF($O110 &lt;&gt; "", $E110/$O110, ""), ""),"")</f>
        <v>#VALUE!</v>
      </c>
      <c r="Q110" s="10" t="e">
        <f>IF('FY2023'!$A112&lt;&gt;"",IF(AND(MONTH($K110) &lt;= 2, MONTH($L110) &gt;= 2), IF($O110 &lt;&gt; "", $E110/$O110, ""), ""),"")</f>
        <v>#VALUE!</v>
      </c>
      <c r="R110" s="10" t="e">
        <f>IF('FY2023'!$A112&lt;&gt;"",IF(AND(MONTH($K110) &lt;= 3, MONTH($L110) &gt;= 3), IF($O110 &lt;&gt; "", $E110/$O110, ""), ""),"")</f>
        <v>#VALUE!</v>
      </c>
      <c r="S110" s="10" t="e">
        <f>IF('FY2023'!$A112&lt;&gt;"",IF(AND(MONTH($K110) &lt;= 4, MONTH($L110) &gt;= 4), IF($O110 &lt;&gt; "", $E110/$O110, ""), ""),"")</f>
        <v>#VALUE!</v>
      </c>
      <c r="T110" s="10" t="e">
        <f>IF('FY2023'!$A112&lt;&gt;"",IF(AND(MONTH($K110) &lt;= 5, MONTH($L110) &gt;= 5), IF($O110 &lt;&gt; "", $E110/$O110, ""), ""),"")</f>
        <v>#VALUE!</v>
      </c>
      <c r="U110" s="10" t="e">
        <f>IF('FY2023'!$A112&lt;&gt;"",IF(AND(MONTH($K110) &lt;= 6, MONTH($L110) &gt;= 6), IF($O110 &lt;&gt; "", $E110/$O110, ""), ""),"")</f>
        <v>#VALUE!</v>
      </c>
      <c r="V110" s="10" t="e">
        <f>IF('FY2023'!$A112&lt;&gt;"",IF(AND(MONTH($K110) &lt;= 7, MONTH($L110) &gt;= 7 ), IF($O110 &lt;&gt; "", $E110/$O110, ""), ""),"")</f>
        <v>#VALUE!</v>
      </c>
      <c r="W110" s="10" t="e">
        <f>IF('FY2023'!$A112&lt;&gt;"",IF(AND(MONTH($K110) &lt;= 8, MONTH($L110) &gt;= 8), IF($O110 &lt;&gt; "", $E110/$O110, ""), ""),"")</f>
        <v>#VALUE!</v>
      </c>
      <c r="X110" s="10" t="e">
        <f>IF('FY2023'!$A112&lt;&gt;"",IF(AND(MONTH($K110) &lt;= 9, MONTH($L110) &gt;= 9), IF($O110 &lt;&gt; "", $E110/$O110, ""), ""),"")</f>
        <v>#VALUE!</v>
      </c>
      <c r="Y110" s="10" t="e">
        <f>IF('FY2023'!$A112&lt;&gt;"",IF(AND(MONTH($K110) &lt;= 10, MONTH($L110) &gt;= 10), IF($O110 &lt;&gt; "", $E110/$O110, ""), ""),"")</f>
        <v>#VALUE!</v>
      </c>
      <c r="Z110" s="10" t="e">
        <f>IF('FY2023'!$A112&lt;&gt;"",IF(AND(MONTH($K110) &lt;= 11, MONTH($L110) &gt;= 11), IF($O110 &lt;&gt; "", $E110/$O110, ""), ""),"")</f>
        <v>#VALUE!</v>
      </c>
      <c r="AA110" s="10" t="e">
        <f>IF('FY2023'!$A112&lt;&gt;"",IF(AND(MONTH($K110) &lt;= 12, MONTH($L110) &gt;= 12), IF($O110 &lt;&gt; "", $E110/$O110, ""), ""),"")</f>
        <v>#VALUE!</v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 t="e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#VALUE!</v>
      </c>
      <c r="L111" s="7" t="e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#VALUE!</v>
      </c>
      <c r="M111" s="7" t="e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#VALUE!</v>
      </c>
      <c r="N111" s="7" t="e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#VALUE!</v>
      </c>
      <c r="O111" s="5" t="e">
        <f t="shared" si="1"/>
        <v>#VALUE!</v>
      </c>
      <c r="P111" s="10" t="e">
        <f>IF('FY2023'!$A113&lt;&gt;"",IF(AND(MONTH($K111) &lt;= 1, MONTH($L111) &gt;= 1), IF($O111 &lt;&gt; "", $E111/$O111, ""), ""),"")</f>
        <v>#VALUE!</v>
      </c>
      <c r="Q111" s="10" t="e">
        <f>IF('FY2023'!$A113&lt;&gt;"",IF(AND(MONTH($K111) &lt;= 2, MONTH($L111) &gt;= 2), IF($O111 &lt;&gt; "", $E111/$O111, ""), ""),"")</f>
        <v>#VALUE!</v>
      </c>
      <c r="R111" s="10" t="e">
        <f>IF('FY2023'!$A113&lt;&gt;"",IF(AND(MONTH($K111) &lt;= 3, MONTH($L111) &gt;= 3), IF($O111 &lt;&gt; "", $E111/$O111, ""), ""),"")</f>
        <v>#VALUE!</v>
      </c>
      <c r="S111" s="10" t="e">
        <f>IF('FY2023'!$A113&lt;&gt;"",IF(AND(MONTH($K111) &lt;= 4, MONTH($L111) &gt;= 4), IF($O111 &lt;&gt; "", $E111/$O111, ""), ""),"")</f>
        <v>#VALUE!</v>
      </c>
      <c r="T111" s="10" t="e">
        <f>IF('FY2023'!$A113&lt;&gt;"",IF(AND(MONTH($K111) &lt;= 5, MONTH($L111) &gt;= 5), IF($O111 &lt;&gt; "", $E111/$O111, ""), ""),"")</f>
        <v>#VALUE!</v>
      </c>
      <c r="U111" s="10" t="e">
        <f>IF('FY2023'!$A113&lt;&gt;"",IF(AND(MONTH($K111) &lt;= 6, MONTH($L111) &gt;= 6), IF($O111 &lt;&gt; "", $E111/$O111, ""), ""),"")</f>
        <v>#VALUE!</v>
      </c>
      <c r="V111" s="10" t="e">
        <f>IF('FY2023'!$A113&lt;&gt;"",IF(AND(MONTH($K111) &lt;= 7, MONTH($L111) &gt;= 7 ), IF($O111 &lt;&gt; "", $E111/$O111, ""), ""),"")</f>
        <v>#VALUE!</v>
      </c>
      <c r="W111" s="10" t="e">
        <f>IF('FY2023'!$A113&lt;&gt;"",IF(AND(MONTH($K111) &lt;= 8, MONTH($L111) &gt;= 8), IF($O111 &lt;&gt; "", $E111/$O111, ""), ""),"")</f>
        <v>#VALUE!</v>
      </c>
      <c r="X111" s="10" t="e">
        <f>IF('FY2023'!$A113&lt;&gt;"",IF(AND(MONTH($K111) &lt;= 9, MONTH($L111) &gt;= 9), IF($O111 &lt;&gt; "", $E111/$O111, ""), ""),"")</f>
        <v>#VALUE!</v>
      </c>
      <c r="Y111" s="10" t="e">
        <f>IF('FY2023'!$A113&lt;&gt;"",IF(AND(MONTH($K111) &lt;= 10, MONTH($L111) &gt;= 10), IF($O111 &lt;&gt; "", $E111/$O111, ""), ""),"")</f>
        <v>#VALUE!</v>
      </c>
      <c r="Z111" s="10" t="e">
        <f>IF('FY2023'!$A113&lt;&gt;"",IF(AND(MONTH($K111) &lt;= 11, MONTH($L111) &gt;= 11), IF($O111 &lt;&gt; "", $E111/$O111, ""), ""),"")</f>
        <v>#VALUE!</v>
      </c>
      <c r="AA111" s="10" t="e">
        <f>IF('FY2023'!$A113&lt;&gt;"",IF(AND(MONTH($K111) &lt;= 12, MONTH($L111) &gt;= 12), IF($O111 &lt;&gt; "", $E111/$O111, ""), ""),"")</f>
        <v>#VALUE!</v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 t="e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#VALUE!</v>
      </c>
      <c r="L112" s="7" t="e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#VALUE!</v>
      </c>
      <c r="M112" s="7" t="e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#VALUE!</v>
      </c>
      <c r="N112" s="7" t="e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#VALUE!</v>
      </c>
      <c r="O112" s="5" t="e">
        <f t="shared" si="1"/>
        <v>#VALUE!</v>
      </c>
      <c r="P112" s="10" t="e">
        <f>IF('FY2023'!$A114&lt;&gt;"",IF(AND(MONTH($K112) &lt;= 1, MONTH($L112) &gt;= 1), IF($O112 &lt;&gt; "", $E112/$O112, ""), ""),"")</f>
        <v>#VALUE!</v>
      </c>
      <c r="Q112" s="10" t="e">
        <f>IF('FY2023'!$A114&lt;&gt;"",IF(AND(MONTH($K112) &lt;= 2, MONTH($L112) &gt;= 2), IF($O112 &lt;&gt; "", $E112/$O112, ""), ""),"")</f>
        <v>#VALUE!</v>
      </c>
      <c r="R112" s="10" t="e">
        <f>IF('FY2023'!$A114&lt;&gt;"",IF(AND(MONTH($K112) &lt;= 3, MONTH($L112) &gt;= 3), IF($O112 &lt;&gt; "", $E112/$O112, ""), ""),"")</f>
        <v>#VALUE!</v>
      </c>
      <c r="S112" s="10" t="e">
        <f>IF('FY2023'!$A114&lt;&gt;"",IF(AND(MONTH($K112) &lt;= 4, MONTH($L112) &gt;= 4), IF($O112 &lt;&gt; "", $E112/$O112, ""), ""),"")</f>
        <v>#VALUE!</v>
      </c>
      <c r="T112" s="10" t="e">
        <f>IF('FY2023'!$A114&lt;&gt;"",IF(AND(MONTH($K112) &lt;= 5, MONTH($L112) &gt;= 5), IF($O112 &lt;&gt; "", $E112/$O112, ""), ""),"")</f>
        <v>#VALUE!</v>
      </c>
      <c r="U112" s="10" t="e">
        <f>IF('FY2023'!$A114&lt;&gt;"",IF(AND(MONTH($K112) &lt;= 6, MONTH($L112) &gt;= 6), IF($O112 &lt;&gt; "", $E112/$O112, ""), ""),"")</f>
        <v>#VALUE!</v>
      </c>
      <c r="V112" s="10" t="e">
        <f>IF('FY2023'!$A114&lt;&gt;"",IF(AND(MONTH($K112) &lt;= 7, MONTH($L112) &gt;= 7 ), IF($O112 &lt;&gt; "", $E112/$O112, ""), ""),"")</f>
        <v>#VALUE!</v>
      </c>
      <c r="W112" s="10" t="e">
        <f>IF('FY2023'!$A114&lt;&gt;"",IF(AND(MONTH($K112) &lt;= 8, MONTH($L112) &gt;= 8), IF($O112 &lt;&gt; "", $E112/$O112, ""), ""),"")</f>
        <v>#VALUE!</v>
      </c>
      <c r="X112" s="10" t="e">
        <f>IF('FY2023'!$A114&lt;&gt;"",IF(AND(MONTH($K112) &lt;= 9, MONTH($L112) &gt;= 9), IF($O112 &lt;&gt; "", $E112/$O112, ""), ""),"")</f>
        <v>#VALUE!</v>
      </c>
      <c r="Y112" s="10" t="e">
        <f>IF('FY2023'!$A114&lt;&gt;"",IF(AND(MONTH($K112) &lt;= 10, MONTH($L112) &gt;= 10), IF($O112 &lt;&gt; "", $E112/$O112, ""), ""),"")</f>
        <v>#VALUE!</v>
      </c>
      <c r="Z112" s="10" t="e">
        <f>IF('FY2023'!$A114&lt;&gt;"",IF(AND(MONTH($K112) &lt;= 11, MONTH($L112) &gt;= 11), IF($O112 &lt;&gt; "", $E112/$O112, ""), ""),"")</f>
        <v>#VALUE!</v>
      </c>
      <c r="AA112" s="10" t="e">
        <f>IF('FY2023'!$A114&lt;&gt;"",IF(AND(MONTH($K112) &lt;= 12, MONTH($L112) &gt;= 12), IF($O112 &lt;&gt; "", $E112/$O112, ""), ""),"")</f>
        <v>#VALUE!</v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 t="e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#VALUE!</v>
      </c>
      <c r="L113" s="7" t="e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#VALUE!</v>
      </c>
      <c r="M113" s="7" t="e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#VALUE!</v>
      </c>
      <c r="N113" s="7" t="e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#VALUE!</v>
      </c>
      <c r="O113" s="5" t="e">
        <f t="shared" si="1"/>
        <v>#VALUE!</v>
      </c>
      <c r="P113" s="10" t="e">
        <f>IF('FY2023'!$A115&lt;&gt;"",IF(AND(MONTH($K113) &lt;= 1, MONTH($L113) &gt;= 1), IF($O113 &lt;&gt; "", $E113/$O113, ""), ""),"")</f>
        <v>#VALUE!</v>
      </c>
      <c r="Q113" s="10" t="e">
        <f>IF('FY2023'!$A115&lt;&gt;"",IF(AND(MONTH($K113) &lt;= 2, MONTH($L113) &gt;= 2), IF($O113 &lt;&gt; "", $E113/$O113, ""), ""),"")</f>
        <v>#VALUE!</v>
      </c>
      <c r="R113" s="10" t="e">
        <f>IF('FY2023'!$A115&lt;&gt;"",IF(AND(MONTH($K113) &lt;= 3, MONTH($L113) &gt;= 3), IF($O113 &lt;&gt; "", $E113/$O113, ""), ""),"")</f>
        <v>#VALUE!</v>
      </c>
      <c r="S113" s="10" t="e">
        <f>IF('FY2023'!$A115&lt;&gt;"",IF(AND(MONTH($K113) &lt;= 4, MONTH($L113) &gt;= 4), IF($O113 &lt;&gt; "", $E113/$O113, ""), ""),"")</f>
        <v>#VALUE!</v>
      </c>
      <c r="T113" s="10" t="e">
        <f>IF('FY2023'!$A115&lt;&gt;"",IF(AND(MONTH($K113) &lt;= 5, MONTH($L113) &gt;= 5), IF($O113 &lt;&gt; "", $E113/$O113, ""), ""),"")</f>
        <v>#VALUE!</v>
      </c>
      <c r="U113" s="10" t="e">
        <f>IF('FY2023'!$A115&lt;&gt;"",IF(AND(MONTH($K113) &lt;= 6, MONTH($L113) &gt;= 6), IF($O113 &lt;&gt; "", $E113/$O113, ""), ""),"")</f>
        <v>#VALUE!</v>
      </c>
      <c r="V113" s="10" t="e">
        <f>IF('FY2023'!$A115&lt;&gt;"",IF(AND(MONTH($K113) &lt;= 7, MONTH($L113) &gt;= 7 ), IF($O113 &lt;&gt; "", $E113/$O113, ""), ""),"")</f>
        <v>#VALUE!</v>
      </c>
      <c r="W113" s="10" t="e">
        <f>IF('FY2023'!$A115&lt;&gt;"",IF(AND(MONTH($K113) &lt;= 8, MONTH($L113) &gt;= 8), IF($O113 &lt;&gt; "", $E113/$O113, ""), ""),"")</f>
        <v>#VALUE!</v>
      </c>
      <c r="X113" s="10" t="e">
        <f>IF('FY2023'!$A115&lt;&gt;"",IF(AND(MONTH($K113) &lt;= 9, MONTH($L113) &gt;= 9), IF($O113 &lt;&gt; "", $E113/$O113, ""), ""),"")</f>
        <v>#VALUE!</v>
      </c>
      <c r="Y113" s="10" t="e">
        <f>IF('FY2023'!$A115&lt;&gt;"",IF(AND(MONTH($K113) &lt;= 10, MONTH($L113) &gt;= 10), IF($O113 &lt;&gt; "", $E113/$O113, ""), ""),"")</f>
        <v>#VALUE!</v>
      </c>
      <c r="Z113" s="10" t="e">
        <f>IF('FY2023'!$A115&lt;&gt;"",IF(AND(MONTH($K113) &lt;= 11, MONTH($L113) &gt;= 11), IF($O113 &lt;&gt; "", $E113/$O113, ""), ""),"")</f>
        <v>#VALUE!</v>
      </c>
      <c r="AA113" s="10" t="e">
        <f>IF('FY2023'!$A115&lt;&gt;"",IF(AND(MONTH($K113) &lt;= 12, MONTH($L113) &gt;= 12), IF($O113 &lt;&gt; "", $E113/$O113, ""), ""),"")</f>
        <v>#VALUE!</v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 t="e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#VALUE!</v>
      </c>
      <c r="L114" s="7" t="e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#VALUE!</v>
      </c>
      <c r="M114" s="7" t="e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#VALUE!</v>
      </c>
      <c r="N114" s="7" t="e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#VALUE!</v>
      </c>
      <c r="O114" s="5" t="e">
        <f t="shared" si="1"/>
        <v>#VALUE!</v>
      </c>
      <c r="P114" s="10" t="e">
        <f>IF('FY2023'!$A116&lt;&gt;"",IF(AND(MONTH($K114) &lt;= 1, MONTH($L114) &gt;= 1), IF($O114 &lt;&gt; "", $E114/$O114, ""), ""),"")</f>
        <v>#VALUE!</v>
      </c>
      <c r="Q114" s="10" t="e">
        <f>IF('FY2023'!$A116&lt;&gt;"",IF(AND(MONTH($K114) &lt;= 2, MONTH($L114) &gt;= 2), IF($O114 &lt;&gt; "", $E114/$O114, ""), ""),"")</f>
        <v>#VALUE!</v>
      </c>
      <c r="R114" s="10" t="e">
        <f>IF('FY2023'!$A116&lt;&gt;"",IF(AND(MONTH($K114) &lt;= 3, MONTH($L114) &gt;= 3), IF($O114 &lt;&gt; "", $E114/$O114, ""), ""),"")</f>
        <v>#VALUE!</v>
      </c>
      <c r="S114" s="10" t="e">
        <f>IF('FY2023'!$A116&lt;&gt;"",IF(AND(MONTH($K114) &lt;= 4, MONTH($L114) &gt;= 4), IF($O114 &lt;&gt; "", $E114/$O114, ""), ""),"")</f>
        <v>#VALUE!</v>
      </c>
      <c r="T114" s="10" t="e">
        <f>IF('FY2023'!$A116&lt;&gt;"",IF(AND(MONTH($K114) &lt;= 5, MONTH($L114) &gt;= 5), IF($O114 &lt;&gt; "", $E114/$O114, ""), ""),"")</f>
        <v>#VALUE!</v>
      </c>
      <c r="U114" s="10" t="e">
        <f>IF('FY2023'!$A116&lt;&gt;"",IF(AND(MONTH($K114) &lt;= 6, MONTH($L114) &gt;= 6), IF($O114 &lt;&gt; "", $E114/$O114, ""), ""),"")</f>
        <v>#VALUE!</v>
      </c>
      <c r="V114" s="10" t="e">
        <f>IF('FY2023'!$A116&lt;&gt;"",IF(AND(MONTH($K114) &lt;= 7, MONTH($L114) &gt;= 7 ), IF($O114 &lt;&gt; "", $E114/$O114, ""), ""),"")</f>
        <v>#VALUE!</v>
      </c>
      <c r="W114" s="10" t="e">
        <f>IF('FY2023'!$A116&lt;&gt;"",IF(AND(MONTH($K114) &lt;= 8, MONTH($L114) &gt;= 8), IF($O114 &lt;&gt; "", $E114/$O114, ""), ""),"")</f>
        <v>#VALUE!</v>
      </c>
      <c r="X114" s="10" t="e">
        <f>IF('FY2023'!$A116&lt;&gt;"",IF(AND(MONTH($K114) &lt;= 9, MONTH($L114) &gt;= 9), IF($O114 &lt;&gt; "", $E114/$O114, ""), ""),"")</f>
        <v>#VALUE!</v>
      </c>
      <c r="Y114" s="10" t="e">
        <f>IF('FY2023'!$A116&lt;&gt;"",IF(AND(MONTH($K114) &lt;= 10, MONTH($L114) &gt;= 10), IF($O114 &lt;&gt; "", $E114/$O114, ""), ""),"")</f>
        <v>#VALUE!</v>
      </c>
      <c r="Z114" s="10" t="e">
        <f>IF('FY2023'!$A116&lt;&gt;"",IF(AND(MONTH($K114) &lt;= 11, MONTH($L114) &gt;= 11), IF($O114 &lt;&gt; "", $E114/$O114, ""), ""),"")</f>
        <v>#VALUE!</v>
      </c>
      <c r="AA114" s="10" t="e">
        <f>IF('FY2023'!$A116&lt;&gt;"",IF(AND(MONTH($K114) &lt;= 12, MONTH($L114) &gt;= 12), IF($O114 &lt;&gt; "", $E114/$O114, ""), ""),"")</f>
        <v>#VALUE!</v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 t="e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#VALUE!</v>
      </c>
      <c r="L115" s="7" t="e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#VALUE!</v>
      </c>
      <c r="M115" s="7" t="e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#VALUE!</v>
      </c>
      <c r="N115" s="7" t="e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#VALUE!</v>
      </c>
      <c r="O115" s="5" t="e">
        <f t="shared" si="1"/>
        <v>#VALUE!</v>
      </c>
      <c r="P115" s="10" t="e">
        <f>IF('FY2023'!$A117&lt;&gt;"",IF(AND(MONTH($K115) &lt;= 1, MONTH($L115) &gt;= 1), IF($O115 &lt;&gt; "", $E115/$O115, ""), ""),"")</f>
        <v>#VALUE!</v>
      </c>
      <c r="Q115" s="10" t="e">
        <f>IF('FY2023'!$A117&lt;&gt;"",IF(AND(MONTH($K115) &lt;= 2, MONTH($L115) &gt;= 2), IF($O115 &lt;&gt; "", $E115/$O115, ""), ""),"")</f>
        <v>#VALUE!</v>
      </c>
      <c r="R115" s="10" t="e">
        <f>IF('FY2023'!$A117&lt;&gt;"",IF(AND(MONTH($K115) &lt;= 3, MONTH($L115) &gt;= 3), IF($O115 &lt;&gt; "", $E115/$O115, ""), ""),"")</f>
        <v>#VALUE!</v>
      </c>
      <c r="S115" s="10" t="e">
        <f>IF('FY2023'!$A117&lt;&gt;"",IF(AND(MONTH($K115) &lt;= 4, MONTH($L115) &gt;= 4), IF($O115 &lt;&gt; "", $E115/$O115, ""), ""),"")</f>
        <v>#VALUE!</v>
      </c>
      <c r="T115" s="10" t="e">
        <f>IF('FY2023'!$A117&lt;&gt;"",IF(AND(MONTH($K115) &lt;= 5, MONTH($L115) &gt;= 5), IF($O115 &lt;&gt; "", $E115/$O115, ""), ""),"")</f>
        <v>#VALUE!</v>
      </c>
      <c r="U115" s="10" t="e">
        <f>IF('FY2023'!$A117&lt;&gt;"",IF(AND(MONTH($K115) &lt;= 6, MONTH($L115) &gt;= 6), IF($O115 &lt;&gt; "", $E115/$O115, ""), ""),"")</f>
        <v>#VALUE!</v>
      </c>
      <c r="V115" s="10" t="e">
        <f>IF('FY2023'!$A117&lt;&gt;"",IF(AND(MONTH($K115) &lt;= 7, MONTH($L115) &gt;= 7 ), IF($O115 &lt;&gt; "", $E115/$O115, ""), ""),"")</f>
        <v>#VALUE!</v>
      </c>
      <c r="W115" s="10" t="e">
        <f>IF('FY2023'!$A117&lt;&gt;"",IF(AND(MONTH($K115) &lt;= 8, MONTH($L115) &gt;= 8), IF($O115 &lt;&gt; "", $E115/$O115, ""), ""),"")</f>
        <v>#VALUE!</v>
      </c>
      <c r="X115" s="10" t="e">
        <f>IF('FY2023'!$A117&lt;&gt;"",IF(AND(MONTH($K115) &lt;= 9, MONTH($L115) &gt;= 9), IF($O115 &lt;&gt; "", $E115/$O115, ""), ""),"")</f>
        <v>#VALUE!</v>
      </c>
      <c r="Y115" s="10" t="e">
        <f>IF('FY2023'!$A117&lt;&gt;"",IF(AND(MONTH($K115) &lt;= 10, MONTH($L115) &gt;= 10), IF($O115 &lt;&gt; "", $E115/$O115, ""), ""),"")</f>
        <v>#VALUE!</v>
      </c>
      <c r="Z115" s="10" t="e">
        <f>IF('FY2023'!$A117&lt;&gt;"",IF(AND(MONTH($K115) &lt;= 11, MONTH($L115) &gt;= 11), IF($O115 &lt;&gt; "", $E115/$O115, ""), ""),"")</f>
        <v>#VALUE!</v>
      </c>
      <c r="AA115" s="10" t="e">
        <f>IF('FY2023'!$A117&lt;&gt;"",IF(AND(MONTH($K115) &lt;= 12, MONTH($L115) &gt;= 12), IF($O115 &lt;&gt; "", $E115/$O115, ""), ""),"")</f>
        <v>#VALUE!</v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 t="e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#VALUE!</v>
      </c>
      <c r="L116" s="7" t="e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#VALUE!</v>
      </c>
      <c r="M116" s="7" t="e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#VALUE!</v>
      </c>
      <c r="N116" s="7" t="e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#VALUE!</v>
      </c>
      <c r="O116" s="5" t="e">
        <f t="shared" si="1"/>
        <v>#VALUE!</v>
      </c>
      <c r="P116" s="10" t="e">
        <f>IF('FY2023'!$A118&lt;&gt;"",IF(AND(MONTH($K116) &lt;= 1, MONTH($L116) &gt;= 1), IF($O116 &lt;&gt; "", $E116/$O116, ""), ""),"")</f>
        <v>#VALUE!</v>
      </c>
      <c r="Q116" s="10" t="e">
        <f>IF('FY2023'!$A118&lt;&gt;"",IF(AND(MONTH($K116) &lt;= 2, MONTH($L116) &gt;= 2), IF($O116 &lt;&gt; "", $E116/$O116, ""), ""),"")</f>
        <v>#VALUE!</v>
      </c>
      <c r="R116" s="10" t="e">
        <f>IF('FY2023'!$A118&lt;&gt;"",IF(AND(MONTH($K116) &lt;= 3, MONTH($L116) &gt;= 3), IF($O116 &lt;&gt; "", $E116/$O116, ""), ""),"")</f>
        <v>#VALUE!</v>
      </c>
      <c r="S116" s="10" t="e">
        <f>IF('FY2023'!$A118&lt;&gt;"",IF(AND(MONTH($K116) &lt;= 4, MONTH($L116) &gt;= 4), IF($O116 &lt;&gt; "", $E116/$O116, ""), ""),"")</f>
        <v>#VALUE!</v>
      </c>
      <c r="T116" s="10" t="e">
        <f>IF('FY2023'!$A118&lt;&gt;"",IF(AND(MONTH($K116) &lt;= 5, MONTH($L116) &gt;= 5), IF($O116 &lt;&gt; "", $E116/$O116, ""), ""),"")</f>
        <v>#VALUE!</v>
      </c>
      <c r="U116" s="10" t="e">
        <f>IF('FY2023'!$A118&lt;&gt;"",IF(AND(MONTH($K116) &lt;= 6, MONTH($L116) &gt;= 6), IF($O116 &lt;&gt; "", $E116/$O116, ""), ""),"")</f>
        <v>#VALUE!</v>
      </c>
      <c r="V116" s="10" t="e">
        <f>IF('FY2023'!$A118&lt;&gt;"",IF(AND(MONTH($K116) &lt;= 7, MONTH($L116) &gt;= 7 ), IF($O116 &lt;&gt; "", $E116/$O116, ""), ""),"")</f>
        <v>#VALUE!</v>
      </c>
      <c r="W116" s="10" t="e">
        <f>IF('FY2023'!$A118&lt;&gt;"",IF(AND(MONTH($K116) &lt;= 8, MONTH($L116) &gt;= 8), IF($O116 &lt;&gt; "", $E116/$O116, ""), ""),"")</f>
        <v>#VALUE!</v>
      </c>
      <c r="X116" s="10" t="e">
        <f>IF('FY2023'!$A118&lt;&gt;"",IF(AND(MONTH($K116) &lt;= 9, MONTH($L116) &gt;= 9), IF($O116 &lt;&gt; "", $E116/$O116, ""), ""),"")</f>
        <v>#VALUE!</v>
      </c>
      <c r="Y116" s="10" t="e">
        <f>IF('FY2023'!$A118&lt;&gt;"",IF(AND(MONTH($K116) &lt;= 10, MONTH($L116) &gt;= 10), IF($O116 &lt;&gt; "", $E116/$O116, ""), ""),"")</f>
        <v>#VALUE!</v>
      </c>
      <c r="Z116" s="10" t="e">
        <f>IF('FY2023'!$A118&lt;&gt;"",IF(AND(MONTH($K116) &lt;= 11, MONTH($L116) &gt;= 11), IF($O116 &lt;&gt; "", $E116/$O116, ""), ""),"")</f>
        <v>#VALUE!</v>
      </c>
      <c r="AA116" s="10" t="e">
        <f>IF('FY2023'!$A118&lt;&gt;"",IF(AND(MONTH($K116) &lt;= 12, MONTH($L116) &gt;= 12), IF($O116 &lt;&gt; "", $E116/$O116, ""), ""),"")</f>
        <v>#VALUE!</v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 t="e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#VALUE!</v>
      </c>
      <c r="L117" s="7" t="e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#VALUE!</v>
      </c>
      <c r="M117" s="7" t="e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#VALUE!</v>
      </c>
      <c r="N117" s="7" t="e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#VALUE!</v>
      </c>
      <c r="O117" s="5" t="e">
        <f t="shared" si="1"/>
        <v>#VALUE!</v>
      </c>
      <c r="P117" s="10" t="e">
        <f>IF('FY2023'!$A119&lt;&gt;"",IF(AND(MONTH($K117) &lt;= 1, MONTH($L117) &gt;= 1), IF($O117 &lt;&gt; "", $E117/$O117, ""), ""),"")</f>
        <v>#VALUE!</v>
      </c>
      <c r="Q117" s="10" t="e">
        <f>IF('FY2023'!$A119&lt;&gt;"",IF(AND(MONTH($K117) &lt;= 2, MONTH($L117) &gt;= 2), IF($O117 &lt;&gt; "", $E117/$O117, ""), ""),"")</f>
        <v>#VALUE!</v>
      </c>
      <c r="R117" s="10" t="e">
        <f>IF('FY2023'!$A119&lt;&gt;"",IF(AND(MONTH($K117) &lt;= 3, MONTH($L117) &gt;= 3), IF($O117 &lt;&gt; "", $E117/$O117, ""), ""),"")</f>
        <v>#VALUE!</v>
      </c>
      <c r="S117" s="10" t="e">
        <f>IF('FY2023'!$A119&lt;&gt;"",IF(AND(MONTH($K117) &lt;= 4, MONTH($L117) &gt;= 4), IF($O117 &lt;&gt; "", $E117/$O117, ""), ""),"")</f>
        <v>#VALUE!</v>
      </c>
      <c r="T117" s="10" t="e">
        <f>IF('FY2023'!$A119&lt;&gt;"",IF(AND(MONTH($K117) &lt;= 5, MONTH($L117) &gt;= 5), IF($O117 &lt;&gt; "", $E117/$O117, ""), ""),"")</f>
        <v>#VALUE!</v>
      </c>
      <c r="U117" s="10" t="e">
        <f>IF('FY2023'!$A119&lt;&gt;"",IF(AND(MONTH($K117) &lt;= 6, MONTH($L117) &gt;= 6), IF($O117 &lt;&gt; "", $E117/$O117, ""), ""),"")</f>
        <v>#VALUE!</v>
      </c>
      <c r="V117" s="10" t="e">
        <f>IF('FY2023'!$A119&lt;&gt;"",IF(AND(MONTH($K117) &lt;= 7, MONTH($L117) &gt;= 7 ), IF($O117 &lt;&gt; "", $E117/$O117, ""), ""),"")</f>
        <v>#VALUE!</v>
      </c>
      <c r="W117" s="10" t="e">
        <f>IF('FY2023'!$A119&lt;&gt;"",IF(AND(MONTH($K117) &lt;= 8, MONTH($L117) &gt;= 8), IF($O117 &lt;&gt; "", $E117/$O117, ""), ""),"")</f>
        <v>#VALUE!</v>
      </c>
      <c r="X117" s="10" t="e">
        <f>IF('FY2023'!$A119&lt;&gt;"",IF(AND(MONTH($K117) &lt;= 9, MONTH($L117) &gt;= 9), IF($O117 &lt;&gt; "", $E117/$O117, ""), ""),"")</f>
        <v>#VALUE!</v>
      </c>
      <c r="Y117" s="10" t="e">
        <f>IF('FY2023'!$A119&lt;&gt;"",IF(AND(MONTH($K117) &lt;= 10, MONTH($L117) &gt;= 10), IF($O117 &lt;&gt; "", $E117/$O117, ""), ""),"")</f>
        <v>#VALUE!</v>
      </c>
      <c r="Z117" s="10" t="e">
        <f>IF('FY2023'!$A119&lt;&gt;"",IF(AND(MONTH($K117) &lt;= 11, MONTH($L117) &gt;= 11), IF($O117 &lt;&gt; "", $E117/$O117, ""), ""),"")</f>
        <v>#VALUE!</v>
      </c>
      <c r="AA117" s="10" t="e">
        <f>IF('FY2023'!$A119&lt;&gt;"",IF(AND(MONTH($K117) &lt;= 12, MONTH($L117) &gt;= 12), IF($O117 &lt;&gt; "", $E117/$O117, ""), ""),"")</f>
        <v>#VALUE!</v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 t="e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#VALUE!</v>
      </c>
      <c r="L118" s="7" t="e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#VALUE!</v>
      </c>
      <c r="M118" s="7" t="e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#VALUE!</v>
      </c>
      <c r="N118" s="7" t="e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#VALUE!</v>
      </c>
      <c r="O118" s="5" t="e">
        <f t="shared" si="1"/>
        <v>#VALUE!</v>
      </c>
      <c r="P118" s="10" t="e">
        <f>IF('FY2023'!$A120&lt;&gt;"",IF(AND(MONTH($K118) &lt;= 1, MONTH($L118) &gt;= 1), IF($O118 &lt;&gt; "", $E118/$O118, ""), ""),"")</f>
        <v>#VALUE!</v>
      </c>
      <c r="Q118" s="10" t="e">
        <f>IF('FY2023'!$A120&lt;&gt;"",IF(AND(MONTH($K118) &lt;= 2, MONTH($L118) &gt;= 2), IF($O118 &lt;&gt; "", $E118/$O118, ""), ""),"")</f>
        <v>#VALUE!</v>
      </c>
      <c r="R118" s="10" t="e">
        <f>IF('FY2023'!$A120&lt;&gt;"",IF(AND(MONTH($K118) &lt;= 3, MONTH($L118) &gt;= 3), IF($O118 &lt;&gt; "", $E118/$O118, ""), ""),"")</f>
        <v>#VALUE!</v>
      </c>
      <c r="S118" s="10" t="e">
        <f>IF('FY2023'!$A120&lt;&gt;"",IF(AND(MONTH($K118) &lt;= 4, MONTH($L118) &gt;= 4), IF($O118 &lt;&gt; "", $E118/$O118, ""), ""),"")</f>
        <v>#VALUE!</v>
      </c>
      <c r="T118" s="10" t="e">
        <f>IF('FY2023'!$A120&lt;&gt;"",IF(AND(MONTH($K118) &lt;= 5, MONTH($L118) &gt;= 5), IF($O118 &lt;&gt; "", $E118/$O118, ""), ""),"")</f>
        <v>#VALUE!</v>
      </c>
      <c r="U118" s="10" t="e">
        <f>IF('FY2023'!$A120&lt;&gt;"",IF(AND(MONTH($K118) &lt;= 6, MONTH($L118) &gt;= 6), IF($O118 &lt;&gt; "", $E118/$O118, ""), ""),"")</f>
        <v>#VALUE!</v>
      </c>
      <c r="V118" s="10" t="e">
        <f>IF('FY2023'!$A120&lt;&gt;"",IF(AND(MONTH($K118) &lt;= 7, MONTH($L118) &gt;= 7 ), IF($O118 &lt;&gt; "", $E118/$O118, ""), ""),"")</f>
        <v>#VALUE!</v>
      </c>
      <c r="W118" s="10" t="e">
        <f>IF('FY2023'!$A120&lt;&gt;"",IF(AND(MONTH($K118) &lt;= 8, MONTH($L118) &gt;= 8), IF($O118 &lt;&gt; "", $E118/$O118, ""), ""),"")</f>
        <v>#VALUE!</v>
      </c>
      <c r="X118" s="10" t="e">
        <f>IF('FY2023'!$A120&lt;&gt;"",IF(AND(MONTH($K118) &lt;= 9, MONTH($L118) &gt;= 9), IF($O118 &lt;&gt; "", $E118/$O118, ""), ""),"")</f>
        <v>#VALUE!</v>
      </c>
      <c r="Y118" s="10" t="e">
        <f>IF('FY2023'!$A120&lt;&gt;"",IF(AND(MONTH($K118) &lt;= 10, MONTH($L118) &gt;= 10), IF($O118 &lt;&gt; "", $E118/$O118, ""), ""),"")</f>
        <v>#VALUE!</v>
      </c>
      <c r="Z118" s="10" t="e">
        <f>IF('FY2023'!$A120&lt;&gt;"",IF(AND(MONTH($K118) &lt;= 11, MONTH($L118) &gt;= 11), IF($O118 &lt;&gt; "", $E118/$O118, ""), ""),"")</f>
        <v>#VALUE!</v>
      </c>
      <c r="AA118" s="10" t="e">
        <f>IF('FY2023'!$A120&lt;&gt;"",IF(AND(MONTH($K118) &lt;= 12, MONTH($L118) &gt;= 12), IF($O118 &lt;&gt; "", $E118/$O118, ""), ""),"")</f>
        <v>#VALUE!</v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 t="e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#VALUE!</v>
      </c>
      <c r="L119" s="7" t="e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#VALUE!</v>
      </c>
      <c r="M119" s="7" t="e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#VALUE!</v>
      </c>
      <c r="N119" s="7" t="e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#VALUE!</v>
      </c>
      <c r="O119" s="5" t="e">
        <f t="shared" si="1"/>
        <v>#VALUE!</v>
      </c>
      <c r="P119" s="10" t="e">
        <f>IF('FY2023'!$A121&lt;&gt;"",IF(AND(MONTH($K119) &lt;= 1, MONTH($L119) &gt;= 1), IF($O119 &lt;&gt; "", $E119/$O119, ""), ""),"")</f>
        <v>#VALUE!</v>
      </c>
      <c r="Q119" s="10" t="e">
        <f>IF('FY2023'!$A121&lt;&gt;"",IF(AND(MONTH($K119) &lt;= 2, MONTH($L119) &gt;= 2), IF($O119 &lt;&gt; "", $E119/$O119, ""), ""),"")</f>
        <v>#VALUE!</v>
      </c>
      <c r="R119" s="10" t="e">
        <f>IF('FY2023'!$A121&lt;&gt;"",IF(AND(MONTH($K119) &lt;= 3, MONTH($L119) &gt;= 3), IF($O119 &lt;&gt; "", $E119/$O119, ""), ""),"")</f>
        <v>#VALUE!</v>
      </c>
      <c r="S119" s="10" t="e">
        <f>IF('FY2023'!$A121&lt;&gt;"",IF(AND(MONTH($K119) &lt;= 4, MONTH($L119) &gt;= 4), IF($O119 &lt;&gt; "", $E119/$O119, ""), ""),"")</f>
        <v>#VALUE!</v>
      </c>
      <c r="T119" s="10" t="e">
        <f>IF('FY2023'!$A121&lt;&gt;"",IF(AND(MONTH($K119) &lt;= 5, MONTH($L119) &gt;= 5), IF($O119 &lt;&gt; "", $E119/$O119, ""), ""),"")</f>
        <v>#VALUE!</v>
      </c>
      <c r="U119" s="10" t="e">
        <f>IF('FY2023'!$A121&lt;&gt;"",IF(AND(MONTH($K119) &lt;= 6, MONTH($L119) &gt;= 6), IF($O119 &lt;&gt; "", $E119/$O119, ""), ""),"")</f>
        <v>#VALUE!</v>
      </c>
      <c r="V119" s="10" t="e">
        <f>IF('FY2023'!$A121&lt;&gt;"",IF(AND(MONTH($K119) &lt;= 7, MONTH($L119) &gt;= 7 ), IF($O119 &lt;&gt; "", $E119/$O119, ""), ""),"")</f>
        <v>#VALUE!</v>
      </c>
      <c r="W119" s="10" t="e">
        <f>IF('FY2023'!$A121&lt;&gt;"",IF(AND(MONTH($K119) &lt;= 8, MONTH($L119) &gt;= 8), IF($O119 &lt;&gt; "", $E119/$O119, ""), ""),"")</f>
        <v>#VALUE!</v>
      </c>
      <c r="X119" s="10" t="e">
        <f>IF('FY2023'!$A121&lt;&gt;"",IF(AND(MONTH($K119) &lt;= 9, MONTH($L119) &gt;= 9), IF($O119 &lt;&gt; "", $E119/$O119, ""), ""),"")</f>
        <v>#VALUE!</v>
      </c>
      <c r="Y119" s="10" t="e">
        <f>IF('FY2023'!$A121&lt;&gt;"",IF(AND(MONTH($K119) &lt;= 10, MONTH($L119) &gt;= 10), IF($O119 &lt;&gt; "", $E119/$O119, ""), ""),"")</f>
        <v>#VALUE!</v>
      </c>
      <c r="Z119" s="10" t="e">
        <f>IF('FY2023'!$A121&lt;&gt;"",IF(AND(MONTH($K119) &lt;= 11, MONTH($L119) &gt;= 11), IF($O119 &lt;&gt; "", $E119/$O119, ""), ""),"")</f>
        <v>#VALUE!</v>
      </c>
      <c r="AA119" s="10" t="e">
        <f>IF('FY2023'!$A121&lt;&gt;"",IF(AND(MONTH($K119) &lt;= 12, MONTH($L119) &gt;= 12), IF($O119 &lt;&gt; "", $E119/$O119, ""), ""),"")</f>
        <v>#VALUE!</v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 t="e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#VALUE!</v>
      </c>
      <c r="L120" s="7" t="e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#VALUE!</v>
      </c>
      <c r="M120" s="7" t="e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#VALUE!</v>
      </c>
      <c r="N120" s="7" t="e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#VALUE!</v>
      </c>
      <c r="O120" s="5" t="e">
        <f t="shared" si="1"/>
        <v>#VALUE!</v>
      </c>
      <c r="P120" s="10" t="e">
        <f>IF('FY2023'!$A122&lt;&gt;"",IF(AND(MONTH($K120) &lt;= 1, MONTH($L120) &gt;= 1), IF($O120 &lt;&gt; "", $E120/$O120, ""), ""),"")</f>
        <v>#VALUE!</v>
      </c>
      <c r="Q120" s="10" t="e">
        <f>IF('FY2023'!$A122&lt;&gt;"",IF(AND(MONTH($K120) &lt;= 2, MONTH($L120) &gt;= 2), IF($O120 &lt;&gt; "", $E120/$O120, ""), ""),"")</f>
        <v>#VALUE!</v>
      </c>
      <c r="R120" s="10" t="e">
        <f>IF('FY2023'!$A122&lt;&gt;"",IF(AND(MONTH($K120) &lt;= 3, MONTH($L120) &gt;= 3), IF($O120 &lt;&gt; "", $E120/$O120, ""), ""),"")</f>
        <v>#VALUE!</v>
      </c>
      <c r="S120" s="10" t="e">
        <f>IF('FY2023'!$A122&lt;&gt;"",IF(AND(MONTH($K120) &lt;= 4, MONTH($L120) &gt;= 4), IF($O120 &lt;&gt; "", $E120/$O120, ""), ""),"")</f>
        <v>#VALUE!</v>
      </c>
      <c r="T120" s="10" t="e">
        <f>IF('FY2023'!$A122&lt;&gt;"",IF(AND(MONTH($K120) &lt;= 5, MONTH($L120) &gt;= 5), IF($O120 &lt;&gt; "", $E120/$O120, ""), ""),"")</f>
        <v>#VALUE!</v>
      </c>
      <c r="U120" s="10" t="e">
        <f>IF('FY2023'!$A122&lt;&gt;"",IF(AND(MONTH($K120) &lt;= 6, MONTH($L120) &gt;= 6), IF($O120 &lt;&gt; "", $E120/$O120, ""), ""),"")</f>
        <v>#VALUE!</v>
      </c>
      <c r="V120" s="10" t="e">
        <f>IF('FY2023'!$A122&lt;&gt;"",IF(AND(MONTH($K120) &lt;= 7, MONTH($L120) &gt;= 7 ), IF($O120 &lt;&gt; "", $E120/$O120, ""), ""),"")</f>
        <v>#VALUE!</v>
      </c>
      <c r="W120" s="10" t="e">
        <f>IF('FY2023'!$A122&lt;&gt;"",IF(AND(MONTH($K120) &lt;= 8, MONTH($L120) &gt;= 8), IF($O120 &lt;&gt; "", $E120/$O120, ""), ""),"")</f>
        <v>#VALUE!</v>
      </c>
      <c r="X120" s="10" t="e">
        <f>IF('FY2023'!$A122&lt;&gt;"",IF(AND(MONTH($K120) &lt;= 9, MONTH($L120) &gt;= 9), IF($O120 &lt;&gt; "", $E120/$O120, ""), ""),"")</f>
        <v>#VALUE!</v>
      </c>
      <c r="Y120" s="10" t="e">
        <f>IF('FY2023'!$A122&lt;&gt;"",IF(AND(MONTH($K120) &lt;= 10, MONTH($L120) &gt;= 10), IF($O120 &lt;&gt; "", $E120/$O120, ""), ""),"")</f>
        <v>#VALUE!</v>
      </c>
      <c r="Z120" s="10" t="e">
        <f>IF('FY2023'!$A122&lt;&gt;"",IF(AND(MONTH($K120) &lt;= 11, MONTH($L120) &gt;= 11), IF($O120 &lt;&gt; "", $E120/$O120, ""), ""),"")</f>
        <v>#VALUE!</v>
      </c>
      <c r="AA120" s="10" t="e">
        <f>IF('FY2023'!$A122&lt;&gt;"",IF(AND(MONTH($K120) &lt;= 12, MONTH($L120) &gt;= 12), IF($O120 &lt;&gt; "", $E120/$O120, ""), ""),"")</f>
        <v>#VALUE!</v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 t="e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#VALUE!</v>
      </c>
      <c r="L121" s="7" t="e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#VALUE!</v>
      </c>
      <c r="M121" s="7" t="e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#VALUE!</v>
      </c>
      <c r="N121" s="7" t="e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#VALUE!</v>
      </c>
      <c r="O121" s="5" t="e">
        <f t="shared" si="1"/>
        <v>#VALUE!</v>
      </c>
      <c r="P121" s="10" t="e">
        <f>IF('FY2023'!$A123&lt;&gt;"",IF(AND(MONTH($K121) &lt;= 1, MONTH($L121) &gt;= 1), IF($O121 &lt;&gt; "", $E121/$O121, ""), ""),"")</f>
        <v>#VALUE!</v>
      </c>
      <c r="Q121" s="10" t="e">
        <f>IF('FY2023'!$A123&lt;&gt;"",IF(AND(MONTH($K121) &lt;= 2, MONTH($L121) &gt;= 2), IF($O121 &lt;&gt; "", $E121/$O121, ""), ""),"")</f>
        <v>#VALUE!</v>
      </c>
      <c r="R121" s="10" t="e">
        <f>IF('FY2023'!$A123&lt;&gt;"",IF(AND(MONTH($K121) &lt;= 3, MONTH($L121) &gt;= 3), IF($O121 &lt;&gt; "", $E121/$O121, ""), ""),"")</f>
        <v>#VALUE!</v>
      </c>
      <c r="S121" s="10" t="e">
        <f>IF('FY2023'!$A123&lt;&gt;"",IF(AND(MONTH($K121) &lt;= 4, MONTH($L121) &gt;= 4), IF($O121 &lt;&gt; "", $E121/$O121, ""), ""),"")</f>
        <v>#VALUE!</v>
      </c>
      <c r="T121" s="10" t="e">
        <f>IF('FY2023'!$A123&lt;&gt;"",IF(AND(MONTH($K121) &lt;= 5, MONTH($L121) &gt;= 5), IF($O121 &lt;&gt; "", $E121/$O121, ""), ""),"")</f>
        <v>#VALUE!</v>
      </c>
      <c r="U121" s="10" t="e">
        <f>IF('FY2023'!$A123&lt;&gt;"",IF(AND(MONTH($K121) &lt;= 6, MONTH($L121) &gt;= 6), IF($O121 &lt;&gt; "", $E121/$O121, ""), ""),"")</f>
        <v>#VALUE!</v>
      </c>
      <c r="V121" s="10" t="e">
        <f>IF('FY2023'!$A123&lt;&gt;"",IF(AND(MONTH($K121) &lt;= 7, MONTH($L121) &gt;= 7 ), IF($O121 &lt;&gt; "", $E121/$O121, ""), ""),"")</f>
        <v>#VALUE!</v>
      </c>
      <c r="W121" s="10" t="e">
        <f>IF('FY2023'!$A123&lt;&gt;"",IF(AND(MONTH($K121) &lt;= 8, MONTH($L121) &gt;= 8), IF($O121 &lt;&gt; "", $E121/$O121, ""), ""),"")</f>
        <v>#VALUE!</v>
      </c>
      <c r="X121" s="10" t="e">
        <f>IF('FY2023'!$A123&lt;&gt;"",IF(AND(MONTH($K121) &lt;= 9, MONTH($L121) &gt;= 9), IF($O121 &lt;&gt; "", $E121/$O121, ""), ""),"")</f>
        <v>#VALUE!</v>
      </c>
      <c r="Y121" s="10" t="e">
        <f>IF('FY2023'!$A123&lt;&gt;"",IF(AND(MONTH($K121) &lt;= 10, MONTH($L121) &gt;= 10), IF($O121 &lt;&gt; "", $E121/$O121, ""), ""),"")</f>
        <v>#VALUE!</v>
      </c>
      <c r="Z121" s="10" t="e">
        <f>IF('FY2023'!$A123&lt;&gt;"",IF(AND(MONTH($K121) &lt;= 11, MONTH($L121) &gt;= 11), IF($O121 &lt;&gt; "", $E121/$O121, ""), ""),"")</f>
        <v>#VALUE!</v>
      </c>
      <c r="AA121" s="10" t="e">
        <f>IF('FY2023'!$A123&lt;&gt;"",IF(AND(MONTH($K121) &lt;= 12, MONTH($L121) &gt;= 12), IF($O121 &lt;&gt; "", $E121/$O121, ""), ""),"")</f>
        <v>#VALUE!</v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 t="e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#VALUE!</v>
      </c>
      <c r="L122" s="7" t="e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#VALUE!</v>
      </c>
      <c r="M122" s="7" t="e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#VALUE!</v>
      </c>
      <c r="N122" s="7" t="e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#VALUE!</v>
      </c>
      <c r="O122" s="5" t="e">
        <f t="shared" si="1"/>
        <v>#VALUE!</v>
      </c>
      <c r="P122" s="10" t="e">
        <f>IF('FY2023'!$A124&lt;&gt;"",IF(AND(MONTH($K122) &lt;= 1, MONTH($L122) &gt;= 1), IF($O122 &lt;&gt; "", $E122/$O122, ""), ""),"")</f>
        <v>#VALUE!</v>
      </c>
      <c r="Q122" s="10" t="e">
        <f>IF('FY2023'!$A124&lt;&gt;"",IF(AND(MONTH($K122) &lt;= 2, MONTH($L122) &gt;= 2), IF($O122 &lt;&gt; "", $E122/$O122, ""), ""),"")</f>
        <v>#VALUE!</v>
      </c>
      <c r="R122" s="10" t="e">
        <f>IF('FY2023'!$A124&lt;&gt;"",IF(AND(MONTH($K122) &lt;= 3, MONTH($L122) &gt;= 3), IF($O122 &lt;&gt; "", $E122/$O122, ""), ""),"")</f>
        <v>#VALUE!</v>
      </c>
      <c r="S122" s="10" t="e">
        <f>IF('FY2023'!$A124&lt;&gt;"",IF(AND(MONTH($K122) &lt;= 4, MONTH($L122) &gt;= 4), IF($O122 &lt;&gt; "", $E122/$O122, ""), ""),"")</f>
        <v>#VALUE!</v>
      </c>
      <c r="T122" s="10" t="e">
        <f>IF('FY2023'!$A124&lt;&gt;"",IF(AND(MONTH($K122) &lt;= 5, MONTH($L122) &gt;= 5), IF($O122 &lt;&gt; "", $E122/$O122, ""), ""),"")</f>
        <v>#VALUE!</v>
      </c>
      <c r="U122" s="10" t="e">
        <f>IF('FY2023'!$A124&lt;&gt;"",IF(AND(MONTH($K122) &lt;= 6, MONTH($L122) &gt;= 6), IF($O122 &lt;&gt; "", $E122/$O122, ""), ""),"")</f>
        <v>#VALUE!</v>
      </c>
      <c r="V122" s="10" t="e">
        <f>IF('FY2023'!$A124&lt;&gt;"",IF(AND(MONTH($K122) &lt;= 7, MONTH($L122) &gt;= 7 ), IF($O122 &lt;&gt; "", $E122/$O122, ""), ""),"")</f>
        <v>#VALUE!</v>
      </c>
      <c r="W122" s="10" t="e">
        <f>IF('FY2023'!$A124&lt;&gt;"",IF(AND(MONTH($K122) &lt;= 8, MONTH($L122) &gt;= 8), IF($O122 &lt;&gt; "", $E122/$O122, ""), ""),"")</f>
        <v>#VALUE!</v>
      </c>
      <c r="X122" s="10" t="e">
        <f>IF('FY2023'!$A124&lt;&gt;"",IF(AND(MONTH($K122) &lt;= 9, MONTH($L122) &gt;= 9), IF($O122 &lt;&gt; "", $E122/$O122, ""), ""),"")</f>
        <v>#VALUE!</v>
      </c>
      <c r="Y122" s="10" t="e">
        <f>IF('FY2023'!$A124&lt;&gt;"",IF(AND(MONTH($K122) &lt;= 10, MONTH($L122) &gt;= 10), IF($O122 &lt;&gt; "", $E122/$O122, ""), ""),"")</f>
        <v>#VALUE!</v>
      </c>
      <c r="Z122" s="10" t="e">
        <f>IF('FY2023'!$A124&lt;&gt;"",IF(AND(MONTH($K122) &lt;= 11, MONTH($L122) &gt;= 11), IF($O122 &lt;&gt; "", $E122/$O122, ""), ""),"")</f>
        <v>#VALUE!</v>
      </c>
      <c r="AA122" s="10" t="e">
        <f>IF('FY2023'!$A124&lt;&gt;"",IF(AND(MONTH($K122) &lt;= 12, MONTH($L122) &gt;= 12), IF($O122 &lt;&gt; "", $E122/$O122, ""), ""),"")</f>
        <v>#VALUE!</v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 t="e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#VALUE!</v>
      </c>
      <c r="L123" s="7" t="e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#VALUE!</v>
      </c>
      <c r="M123" s="7" t="e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#VALUE!</v>
      </c>
      <c r="N123" s="7" t="e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#VALUE!</v>
      </c>
      <c r="O123" s="5" t="e">
        <f t="shared" si="1"/>
        <v>#VALUE!</v>
      </c>
      <c r="P123" s="10" t="e">
        <f>IF('FY2023'!$A125&lt;&gt;"",IF(AND(MONTH($K123) &lt;= 1, MONTH($L123) &gt;= 1), IF($O123 &lt;&gt; "", $E123/$O123, ""), ""),"")</f>
        <v>#VALUE!</v>
      </c>
      <c r="Q123" s="10" t="e">
        <f>IF('FY2023'!$A125&lt;&gt;"",IF(AND(MONTH($K123) &lt;= 2, MONTH($L123) &gt;= 2), IF($O123 &lt;&gt; "", $E123/$O123, ""), ""),"")</f>
        <v>#VALUE!</v>
      </c>
      <c r="R123" s="10" t="e">
        <f>IF('FY2023'!$A125&lt;&gt;"",IF(AND(MONTH($K123) &lt;= 3, MONTH($L123) &gt;= 3), IF($O123 &lt;&gt; "", $E123/$O123, ""), ""),"")</f>
        <v>#VALUE!</v>
      </c>
      <c r="S123" s="10" t="e">
        <f>IF('FY2023'!$A125&lt;&gt;"",IF(AND(MONTH($K123) &lt;= 4, MONTH($L123) &gt;= 4), IF($O123 &lt;&gt; "", $E123/$O123, ""), ""),"")</f>
        <v>#VALUE!</v>
      </c>
      <c r="T123" s="10" t="e">
        <f>IF('FY2023'!$A125&lt;&gt;"",IF(AND(MONTH($K123) &lt;= 5, MONTH($L123) &gt;= 5), IF($O123 &lt;&gt; "", $E123/$O123, ""), ""),"")</f>
        <v>#VALUE!</v>
      </c>
      <c r="U123" s="10" t="e">
        <f>IF('FY2023'!$A125&lt;&gt;"",IF(AND(MONTH($K123) &lt;= 6, MONTH($L123) &gt;= 6), IF($O123 &lt;&gt; "", $E123/$O123, ""), ""),"")</f>
        <v>#VALUE!</v>
      </c>
      <c r="V123" s="10" t="e">
        <f>IF('FY2023'!$A125&lt;&gt;"",IF(AND(MONTH($K123) &lt;= 7, MONTH($L123) &gt;= 7 ), IF($O123 &lt;&gt; "", $E123/$O123, ""), ""),"")</f>
        <v>#VALUE!</v>
      </c>
      <c r="W123" s="10" t="e">
        <f>IF('FY2023'!$A125&lt;&gt;"",IF(AND(MONTH($K123) &lt;= 8, MONTH($L123) &gt;= 8), IF($O123 &lt;&gt; "", $E123/$O123, ""), ""),"")</f>
        <v>#VALUE!</v>
      </c>
      <c r="X123" s="10" t="e">
        <f>IF('FY2023'!$A125&lt;&gt;"",IF(AND(MONTH($K123) &lt;= 9, MONTH($L123) &gt;= 9), IF($O123 &lt;&gt; "", $E123/$O123, ""), ""),"")</f>
        <v>#VALUE!</v>
      </c>
      <c r="Y123" s="10" t="e">
        <f>IF('FY2023'!$A125&lt;&gt;"",IF(AND(MONTH($K123) &lt;= 10, MONTH($L123) &gt;= 10), IF($O123 &lt;&gt; "", $E123/$O123, ""), ""),"")</f>
        <v>#VALUE!</v>
      </c>
      <c r="Z123" s="10" t="e">
        <f>IF('FY2023'!$A125&lt;&gt;"",IF(AND(MONTH($K123) &lt;= 11, MONTH($L123) &gt;= 11), IF($O123 &lt;&gt; "", $E123/$O123, ""), ""),"")</f>
        <v>#VALUE!</v>
      </c>
      <c r="AA123" s="10" t="e">
        <f>IF('FY2023'!$A125&lt;&gt;"",IF(AND(MONTH($K123) &lt;= 12, MONTH($L123) &gt;= 12), IF($O123 &lt;&gt; "", $E123/$O123, ""), ""),"")</f>
        <v>#VALUE!</v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 t="e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#VALUE!</v>
      </c>
      <c r="L124" s="7" t="e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#VALUE!</v>
      </c>
      <c r="M124" s="7" t="e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#VALUE!</v>
      </c>
      <c r="N124" s="7" t="e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#VALUE!</v>
      </c>
      <c r="O124" s="5" t="e">
        <f t="shared" si="1"/>
        <v>#VALUE!</v>
      </c>
      <c r="P124" s="10" t="e">
        <f>IF('FY2023'!$A126&lt;&gt;"",IF(AND(MONTH($K124) &lt;= 1, MONTH($L124) &gt;= 1), IF($O124 &lt;&gt; "", $E124/$O124, ""), ""),"")</f>
        <v>#VALUE!</v>
      </c>
      <c r="Q124" s="10" t="e">
        <f>IF('FY2023'!$A126&lt;&gt;"",IF(AND(MONTH($K124) &lt;= 2, MONTH($L124) &gt;= 2), IF($O124 &lt;&gt; "", $E124/$O124, ""), ""),"")</f>
        <v>#VALUE!</v>
      </c>
      <c r="R124" s="10" t="e">
        <f>IF('FY2023'!$A126&lt;&gt;"",IF(AND(MONTH($K124) &lt;= 3, MONTH($L124) &gt;= 3), IF($O124 &lt;&gt; "", $E124/$O124, ""), ""),"")</f>
        <v>#VALUE!</v>
      </c>
      <c r="S124" s="10" t="e">
        <f>IF('FY2023'!$A126&lt;&gt;"",IF(AND(MONTH($K124) &lt;= 4, MONTH($L124) &gt;= 4), IF($O124 &lt;&gt; "", $E124/$O124, ""), ""),"")</f>
        <v>#VALUE!</v>
      </c>
      <c r="T124" s="10" t="e">
        <f>IF('FY2023'!$A126&lt;&gt;"",IF(AND(MONTH($K124) &lt;= 5, MONTH($L124) &gt;= 5), IF($O124 &lt;&gt; "", $E124/$O124, ""), ""),"")</f>
        <v>#VALUE!</v>
      </c>
      <c r="U124" s="10" t="e">
        <f>IF('FY2023'!$A126&lt;&gt;"",IF(AND(MONTH($K124) &lt;= 6, MONTH($L124) &gt;= 6), IF($O124 &lt;&gt; "", $E124/$O124, ""), ""),"")</f>
        <v>#VALUE!</v>
      </c>
      <c r="V124" s="10" t="e">
        <f>IF('FY2023'!$A126&lt;&gt;"",IF(AND(MONTH($K124) &lt;= 7, MONTH($L124) &gt;= 7 ), IF($O124 &lt;&gt; "", $E124/$O124, ""), ""),"")</f>
        <v>#VALUE!</v>
      </c>
      <c r="W124" s="10" t="e">
        <f>IF('FY2023'!$A126&lt;&gt;"",IF(AND(MONTH($K124) &lt;= 8, MONTH($L124) &gt;= 8), IF($O124 &lt;&gt; "", $E124/$O124, ""), ""),"")</f>
        <v>#VALUE!</v>
      </c>
      <c r="X124" s="10" t="e">
        <f>IF('FY2023'!$A126&lt;&gt;"",IF(AND(MONTH($K124) &lt;= 9, MONTH($L124) &gt;= 9), IF($O124 &lt;&gt; "", $E124/$O124, ""), ""),"")</f>
        <v>#VALUE!</v>
      </c>
      <c r="Y124" s="10" t="e">
        <f>IF('FY2023'!$A126&lt;&gt;"",IF(AND(MONTH($K124) &lt;= 10, MONTH($L124) &gt;= 10), IF($O124 &lt;&gt; "", $E124/$O124, ""), ""),"")</f>
        <v>#VALUE!</v>
      </c>
      <c r="Z124" s="10" t="e">
        <f>IF('FY2023'!$A126&lt;&gt;"",IF(AND(MONTH($K124) &lt;= 11, MONTH($L124) &gt;= 11), IF($O124 &lt;&gt; "", $E124/$O124, ""), ""),"")</f>
        <v>#VALUE!</v>
      </c>
      <c r="AA124" s="10" t="e">
        <f>IF('FY2023'!$A126&lt;&gt;"",IF(AND(MONTH($K124) &lt;= 12, MONTH($L124) &gt;= 12), IF($O124 &lt;&gt; "", $E124/$O124, ""), ""),"")</f>
        <v>#VALUE!</v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 t="e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#VALUE!</v>
      </c>
      <c r="L125" s="7" t="e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#VALUE!</v>
      </c>
      <c r="M125" s="7" t="e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#VALUE!</v>
      </c>
      <c r="N125" s="7" t="e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#VALUE!</v>
      </c>
      <c r="O125" s="5" t="e">
        <f t="shared" si="1"/>
        <v>#VALUE!</v>
      </c>
      <c r="P125" s="10" t="e">
        <f>IF('FY2023'!$A127&lt;&gt;"",IF(AND(MONTH($K125) &lt;= 1, MONTH($L125) &gt;= 1), IF($O125 &lt;&gt; "", $E125/$O125, ""), ""),"")</f>
        <v>#VALUE!</v>
      </c>
      <c r="Q125" s="10" t="e">
        <f>IF('FY2023'!$A127&lt;&gt;"",IF(AND(MONTH($K125) &lt;= 2, MONTH($L125) &gt;= 2), IF($O125 &lt;&gt; "", $E125/$O125, ""), ""),"")</f>
        <v>#VALUE!</v>
      </c>
      <c r="R125" s="10" t="e">
        <f>IF('FY2023'!$A127&lt;&gt;"",IF(AND(MONTH($K125) &lt;= 3, MONTH($L125) &gt;= 3), IF($O125 &lt;&gt; "", $E125/$O125, ""), ""),"")</f>
        <v>#VALUE!</v>
      </c>
      <c r="S125" s="10" t="e">
        <f>IF('FY2023'!$A127&lt;&gt;"",IF(AND(MONTH($K125) &lt;= 4, MONTH($L125) &gt;= 4), IF($O125 &lt;&gt; "", $E125/$O125, ""), ""),"")</f>
        <v>#VALUE!</v>
      </c>
      <c r="T125" s="10" t="e">
        <f>IF('FY2023'!$A127&lt;&gt;"",IF(AND(MONTH($K125) &lt;= 5, MONTH($L125) &gt;= 5), IF($O125 &lt;&gt; "", $E125/$O125, ""), ""),"")</f>
        <v>#VALUE!</v>
      </c>
      <c r="U125" s="10" t="e">
        <f>IF('FY2023'!$A127&lt;&gt;"",IF(AND(MONTH($K125) &lt;= 6, MONTH($L125) &gt;= 6), IF($O125 &lt;&gt; "", $E125/$O125, ""), ""),"")</f>
        <v>#VALUE!</v>
      </c>
      <c r="V125" s="10" t="e">
        <f>IF('FY2023'!$A127&lt;&gt;"",IF(AND(MONTH($K125) &lt;= 7, MONTH($L125) &gt;= 7 ), IF($O125 &lt;&gt; "", $E125/$O125, ""), ""),"")</f>
        <v>#VALUE!</v>
      </c>
      <c r="W125" s="10" t="e">
        <f>IF('FY2023'!$A127&lt;&gt;"",IF(AND(MONTH($K125) &lt;= 8, MONTH($L125) &gt;= 8), IF($O125 &lt;&gt; "", $E125/$O125, ""), ""),"")</f>
        <v>#VALUE!</v>
      </c>
      <c r="X125" s="10" t="e">
        <f>IF('FY2023'!$A127&lt;&gt;"",IF(AND(MONTH($K125) &lt;= 9, MONTH($L125) &gt;= 9), IF($O125 &lt;&gt; "", $E125/$O125, ""), ""),"")</f>
        <v>#VALUE!</v>
      </c>
      <c r="Y125" s="10" t="e">
        <f>IF('FY2023'!$A127&lt;&gt;"",IF(AND(MONTH($K125) &lt;= 10, MONTH($L125) &gt;= 10), IF($O125 &lt;&gt; "", $E125/$O125, ""), ""),"")</f>
        <v>#VALUE!</v>
      </c>
      <c r="Z125" s="10" t="e">
        <f>IF('FY2023'!$A127&lt;&gt;"",IF(AND(MONTH($K125) &lt;= 11, MONTH($L125) &gt;= 11), IF($O125 &lt;&gt; "", $E125/$O125, ""), ""),"")</f>
        <v>#VALUE!</v>
      </c>
      <c r="AA125" s="10" t="e">
        <f>IF('FY2023'!$A127&lt;&gt;"",IF(AND(MONTH($K125) &lt;= 12, MONTH($L125) &gt;= 12), IF($O125 &lt;&gt; "", $E125/$O125, ""), ""),"")</f>
        <v>#VALUE!</v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 t="e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#VALUE!</v>
      </c>
      <c r="L126" s="7" t="e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#VALUE!</v>
      </c>
      <c r="M126" s="7" t="e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#VALUE!</v>
      </c>
      <c r="N126" s="7" t="e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#VALUE!</v>
      </c>
      <c r="O126" s="5" t="e">
        <f t="shared" si="1"/>
        <v>#VALUE!</v>
      </c>
      <c r="P126" s="10" t="e">
        <f>IF('FY2023'!$A128&lt;&gt;"",IF(AND(MONTH($K126) &lt;= 1, MONTH($L126) &gt;= 1), IF($O126 &lt;&gt; "", $E126/$O126, ""), ""),"")</f>
        <v>#VALUE!</v>
      </c>
      <c r="Q126" s="10" t="e">
        <f>IF('FY2023'!$A128&lt;&gt;"",IF(AND(MONTH($K126) &lt;= 2, MONTH($L126) &gt;= 2), IF($O126 &lt;&gt; "", $E126/$O126, ""), ""),"")</f>
        <v>#VALUE!</v>
      </c>
      <c r="R126" s="10" t="e">
        <f>IF('FY2023'!$A128&lt;&gt;"",IF(AND(MONTH($K126) &lt;= 3, MONTH($L126) &gt;= 3), IF($O126 &lt;&gt; "", $E126/$O126, ""), ""),"")</f>
        <v>#VALUE!</v>
      </c>
      <c r="S126" s="10" t="e">
        <f>IF('FY2023'!$A128&lt;&gt;"",IF(AND(MONTH($K126) &lt;= 4, MONTH($L126) &gt;= 4), IF($O126 &lt;&gt; "", $E126/$O126, ""), ""),"")</f>
        <v>#VALUE!</v>
      </c>
      <c r="T126" s="10" t="e">
        <f>IF('FY2023'!$A128&lt;&gt;"",IF(AND(MONTH($K126) &lt;= 5, MONTH($L126) &gt;= 5), IF($O126 &lt;&gt; "", $E126/$O126, ""), ""),"")</f>
        <v>#VALUE!</v>
      </c>
      <c r="U126" s="10" t="e">
        <f>IF('FY2023'!$A128&lt;&gt;"",IF(AND(MONTH($K126) &lt;= 6, MONTH($L126) &gt;= 6), IF($O126 &lt;&gt; "", $E126/$O126, ""), ""),"")</f>
        <v>#VALUE!</v>
      </c>
      <c r="V126" s="10" t="e">
        <f>IF('FY2023'!$A128&lt;&gt;"",IF(AND(MONTH($K126) &lt;= 7, MONTH($L126) &gt;= 7 ), IF($O126 &lt;&gt; "", $E126/$O126, ""), ""),"")</f>
        <v>#VALUE!</v>
      </c>
      <c r="W126" s="10" t="e">
        <f>IF('FY2023'!$A128&lt;&gt;"",IF(AND(MONTH($K126) &lt;= 8, MONTH($L126) &gt;= 8), IF($O126 &lt;&gt; "", $E126/$O126, ""), ""),"")</f>
        <v>#VALUE!</v>
      </c>
      <c r="X126" s="10" t="e">
        <f>IF('FY2023'!$A128&lt;&gt;"",IF(AND(MONTH($K126) &lt;= 9, MONTH($L126) &gt;= 9), IF($O126 &lt;&gt; "", $E126/$O126, ""), ""),"")</f>
        <v>#VALUE!</v>
      </c>
      <c r="Y126" s="10" t="e">
        <f>IF('FY2023'!$A128&lt;&gt;"",IF(AND(MONTH($K126) &lt;= 10, MONTH($L126) &gt;= 10), IF($O126 &lt;&gt; "", $E126/$O126, ""), ""),"")</f>
        <v>#VALUE!</v>
      </c>
      <c r="Z126" s="10" t="e">
        <f>IF('FY2023'!$A128&lt;&gt;"",IF(AND(MONTH($K126) &lt;= 11, MONTH($L126) &gt;= 11), IF($O126 &lt;&gt; "", $E126/$O126, ""), ""),"")</f>
        <v>#VALUE!</v>
      </c>
      <c r="AA126" s="10" t="e">
        <f>IF('FY2023'!$A128&lt;&gt;"",IF(AND(MONTH($K126) &lt;= 12, MONTH($L126) &gt;= 12), IF($O126 &lt;&gt; "", $E126/$O126, ""), ""),"")</f>
        <v>#VALUE!</v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 t="e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#VALUE!</v>
      </c>
      <c r="L127" s="7" t="e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#VALUE!</v>
      </c>
      <c r="M127" s="7" t="e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#VALUE!</v>
      </c>
      <c r="N127" s="7" t="e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#VALUE!</v>
      </c>
      <c r="O127" s="5" t="e">
        <f t="shared" si="1"/>
        <v>#VALUE!</v>
      </c>
      <c r="P127" s="10" t="e">
        <f>IF('FY2023'!$A129&lt;&gt;"",IF(AND(MONTH($K127) &lt;= 1, MONTH($L127) &gt;= 1), IF($O127 &lt;&gt; "", $E127/$O127, ""), ""),"")</f>
        <v>#VALUE!</v>
      </c>
      <c r="Q127" s="10" t="e">
        <f>IF('FY2023'!$A129&lt;&gt;"",IF(AND(MONTH($K127) &lt;= 2, MONTH($L127) &gt;= 2), IF($O127 &lt;&gt; "", $E127/$O127, ""), ""),"")</f>
        <v>#VALUE!</v>
      </c>
      <c r="R127" s="10" t="e">
        <f>IF('FY2023'!$A129&lt;&gt;"",IF(AND(MONTH($K127) &lt;= 3, MONTH($L127) &gt;= 3), IF($O127 &lt;&gt; "", $E127/$O127, ""), ""),"")</f>
        <v>#VALUE!</v>
      </c>
      <c r="S127" s="10" t="e">
        <f>IF('FY2023'!$A129&lt;&gt;"",IF(AND(MONTH($K127) &lt;= 4, MONTH($L127) &gt;= 4), IF($O127 &lt;&gt; "", $E127/$O127, ""), ""),"")</f>
        <v>#VALUE!</v>
      </c>
      <c r="T127" s="10" t="e">
        <f>IF('FY2023'!$A129&lt;&gt;"",IF(AND(MONTH($K127) &lt;= 5, MONTH($L127) &gt;= 5), IF($O127 &lt;&gt; "", $E127/$O127, ""), ""),"")</f>
        <v>#VALUE!</v>
      </c>
      <c r="U127" s="10" t="e">
        <f>IF('FY2023'!$A129&lt;&gt;"",IF(AND(MONTH($K127) &lt;= 6, MONTH($L127) &gt;= 6), IF($O127 &lt;&gt; "", $E127/$O127, ""), ""),"")</f>
        <v>#VALUE!</v>
      </c>
      <c r="V127" s="10" t="e">
        <f>IF('FY2023'!$A129&lt;&gt;"",IF(AND(MONTH($K127) &lt;= 7, MONTH($L127) &gt;= 7 ), IF($O127 &lt;&gt; "", $E127/$O127, ""), ""),"")</f>
        <v>#VALUE!</v>
      </c>
      <c r="W127" s="10" t="e">
        <f>IF('FY2023'!$A129&lt;&gt;"",IF(AND(MONTH($K127) &lt;= 8, MONTH($L127) &gt;= 8), IF($O127 &lt;&gt; "", $E127/$O127, ""), ""),"")</f>
        <v>#VALUE!</v>
      </c>
      <c r="X127" s="10" t="e">
        <f>IF('FY2023'!$A129&lt;&gt;"",IF(AND(MONTH($K127) &lt;= 9, MONTH($L127) &gt;= 9), IF($O127 &lt;&gt; "", $E127/$O127, ""), ""),"")</f>
        <v>#VALUE!</v>
      </c>
      <c r="Y127" s="10" t="e">
        <f>IF('FY2023'!$A129&lt;&gt;"",IF(AND(MONTH($K127) &lt;= 10, MONTH($L127) &gt;= 10), IF($O127 &lt;&gt; "", $E127/$O127, ""), ""),"")</f>
        <v>#VALUE!</v>
      </c>
      <c r="Z127" s="10" t="e">
        <f>IF('FY2023'!$A129&lt;&gt;"",IF(AND(MONTH($K127) &lt;= 11, MONTH($L127) &gt;= 11), IF($O127 &lt;&gt; "", $E127/$O127, ""), ""),"")</f>
        <v>#VALUE!</v>
      </c>
      <c r="AA127" s="10" t="e">
        <f>IF('FY2023'!$A129&lt;&gt;"",IF(AND(MONTH($K127) &lt;= 12, MONTH($L127) &gt;= 12), IF($O127 &lt;&gt; "", $E127/$O127, ""), ""),"")</f>
        <v>#VALUE!</v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 t="e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#VALUE!</v>
      </c>
      <c r="L128" s="7" t="e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#VALUE!</v>
      </c>
      <c r="M128" s="7" t="e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#VALUE!</v>
      </c>
      <c r="N128" s="7" t="e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#VALUE!</v>
      </c>
      <c r="O128" s="5" t="e">
        <f t="shared" si="1"/>
        <v>#VALUE!</v>
      </c>
      <c r="P128" s="10" t="e">
        <f>IF('FY2023'!$A130&lt;&gt;"",IF(AND(MONTH($K128) &lt;= 1, MONTH($L128) &gt;= 1), IF($O128 &lt;&gt; "", $E128/$O128, ""), ""),"")</f>
        <v>#VALUE!</v>
      </c>
      <c r="Q128" s="10" t="e">
        <f>IF('FY2023'!$A130&lt;&gt;"",IF(AND(MONTH($K128) &lt;= 2, MONTH($L128) &gt;= 2), IF($O128 &lt;&gt; "", $E128/$O128, ""), ""),"")</f>
        <v>#VALUE!</v>
      </c>
      <c r="R128" s="10" t="e">
        <f>IF('FY2023'!$A130&lt;&gt;"",IF(AND(MONTH($K128) &lt;= 3, MONTH($L128) &gt;= 3), IF($O128 &lt;&gt; "", $E128/$O128, ""), ""),"")</f>
        <v>#VALUE!</v>
      </c>
      <c r="S128" s="10" t="e">
        <f>IF('FY2023'!$A130&lt;&gt;"",IF(AND(MONTH($K128) &lt;= 4, MONTH($L128) &gt;= 4), IF($O128 &lt;&gt; "", $E128/$O128, ""), ""),"")</f>
        <v>#VALUE!</v>
      </c>
      <c r="T128" s="10" t="e">
        <f>IF('FY2023'!$A130&lt;&gt;"",IF(AND(MONTH($K128) &lt;= 5, MONTH($L128) &gt;= 5), IF($O128 &lt;&gt; "", $E128/$O128, ""), ""),"")</f>
        <v>#VALUE!</v>
      </c>
      <c r="U128" s="10" t="e">
        <f>IF('FY2023'!$A130&lt;&gt;"",IF(AND(MONTH($K128) &lt;= 6, MONTH($L128) &gt;= 6), IF($O128 &lt;&gt; "", $E128/$O128, ""), ""),"")</f>
        <v>#VALUE!</v>
      </c>
      <c r="V128" s="10" t="e">
        <f>IF('FY2023'!$A130&lt;&gt;"",IF(AND(MONTH($K128) &lt;= 7, MONTH($L128) &gt;= 7 ), IF($O128 &lt;&gt; "", $E128/$O128, ""), ""),"")</f>
        <v>#VALUE!</v>
      </c>
      <c r="W128" s="10" t="e">
        <f>IF('FY2023'!$A130&lt;&gt;"",IF(AND(MONTH($K128) &lt;= 8, MONTH($L128) &gt;= 8), IF($O128 &lt;&gt; "", $E128/$O128, ""), ""),"")</f>
        <v>#VALUE!</v>
      </c>
      <c r="X128" s="10" t="e">
        <f>IF('FY2023'!$A130&lt;&gt;"",IF(AND(MONTH($K128) &lt;= 9, MONTH($L128) &gt;= 9), IF($O128 &lt;&gt; "", $E128/$O128, ""), ""),"")</f>
        <v>#VALUE!</v>
      </c>
      <c r="Y128" s="10" t="e">
        <f>IF('FY2023'!$A130&lt;&gt;"",IF(AND(MONTH($K128) &lt;= 10, MONTH($L128) &gt;= 10), IF($O128 &lt;&gt; "", $E128/$O128, ""), ""),"")</f>
        <v>#VALUE!</v>
      </c>
      <c r="Z128" s="10" t="e">
        <f>IF('FY2023'!$A130&lt;&gt;"",IF(AND(MONTH($K128) &lt;= 11, MONTH($L128) &gt;= 11), IF($O128 &lt;&gt; "", $E128/$O128, ""), ""),"")</f>
        <v>#VALUE!</v>
      </c>
      <c r="AA128" s="10" t="e">
        <f>IF('FY2023'!$A130&lt;&gt;"",IF(AND(MONTH($K128) &lt;= 12, MONTH($L128) &gt;= 12), IF($O128 &lt;&gt; "", $E128/$O128, ""), ""),"")</f>
        <v>#VALUE!</v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 t="e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#VALUE!</v>
      </c>
      <c r="L129" s="7" t="e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#VALUE!</v>
      </c>
      <c r="M129" s="7" t="e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#VALUE!</v>
      </c>
      <c r="N129" s="7" t="e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#VALUE!</v>
      </c>
      <c r="O129" s="5" t="e">
        <f t="shared" si="1"/>
        <v>#VALUE!</v>
      </c>
      <c r="P129" s="10" t="e">
        <f>IF('FY2023'!$A131&lt;&gt;"",IF(AND(MONTH($K129) &lt;= 1, MONTH($L129) &gt;= 1), IF($O129 &lt;&gt; "", $E129/$O129, ""), ""),"")</f>
        <v>#VALUE!</v>
      </c>
      <c r="Q129" s="10" t="e">
        <f>IF('FY2023'!$A131&lt;&gt;"",IF(AND(MONTH($K129) &lt;= 2, MONTH($L129) &gt;= 2), IF($O129 &lt;&gt; "", $E129/$O129, ""), ""),"")</f>
        <v>#VALUE!</v>
      </c>
      <c r="R129" s="10" t="e">
        <f>IF('FY2023'!$A131&lt;&gt;"",IF(AND(MONTH($K129) &lt;= 3, MONTH($L129) &gt;= 3), IF($O129 &lt;&gt; "", $E129/$O129, ""), ""),"")</f>
        <v>#VALUE!</v>
      </c>
      <c r="S129" s="10" t="e">
        <f>IF('FY2023'!$A131&lt;&gt;"",IF(AND(MONTH($K129) &lt;= 4, MONTH($L129) &gt;= 4), IF($O129 &lt;&gt; "", $E129/$O129, ""), ""),"")</f>
        <v>#VALUE!</v>
      </c>
      <c r="T129" s="10" t="e">
        <f>IF('FY2023'!$A131&lt;&gt;"",IF(AND(MONTH($K129) &lt;= 5, MONTH($L129) &gt;= 5), IF($O129 &lt;&gt; "", $E129/$O129, ""), ""),"")</f>
        <v>#VALUE!</v>
      </c>
      <c r="U129" s="10" t="e">
        <f>IF('FY2023'!$A131&lt;&gt;"",IF(AND(MONTH($K129) &lt;= 6, MONTH($L129) &gt;= 6), IF($O129 &lt;&gt; "", $E129/$O129, ""), ""),"")</f>
        <v>#VALUE!</v>
      </c>
      <c r="V129" s="10" t="e">
        <f>IF('FY2023'!$A131&lt;&gt;"",IF(AND(MONTH($K129) &lt;= 7, MONTH($L129) &gt;= 7 ), IF($O129 &lt;&gt; "", $E129/$O129, ""), ""),"")</f>
        <v>#VALUE!</v>
      </c>
      <c r="W129" s="10" t="e">
        <f>IF('FY2023'!$A131&lt;&gt;"",IF(AND(MONTH($K129) &lt;= 8, MONTH($L129) &gt;= 8), IF($O129 &lt;&gt; "", $E129/$O129, ""), ""),"")</f>
        <v>#VALUE!</v>
      </c>
      <c r="X129" s="10" t="e">
        <f>IF('FY2023'!$A131&lt;&gt;"",IF(AND(MONTH($K129) &lt;= 9, MONTH($L129) &gt;= 9), IF($O129 &lt;&gt; "", $E129/$O129, ""), ""),"")</f>
        <v>#VALUE!</v>
      </c>
      <c r="Y129" s="10" t="e">
        <f>IF('FY2023'!$A131&lt;&gt;"",IF(AND(MONTH($K129) &lt;= 10, MONTH($L129) &gt;= 10), IF($O129 &lt;&gt; "", $E129/$O129, ""), ""),"")</f>
        <v>#VALUE!</v>
      </c>
      <c r="Z129" s="10" t="e">
        <f>IF('FY2023'!$A131&lt;&gt;"",IF(AND(MONTH($K129) &lt;= 11, MONTH($L129) &gt;= 11), IF($O129 &lt;&gt; "", $E129/$O129, ""), ""),"")</f>
        <v>#VALUE!</v>
      </c>
      <c r="AA129" s="10" t="e">
        <f>IF('FY2023'!$A131&lt;&gt;"",IF(AND(MONTH($K129) &lt;= 12, MONTH($L129) &gt;= 12), IF($O129 &lt;&gt; "", $E129/$O129, ""), ""),"")</f>
        <v>#VALUE!</v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 t="e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#VALUE!</v>
      </c>
      <c r="L130" s="7" t="e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#VALUE!</v>
      </c>
      <c r="M130" s="7" t="e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#VALUE!</v>
      </c>
      <c r="N130" s="7" t="e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#VALUE!</v>
      </c>
      <c r="O130" s="5" t="e">
        <f t="shared" si="1"/>
        <v>#VALUE!</v>
      </c>
      <c r="P130" s="10" t="e">
        <f>IF('FY2023'!$A132&lt;&gt;"",IF(AND(MONTH($K130) &lt;= 1, MONTH($L130) &gt;= 1), IF($O130 &lt;&gt; "", $E130/$O130, ""), ""),"")</f>
        <v>#VALUE!</v>
      </c>
      <c r="Q130" s="10" t="e">
        <f>IF('FY2023'!$A132&lt;&gt;"",IF(AND(MONTH($K130) &lt;= 2, MONTH($L130) &gt;= 2), IF($O130 &lt;&gt; "", $E130/$O130, ""), ""),"")</f>
        <v>#VALUE!</v>
      </c>
      <c r="R130" s="10" t="e">
        <f>IF('FY2023'!$A132&lt;&gt;"",IF(AND(MONTH($K130) &lt;= 3, MONTH($L130) &gt;= 3), IF($O130 &lt;&gt; "", $E130/$O130, ""), ""),"")</f>
        <v>#VALUE!</v>
      </c>
      <c r="S130" s="10" t="e">
        <f>IF('FY2023'!$A132&lt;&gt;"",IF(AND(MONTH($K130) &lt;= 4, MONTH($L130) &gt;= 4), IF($O130 &lt;&gt; "", $E130/$O130, ""), ""),"")</f>
        <v>#VALUE!</v>
      </c>
      <c r="T130" s="10" t="e">
        <f>IF('FY2023'!$A132&lt;&gt;"",IF(AND(MONTH($K130) &lt;= 5, MONTH($L130) &gt;= 5), IF($O130 &lt;&gt; "", $E130/$O130, ""), ""),"")</f>
        <v>#VALUE!</v>
      </c>
      <c r="U130" s="10" t="e">
        <f>IF('FY2023'!$A132&lt;&gt;"",IF(AND(MONTH($K130) &lt;= 6, MONTH($L130) &gt;= 6), IF($O130 &lt;&gt; "", $E130/$O130, ""), ""),"")</f>
        <v>#VALUE!</v>
      </c>
      <c r="V130" s="10" t="e">
        <f>IF('FY2023'!$A132&lt;&gt;"",IF(AND(MONTH($K130) &lt;= 7, MONTH($L130) &gt;= 7 ), IF($O130 &lt;&gt; "", $E130/$O130, ""), ""),"")</f>
        <v>#VALUE!</v>
      </c>
      <c r="W130" s="10" t="e">
        <f>IF('FY2023'!$A132&lt;&gt;"",IF(AND(MONTH($K130) &lt;= 8, MONTH($L130) &gt;= 8), IF($O130 &lt;&gt; "", $E130/$O130, ""), ""),"")</f>
        <v>#VALUE!</v>
      </c>
      <c r="X130" s="10" t="e">
        <f>IF('FY2023'!$A132&lt;&gt;"",IF(AND(MONTH($K130) &lt;= 9, MONTH($L130) &gt;= 9), IF($O130 &lt;&gt; "", $E130/$O130, ""), ""),"")</f>
        <v>#VALUE!</v>
      </c>
      <c r="Y130" s="10" t="e">
        <f>IF('FY2023'!$A132&lt;&gt;"",IF(AND(MONTH($K130) &lt;= 10, MONTH($L130) &gt;= 10), IF($O130 &lt;&gt; "", $E130/$O130, ""), ""),"")</f>
        <v>#VALUE!</v>
      </c>
      <c r="Z130" s="10" t="e">
        <f>IF('FY2023'!$A132&lt;&gt;"",IF(AND(MONTH($K130) &lt;= 11, MONTH($L130) &gt;= 11), IF($O130 &lt;&gt; "", $E130/$O130, ""), ""),"")</f>
        <v>#VALUE!</v>
      </c>
      <c r="AA130" s="10" t="e">
        <f>IF('FY2023'!$A132&lt;&gt;"",IF(AND(MONTH($K130) &lt;= 12, MONTH($L130) &gt;= 12), IF($O130 &lt;&gt; "", $E130/$O130, ""), ""),"")</f>
        <v>#VALUE!</v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 t="e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#VALUE!</v>
      </c>
      <c r="L131" s="7" t="e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#VALUE!</v>
      </c>
      <c r="M131" s="7" t="e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#VALUE!</v>
      </c>
      <c r="N131" s="7" t="e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IF('FY2023'!$A133&lt;&gt;"",IF(AND(MONTH($K131) &lt;= 1, MONTH($L131) &gt;= 1), IF($O131 &lt;&gt; "", $E131/$O131, ""), ""),"")</f>
        <v>#VALUE!</v>
      </c>
      <c r="Q131" s="10" t="e">
        <f>IF('FY2023'!$A133&lt;&gt;"",IF(AND(MONTH($K131) &lt;= 2, MONTH($L131) &gt;= 2), IF($O131 &lt;&gt; "", $E131/$O131, ""), ""),"")</f>
        <v>#VALUE!</v>
      </c>
      <c r="R131" s="10" t="e">
        <f>IF('FY2023'!$A133&lt;&gt;"",IF(AND(MONTH($K131) &lt;= 3, MONTH($L131) &gt;= 3), IF($O131 &lt;&gt; "", $E131/$O131, ""), ""),"")</f>
        <v>#VALUE!</v>
      </c>
      <c r="S131" s="10" t="e">
        <f>IF('FY2023'!$A133&lt;&gt;"",IF(AND(MONTH($K131) &lt;= 4, MONTH($L131) &gt;= 4), IF($O131 &lt;&gt; "", $E131/$O131, ""), ""),"")</f>
        <v>#VALUE!</v>
      </c>
      <c r="T131" s="10" t="e">
        <f>IF('FY2023'!$A133&lt;&gt;"",IF(AND(MONTH($K131) &lt;= 5, MONTH($L131) &gt;= 5), IF($O131 &lt;&gt; "", $E131/$O131, ""), ""),"")</f>
        <v>#VALUE!</v>
      </c>
      <c r="U131" s="10" t="e">
        <f>IF('FY2023'!$A133&lt;&gt;"",IF(AND(MONTH($K131) &lt;= 6, MONTH($L131) &gt;= 6), IF($O131 &lt;&gt; "", $E131/$O131, ""), ""),"")</f>
        <v>#VALUE!</v>
      </c>
      <c r="V131" s="10" t="e">
        <f>IF('FY2023'!$A133&lt;&gt;"",IF(AND(MONTH($K131) &lt;= 7, MONTH($L131) &gt;= 7 ), IF($O131 &lt;&gt; "", $E131/$O131, ""), ""),"")</f>
        <v>#VALUE!</v>
      </c>
      <c r="W131" s="10" t="e">
        <f>IF('FY2023'!$A133&lt;&gt;"",IF(AND(MONTH($K131) &lt;= 8, MONTH($L131) &gt;= 8), IF($O131 &lt;&gt; "", $E131/$O131, ""), ""),"")</f>
        <v>#VALUE!</v>
      </c>
      <c r="X131" s="10" t="e">
        <f>IF('FY2023'!$A133&lt;&gt;"",IF(AND(MONTH($K131) &lt;= 9, MONTH($L131) &gt;= 9), IF($O131 &lt;&gt; "", $E131/$O131, ""), ""),"")</f>
        <v>#VALUE!</v>
      </c>
      <c r="Y131" s="10" t="e">
        <f>IF('FY2023'!$A133&lt;&gt;"",IF(AND(MONTH($K131) &lt;= 10, MONTH($L131) &gt;= 10), IF($O131 &lt;&gt; "", $E131/$O131, ""), ""),"")</f>
        <v>#VALUE!</v>
      </c>
      <c r="Z131" s="10" t="e">
        <f>IF('FY2023'!$A133&lt;&gt;"",IF(AND(MONTH($K131) &lt;= 11, MONTH($L131) &gt;= 11), IF($O131 &lt;&gt; "", $E131/$O131, ""), ""),"")</f>
        <v>#VALUE!</v>
      </c>
      <c r="AA131" s="10" t="e">
        <f>IF('FY2023'!$A133&lt;&gt;"",IF(AND(MONTH($K131) &lt;= 12, MONTH($L131) &gt;= 12), IF($O131 &lt;&gt; "", $E131/$O131, ""), ""),"")</f>
        <v>#VALUE!</v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 t="e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#VALUE!</v>
      </c>
      <c r="L132" s="7" t="e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#VALUE!</v>
      </c>
      <c r="M132" s="7" t="e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#VALUE!</v>
      </c>
      <c r="N132" s="7" t="e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#VALUE!</v>
      </c>
      <c r="O132" s="5" t="e">
        <f t="shared" si="2"/>
        <v>#VALUE!</v>
      </c>
      <c r="P132" s="10" t="e">
        <f>IF('FY2023'!$A134&lt;&gt;"",IF(AND(MONTH($K132) &lt;= 1, MONTH($L132) &gt;= 1), IF($O132 &lt;&gt; "", $E132/$O132, ""), ""),"")</f>
        <v>#VALUE!</v>
      </c>
      <c r="Q132" s="10" t="e">
        <f>IF('FY2023'!$A134&lt;&gt;"",IF(AND(MONTH($K132) &lt;= 2, MONTH($L132) &gt;= 2), IF($O132 &lt;&gt; "", $E132/$O132, ""), ""),"")</f>
        <v>#VALUE!</v>
      </c>
      <c r="R132" s="10" t="e">
        <f>IF('FY2023'!$A134&lt;&gt;"",IF(AND(MONTH($K132) &lt;= 3, MONTH($L132) &gt;= 3), IF($O132 &lt;&gt; "", $E132/$O132, ""), ""),"")</f>
        <v>#VALUE!</v>
      </c>
      <c r="S132" s="10" t="e">
        <f>IF('FY2023'!$A134&lt;&gt;"",IF(AND(MONTH($K132) &lt;= 4, MONTH($L132) &gt;= 4), IF($O132 &lt;&gt; "", $E132/$O132, ""), ""),"")</f>
        <v>#VALUE!</v>
      </c>
      <c r="T132" s="10" t="e">
        <f>IF('FY2023'!$A134&lt;&gt;"",IF(AND(MONTH($K132) &lt;= 5, MONTH($L132) &gt;= 5), IF($O132 &lt;&gt; "", $E132/$O132, ""), ""),"")</f>
        <v>#VALUE!</v>
      </c>
      <c r="U132" s="10" t="e">
        <f>IF('FY2023'!$A134&lt;&gt;"",IF(AND(MONTH($K132) &lt;= 6, MONTH($L132) &gt;= 6), IF($O132 &lt;&gt; "", $E132/$O132, ""), ""),"")</f>
        <v>#VALUE!</v>
      </c>
      <c r="V132" s="10" t="e">
        <f>IF('FY2023'!$A134&lt;&gt;"",IF(AND(MONTH($K132) &lt;= 7, MONTH($L132) &gt;= 7 ), IF($O132 &lt;&gt; "", $E132/$O132, ""), ""),"")</f>
        <v>#VALUE!</v>
      </c>
      <c r="W132" s="10" t="e">
        <f>IF('FY2023'!$A134&lt;&gt;"",IF(AND(MONTH($K132) &lt;= 8, MONTH($L132) &gt;= 8), IF($O132 &lt;&gt; "", $E132/$O132, ""), ""),"")</f>
        <v>#VALUE!</v>
      </c>
      <c r="X132" s="10" t="e">
        <f>IF('FY2023'!$A134&lt;&gt;"",IF(AND(MONTH($K132) &lt;= 9, MONTH($L132) &gt;= 9), IF($O132 &lt;&gt; "", $E132/$O132, ""), ""),"")</f>
        <v>#VALUE!</v>
      </c>
      <c r="Y132" s="10" t="e">
        <f>IF('FY2023'!$A134&lt;&gt;"",IF(AND(MONTH($K132) &lt;= 10, MONTH($L132) &gt;= 10), IF($O132 &lt;&gt; "", $E132/$O132, ""), ""),"")</f>
        <v>#VALUE!</v>
      </c>
      <c r="Z132" s="10" t="e">
        <f>IF('FY2023'!$A134&lt;&gt;"",IF(AND(MONTH($K132) &lt;= 11, MONTH($L132) &gt;= 11), IF($O132 &lt;&gt; "", $E132/$O132, ""), ""),"")</f>
        <v>#VALUE!</v>
      </c>
      <c r="AA132" s="10" t="e">
        <f>IF('FY2023'!$A134&lt;&gt;"",IF(AND(MONTH($K132) &lt;= 12, MONTH($L132) &gt;= 12), IF($O132 &lt;&gt; "", $E132/$O132, ""), ""),"")</f>
        <v>#VALUE!</v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 t="e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#VALUE!</v>
      </c>
      <c r="L133" s="7" t="e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#VALUE!</v>
      </c>
      <c r="M133" s="7" t="e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#VALUE!</v>
      </c>
      <c r="N133" s="7" t="e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#VALUE!</v>
      </c>
      <c r="O133" s="5" t="e">
        <f t="shared" si="2"/>
        <v>#VALUE!</v>
      </c>
      <c r="P133" s="10" t="e">
        <f>IF('FY2023'!$A135&lt;&gt;"",IF(AND(MONTH($K133) &lt;= 1, MONTH($L133) &gt;= 1), IF($O133 &lt;&gt; "", $E133/$O133, ""), ""),"")</f>
        <v>#VALUE!</v>
      </c>
      <c r="Q133" s="10" t="e">
        <f>IF('FY2023'!$A135&lt;&gt;"",IF(AND(MONTH($K133) &lt;= 2, MONTH($L133) &gt;= 2), IF($O133 &lt;&gt; "", $E133/$O133, ""), ""),"")</f>
        <v>#VALUE!</v>
      </c>
      <c r="R133" s="10" t="e">
        <f>IF('FY2023'!$A135&lt;&gt;"",IF(AND(MONTH($K133) &lt;= 3, MONTH($L133) &gt;= 3), IF($O133 &lt;&gt; "", $E133/$O133, ""), ""),"")</f>
        <v>#VALUE!</v>
      </c>
      <c r="S133" s="10" t="e">
        <f>IF('FY2023'!$A135&lt;&gt;"",IF(AND(MONTH($K133) &lt;= 4, MONTH($L133) &gt;= 4), IF($O133 &lt;&gt; "", $E133/$O133, ""), ""),"")</f>
        <v>#VALUE!</v>
      </c>
      <c r="T133" s="10" t="e">
        <f>IF('FY2023'!$A135&lt;&gt;"",IF(AND(MONTH($K133) &lt;= 5, MONTH($L133) &gt;= 5), IF($O133 &lt;&gt; "", $E133/$O133, ""), ""),"")</f>
        <v>#VALUE!</v>
      </c>
      <c r="U133" s="10" t="e">
        <f>IF('FY2023'!$A135&lt;&gt;"",IF(AND(MONTH($K133) &lt;= 6, MONTH($L133) &gt;= 6), IF($O133 &lt;&gt; "", $E133/$O133, ""), ""),"")</f>
        <v>#VALUE!</v>
      </c>
      <c r="V133" s="10" t="e">
        <f>IF('FY2023'!$A135&lt;&gt;"",IF(AND(MONTH($K133) &lt;= 7, MONTH($L133) &gt;= 7 ), IF($O133 &lt;&gt; "", $E133/$O133, ""), ""),"")</f>
        <v>#VALUE!</v>
      </c>
      <c r="W133" s="10" t="e">
        <f>IF('FY2023'!$A135&lt;&gt;"",IF(AND(MONTH($K133) &lt;= 8, MONTH($L133) &gt;= 8), IF($O133 &lt;&gt; "", $E133/$O133, ""), ""),"")</f>
        <v>#VALUE!</v>
      </c>
      <c r="X133" s="10" t="e">
        <f>IF('FY2023'!$A135&lt;&gt;"",IF(AND(MONTH($K133) &lt;= 9, MONTH($L133) &gt;= 9), IF($O133 &lt;&gt; "", $E133/$O133, ""), ""),"")</f>
        <v>#VALUE!</v>
      </c>
      <c r="Y133" s="10" t="e">
        <f>IF('FY2023'!$A135&lt;&gt;"",IF(AND(MONTH($K133) &lt;= 10, MONTH($L133) &gt;= 10), IF($O133 &lt;&gt; "", $E133/$O133, ""), ""),"")</f>
        <v>#VALUE!</v>
      </c>
      <c r="Z133" s="10" t="e">
        <f>IF('FY2023'!$A135&lt;&gt;"",IF(AND(MONTH($K133) &lt;= 11, MONTH($L133) &gt;= 11), IF($O133 &lt;&gt; "", $E133/$O133, ""), ""),"")</f>
        <v>#VALUE!</v>
      </c>
      <c r="AA133" s="10" t="e">
        <f>IF('FY2023'!$A135&lt;&gt;"",IF(AND(MONTH($K133) &lt;= 12, MONTH($L133) &gt;= 12), IF($O133 &lt;&gt; "", $E133/$O133, ""), ""),"")</f>
        <v>#VALUE!</v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 t="e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#VALUE!</v>
      </c>
      <c r="L134" s="7" t="e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#VALUE!</v>
      </c>
      <c r="M134" s="7" t="e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#VALUE!</v>
      </c>
      <c r="N134" s="7" t="e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#VALUE!</v>
      </c>
      <c r="O134" s="5" t="e">
        <f t="shared" si="2"/>
        <v>#VALUE!</v>
      </c>
      <c r="P134" s="10" t="e">
        <f>IF('FY2023'!$A136&lt;&gt;"",IF(AND(MONTH($K134) &lt;= 1, MONTH($L134) &gt;= 1), IF($O134 &lt;&gt; "", $E134/$O134, ""), ""),"")</f>
        <v>#VALUE!</v>
      </c>
      <c r="Q134" s="10" t="e">
        <f>IF('FY2023'!$A136&lt;&gt;"",IF(AND(MONTH($K134) &lt;= 2, MONTH($L134) &gt;= 2), IF($O134 &lt;&gt; "", $E134/$O134, ""), ""),"")</f>
        <v>#VALUE!</v>
      </c>
      <c r="R134" s="10" t="e">
        <f>IF('FY2023'!$A136&lt;&gt;"",IF(AND(MONTH($K134) &lt;= 3, MONTH($L134) &gt;= 3), IF($O134 &lt;&gt; "", $E134/$O134, ""), ""),"")</f>
        <v>#VALUE!</v>
      </c>
      <c r="S134" s="10" t="e">
        <f>IF('FY2023'!$A136&lt;&gt;"",IF(AND(MONTH($K134) &lt;= 4, MONTH($L134) &gt;= 4), IF($O134 &lt;&gt; "", $E134/$O134, ""), ""),"")</f>
        <v>#VALUE!</v>
      </c>
      <c r="T134" s="10" t="e">
        <f>IF('FY2023'!$A136&lt;&gt;"",IF(AND(MONTH($K134) &lt;= 5, MONTH($L134) &gt;= 5), IF($O134 &lt;&gt; "", $E134/$O134, ""), ""),"")</f>
        <v>#VALUE!</v>
      </c>
      <c r="U134" s="10" t="e">
        <f>IF('FY2023'!$A136&lt;&gt;"",IF(AND(MONTH($K134) &lt;= 6, MONTH($L134) &gt;= 6), IF($O134 &lt;&gt; "", $E134/$O134, ""), ""),"")</f>
        <v>#VALUE!</v>
      </c>
      <c r="V134" s="10" t="e">
        <f>IF('FY2023'!$A136&lt;&gt;"",IF(AND(MONTH($K134) &lt;= 7, MONTH($L134) &gt;= 7 ), IF($O134 &lt;&gt; "", $E134/$O134, ""), ""),"")</f>
        <v>#VALUE!</v>
      </c>
      <c r="W134" s="10" t="e">
        <f>IF('FY2023'!$A136&lt;&gt;"",IF(AND(MONTH($K134) &lt;= 8, MONTH($L134) &gt;= 8), IF($O134 &lt;&gt; "", $E134/$O134, ""), ""),"")</f>
        <v>#VALUE!</v>
      </c>
      <c r="X134" s="10" t="e">
        <f>IF('FY2023'!$A136&lt;&gt;"",IF(AND(MONTH($K134) &lt;= 9, MONTH($L134) &gt;= 9), IF($O134 &lt;&gt; "", $E134/$O134, ""), ""),"")</f>
        <v>#VALUE!</v>
      </c>
      <c r="Y134" s="10" t="e">
        <f>IF('FY2023'!$A136&lt;&gt;"",IF(AND(MONTH($K134) &lt;= 10, MONTH($L134) &gt;= 10), IF($O134 &lt;&gt; "", $E134/$O134, ""), ""),"")</f>
        <v>#VALUE!</v>
      </c>
      <c r="Z134" s="10" t="e">
        <f>IF('FY2023'!$A136&lt;&gt;"",IF(AND(MONTH($K134) &lt;= 11, MONTH($L134) &gt;= 11), IF($O134 &lt;&gt; "", $E134/$O134, ""), ""),"")</f>
        <v>#VALUE!</v>
      </c>
      <c r="AA134" s="10" t="e">
        <f>IF('FY2023'!$A136&lt;&gt;"",IF(AND(MONTH($K134) &lt;= 12, MONTH($L134) &gt;= 12), IF($O134 &lt;&gt; "", $E134/$O134, ""), ""),"")</f>
        <v>#VALUE!</v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 t="e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#VALUE!</v>
      </c>
      <c r="L135" s="7" t="e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#VALUE!</v>
      </c>
      <c r="M135" s="7" t="e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#VALUE!</v>
      </c>
      <c r="N135" s="7" t="e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#VALUE!</v>
      </c>
      <c r="O135" s="5" t="e">
        <f t="shared" si="2"/>
        <v>#VALUE!</v>
      </c>
      <c r="P135" s="10" t="e">
        <f>IF('FY2023'!$A137&lt;&gt;"",IF(AND(MONTH($K135) &lt;= 1, MONTH($L135) &gt;= 1), IF($O135 &lt;&gt; "", $E135/$O135, ""), ""),"")</f>
        <v>#VALUE!</v>
      </c>
      <c r="Q135" s="10" t="e">
        <f>IF('FY2023'!$A137&lt;&gt;"",IF(AND(MONTH($K135) &lt;= 2, MONTH($L135) &gt;= 2), IF($O135 &lt;&gt; "", $E135/$O135, ""), ""),"")</f>
        <v>#VALUE!</v>
      </c>
      <c r="R135" s="10" t="e">
        <f>IF('FY2023'!$A137&lt;&gt;"",IF(AND(MONTH($K135) &lt;= 3, MONTH($L135) &gt;= 3), IF($O135 &lt;&gt; "", $E135/$O135, ""), ""),"")</f>
        <v>#VALUE!</v>
      </c>
      <c r="S135" s="10" t="e">
        <f>IF('FY2023'!$A137&lt;&gt;"",IF(AND(MONTH($K135) &lt;= 4, MONTH($L135) &gt;= 4), IF($O135 &lt;&gt; "", $E135/$O135, ""), ""),"")</f>
        <v>#VALUE!</v>
      </c>
      <c r="T135" s="10" t="e">
        <f>IF('FY2023'!$A137&lt;&gt;"",IF(AND(MONTH($K135) &lt;= 5, MONTH($L135) &gt;= 5), IF($O135 &lt;&gt; "", $E135/$O135, ""), ""),"")</f>
        <v>#VALUE!</v>
      </c>
      <c r="U135" s="10" t="e">
        <f>IF('FY2023'!$A137&lt;&gt;"",IF(AND(MONTH($K135) &lt;= 6, MONTH($L135) &gt;= 6), IF($O135 &lt;&gt; "", $E135/$O135, ""), ""),"")</f>
        <v>#VALUE!</v>
      </c>
      <c r="V135" s="10" t="e">
        <f>IF('FY2023'!$A137&lt;&gt;"",IF(AND(MONTH($K135) &lt;= 7, MONTH($L135) &gt;= 7 ), IF($O135 &lt;&gt; "", $E135/$O135, ""), ""),"")</f>
        <v>#VALUE!</v>
      </c>
      <c r="W135" s="10" t="e">
        <f>IF('FY2023'!$A137&lt;&gt;"",IF(AND(MONTH($K135) &lt;= 8, MONTH($L135) &gt;= 8), IF($O135 &lt;&gt; "", $E135/$O135, ""), ""),"")</f>
        <v>#VALUE!</v>
      </c>
      <c r="X135" s="10" t="e">
        <f>IF('FY2023'!$A137&lt;&gt;"",IF(AND(MONTH($K135) &lt;= 9, MONTH($L135) &gt;= 9), IF($O135 &lt;&gt; "", $E135/$O135, ""), ""),"")</f>
        <v>#VALUE!</v>
      </c>
      <c r="Y135" s="10" t="e">
        <f>IF('FY2023'!$A137&lt;&gt;"",IF(AND(MONTH($K135) &lt;= 10, MONTH($L135) &gt;= 10), IF($O135 &lt;&gt; "", $E135/$O135, ""), ""),"")</f>
        <v>#VALUE!</v>
      </c>
      <c r="Z135" s="10" t="e">
        <f>IF('FY2023'!$A137&lt;&gt;"",IF(AND(MONTH($K135) &lt;= 11, MONTH($L135) &gt;= 11), IF($O135 &lt;&gt; "", $E135/$O135, ""), ""),"")</f>
        <v>#VALUE!</v>
      </c>
      <c r="AA135" s="10" t="e">
        <f>IF('FY2023'!$A137&lt;&gt;"",IF(AND(MONTH($K135) &lt;= 12, MONTH($L135) &gt;= 12), IF($O135 &lt;&gt; "", $E135/$O135, ""), ""),"")</f>
        <v>#VALUE!</v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 t="e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#VALUE!</v>
      </c>
      <c r="L136" s="7" t="e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#VALUE!</v>
      </c>
      <c r="M136" s="7" t="e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#VALUE!</v>
      </c>
      <c r="N136" s="7" t="e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#VALUE!</v>
      </c>
      <c r="O136" s="5" t="e">
        <f t="shared" si="2"/>
        <v>#VALUE!</v>
      </c>
      <c r="P136" s="10" t="e">
        <f>IF('FY2023'!$A138&lt;&gt;"",IF(AND(MONTH($K136) &lt;= 1, MONTH($L136) &gt;= 1), IF($O136 &lt;&gt; "", $E136/$O136, ""), ""),"")</f>
        <v>#VALUE!</v>
      </c>
      <c r="Q136" s="10" t="e">
        <f>IF('FY2023'!$A138&lt;&gt;"",IF(AND(MONTH($K136) &lt;= 2, MONTH($L136) &gt;= 2), IF($O136 &lt;&gt; "", $E136/$O136, ""), ""),"")</f>
        <v>#VALUE!</v>
      </c>
      <c r="R136" s="10" t="e">
        <f>IF('FY2023'!$A138&lt;&gt;"",IF(AND(MONTH($K136) &lt;= 3, MONTH($L136) &gt;= 3), IF($O136 &lt;&gt; "", $E136/$O136, ""), ""),"")</f>
        <v>#VALUE!</v>
      </c>
      <c r="S136" s="10" t="e">
        <f>IF('FY2023'!$A138&lt;&gt;"",IF(AND(MONTH($K136) &lt;= 4, MONTH($L136) &gt;= 4), IF($O136 &lt;&gt; "", $E136/$O136, ""), ""),"")</f>
        <v>#VALUE!</v>
      </c>
      <c r="T136" s="10" t="e">
        <f>IF('FY2023'!$A138&lt;&gt;"",IF(AND(MONTH($K136) &lt;= 5, MONTH($L136) &gt;= 5), IF($O136 &lt;&gt; "", $E136/$O136, ""), ""),"")</f>
        <v>#VALUE!</v>
      </c>
      <c r="U136" s="10" t="e">
        <f>IF('FY2023'!$A138&lt;&gt;"",IF(AND(MONTH($K136) &lt;= 6, MONTH($L136) &gt;= 6), IF($O136 &lt;&gt; "", $E136/$O136, ""), ""),"")</f>
        <v>#VALUE!</v>
      </c>
      <c r="V136" s="10" t="e">
        <f>IF('FY2023'!$A138&lt;&gt;"",IF(AND(MONTH($K136) &lt;= 7, MONTH($L136) &gt;= 7 ), IF($O136 &lt;&gt; "", $E136/$O136, ""), ""),"")</f>
        <v>#VALUE!</v>
      </c>
      <c r="W136" s="10" t="e">
        <f>IF('FY2023'!$A138&lt;&gt;"",IF(AND(MONTH($K136) &lt;= 8, MONTH($L136) &gt;= 8), IF($O136 &lt;&gt; "", $E136/$O136, ""), ""),"")</f>
        <v>#VALUE!</v>
      </c>
      <c r="X136" s="10" t="e">
        <f>IF('FY2023'!$A138&lt;&gt;"",IF(AND(MONTH($K136) &lt;= 9, MONTH($L136) &gt;= 9), IF($O136 &lt;&gt; "", $E136/$O136, ""), ""),"")</f>
        <v>#VALUE!</v>
      </c>
      <c r="Y136" s="10" t="e">
        <f>IF('FY2023'!$A138&lt;&gt;"",IF(AND(MONTH($K136) &lt;= 10, MONTH($L136) &gt;= 10), IF($O136 &lt;&gt; "", $E136/$O136, ""), ""),"")</f>
        <v>#VALUE!</v>
      </c>
      <c r="Z136" s="10" t="e">
        <f>IF('FY2023'!$A138&lt;&gt;"",IF(AND(MONTH($K136) &lt;= 11, MONTH($L136) &gt;= 11), IF($O136 &lt;&gt; "", $E136/$O136, ""), ""),"")</f>
        <v>#VALUE!</v>
      </c>
      <c r="AA136" s="10" t="e">
        <f>IF('FY2023'!$A138&lt;&gt;"",IF(AND(MONTH($K136) &lt;= 12, MONTH($L136) &gt;= 12), IF($O136 &lt;&gt; "", $E136/$O136, ""), ""),"")</f>
        <v>#VALUE!</v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 t="e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#VALUE!</v>
      </c>
      <c r="L137" s="7" t="e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#VALUE!</v>
      </c>
      <c r="M137" s="7" t="e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#VALUE!</v>
      </c>
      <c r="N137" s="7" t="e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#VALUE!</v>
      </c>
      <c r="O137" s="5" t="e">
        <f t="shared" si="2"/>
        <v>#VALUE!</v>
      </c>
      <c r="P137" s="10" t="e">
        <f>IF('FY2023'!$A139&lt;&gt;"",IF(AND(MONTH($K137) &lt;= 1, MONTH($L137) &gt;= 1), IF($O137 &lt;&gt; "", $E137/$O137, ""), ""),"")</f>
        <v>#VALUE!</v>
      </c>
      <c r="Q137" s="10" t="e">
        <f>IF('FY2023'!$A139&lt;&gt;"",IF(AND(MONTH($K137) &lt;= 2, MONTH($L137) &gt;= 2), IF($O137 &lt;&gt; "", $E137/$O137, ""), ""),"")</f>
        <v>#VALUE!</v>
      </c>
      <c r="R137" s="10" t="e">
        <f>IF('FY2023'!$A139&lt;&gt;"",IF(AND(MONTH($K137) &lt;= 3, MONTH($L137) &gt;= 3), IF($O137 &lt;&gt; "", $E137/$O137, ""), ""),"")</f>
        <v>#VALUE!</v>
      </c>
      <c r="S137" s="10" t="e">
        <f>IF('FY2023'!$A139&lt;&gt;"",IF(AND(MONTH($K137) &lt;= 4, MONTH($L137) &gt;= 4), IF($O137 &lt;&gt; "", $E137/$O137, ""), ""),"")</f>
        <v>#VALUE!</v>
      </c>
      <c r="T137" s="10" t="e">
        <f>IF('FY2023'!$A139&lt;&gt;"",IF(AND(MONTH($K137) &lt;= 5, MONTH($L137) &gt;= 5), IF($O137 &lt;&gt; "", $E137/$O137, ""), ""),"")</f>
        <v>#VALUE!</v>
      </c>
      <c r="U137" s="10" t="e">
        <f>IF('FY2023'!$A139&lt;&gt;"",IF(AND(MONTH($K137) &lt;= 6, MONTH($L137) &gt;= 6), IF($O137 &lt;&gt; "", $E137/$O137, ""), ""),"")</f>
        <v>#VALUE!</v>
      </c>
      <c r="V137" s="10" t="e">
        <f>IF('FY2023'!$A139&lt;&gt;"",IF(AND(MONTH($K137) &lt;= 7, MONTH($L137) &gt;= 7 ), IF($O137 &lt;&gt; "", $E137/$O137, ""), ""),"")</f>
        <v>#VALUE!</v>
      </c>
      <c r="W137" s="10" t="e">
        <f>IF('FY2023'!$A139&lt;&gt;"",IF(AND(MONTH($K137) &lt;= 8, MONTH($L137) &gt;= 8), IF($O137 &lt;&gt; "", $E137/$O137, ""), ""),"")</f>
        <v>#VALUE!</v>
      </c>
      <c r="X137" s="10" t="e">
        <f>IF('FY2023'!$A139&lt;&gt;"",IF(AND(MONTH($K137) &lt;= 9, MONTH($L137) &gt;= 9), IF($O137 &lt;&gt; "", $E137/$O137, ""), ""),"")</f>
        <v>#VALUE!</v>
      </c>
      <c r="Y137" s="10" t="e">
        <f>IF('FY2023'!$A139&lt;&gt;"",IF(AND(MONTH($K137) &lt;= 10, MONTH($L137) &gt;= 10), IF($O137 &lt;&gt; "", $E137/$O137, ""), ""),"")</f>
        <v>#VALUE!</v>
      </c>
      <c r="Z137" s="10" t="e">
        <f>IF('FY2023'!$A139&lt;&gt;"",IF(AND(MONTH($K137) &lt;= 11, MONTH($L137) &gt;= 11), IF($O137 &lt;&gt; "", $E137/$O137, ""), ""),"")</f>
        <v>#VALUE!</v>
      </c>
      <c r="AA137" s="10" t="e">
        <f>IF('FY2023'!$A139&lt;&gt;"",IF(AND(MONTH($K137) &lt;= 12, MONTH($L137) &gt;= 12), IF($O137 &lt;&gt; "", $E137/$O137, ""), ""),"")</f>
        <v>#VALUE!</v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 t="e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#VALUE!</v>
      </c>
      <c r="L138" s="7" t="e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#VALUE!</v>
      </c>
      <c r="M138" s="7" t="e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#VALUE!</v>
      </c>
      <c r="N138" s="7" t="e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#VALUE!</v>
      </c>
      <c r="O138" s="5" t="e">
        <f t="shared" si="2"/>
        <v>#VALUE!</v>
      </c>
      <c r="P138" s="10" t="e">
        <f>IF('FY2023'!$A140&lt;&gt;"",IF(AND(MONTH($K138) &lt;= 1, MONTH($L138) &gt;= 1), IF($O138 &lt;&gt; "", $E138/$O138, ""), ""),"")</f>
        <v>#VALUE!</v>
      </c>
      <c r="Q138" s="10" t="e">
        <f>IF('FY2023'!$A140&lt;&gt;"",IF(AND(MONTH($K138) &lt;= 2, MONTH($L138) &gt;= 2), IF($O138 &lt;&gt; "", $E138/$O138, ""), ""),"")</f>
        <v>#VALUE!</v>
      </c>
      <c r="R138" s="10" t="e">
        <f>IF('FY2023'!$A140&lt;&gt;"",IF(AND(MONTH($K138) &lt;= 3, MONTH($L138) &gt;= 3), IF($O138 &lt;&gt; "", $E138/$O138, ""), ""),"")</f>
        <v>#VALUE!</v>
      </c>
      <c r="S138" s="10" t="e">
        <f>IF('FY2023'!$A140&lt;&gt;"",IF(AND(MONTH($K138) &lt;= 4, MONTH($L138) &gt;= 4), IF($O138 &lt;&gt; "", $E138/$O138, ""), ""),"")</f>
        <v>#VALUE!</v>
      </c>
      <c r="T138" s="10" t="e">
        <f>IF('FY2023'!$A140&lt;&gt;"",IF(AND(MONTH($K138) &lt;= 5, MONTH($L138) &gt;= 5), IF($O138 &lt;&gt; "", $E138/$O138, ""), ""),"")</f>
        <v>#VALUE!</v>
      </c>
      <c r="U138" s="10" t="e">
        <f>IF('FY2023'!$A140&lt;&gt;"",IF(AND(MONTH($K138) &lt;= 6, MONTH($L138) &gt;= 6), IF($O138 &lt;&gt; "", $E138/$O138, ""), ""),"")</f>
        <v>#VALUE!</v>
      </c>
      <c r="V138" s="10" t="e">
        <f>IF('FY2023'!$A140&lt;&gt;"",IF(AND(MONTH($K138) &lt;= 7, MONTH($L138) &gt;= 7 ), IF($O138 &lt;&gt; "", $E138/$O138, ""), ""),"")</f>
        <v>#VALUE!</v>
      </c>
      <c r="W138" s="10" t="e">
        <f>IF('FY2023'!$A140&lt;&gt;"",IF(AND(MONTH($K138) &lt;= 8, MONTH($L138) &gt;= 8), IF($O138 &lt;&gt; "", $E138/$O138, ""), ""),"")</f>
        <v>#VALUE!</v>
      </c>
      <c r="X138" s="10" t="e">
        <f>IF('FY2023'!$A140&lt;&gt;"",IF(AND(MONTH($K138) &lt;= 9, MONTH($L138) &gt;= 9), IF($O138 &lt;&gt; "", $E138/$O138, ""), ""),"")</f>
        <v>#VALUE!</v>
      </c>
      <c r="Y138" s="10" t="e">
        <f>IF('FY2023'!$A140&lt;&gt;"",IF(AND(MONTH($K138) &lt;= 10, MONTH($L138) &gt;= 10), IF($O138 &lt;&gt; "", $E138/$O138, ""), ""),"")</f>
        <v>#VALUE!</v>
      </c>
      <c r="Z138" s="10" t="e">
        <f>IF('FY2023'!$A140&lt;&gt;"",IF(AND(MONTH($K138) &lt;= 11, MONTH($L138) &gt;= 11), IF($O138 &lt;&gt; "", $E138/$O138, ""), ""),"")</f>
        <v>#VALUE!</v>
      </c>
      <c r="AA138" s="10" t="e">
        <f>IF('FY2023'!$A140&lt;&gt;"",IF(AND(MONTH($K138) &lt;= 12, MONTH($L138) &gt;= 12), IF($O138 &lt;&gt; "", $E138/$O138, ""), ""),"")</f>
        <v>#VALUE!</v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 t="e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#VALUE!</v>
      </c>
      <c r="L139" s="7" t="e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#VALUE!</v>
      </c>
      <c r="M139" s="7" t="e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#VALUE!</v>
      </c>
      <c r="N139" s="7" t="e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#VALUE!</v>
      </c>
      <c r="O139" s="5" t="e">
        <f t="shared" si="2"/>
        <v>#VALUE!</v>
      </c>
      <c r="P139" s="10" t="e">
        <f>IF('FY2023'!$A141&lt;&gt;"",IF(AND(MONTH($K139) &lt;= 1, MONTH($L139) &gt;= 1), IF($O139 &lt;&gt; "", $E139/$O139, ""), ""),"")</f>
        <v>#VALUE!</v>
      </c>
      <c r="Q139" s="10" t="e">
        <f>IF('FY2023'!$A141&lt;&gt;"",IF(AND(MONTH($K139) &lt;= 2, MONTH($L139) &gt;= 2), IF($O139 &lt;&gt; "", $E139/$O139, ""), ""),"")</f>
        <v>#VALUE!</v>
      </c>
      <c r="R139" s="10" t="e">
        <f>IF('FY2023'!$A141&lt;&gt;"",IF(AND(MONTH($K139) &lt;= 3, MONTH($L139) &gt;= 3), IF($O139 &lt;&gt; "", $E139/$O139, ""), ""),"")</f>
        <v>#VALUE!</v>
      </c>
      <c r="S139" s="10" t="e">
        <f>IF('FY2023'!$A141&lt;&gt;"",IF(AND(MONTH($K139) &lt;= 4, MONTH($L139) &gt;= 4), IF($O139 &lt;&gt; "", $E139/$O139, ""), ""),"")</f>
        <v>#VALUE!</v>
      </c>
      <c r="T139" s="10" t="e">
        <f>IF('FY2023'!$A141&lt;&gt;"",IF(AND(MONTH($K139) &lt;= 5, MONTH($L139) &gt;= 5), IF($O139 &lt;&gt; "", $E139/$O139, ""), ""),"")</f>
        <v>#VALUE!</v>
      </c>
      <c r="U139" s="10" t="e">
        <f>IF('FY2023'!$A141&lt;&gt;"",IF(AND(MONTH($K139) &lt;= 6, MONTH($L139) &gt;= 6), IF($O139 &lt;&gt; "", $E139/$O139, ""), ""),"")</f>
        <v>#VALUE!</v>
      </c>
      <c r="V139" s="10" t="e">
        <f>IF('FY2023'!$A141&lt;&gt;"",IF(AND(MONTH($K139) &lt;= 7, MONTH($L139) &gt;= 7 ), IF($O139 &lt;&gt; "", $E139/$O139, ""), ""),"")</f>
        <v>#VALUE!</v>
      </c>
      <c r="W139" s="10" t="e">
        <f>IF('FY2023'!$A141&lt;&gt;"",IF(AND(MONTH($K139) &lt;= 8, MONTH($L139) &gt;= 8), IF($O139 &lt;&gt; "", $E139/$O139, ""), ""),"")</f>
        <v>#VALUE!</v>
      </c>
      <c r="X139" s="10" t="e">
        <f>IF('FY2023'!$A141&lt;&gt;"",IF(AND(MONTH($K139) &lt;= 9, MONTH($L139) &gt;= 9), IF($O139 &lt;&gt; "", $E139/$O139, ""), ""),"")</f>
        <v>#VALUE!</v>
      </c>
      <c r="Y139" s="10" t="e">
        <f>IF('FY2023'!$A141&lt;&gt;"",IF(AND(MONTH($K139) &lt;= 10, MONTH($L139) &gt;= 10), IF($O139 &lt;&gt; "", $E139/$O139, ""), ""),"")</f>
        <v>#VALUE!</v>
      </c>
      <c r="Z139" s="10" t="e">
        <f>IF('FY2023'!$A141&lt;&gt;"",IF(AND(MONTH($K139) &lt;= 11, MONTH($L139) &gt;= 11), IF($O139 &lt;&gt; "", $E139/$O139, ""), ""),"")</f>
        <v>#VALUE!</v>
      </c>
      <c r="AA139" s="10" t="e">
        <f>IF('FY2023'!$A141&lt;&gt;"",IF(AND(MONTH($K139) &lt;= 12, MONTH($L139) &gt;= 12), IF($O139 &lt;&gt; "", $E139/$O139, ""), ""),"")</f>
        <v>#VALUE!</v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 t="e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#VALUE!</v>
      </c>
      <c r="L140" s="7" t="e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#VALUE!</v>
      </c>
      <c r="M140" s="7" t="e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#VALUE!</v>
      </c>
      <c r="N140" s="7" t="e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#VALUE!</v>
      </c>
      <c r="O140" s="5" t="e">
        <f t="shared" si="2"/>
        <v>#VALUE!</v>
      </c>
      <c r="P140" s="10" t="e">
        <f>IF('FY2023'!$A142&lt;&gt;"",IF(AND(MONTH($K140) &lt;= 1, MONTH($L140) &gt;= 1), IF($O140 &lt;&gt; "", $E140/$O140, ""), ""),"")</f>
        <v>#VALUE!</v>
      </c>
      <c r="Q140" s="10" t="e">
        <f>IF('FY2023'!$A142&lt;&gt;"",IF(AND(MONTH($K140) &lt;= 2, MONTH($L140) &gt;= 2), IF($O140 &lt;&gt; "", $E140/$O140, ""), ""),"")</f>
        <v>#VALUE!</v>
      </c>
      <c r="R140" s="10" t="e">
        <f>IF('FY2023'!$A142&lt;&gt;"",IF(AND(MONTH($K140) &lt;= 3, MONTH($L140) &gt;= 3), IF($O140 &lt;&gt; "", $E140/$O140, ""), ""),"")</f>
        <v>#VALUE!</v>
      </c>
      <c r="S140" s="10" t="e">
        <f>IF('FY2023'!$A142&lt;&gt;"",IF(AND(MONTH($K140) &lt;= 4, MONTH($L140) &gt;= 4), IF($O140 &lt;&gt; "", $E140/$O140, ""), ""),"")</f>
        <v>#VALUE!</v>
      </c>
      <c r="T140" s="10" t="e">
        <f>IF('FY2023'!$A142&lt;&gt;"",IF(AND(MONTH($K140) &lt;= 5, MONTH($L140) &gt;= 5), IF($O140 &lt;&gt; "", $E140/$O140, ""), ""),"")</f>
        <v>#VALUE!</v>
      </c>
      <c r="U140" s="10" t="e">
        <f>IF('FY2023'!$A142&lt;&gt;"",IF(AND(MONTH($K140) &lt;= 6, MONTH($L140) &gt;= 6), IF($O140 &lt;&gt; "", $E140/$O140, ""), ""),"")</f>
        <v>#VALUE!</v>
      </c>
      <c r="V140" s="10" t="e">
        <f>IF('FY2023'!$A142&lt;&gt;"",IF(AND(MONTH($K140) &lt;= 7, MONTH($L140) &gt;= 7 ), IF($O140 &lt;&gt; "", $E140/$O140, ""), ""),"")</f>
        <v>#VALUE!</v>
      </c>
      <c r="W140" s="10" t="e">
        <f>IF('FY2023'!$A142&lt;&gt;"",IF(AND(MONTH($K140) &lt;= 8, MONTH($L140) &gt;= 8), IF($O140 &lt;&gt; "", $E140/$O140, ""), ""),"")</f>
        <v>#VALUE!</v>
      </c>
      <c r="X140" s="10" t="e">
        <f>IF('FY2023'!$A142&lt;&gt;"",IF(AND(MONTH($K140) &lt;= 9, MONTH($L140) &gt;= 9), IF($O140 &lt;&gt; "", $E140/$O140, ""), ""),"")</f>
        <v>#VALUE!</v>
      </c>
      <c r="Y140" s="10" t="e">
        <f>IF('FY2023'!$A142&lt;&gt;"",IF(AND(MONTH($K140) &lt;= 10, MONTH($L140) &gt;= 10), IF($O140 &lt;&gt; "", $E140/$O140, ""), ""),"")</f>
        <v>#VALUE!</v>
      </c>
      <c r="Z140" s="10" t="e">
        <f>IF('FY2023'!$A142&lt;&gt;"",IF(AND(MONTH($K140) &lt;= 11, MONTH($L140) &gt;= 11), IF($O140 &lt;&gt; "", $E140/$O140, ""), ""),"")</f>
        <v>#VALUE!</v>
      </c>
      <c r="AA140" s="10" t="e">
        <f>IF('FY2023'!$A142&lt;&gt;"",IF(AND(MONTH($K140) &lt;= 12, MONTH($L140) &gt;= 12), IF($O140 &lt;&gt; "", $E140/$O140, ""), ""),"")</f>
        <v>#VALUE!</v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 t="e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#VALUE!</v>
      </c>
      <c r="L141" s="7" t="e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#VALUE!</v>
      </c>
      <c r="M141" s="7" t="e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#VALUE!</v>
      </c>
      <c r="N141" s="7" t="e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#VALUE!</v>
      </c>
      <c r="O141" s="5" t="e">
        <f t="shared" si="2"/>
        <v>#VALUE!</v>
      </c>
      <c r="P141" s="10" t="e">
        <f>IF('FY2023'!$A143&lt;&gt;"",IF(AND(MONTH($K141) &lt;= 1, MONTH($L141) &gt;= 1), IF($O141 &lt;&gt; "", $E141/$O141, ""), ""),"")</f>
        <v>#VALUE!</v>
      </c>
      <c r="Q141" s="10" t="e">
        <f>IF('FY2023'!$A143&lt;&gt;"",IF(AND(MONTH($K141) &lt;= 2, MONTH($L141) &gt;= 2), IF($O141 &lt;&gt; "", $E141/$O141, ""), ""),"")</f>
        <v>#VALUE!</v>
      </c>
      <c r="R141" s="10" t="e">
        <f>IF('FY2023'!$A143&lt;&gt;"",IF(AND(MONTH($K141) &lt;= 3, MONTH($L141) &gt;= 3), IF($O141 &lt;&gt; "", $E141/$O141, ""), ""),"")</f>
        <v>#VALUE!</v>
      </c>
      <c r="S141" s="10" t="e">
        <f>IF('FY2023'!$A143&lt;&gt;"",IF(AND(MONTH($K141) &lt;= 4, MONTH($L141) &gt;= 4), IF($O141 &lt;&gt; "", $E141/$O141, ""), ""),"")</f>
        <v>#VALUE!</v>
      </c>
      <c r="T141" s="10" t="e">
        <f>IF('FY2023'!$A143&lt;&gt;"",IF(AND(MONTH($K141) &lt;= 5, MONTH($L141) &gt;= 5), IF($O141 &lt;&gt; "", $E141/$O141, ""), ""),"")</f>
        <v>#VALUE!</v>
      </c>
      <c r="U141" s="10" t="e">
        <f>IF('FY2023'!$A143&lt;&gt;"",IF(AND(MONTH($K141) &lt;= 6, MONTH($L141) &gt;= 6), IF($O141 &lt;&gt; "", $E141/$O141, ""), ""),"")</f>
        <v>#VALUE!</v>
      </c>
      <c r="V141" s="10" t="e">
        <f>IF('FY2023'!$A143&lt;&gt;"",IF(AND(MONTH($K141) &lt;= 7, MONTH($L141) &gt;= 7 ), IF($O141 &lt;&gt; "", $E141/$O141, ""), ""),"")</f>
        <v>#VALUE!</v>
      </c>
      <c r="W141" s="10" t="e">
        <f>IF('FY2023'!$A143&lt;&gt;"",IF(AND(MONTH($K141) &lt;= 8, MONTH($L141) &gt;= 8), IF($O141 &lt;&gt; "", $E141/$O141, ""), ""),"")</f>
        <v>#VALUE!</v>
      </c>
      <c r="X141" s="10" t="e">
        <f>IF('FY2023'!$A143&lt;&gt;"",IF(AND(MONTH($K141) &lt;= 9, MONTH($L141) &gt;= 9), IF($O141 &lt;&gt; "", $E141/$O141, ""), ""),"")</f>
        <v>#VALUE!</v>
      </c>
      <c r="Y141" s="10" t="e">
        <f>IF('FY2023'!$A143&lt;&gt;"",IF(AND(MONTH($K141) &lt;= 10, MONTH($L141) &gt;= 10), IF($O141 &lt;&gt; "", $E141/$O141, ""), ""),"")</f>
        <v>#VALUE!</v>
      </c>
      <c r="Z141" s="10" t="e">
        <f>IF('FY2023'!$A143&lt;&gt;"",IF(AND(MONTH($K141) &lt;= 11, MONTH($L141) &gt;= 11), IF($O141 &lt;&gt; "", $E141/$O141, ""), ""),"")</f>
        <v>#VALUE!</v>
      </c>
      <c r="AA141" s="10" t="e">
        <f>IF('FY2023'!$A143&lt;&gt;"",IF(AND(MONTH($K141) &lt;= 12, MONTH($L141) &gt;= 12), IF($O141 &lt;&gt; "", $E141/$O141, ""), ""),"")</f>
        <v>#VALUE!</v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 t="e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#VALUE!</v>
      </c>
      <c r="L142" s="7" t="e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#VALUE!</v>
      </c>
      <c r="M142" s="7" t="e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#VALUE!</v>
      </c>
      <c r="N142" s="7" t="e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#VALUE!</v>
      </c>
      <c r="O142" s="5" t="e">
        <f t="shared" si="2"/>
        <v>#VALUE!</v>
      </c>
      <c r="P142" s="10" t="e">
        <f>IF('FY2023'!$A144&lt;&gt;"",IF(AND(MONTH($K142) &lt;= 1, MONTH($L142) &gt;= 1), IF($O142 &lt;&gt; "", $E142/$O142, ""), ""),"")</f>
        <v>#VALUE!</v>
      </c>
      <c r="Q142" s="10" t="e">
        <f>IF('FY2023'!$A144&lt;&gt;"",IF(AND(MONTH($K142) &lt;= 2, MONTH($L142) &gt;= 2), IF($O142 &lt;&gt; "", $E142/$O142, ""), ""),"")</f>
        <v>#VALUE!</v>
      </c>
      <c r="R142" s="10" t="e">
        <f>IF('FY2023'!$A144&lt;&gt;"",IF(AND(MONTH($K142) &lt;= 3, MONTH($L142) &gt;= 3), IF($O142 &lt;&gt; "", $E142/$O142, ""), ""),"")</f>
        <v>#VALUE!</v>
      </c>
      <c r="S142" s="10" t="e">
        <f>IF('FY2023'!$A144&lt;&gt;"",IF(AND(MONTH($K142) &lt;= 4, MONTH($L142) &gt;= 4), IF($O142 &lt;&gt; "", $E142/$O142, ""), ""),"")</f>
        <v>#VALUE!</v>
      </c>
      <c r="T142" s="10" t="e">
        <f>IF('FY2023'!$A144&lt;&gt;"",IF(AND(MONTH($K142) &lt;= 5, MONTH($L142) &gt;= 5), IF($O142 &lt;&gt; "", $E142/$O142, ""), ""),"")</f>
        <v>#VALUE!</v>
      </c>
      <c r="U142" s="10" t="e">
        <f>IF('FY2023'!$A144&lt;&gt;"",IF(AND(MONTH($K142) &lt;= 6, MONTH($L142) &gt;= 6), IF($O142 &lt;&gt; "", $E142/$O142, ""), ""),"")</f>
        <v>#VALUE!</v>
      </c>
      <c r="V142" s="10" t="e">
        <f>IF('FY2023'!$A144&lt;&gt;"",IF(AND(MONTH($K142) &lt;= 7, MONTH($L142) &gt;= 7 ), IF($O142 &lt;&gt; "", $E142/$O142, ""), ""),"")</f>
        <v>#VALUE!</v>
      </c>
      <c r="W142" s="10" t="e">
        <f>IF('FY2023'!$A144&lt;&gt;"",IF(AND(MONTH($K142) &lt;= 8, MONTH($L142) &gt;= 8), IF($O142 &lt;&gt; "", $E142/$O142, ""), ""),"")</f>
        <v>#VALUE!</v>
      </c>
      <c r="X142" s="10" t="e">
        <f>IF('FY2023'!$A144&lt;&gt;"",IF(AND(MONTH($K142) &lt;= 9, MONTH($L142) &gt;= 9), IF($O142 &lt;&gt; "", $E142/$O142, ""), ""),"")</f>
        <v>#VALUE!</v>
      </c>
      <c r="Y142" s="10" t="e">
        <f>IF('FY2023'!$A144&lt;&gt;"",IF(AND(MONTH($K142) &lt;= 10, MONTH($L142) &gt;= 10), IF($O142 &lt;&gt; "", $E142/$O142, ""), ""),"")</f>
        <v>#VALUE!</v>
      </c>
      <c r="Z142" s="10" t="e">
        <f>IF('FY2023'!$A144&lt;&gt;"",IF(AND(MONTH($K142) &lt;= 11, MONTH($L142) &gt;= 11), IF($O142 &lt;&gt; "", $E142/$O142, ""), ""),"")</f>
        <v>#VALUE!</v>
      </c>
      <c r="AA142" s="10" t="e">
        <f>IF('FY2023'!$A144&lt;&gt;"",IF(AND(MONTH($K142) &lt;= 12, MONTH($L142) &gt;= 12), IF($O142 &lt;&gt; "", $E142/$O142, ""), ""),"")</f>
        <v>#VALUE!</v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 t="e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#VALUE!</v>
      </c>
      <c r="L143" s="7" t="e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#VALUE!</v>
      </c>
      <c r="M143" s="7" t="e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#VALUE!</v>
      </c>
      <c r="N143" s="7" t="e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#VALUE!</v>
      </c>
      <c r="O143" s="5" t="e">
        <f t="shared" si="2"/>
        <v>#VALUE!</v>
      </c>
      <c r="P143" s="10" t="e">
        <f>IF('FY2023'!$A145&lt;&gt;"",IF(AND(MONTH($K143) &lt;= 1, MONTH($L143) &gt;= 1), IF($O143 &lt;&gt; "", $E143/$O143, ""), ""),"")</f>
        <v>#VALUE!</v>
      </c>
      <c r="Q143" s="10" t="e">
        <f>IF('FY2023'!$A145&lt;&gt;"",IF(AND(MONTH($K143) &lt;= 2, MONTH($L143) &gt;= 2), IF($O143 &lt;&gt; "", $E143/$O143, ""), ""),"")</f>
        <v>#VALUE!</v>
      </c>
      <c r="R143" s="10" t="e">
        <f>IF('FY2023'!$A145&lt;&gt;"",IF(AND(MONTH($K143) &lt;= 3, MONTH($L143) &gt;= 3), IF($O143 &lt;&gt; "", $E143/$O143, ""), ""),"")</f>
        <v>#VALUE!</v>
      </c>
      <c r="S143" s="10" t="e">
        <f>IF('FY2023'!$A145&lt;&gt;"",IF(AND(MONTH($K143) &lt;= 4, MONTH($L143) &gt;= 4), IF($O143 &lt;&gt; "", $E143/$O143, ""), ""),"")</f>
        <v>#VALUE!</v>
      </c>
      <c r="T143" s="10" t="e">
        <f>IF('FY2023'!$A145&lt;&gt;"",IF(AND(MONTH($K143) &lt;= 5, MONTH($L143) &gt;= 5), IF($O143 &lt;&gt; "", $E143/$O143, ""), ""),"")</f>
        <v>#VALUE!</v>
      </c>
      <c r="U143" s="10" t="e">
        <f>IF('FY2023'!$A145&lt;&gt;"",IF(AND(MONTH($K143) &lt;= 6, MONTH($L143) &gt;= 6), IF($O143 &lt;&gt; "", $E143/$O143, ""), ""),"")</f>
        <v>#VALUE!</v>
      </c>
      <c r="V143" s="10" t="e">
        <f>IF('FY2023'!$A145&lt;&gt;"",IF(AND(MONTH($K143) &lt;= 7, MONTH($L143) &gt;= 7 ), IF($O143 &lt;&gt; "", $E143/$O143, ""), ""),"")</f>
        <v>#VALUE!</v>
      </c>
      <c r="W143" s="10" t="e">
        <f>IF('FY2023'!$A145&lt;&gt;"",IF(AND(MONTH($K143) &lt;= 8, MONTH($L143) &gt;= 8), IF($O143 &lt;&gt; "", $E143/$O143, ""), ""),"")</f>
        <v>#VALUE!</v>
      </c>
      <c r="X143" s="10" t="e">
        <f>IF('FY2023'!$A145&lt;&gt;"",IF(AND(MONTH($K143) &lt;= 9, MONTH($L143) &gt;= 9), IF($O143 &lt;&gt; "", $E143/$O143, ""), ""),"")</f>
        <v>#VALUE!</v>
      </c>
      <c r="Y143" s="10" t="e">
        <f>IF('FY2023'!$A145&lt;&gt;"",IF(AND(MONTH($K143) &lt;= 10, MONTH($L143) &gt;= 10), IF($O143 &lt;&gt; "", $E143/$O143, ""), ""),"")</f>
        <v>#VALUE!</v>
      </c>
      <c r="Z143" s="10" t="e">
        <f>IF('FY2023'!$A145&lt;&gt;"",IF(AND(MONTH($K143) &lt;= 11, MONTH($L143) &gt;= 11), IF($O143 &lt;&gt; "", $E143/$O143, ""), ""),"")</f>
        <v>#VALUE!</v>
      </c>
      <c r="AA143" s="10" t="e">
        <f>IF('FY2023'!$A145&lt;&gt;"",IF(AND(MONTH($K143) &lt;= 12, MONTH($L143) &gt;= 12), IF($O143 &lt;&gt; "", $E143/$O143, ""), ""),"")</f>
        <v>#VALUE!</v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 t="e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#VALUE!</v>
      </c>
      <c r="L144" s="7" t="e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#VALUE!</v>
      </c>
      <c r="M144" s="7" t="e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#VALUE!</v>
      </c>
      <c r="N144" s="7" t="e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#VALUE!</v>
      </c>
      <c r="O144" s="5" t="e">
        <f t="shared" si="2"/>
        <v>#VALUE!</v>
      </c>
      <c r="P144" s="10" t="e">
        <f>IF('FY2023'!$A146&lt;&gt;"",IF(AND(MONTH($K144) &lt;= 1, MONTH($L144) &gt;= 1), IF($O144 &lt;&gt; "", $E144/$O144, ""), ""),"")</f>
        <v>#VALUE!</v>
      </c>
      <c r="Q144" s="10" t="e">
        <f>IF('FY2023'!$A146&lt;&gt;"",IF(AND(MONTH($K144) &lt;= 2, MONTH($L144) &gt;= 2), IF($O144 &lt;&gt; "", $E144/$O144, ""), ""),"")</f>
        <v>#VALUE!</v>
      </c>
      <c r="R144" s="10" t="e">
        <f>IF('FY2023'!$A146&lt;&gt;"",IF(AND(MONTH($K144) &lt;= 3, MONTH($L144) &gt;= 3), IF($O144 &lt;&gt; "", $E144/$O144, ""), ""),"")</f>
        <v>#VALUE!</v>
      </c>
      <c r="S144" s="10" t="e">
        <f>IF('FY2023'!$A146&lt;&gt;"",IF(AND(MONTH($K144) &lt;= 4, MONTH($L144) &gt;= 4), IF($O144 &lt;&gt; "", $E144/$O144, ""), ""),"")</f>
        <v>#VALUE!</v>
      </c>
      <c r="T144" s="10" t="e">
        <f>IF('FY2023'!$A146&lt;&gt;"",IF(AND(MONTH($K144) &lt;= 5, MONTH($L144) &gt;= 5), IF($O144 &lt;&gt; "", $E144/$O144, ""), ""),"")</f>
        <v>#VALUE!</v>
      </c>
      <c r="U144" s="10" t="e">
        <f>IF('FY2023'!$A146&lt;&gt;"",IF(AND(MONTH($K144) &lt;= 6, MONTH($L144) &gt;= 6), IF($O144 &lt;&gt; "", $E144/$O144, ""), ""),"")</f>
        <v>#VALUE!</v>
      </c>
      <c r="V144" s="10" t="e">
        <f>IF('FY2023'!$A146&lt;&gt;"",IF(AND(MONTH($K144) &lt;= 7, MONTH($L144) &gt;= 7 ), IF($O144 &lt;&gt; "", $E144/$O144, ""), ""),"")</f>
        <v>#VALUE!</v>
      </c>
      <c r="W144" s="10" t="e">
        <f>IF('FY2023'!$A146&lt;&gt;"",IF(AND(MONTH($K144) &lt;= 8, MONTH($L144) &gt;= 8), IF($O144 &lt;&gt; "", $E144/$O144, ""), ""),"")</f>
        <v>#VALUE!</v>
      </c>
      <c r="X144" s="10" t="e">
        <f>IF('FY2023'!$A146&lt;&gt;"",IF(AND(MONTH($K144) &lt;= 9, MONTH($L144) &gt;= 9), IF($O144 &lt;&gt; "", $E144/$O144, ""), ""),"")</f>
        <v>#VALUE!</v>
      </c>
      <c r="Y144" s="10" t="e">
        <f>IF('FY2023'!$A146&lt;&gt;"",IF(AND(MONTH($K144) &lt;= 10, MONTH($L144) &gt;= 10), IF($O144 &lt;&gt; "", $E144/$O144, ""), ""),"")</f>
        <v>#VALUE!</v>
      </c>
      <c r="Z144" s="10" t="e">
        <f>IF('FY2023'!$A146&lt;&gt;"",IF(AND(MONTH($K144) &lt;= 11, MONTH($L144) &gt;= 11), IF($O144 &lt;&gt; "", $E144/$O144, ""), ""),"")</f>
        <v>#VALUE!</v>
      </c>
      <c r="AA144" s="10" t="e">
        <f>IF('FY2023'!$A146&lt;&gt;"",IF(AND(MONTH($K144) &lt;= 12, MONTH($L144) &gt;= 12), IF($O144 &lt;&gt; "", $E144/$O144, ""), ""),"")</f>
        <v>#VALUE!</v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 t="e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#VALUE!</v>
      </c>
      <c r="L145" s="7" t="e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#VALUE!</v>
      </c>
      <c r="M145" s="7" t="e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#VALUE!</v>
      </c>
      <c r="N145" s="7" t="e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#VALUE!</v>
      </c>
      <c r="O145" s="5" t="e">
        <f t="shared" si="2"/>
        <v>#VALUE!</v>
      </c>
      <c r="P145" s="10" t="e">
        <f>IF('FY2023'!$A147&lt;&gt;"",IF(AND(MONTH($K145) &lt;= 1, MONTH($L145) &gt;= 1), IF($O145 &lt;&gt; "", $E145/$O145, ""), ""),"")</f>
        <v>#VALUE!</v>
      </c>
      <c r="Q145" s="10" t="e">
        <f>IF('FY2023'!$A147&lt;&gt;"",IF(AND(MONTH($K145) &lt;= 2, MONTH($L145) &gt;= 2), IF($O145 &lt;&gt; "", $E145/$O145, ""), ""),"")</f>
        <v>#VALUE!</v>
      </c>
      <c r="R145" s="10" t="e">
        <f>IF('FY2023'!$A147&lt;&gt;"",IF(AND(MONTH($K145) &lt;= 3, MONTH($L145) &gt;= 3), IF($O145 &lt;&gt; "", $E145/$O145, ""), ""),"")</f>
        <v>#VALUE!</v>
      </c>
      <c r="S145" s="10" t="e">
        <f>IF('FY2023'!$A147&lt;&gt;"",IF(AND(MONTH($K145) &lt;= 4, MONTH($L145) &gt;= 4), IF($O145 &lt;&gt; "", $E145/$O145, ""), ""),"")</f>
        <v>#VALUE!</v>
      </c>
      <c r="T145" s="10" t="e">
        <f>IF('FY2023'!$A147&lt;&gt;"",IF(AND(MONTH($K145) &lt;= 5, MONTH($L145) &gt;= 5), IF($O145 &lt;&gt; "", $E145/$O145, ""), ""),"")</f>
        <v>#VALUE!</v>
      </c>
      <c r="U145" s="10" t="e">
        <f>IF('FY2023'!$A147&lt;&gt;"",IF(AND(MONTH($K145) &lt;= 6, MONTH($L145) &gt;= 6), IF($O145 &lt;&gt; "", $E145/$O145, ""), ""),"")</f>
        <v>#VALUE!</v>
      </c>
      <c r="V145" s="10" t="e">
        <f>IF('FY2023'!$A147&lt;&gt;"",IF(AND(MONTH($K145) &lt;= 7, MONTH($L145) &gt;= 7 ), IF($O145 &lt;&gt; "", $E145/$O145, ""), ""),"")</f>
        <v>#VALUE!</v>
      </c>
      <c r="W145" s="10" t="e">
        <f>IF('FY2023'!$A147&lt;&gt;"",IF(AND(MONTH($K145) &lt;= 8, MONTH($L145) &gt;= 8), IF($O145 &lt;&gt; "", $E145/$O145, ""), ""),"")</f>
        <v>#VALUE!</v>
      </c>
      <c r="X145" s="10" t="e">
        <f>IF('FY2023'!$A147&lt;&gt;"",IF(AND(MONTH($K145) &lt;= 9, MONTH($L145) &gt;= 9), IF($O145 &lt;&gt; "", $E145/$O145, ""), ""),"")</f>
        <v>#VALUE!</v>
      </c>
      <c r="Y145" s="10" t="e">
        <f>IF('FY2023'!$A147&lt;&gt;"",IF(AND(MONTH($K145) &lt;= 10, MONTH($L145) &gt;= 10), IF($O145 &lt;&gt; "", $E145/$O145, ""), ""),"")</f>
        <v>#VALUE!</v>
      </c>
      <c r="Z145" s="10" t="e">
        <f>IF('FY2023'!$A147&lt;&gt;"",IF(AND(MONTH($K145) &lt;= 11, MONTH($L145) &gt;= 11), IF($O145 &lt;&gt; "", $E145/$O145, ""), ""),"")</f>
        <v>#VALUE!</v>
      </c>
      <c r="AA145" s="10" t="e">
        <f>IF('FY2023'!$A147&lt;&gt;"",IF(AND(MONTH($K145) &lt;= 12, MONTH($L145) &gt;= 12), IF($O145 &lt;&gt; "", $E145/$O145, ""), ""),"")</f>
        <v>#VALUE!</v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 t="e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#VALUE!</v>
      </c>
      <c r="L146" s="7" t="e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#VALUE!</v>
      </c>
      <c r="M146" s="7" t="e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#VALUE!</v>
      </c>
      <c r="N146" s="7" t="e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#VALUE!</v>
      </c>
      <c r="O146" s="5" t="e">
        <f t="shared" si="2"/>
        <v>#VALUE!</v>
      </c>
      <c r="P146" s="10" t="e">
        <f>IF('FY2023'!$A148&lt;&gt;"",IF(AND(MONTH($K146) &lt;= 1, MONTH($L146) &gt;= 1), IF($O146 &lt;&gt; "", $E146/$O146, ""), ""),"")</f>
        <v>#VALUE!</v>
      </c>
      <c r="Q146" s="10" t="e">
        <f>IF('FY2023'!$A148&lt;&gt;"",IF(AND(MONTH($K146) &lt;= 2, MONTH($L146) &gt;= 2), IF($O146 &lt;&gt; "", $E146/$O146, ""), ""),"")</f>
        <v>#VALUE!</v>
      </c>
      <c r="R146" s="10" t="e">
        <f>IF('FY2023'!$A148&lt;&gt;"",IF(AND(MONTH($K146) &lt;= 3, MONTH($L146) &gt;= 3), IF($O146 &lt;&gt; "", $E146/$O146, ""), ""),"")</f>
        <v>#VALUE!</v>
      </c>
      <c r="S146" s="10" t="e">
        <f>IF('FY2023'!$A148&lt;&gt;"",IF(AND(MONTH($K146) &lt;= 4, MONTH($L146) &gt;= 4), IF($O146 &lt;&gt; "", $E146/$O146, ""), ""),"")</f>
        <v>#VALUE!</v>
      </c>
      <c r="T146" s="10" t="e">
        <f>IF('FY2023'!$A148&lt;&gt;"",IF(AND(MONTH($K146) &lt;= 5, MONTH($L146) &gt;= 5), IF($O146 &lt;&gt; "", $E146/$O146, ""), ""),"")</f>
        <v>#VALUE!</v>
      </c>
      <c r="U146" s="10" t="e">
        <f>IF('FY2023'!$A148&lt;&gt;"",IF(AND(MONTH($K146) &lt;= 6, MONTH($L146) &gt;= 6), IF($O146 &lt;&gt; "", $E146/$O146, ""), ""),"")</f>
        <v>#VALUE!</v>
      </c>
      <c r="V146" s="10" t="e">
        <f>IF('FY2023'!$A148&lt;&gt;"",IF(AND(MONTH($K146) &lt;= 7, MONTH($L146) &gt;= 7 ), IF($O146 &lt;&gt; "", $E146/$O146, ""), ""),"")</f>
        <v>#VALUE!</v>
      </c>
      <c r="W146" s="10" t="e">
        <f>IF('FY2023'!$A148&lt;&gt;"",IF(AND(MONTH($K146) &lt;= 8, MONTH($L146) &gt;= 8), IF($O146 &lt;&gt; "", $E146/$O146, ""), ""),"")</f>
        <v>#VALUE!</v>
      </c>
      <c r="X146" s="10" t="e">
        <f>IF('FY2023'!$A148&lt;&gt;"",IF(AND(MONTH($K146) &lt;= 9, MONTH($L146) &gt;= 9), IF($O146 &lt;&gt; "", $E146/$O146, ""), ""),"")</f>
        <v>#VALUE!</v>
      </c>
      <c r="Y146" s="10" t="e">
        <f>IF('FY2023'!$A148&lt;&gt;"",IF(AND(MONTH($K146) &lt;= 10, MONTH($L146) &gt;= 10), IF($O146 &lt;&gt; "", $E146/$O146, ""), ""),"")</f>
        <v>#VALUE!</v>
      </c>
      <c r="Z146" s="10" t="e">
        <f>IF('FY2023'!$A148&lt;&gt;"",IF(AND(MONTH($K146) &lt;= 11, MONTH($L146) &gt;= 11), IF($O146 &lt;&gt; "", $E146/$O146, ""), ""),"")</f>
        <v>#VALUE!</v>
      </c>
      <c r="AA146" s="10" t="e">
        <f>IF('FY2023'!$A148&lt;&gt;"",IF(AND(MONTH($K146) &lt;= 12, MONTH($L146) &gt;= 12), IF($O146 &lt;&gt; "", $E146/$O146, ""), ""),"")</f>
        <v>#VALUE!</v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 t="e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#VALUE!</v>
      </c>
      <c r="L147" s="7" t="e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#VALUE!</v>
      </c>
      <c r="M147" s="7" t="e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#VALUE!</v>
      </c>
      <c r="N147" s="7" t="e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#VALUE!</v>
      </c>
      <c r="O147" s="5" t="e">
        <f t="shared" si="2"/>
        <v>#VALUE!</v>
      </c>
      <c r="P147" s="10" t="e">
        <f>IF('FY2023'!$A149&lt;&gt;"",IF(AND(MONTH($K147) &lt;= 1, MONTH($L147) &gt;= 1), IF($O147 &lt;&gt; "", $E147/$O147, ""), ""),"")</f>
        <v>#VALUE!</v>
      </c>
      <c r="Q147" s="10" t="e">
        <f>IF('FY2023'!$A149&lt;&gt;"",IF(AND(MONTH($K147) &lt;= 2, MONTH($L147) &gt;= 2), IF($O147 &lt;&gt; "", $E147/$O147, ""), ""),"")</f>
        <v>#VALUE!</v>
      </c>
      <c r="R147" s="10" t="e">
        <f>IF('FY2023'!$A149&lt;&gt;"",IF(AND(MONTH($K147) &lt;= 3, MONTH($L147) &gt;= 3), IF($O147 &lt;&gt; "", $E147/$O147, ""), ""),"")</f>
        <v>#VALUE!</v>
      </c>
      <c r="S147" s="10" t="e">
        <f>IF('FY2023'!$A149&lt;&gt;"",IF(AND(MONTH($K147) &lt;= 4, MONTH($L147) &gt;= 4), IF($O147 &lt;&gt; "", $E147/$O147, ""), ""),"")</f>
        <v>#VALUE!</v>
      </c>
      <c r="T147" s="10" t="e">
        <f>IF('FY2023'!$A149&lt;&gt;"",IF(AND(MONTH($K147) &lt;= 5, MONTH($L147) &gt;= 5), IF($O147 &lt;&gt; "", $E147/$O147, ""), ""),"")</f>
        <v>#VALUE!</v>
      </c>
      <c r="U147" s="10" t="e">
        <f>IF('FY2023'!$A149&lt;&gt;"",IF(AND(MONTH($K147) &lt;= 6, MONTH($L147) &gt;= 6), IF($O147 &lt;&gt; "", $E147/$O147, ""), ""),"")</f>
        <v>#VALUE!</v>
      </c>
      <c r="V147" s="10" t="e">
        <f>IF('FY2023'!$A149&lt;&gt;"",IF(AND(MONTH($K147) &lt;= 7, MONTH($L147) &gt;= 7 ), IF($O147 &lt;&gt; "", $E147/$O147, ""), ""),"")</f>
        <v>#VALUE!</v>
      </c>
      <c r="W147" s="10" t="e">
        <f>IF('FY2023'!$A149&lt;&gt;"",IF(AND(MONTH($K147) &lt;= 8, MONTH($L147) &gt;= 8), IF($O147 &lt;&gt; "", $E147/$O147, ""), ""),"")</f>
        <v>#VALUE!</v>
      </c>
      <c r="X147" s="10" t="e">
        <f>IF('FY2023'!$A149&lt;&gt;"",IF(AND(MONTH($K147) &lt;= 9, MONTH($L147) &gt;= 9), IF($O147 &lt;&gt; "", $E147/$O147, ""), ""),"")</f>
        <v>#VALUE!</v>
      </c>
      <c r="Y147" s="10" t="e">
        <f>IF('FY2023'!$A149&lt;&gt;"",IF(AND(MONTH($K147) &lt;= 10, MONTH($L147) &gt;= 10), IF($O147 &lt;&gt; "", $E147/$O147, ""), ""),"")</f>
        <v>#VALUE!</v>
      </c>
      <c r="Z147" s="10" t="e">
        <f>IF('FY2023'!$A149&lt;&gt;"",IF(AND(MONTH($K147) &lt;= 11, MONTH($L147) &gt;= 11), IF($O147 &lt;&gt; "", $E147/$O147, ""), ""),"")</f>
        <v>#VALUE!</v>
      </c>
      <c r="AA147" s="10" t="e">
        <f>IF('FY2023'!$A149&lt;&gt;"",IF(AND(MONTH($K147) &lt;= 12, MONTH($L147) &gt;= 12), IF($O147 &lt;&gt; "", $E147/$O147, ""), ""),"")</f>
        <v>#VALUE!</v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 t="e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#VALUE!</v>
      </c>
      <c r="L148" s="7" t="e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#VALUE!</v>
      </c>
      <c r="M148" s="7" t="e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#VALUE!</v>
      </c>
      <c r="N148" s="7" t="e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#VALUE!</v>
      </c>
      <c r="O148" s="5" t="e">
        <f t="shared" si="2"/>
        <v>#VALUE!</v>
      </c>
      <c r="P148" s="10" t="e">
        <f>IF('FY2023'!$A150&lt;&gt;"",IF(AND(MONTH($K148) &lt;= 1, MONTH($L148) &gt;= 1), IF($O148 &lt;&gt; "", $E148/$O148, ""), ""),"")</f>
        <v>#VALUE!</v>
      </c>
      <c r="Q148" s="10" t="e">
        <f>IF('FY2023'!$A150&lt;&gt;"",IF(AND(MONTH($K148) &lt;= 2, MONTH($L148) &gt;= 2), IF($O148 &lt;&gt; "", $E148/$O148, ""), ""),"")</f>
        <v>#VALUE!</v>
      </c>
      <c r="R148" s="10" t="e">
        <f>IF('FY2023'!$A150&lt;&gt;"",IF(AND(MONTH($K148) &lt;= 3, MONTH($L148) &gt;= 3), IF($O148 &lt;&gt; "", $E148/$O148, ""), ""),"")</f>
        <v>#VALUE!</v>
      </c>
      <c r="S148" s="10" t="e">
        <f>IF('FY2023'!$A150&lt;&gt;"",IF(AND(MONTH($K148) &lt;= 4, MONTH($L148) &gt;= 4), IF($O148 &lt;&gt; "", $E148/$O148, ""), ""),"")</f>
        <v>#VALUE!</v>
      </c>
      <c r="T148" s="10" t="e">
        <f>IF('FY2023'!$A150&lt;&gt;"",IF(AND(MONTH($K148) &lt;= 5, MONTH($L148) &gt;= 5), IF($O148 &lt;&gt; "", $E148/$O148, ""), ""),"")</f>
        <v>#VALUE!</v>
      </c>
      <c r="U148" s="10" t="e">
        <f>IF('FY2023'!$A150&lt;&gt;"",IF(AND(MONTH($K148) &lt;= 6, MONTH($L148) &gt;= 6), IF($O148 &lt;&gt; "", $E148/$O148, ""), ""),"")</f>
        <v>#VALUE!</v>
      </c>
      <c r="V148" s="10" t="e">
        <f>IF('FY2023'!$A150&lt;&gt;"",IF(AND(MONTH($K148) &lt;= 7, MONTH($L148) &gt;= 7 ), IF($O148 &lt;&gt; "", $E148/$O148, ""), ""),"")</f>
        <v>#VALUE!</v>
      </c>
      <c r="W148" s="10" t="e">
        <f>IF('FY2023'!$A150&lt;&gt;"",IF(AND(MONTH($K148) &lt;= 8, MONTH($L148) &gt;= 8), IF($O148 &lt;&gt; "", $E148/$O148, ""), ""),"")</f>
        <v>#VALUE!</v>
      </c>
      <c r="X148" s="10" t="e">
        <f>IF('FY2023'!$A150&lt;&gt;"",IF(AND(MONTH($K148) &lt;= 9, MONTH($L148) &gt;= 9), IF($O148 &lt;&gt; "", $E148/$O148, ""), ""),"")</f>
        <v>#VALUE!</v>
      </c>
      <c r="Y148" s="10" t="e">
        <f>IF('FY2023'!$A150&lt;&gt;"",IF(AND(MONTH($K148) &lt;= 10, MONTH($L148) &gt;= 10), IF($O148 &lt;&gt; "", $E148/$O148, ""), ""),"")</f>
        <v>#VALUE!</v>
      </c>
      <c r="Z148" s="10" t="e">
        <f>IF('FY2023'!$A150&lt;&gt;"",IF(AND(MONTH($K148) &lt;= 11, MONTH($L148) &gt;= 11), IF($O148 &lt;&gt; "", $E148/$O148, ""), ""),"")</f>
        <v>#VALUE!</v>
      </c>
      <c r="AA148" s="10" t="e">
        <f>IF('FY2023'!$A150&lt;&gt;"",IF(AND(MONTH($K148) &lt;= 12, MONTH($L148) &gt;= 12), IF($O148 &lt;&gt; "", $E148/$O148, ""), ""),"")</f>
        <v>#VALUE!</v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 t="e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#VALUE!</v>
      </c>
      <c r="L149" s="7" t="e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#VALUE!</v>
      </c>
      <c r="M149" s="7" t="e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#VALUE!</v>
      </c>
      <c r="N149" s="7" t="e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#VALUE!</v>
      </c>
      <c r="O149" s="5" t="e">
        <f t="shared" si="2"/>
        <v>#VALUE!</v>
      </c>
      <c r="P149" s="10" t="e">
        <f>IF('FY2023'!$A151&lt;&gt;"",IF(AND(MONTH($K149) &lt;= 1, MONTH($L149) &gt;= 1), IF($O149 &lt;&gt; "", $E149/$O149, ""), ""),"")</f>
        <v>#VALUE!</v>
      </c>
      <c r="Q149" s="10" t="e">
        <f>IF('FY2023'!$A151&lt;&gt;"",IF(AND(MONTH($K149) &lt;= 2, MONTH($L149) &gt;= 2), IF($O149 &lt;&gt; "", $E149/$O149, ""), ""),"")</f>
        <v>#VALUE!</v>
      </c>
      <c r="R149" s="10" t="e">
        <f>IF('FY2023'!$A151&lt;&gt;"",IF(AND(MONTH($K149) &lt;= 3, MONTH($L149) &gt;= 3), IF($O149 &lt;&gt; "", $E149/$O149, ""), ""),"")</f>
        <v>#VALUE!</v>
      </c>
      <c r="S149" s="10" t="e">
        <f>IF('FY2023'!$A151&lt;&gt;"",IF(AND(MONTH($K149) &lt;= 4, MONTH($L149) &gt;= 4), IF($O149 &lt;&gt; "", $E149/$O149, ""), ""),"")</f>
        <v>#VALUE!</v>
      </c>
      <c r="T149" s="10" t="e">
        <f>IF('FY2023'!$A151&lt;&gt;"",IF(AND(MONTH($K149) &lt;= 5, MONTH($L149) &gt;= 5), IF($O149 &lt;&gt; "", $E149/$O149, ""), ""),"")</f>
        <v>#VALUE!</v>
      </c>
      <c r="U149" s="10" t="e">
        <f>IF('FY2023'!$A151&lt;&gt;"",IF(AND(MONTH($K149) &lt;= 6, MONTH($L149) &gt;= 6), IF($O149 &lt;&gt; "", $E149/$O149, ""), ""),"")</f>
        <v>#VALUE!</v>
      </c>
      <c r="V149" s="10" t="e">
        <f>IF('FY2023'!$A151&lt;&gt;"",IF(AND(MONTH($K149) &lt;= 7, MONTH($L149) &gt;= 7 ), IF($O149 &lt;&gt; "", $E149/$O149, ""), ""),"")</f>
        <v>#VALUE!</v>
      </c>
      <c r="W149" s="10" t="e">
        <f>IF('FY2023'!$A151&lt;&gt;"",IF(AND(MONTH($K149) &lt;= 8, MONTH($L149) &gt;= 8), IF($O149 &lt;&gt; "", $E149/$O149, ""), ""),"")</f>
        <v>#VALUE!</v>
      </c>
      <c r="X149" s="10" t="e">
        <f>IF('FY2023'!$A151&lt;&gt;"",IF(AND(MONTH($K149) &lt;= 9, MONTH($L149) &gt;= 9), IF($O149 &lt;&gt; "", $E149/$O149, ""), ""),"")</f>
        <v>#VALUE!</v>
      </c>
      <c r="Y149" s="10" t="e">
        <f>IF('FY2023'!$A151&lt;&gt;"",IF(AND(MONTH($K149) &lt;= 10, MONTH($L149) &gt;= 10), IF($O149 &lt;&gt; "", $E149/$O149, ""), ""),"")</f>
        <v>#VALUE!</v>
      </c>
      <c r="Z149" s="10" t="e">
        <f>IF('FY2023'!$A151&lt;&gt;"",IF(AND(MONTH($K149) &lt;= 11, MONTH($L149) &gt;= 11), IF($O149 &lt;&gt; "", $E149/$O149, ""), ""),"")</f>
        <v>#VALUE!</v>
      </c>
      <c r="AA149" s="10" t="e">
        <f>IF('FY2023'!$A151&lt;&gt;"",IF(AND(MONTH($K149) &lt;= 12, MONTH($L149) &gt;= 12), IF($O149 &lt;&gt; "", $E149/$O149, ""), ""),"")</f>
        <v>#VALUE!</v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 t="e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#VALUE!</v>
      </c>
      <c r="L150" s="7" t="e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#VALUE!</v>
      </c>
      <c r="M150" s="7" t="e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#VALUE!</v>
      </c>
      <c r="N150" s="7" t="e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#VALUE!</v>
      </c>
      <c r="O150" s="5" t="e">
        <f t="shared" si="2"/>
        <v>#VALUE!</v>
      </c>
      <c r="P150" s="10" t="e">
        <f>IF('FY2023'!$A152&lt;&gt;"",IF(AND(MONTH($K150) &lt;= 1, MONTH($L150) &gt;= 1), IF($O150 &lt;&gt; "", $E150/$O150, ""), ""),"")</f>
        <v>#VALUE!</v>
      </c>
      <c r="Q150" s="10" t="e">
        <f>IF('FY2023'!$A152&lt;&gt;"",IF(AND(MONTH($K150) &lt;= 2, MONTH($L150) &gt;= 2), IF($O150 &lt;&gt; "", $E150/$O150, ""), ""),"")</f>
        <v>#VALUE!</v>
      </c>
      <c r="R150" s="10" t="e">
        <f>IF('FY2023'!$A152&lt;&gt;"",IF(AND(MONTH($K150) &lt;= 3, MONTH($L150) &gt;= 3), IF($O150 &lt;&gt; "", $E150/$O150, ""), ""),"")</f>
        <v>#VALUE!</v>
      </c>
      <c r="S150" s="10" t="e">
        <f>IF('FY2023'!$A152&lt;&gt;"",IF(AND(MONTH($K150) &lt;= 4, MONTH($L150) &gt;= 4), IF($O150 &lt;&gt; "", $E150/$O150, ""), ""),"")</f>
        <v>#VALUE!</v>
      </c>
      <c r="T150" s="10" t="e">
        <f>IF('FY2023'!$A152&lt;&gt;"",IF(AND(MONTH($K150) &lt;= 5, MONTH($L150) &gt;= 5), IF($O150 &lt;&gt; "", $E150/$O150, ""), ""),"")</f>
        <v>#VALUE!</v>
      </c>
      <c r="U150" s="10" t="e">
        <f>IF('FY2023'!$A152&lt;&gt;"",IF(AND(MONTH($K150) &lt;= 6, MONTH($L150) &gt;= 6), IF($O150 &lt;&gt; "", $E150/$O150, ""), ""),"")</f>
        <v>#VALUE!</v>
      </c>
      <c r="V150" s="10" t="e">
        <f>IF('FY2023'!$A152&lt;&gt;"",IF(AND(MONTH($K150) &lt;= 7, MONTH($L150) &gt;= 7 ), IF($O150 &lt;&gt; "", $E150/$O150, ""), ""),"")</f>
        <v>#VALUE!</v>
      </c>
      <c r="W150" s="10" t="e">
        <f>IF('FY2023'!$A152&lt;&gt;"",IF(AND(MONTH($K150) &lt;= 8, MONTH($L150) &gt;= 8), IF($O150 &lt;&gt; "", $E150/$O150, ""), ""),"")</f>
        <v>#VALUE!</v>
      </c>
      <c r="X150" s="10" t="e">
        <f>IF('FY2023'!$A152&lt;&gt;"",IF(AND(MONTH($K150) &lt;= 9, MONTH($L150) &gt;= 9), IF($O150 &lt;&gt; "", $E150/$O150, ""), ""),"")</f>
        <v>#VALUE!</v>
      </c>
      <c r="Y150" s="10" t="e">
        <f>IF('FY2023'!$A152&lt;&gt;"",IF(AND(MONTH($K150) &lt;= 10, MONTH($L150) &gt;= 10), IF($O150 &lt;&gt; "", $E150/$O150, ""), ""),"")</f>
        <v>#VALUE!</v>
      </c>
      <c r="Z150" s="10" t="e">
        <f>IF('FY2023'!$A152&lt;&gt;"",IF(AND(MONTH($K150) &lt;= 11, MONTH($L150) &gt;= 11), IF($O150 &lt;&gt; "", $E150/$O150, ""), ""),"")</f>
        <v>#VALUE!</v>
      </c>
      <c r="AA150" s="10" t="e">
        <f>IF('FY2023'!$A152&lt;&gt;"",IF(AND(MONTH($K150) &lt;= 12, MONTH($L150) &gt;= 12), IF($O150 &lt;&gt; "", $E150/$O150, ""), ""),"")</f>
        <v>#VALUE!</v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 t="e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#VALUE!</v>
      </c>
      <c r="L151" s="7" t="e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#VALUE!</v>
      </c>
      <c r="M151" s="7" t="e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#VALUE!</v>
      </c>
      <c r="N151" s="7" t="e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#VALUE!</v>
      </c>
      <c r="O151" s="5" t="e">
        <f t="shared" si="2"/>
        <v>#VALUE!</v>
      </c>
      <c r="P151" s="10" t="e">
        <f>IF('FY2023'!$A153&lt;&gt;"",IF(AND(MONTH($K151) &lt;= 1, MONTH($L151) &gt;= 1), IF($O151 &lt;&gt; "", $E151/$O151, ""), ""),"")</f>
        <v>#VALUE!</v>
      </c>
      <c r="Q151" s="10" t="e">
        <f>IF('FY2023'!$A153&lt;&gt;"",IF(AND(MONTH($K151) &lt;= 2, MONTH($L151) &gt;= 2), IF($O151 &lt;&gt; "", $E151/$O151, ""), ""),"")</f>
        <v>#VALUE!</v>
      </c>
      <c r="R151" s="10" t="e">
        <f>IF('FY2023'!$A153&lt;&gt;"",IF(AND(MONTH($K151) &lt;= 3, MONTH($L151) &gt;= 3), IF($O151 &lt;&gt; "", $E151/$O151, ""), ""),"")</f>
        <v>#VALUE!</v>
      </c>
      <c r="S151" s="10" t="e">
        <f>IF('FY2023'!$A153&lt;&gt;"",IF(AND(MONTH($K151) &lt;= 4, MONTH($L151) &gt;= 4), IF($O151 &lt;&gt; "", $E151/$O151, ""), ""),"")</f>
        <v>#VALUE!</v>
      </c>
      <c r="T151" s="10" t="e">
        <f>IF('FY2023'!$A153&lt;&gt;"",IF(AND(MONTH($K151) &lt;= 5, MONTH($L151) &gt;= 5), IF($O151 &lt;&gt; "", $E151/$O151, ""), ""),"")</f>
        <v>#VALUE!</v>
      </c>
      <c r="U151" s="10" t="e">
        <f>IF('FY2023'!$A153&lt;&gt;"",IF(AND(MONTH($K151) &lt;= 6, MONTH($L151) &gt;= 6), IF($O151 &lt;&gt; "", $E151/$O151, ""), ""),"")</f>
        <v>#VALUE!</v>
      </c>
      <c r="V151" s="10" t="e">
        <f>IF('FY2023'!$A153&lt;&gt;"",IF(AND(MONTH($K151) &lt;= 7, MONTH($L151) &gt;= 7 ), IF($O151 &lt;&gt; "", $E151/$O151, ""), ""),"")</f>
        <v>#VALUE!</v>
      </c>
      <c r="W151" s="10" t="e">
        <f>IF('FY2023'!$A153&lt;&gt;"",IF(AND(MONTH($K151) &lt;= 8, MONTH($L151) &gt;= 8), IF($O151 &lt;&gt; "", $E151/$O151, ""), ""),"")</f>
        <v>#VALUE!</v>
      </c>
      <c r="X151" s="10" t="e">
        <f>IF('FY2023'!$A153&lt;&gt;"",IF(AND(MONTH($K151) &lt;= 9, MONTH($L151) &gt;= 9), IF($O151 &lt;&gt; "", $E151/$O151, ""), ""),"")</f>
        <v>#VALUE!</v>
      </c>
      <c r="Y151" s="10" t="e">
        <f>IF('FY2023'!$A153&lt;&gt;"",IF(AND(MONTH($K151) &lt;= 10, MONTH($L151) &gt;= 10), IF($O151 &lt;&gt; "", $E151/$O151, ""), ""),"")</f>
        <v>#VALUE!</v>
      </c>
      <c r="Z151" s="10" t="e">
        <f>IF('FY2023'!$A153&lt;&gt;"",IF(AND(MONTH($K151) &lt;= 11, MONTH($L151) &gt;= 11), IF($O151 &lt;&gt; "", $E151/$O151, ""), ""),"")</f>
        <v>#VALUE!</v>
      </c>
      <c r="AA151" s="10" t="e">
        <f>IF('FY2023'!$A153&lt;&gt;"",IF(AND(MONTH($K151) &lt;= 12, MONTH($L151) &gt;= 12), IF($O151 &lt;&gt; "", $E151/$O151, ""), ""),"")</f>
        <v>#VALUE!</v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 t="e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#VALUE!</v>
      </c>
      <c r="L152" s="7" t="e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#VALUE!</v>
      </c>
      <c r="M152" s="7" t="e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#VALUE!</v>
      </c>
      <c r="N152" s="7" t="e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#VALUE!</v>
      </c>
      <c r="O152" s="5" t="e">
        <f t="shared" si="2"/>
        <v>#VALUE!</v>
      </c>
      <c r="P152" s="10" t="e">
        <f>IF('FY2023'!$A154&lt;&gt;"",IF(AND(MONTH($K152) &lt;= 1, MONTH($L152) &gt;= 1), IF($O152 &lt;&gt; "", $E152/$O152, ""), ""),"")</f>
        <v>#VALUE!</v>
      </c>
      <c r="Q152" s="10" t="e">
        <f>IF('FY2023'!$A154&lt;&gt;"",IF(AND(MONTH($K152) &lt;= 2, MONTH($L152) &gt;= 2), IF($O152 &lt;&gt; "", $E152/$O152, ""), ""),"")</f>
        <v>#VALUE!</v>
      </c>
      <c r="R152" s="10" t="e">
        <f>IF('FY2023'!$A154&lt;&gt;"",IF(AND(MONTH($K152) &lt;= 3, MONTH($L152) &gt;= 3), IF($O152 &lt;&gt; "", $E152/$O152, ""), ""),"")</f>
        <v>#VALUE!</v>
      </c>
      <c r="S152" s="10" t="e">
        <f>IF('FY2023'!$A154&lt;&gt;"",IF(AND(MONTH($K152) &lt;= 4, MONTH($L152) &gt;= 4), IF($O152 &lt;&gt; "", $E152/$O152, ""), ""),"")</f>
        <v>#VALUE!</v>
      </c>
      <c r="T152" s="10" t="e">
        <f>IF('FY2023'!$A154&lt;&gt;"",IF(AND(MONTH($K152) &lt;= 5, MONTH($L152) &gt;= 5), IF($O152 &lt;&gt; "", $E152/$O152, ""), ""),"")</f>
        <v>#VALUE!</v>
      </c>
      <c r="U152" s="10" t="e">
        <f>IF('FY2023'!$A154&lt;&gt;"",IF(AND(MONTH($K152) &lt;= 6, MONTH($L152) &gt;= 6), IF($O152 &lt;&gt; "", $E152/$O152, ""), ""),"")</f>
        <v>#VALUE!</v>
      </c>
      <c r="V152" s="10" t="e">
        <f>IF('FY2023'!$A154&lt;&gt;"",IF(AND(MONTH($K152) &lt;= 7, MONTH($L152) &gt;= 7 ), IF($O152 &lt;&gt; "", $E152/$O152, ""), ""),"")</f>
        <v>#VALUE!</v>
      </c>
      <c r="W152" s="10" t="e">
        <f>IF('FY2023'!$A154&lt;&gt;"",IF(AND(MONTH($K152) &lt;= 8, MONTH($L152) &gt;= 8), IF($O152 &lt;&gt; "", $E152/$O152, ""), ""),"")</f>
        <v>#VALUE!</v>
      </c>
      <c r="X152" s="10" t="e">
        <f>IF('FY2023'!$A154&lt;&gt;"",IF(AND(MONTH($K152) &lt;= 9, MONTH($L152) &gt;= 9), IF($O152 &lt;&gt; "", $E152/$O152, ""), ""),"")</f>
        <v>#VALUE!</v>
      </c>
      <c r="Y152" s="10" t="e">
        <f>IF('FY2023'!$A154&lt;&gt;"",IF(AND(MONTH($K152) &lt;= 10, MONTH($L152) &gt;= 10), IF($O152 &lt;&gt; "", $E152/$O152, ""), ""),"")</f>
        <v>#VALUE!</v>
      </c>
      <c r="Z152" s="10" t="e">
        <f>IF('FY2023'!$A154&lt;&gt;"",IF(AND(MONTH($K152) &lt;= 11, MONTH($L152) &gt;= 11), IF($O152 &lt;&gt; "", $E152/$O152, ""), ""),"")</f>
        <v>#VALUE!</v>
      </c>
      <c r="AA152" s="10" t="e">
        <f>IF('FY2023'!$A154&lt;&gt;"",IF(AND(MONTH($K152) &lt;= 12, MONTH($L152) &gt;= 12), IF($O152 &lt;&gt; "", $E152/$O152, ""), ""),"")</f>
        <v>#VALUE!</v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 t="e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#VALUE!</v>
      </c>
      <c r="L153" s="7" t="e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#VALUE!</v>
      </c>
      <c r="M153" s="7" t="e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#VALUE!</v>
      </c>
      <c r="N153" s="7" t="e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#VALUE!</v>
      </c>
      <c r="O153" s="5" t="e">
        <f t="shared" si="2"/>
        <v>#VALUE!</v>
      </c>
      <c r="P153" s="10" t="e">
        <f>IF('FY2023'!$A155&lt;&gt;"",IF(AND(MONTH($K153) &lt;= 1, MONTH($L153) &gt;= 1), IF($O153 &lt;&gt; "", $E153/$O153, ""), ""),"")</f>
        <v>#VALUE!</v>
      </c>
      <c r="Q153" s="10" t="e">
        <f>IF('FY2023'!$A155&lt;&gt;"",IF(AND(MONTH($K153) &lt;= 2, MONTH($L153) &gt;= 2), IF($O153 &lt;&gt; "", $E153/$O153, ""), ""),"")</f>
        <v>#VALUE!</v>
      </c>
      <c r="R153" s="10" t="e">
        <f>IF('FY2023'!$A155&lt;&gt;"",IF(AND(MONTH($K153) &lt;= 3, MONTH($L153) &gt;= 3), IF($O153 &lt;&gt; "", $E153/$O153, ""), ""),"")</f>
        <v>#VALUE!</v>
      </c>
      <c r="S153" s="10" t="e">
        <f>IF('FY2023'!$A155&lt;&gt;"",IF(AND(MONTH($K153) &lt;= 4, MONTH($L153) &gt;= 4), IF($O153 &lt;&gt; "", $E153/$O153, ""), ""),"")</f>
        <v>#VALUE!</v>
      </c>
      <c r="T153" s="10" t="e">
        <f>IF('FY2023'!$A155&lt;&gt;"",IF(AND(MONTH($K153) &lt;= 5, MONTH($L153) &gt;= 5), IF($O153 &lt;&gt; "", $E153/$O153, ""), ""),"")</f>
        <v>#VALUE!</v>
      </c>
      <c r="U153" s="10" t="e">
        <f>IF('FY2023'!$A155&lt;&gt;"",IF(AND(MONTH($K153) &lt;= 6, MONTH($L153) &gt;= 6), IF($O153 &lt;&gt; "", $E153/$O153, ""), ""),"")</f>
        <v>#VALUE!</v>
      </c>
      <c r="V153" s="10" t="e">
        <f>IF('FY2023'!$A155&lt;&gt;"",IF(AND(MONTH($K153) &lt;= 7, MONTH($L153) &gt;= 7 ), IF($O153 &lt;&gt; "", $E153/$O153, ""), ""),"")</f>
        <v>#VALUE!</v>
      </c>
      <c r="W153" s="10" t="e">
        <f>IF('FY2023'!$A155&lt;&gt;"",IF(AND(MONTH($K153) &lt;= 8, MONTH($L153) &gt;= 8), IF($O153 &lt;&gt; "", $E153/$O153, ""), ""),"")</f>
        <v>#VALUE!</v>
      </c>
      <c r="X153" s="10" t="e">
        <f>IF('FY2023'!$A155&lt;&gt;"",IF(AND(MONTH($K153) &lt;= 9, MONTH($L153) &gt;= 9), IF($O153 &lt;&gt; "", $E153/$O153, ""), ""),"")</f>
        <v>#VALUE!</v>
      </c>
      <c r="Y153" s="10" t="e">
        <f>IF('FY2023'!$A155&lt;&gt;"",IF(AND(MONTH($K153) &lt;= 10, MONTH($L153) &gt;= 10), IF($O153 &lt;&gt; "", $E153/$O153, ""), ""),"")</f>
        <v>#VALUE!</v>
      </c>
      <c r="Z153" s="10" t="e">
        <f>IF('FY2023'!$A155&lt;&gt;"",IF(AND(MONTH($K153) &lt;= 11, MONTH($L153) &gt;= 11), IF($O153 &lt;&gt; "", $E153/$O153, ""), ""),"")</f>
        <v>#VALUE!</v>
      </c>
      <c r="AA153" s="10" t="e">
        <f>IF('FY2023'!$A155&lt;&gt;"",IF(AND(MONTH($K153) &lt;= 12, MONTH($L153) &gt;= 12), IF($O153 &lt;&gt; "", $E153/$O153, ""), ""),"")</f>
        <v>#VALUE!</v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 t="e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#VALUE!</v>
      </c>
      <c r="L154" s="7" t="e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#VALUE!</v>
      </c>
      <c r="M154" s="7" t="e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#VALUE!</v>
      </c>
      <c r="N154" s="7" t="e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#VALUE!</v>
      </c>
      <c r="O154" s="5" t="e">
        <f t="shared" si="2"/>
        <v>#VALUE!</v>
      </c>
      <c r="P154" s="10" t="e">
        <f>IF('FY2023'!$A156&lt;&gt;"",IF(AND(MONTH($K154) &lt;= 1, MONTH($L154) &gt;= 1), IF($O154 &lt;&gt; "", $E154/$O154, ""), ""),"")</f>
        <v>#VALUE!</v>
      </c>
      <c r="Q154" s="10" t="e">
        <f>IF('FY2023'!$A156&lt;&gt;"",IF(AND(MONTH($K154) &lt;= 2, MONTH($L154) &gt;= 2), IF($O154 &lt;&gt; "", $E154/$O154, ""), ""),"")</f>
        <v>#VALUE!</v>
      </c>
      <c r="R154" s="10" t="e">
        <f>IF('FY2023'!$A156&lt;&gt;"",IF(AND(MONTH($K154) &lt;= 3, MONTH($L154) &gt;= 3), IF($O154 &lt;&gt; "", $E154/$O154, ""), ""),"")</f>
        <v>#VALUE!</v>
      </c>
      <c r="S154" s="10" t="e">
        <f>IF('FY2023'!$A156&lt;&gt;"",IF(AND(MONTH($K154) &lt;= 4, MONTH($L154) &gt;= 4), IF($O154 &lt;&gt; "", $E154/$O154, ""), ""),"")</f>
        <v>#VALUE!</v>
      </c>
      <c r="T154" s="10" t="e">
        <f>IF('FY2023'!$A156&lt;&gt;"",IF(AND(MONTH($K154) &lt;= 5, MONTH($L154) &gt;= 5), IF($O154 &lt;&gt; "", $E154/$O154, ""), ""),"")</f>
        <v>#VALUE!</v>
      </c>
      <c r="U154" s="10" t="e">
        <f>IF('FY2023'!$A156&lt;&gt;"",IF(AND(MONTH($K154) &lt;= 6, MONTH($L154) &gt;= 6), IF($O154 &lt;&gt; "", $E154/$O154, ""), ""),"")</f>
        <v>#VALUE!</v>
      </c>
      <c r="V154" s="10" t="e">
        <f>IF('FY2023'!$A156&lt;&gt;"",IF(AND(MONTH($K154) &lt;= 7, MONTH($L154) &gt;= 7 ), IF($O154 &lt;&gt; "", $E154/$O154, ""), ""),"")</f>
        <v>#VALUE!</v>
      </c>
      <c r="W154" s="10" t="e">
        <f>IF('FY2023'!$A156&lt;&gt;"",IF(AND(MONTH($K154) &lt;= 8, MONTH($L154) &gt;= 8), IF($O154 &lt;&gt; "", $E154/$O154, ""), ""),"")</f>
        <v>#VALUE!</v>
      </c>
      <c r="X154" s="10" t="e">
        <f>IF('FY2023'!$A156&lt;&gt;"",IF(AND(MONTH($K154) &lt;= 9, MONTH($L154) &gt;= 9), IF($O154 &lt;&gt; "", $E154/$O154, ""), ""),"")</f>
        <v>#VALUE!</v>
      </c>
      <c r="Y154" s="10" t="e">
        <f>IF('FY2023'!$A156&lt;&gt;"",IF(AND(MONTH($K154) &lt;= 10, MONTH($L154) &gt;= 10), IF($O154 &lt;&gt; "", $E154/$O154, ""), ""),"")</f>
        <v>#VALUE!</v>
      </c>
      <c r="Z154" s="10" t="e">
        <f>IF('FY2023'!$A156&lt;&gt;"",IF(AND(MONTH($K154) &lt;= 11, MONTH($L154) &gt;= 11), IF($O154 &lt;&gt; "", $E154/$O154, ""), ""),"")</f>
        <v>#VALUE!</v>
      </c>
      <c r="AA154" s="10" t="e">
        <f>IF('FY2023'!$A156&lt;&gt;"",IF(AND(MONTH($K154) &lt;= 12, MONTH($L154) &gt;= 12), IF($O154 &lt;&gt; "", $E154/$O154, ""), ""),"")</f>
        <v>#VALUE!</v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 t="e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#VALUE!</v>
      </c>
      <c r="L155" s="7" t="e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#VALUE!</v>
      </c>
      <c r="M155" s="7" t="e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#VALUE!</v>
      </c>
      <c r="N155" s="7" t="e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#VALUE!</v>
      </c>
      <c r="O155" s="5" t="e">
        <f t="shared" si="2"/>
        <v>#VALUE!</v>
      </c>
      <c r="P155" s="10" t="e">
        <f>IF('FY2023'!$A157&lt;&gt;"",IF(AND(MONTH($K155) &lt;= 1, MONTH($L155) &gt;= 1), IF($O155 &lt;&gt; "", $E155/$O155, ""), ""),"")</f>
        <v>#VALUE!</v>
      </c>
      <c r="Q155" s="10" t="e">
        <f>IF('FY2023'!$A157&lt;&gt;"",IF(AND(MONTH($K155) &lt;= 2, MONTH($L155) &gt;= 2), IF($O155 &lt;&gt; "", $E155/$O155, ""), ""),"")</f>
        <v>#VALUE!</v>
      </c>
      <c r="R155" s="10" t="e">
        <f>IF('FY2023'!$A157&lt;&gt;"",IF(AND(MONTH($K155) &lt;= 3, MONTH($L155) &gt;= 3), IF($O155 &lt;&gt; "", $E155/$O155, ""), ""),"")</f>
        <v>#VALUE!</v>
      </c>
      <c r="S155" s="10" t="e">
        <f>IF('FY2023'!$A157&lt;&gt;"",IF(AND(MONTH($K155) &lt;= 4, MONTH($L155) &gt;= 4), IF($O155 &lt;&gt; "", $E155/$O155, ""), ""),"")</f>
        <v>#VALUE!</v>
      </c>
      <c r="T155" s="10" t="e">
        <f>IF('FY2023'!$A157&lt;&gt;"",IF(AND(MONTH($K155) &lt;= 5, MONTH($L155) &gt;= 5), IF($O155 &lt;&gt; "", $E155/$O155, ""), ""),"")</f>
        <v>#VALUE!</v>
      </c>
      <c r="U155" s="10" t="e">
        <f>IF('FY2023'!$A157&lt;&gt;"",IF(AND(MONTH($K155) &lt;= 6, MONTH($L155) &gt;= 6), IF($O155 &lt;&gt; "", $E155/$O155, ""), ""),"")</f>
        <v>#VALUE!</v>
      </c>
      <c r="V155" s="10" t="e">
        <f>IF('FY2023'!$A157&lt;&gt;"",IF(AND(MONTH($K155) &lt;= 7, MONTH($L155) &gt;= 7 ), IF($O155 &lt;&gt; "", $E155/$O155, ""), ""),"")</f>
        <v>#VALUE!</v>
      </c>
      <c r="W155" s="10" t="e">
        <f>IF('FY2023'!$A157&lt;&gt;"",IF(AND(MONTH($K155) &lt;= 8, MONTH($L155) &gt;= 8), IF($O155 &lt;&gt; "", $E155/$O155, ""), ""),"")</f>
        <v>#VALUE!</v>
      </c>
      <c r="X155" s="10" t="e">
        <f>IF('FY2023'!$A157&lt;&gt;"",IF(AND(MONTH($K155) &lt;= 9, MONTH($L155) &gt;= 9), IF($O155 &lt;&gt; "", $E155/$O155, ""), ""),"")</f>
        <v>#VALUE!</v>
      </c>
      <c r="Y155" s="10" t="e">
        <f>IF('FY2023'!$A157&lt;&gt;"",IF(AND(MONTH($K155) &lt;= 10, MONTH($L155) &gt;= 10), IF($O155 &lt;&gt; "", $E155/$O155, ""), ""),"")</f>
        <v>#VALUE!</v>
      </c>
      <c r="Z155" s="10" t="e">
        <f>IF('FY2023'!$A157&lt;&gt;"",IF(AND(MONTH($K155) &lt;= 11, MONTH($L155) &gt;= 11), IF($O155 &lt;&gt; "", $E155/$O155, ""), ""),"")</f>
        <v>#VALUE!</v>
      </c>
      <c r="AA155" s="10" t="e">
        <f>IF('FY2023'!$A157&lt;&gt;"",IF(AND(MONTH($K155) &lt;= 12, MONTH($L155) &gt;= 12), IF($O155 &lt;&gt; "", $E155/$O155, ""), ""),"")</f>
        <v>#VALUE!</v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 t="e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#VALUE!</v>
      </c>
      <c r="L156" s="7" t="e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#VALUE!</v>
      </c>
      <c r="M156" s="7" t="e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#VALUE!</v>
      </c>
      <c r="N156" s="7" t="e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#VALUE!</v>
      </c>
      <c r="O156" s="5" t="e">
        <f t="shared" si="2"/>
        <v>#VALUE!</v>
      </c>
      <c r="P156" s="10" t="e">
        <f>IF('FY2023'!$A158&lt;&gt;"",IF(AND(MONTH($K156) &lt;= 1, MONTH($L156) &gt;= 1), IF($O156 &lt;&gt; "", $E156/$O156, ""), ""),"")</f>
        <v>#VALUE!</v>
      </c>
      <c r="Q156" s="10" t="e">
        <f>IF('FY2023'!$A158&lt;&gt;"",IF(AND(MONTH($K156) &lt;= 2, MONTH($L156) &gt;= 2), IF($O156 &lt;&gt; "", $E156/$O156, ""), ""),"")</f>
        <v>#VALUE!</v>
      </c>
      <c r="R156" s="10" t="e">
        <f>IF('FY2023'!$A158&lt;&gt;"",IF(AND(MONTH($K156) &lt;= 3, MONTH($L156) &gt;= 3), IF($O156 &lt;&gt; "", $E156/$O156, ""), ""),"")</f>
        <v>#VALUE!</v>
      </c>
      <c r="S156" s="10" t="e">
        <f>IF('FY2023'!$A158&lt;&gt;"",IF(AND(MONTH($K156) &lt;= 4, MONTH($L156) &gt;= 4), IF($O156 &lt;&gt; "", $E156/$O156, ""), ""),"")</f>
        <v>#VALUE!</v>
      </c>
      <c r="T156" s="10" t="e">
        <f>IF('FY2023'!$A158&lt;&gt;"",IF(AND(MONTH($K156) &lt;= 5, MONTH($L156) &gt;= 5), IF($O156 &lt;&gt; "", $E156/$O156, ""), ""),"")</f>
        <v>#VALUE!</v>
      </c>
      <c r="U156" s="10" t="e">
        <f>IF('FY2023'!$A158&lt;&gt;"",IF(AND(MONTH($K156) &lt;= 6, MONTH($L156) &gt;= 6), IF($O156 &lt;&gt; "", $E156/$O156, ""), ""),"")</f>
        <v>#VALUE!</v>
      </c>
      <c r="V156" s="10" t="e">
        <f>IF('FY2023'!$A158&lt;&gt;"",IF(AND(MONTH($K156) &lt;= 7, MONTH($L156) &gt;= 7 ), IF($O156 &lt;&gt; "", $E156/$O156, ""), ""),"")</f>
        <v>#VALUE!</v>
      </c>
      <c r="W156" s="10" t="e">
        <f>IF('FY2023'!$A158&lt;&gt;"",IF(AND(MONTH($K156) &lt;= 8, MONTH($L156) &gt;= 8), IF($O156 &lt;&gt; "", $E156/$O156, ""), ""),"")</f>
        <v>#VALUE!</v>
      </c>
      <c r="X156" s="10" t="e">
        <f>IF('FY2023'!$A158&lt;&gt;"",IF(AND(MONTH($K156) &lt;= 9, MONTH($L156) &gt;= 9), IF($O156 &lt;&gt; "", $E156/$O156, ""), ""),"")</f>
        <v>#VALUE!</v>
      </c>
      <c r="Y156" s="10" t="e">
        <f>IF('FY2023'!$A158&lt;&gt;"",IF(AND(MONTH($K156) &lt;= 10, MONTH($L156) &gt;= 10), IF($O156 &lt;&gt; "", $E156/$O156, ""), ""),"")</f>
        <v>#VALUE!</v>
      </c>
      <c r="Z156" s="10" t="e">
        <f>IF('FY2023'!$A158&lt;&gt;"",IF(AND(MONTH($K156) &lt;= 11, MONTH($L156) &gt;= 11), IF($O156 &lt;&gt; "", $E156/$O156, ""), ""),"")</f>
        <v>#VALUE!</v>
      </c>
      <c r="AA156" s="10" t="e">
        <f>IF('FY2023'!$A158&lt;&gt;"",IF(AND(MONTH($K156) &lt;= 12, MONTH($L156) &gt;= 12), IF($O156 &lt;&gt; "", $E156/$O156, ""), ""),"")</f>
        <v>#VALUE!</v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 t="e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#VALUE!</v>
      </c>
      <c r="L157" s="7" t="e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#VALUE!</v>
      </c>
      <c r="M157" s="7" t="e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#VALUE!</v>
      </c>
      <c r="N157" s="7" t="e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#VALUE!</v>
      </c>
      <c r="O157" s="5" t="e">
        <f t="shared" si="2"/>
        <v>#VALUE!</v>
      </c>
      <c r="P157" s="10" t="e">
        <f>IF('FY2023'!$A159&lt;&gt;"",IF(AND(MONTH($K157) &lt;= 1, MONTH($L157) &gt;= 1), IF($O157 &lt;&gt; "", $E157/$O157, ""), ""),"")</f>
        <v>#VALUE!</v>
      </c>
      <c r="Q157" s="10" t="e">
        <f>IF('FY2023'!$A159&lt;&gt;"",IF(AND(MONTH($K157) &lt;= 2, MONTH($L157) &gt;= 2), IF($O157 &lt;&gt; "", $E157/$O157, ""), ""),"")</f>
        <v>#VALUE!</v>
      </c>
      <c r="R157" s="10" t="e">
        <f>IF('FY2023'!$A159&lt;&gt;"",IF(AND(MONTH($K157) &lt;= 3, MONTH($L157) &gt;= 3), IF($O157 &lt;&gt; "", $E157/$O157, ""), ""),"")</f>
        <v>#VALUE!</v>
      </c>
      <c r="S157" s="10" t="e">
        <f>IF('FY2023'!$A159&lt;&gt;"",IF(AND(MONTH($K157) &lt;= 4, MONTH($L157) &gt;= 4), IF($O157 &lt;&gt; "", $E157/$O157, ""), ""),"")</f>
        <v>#VALUE!</v>
      </c>
      <c r="T157" s="10" t="e">
        <f>IF('FY2023'!$A159&lt;&gt;"",IF(AND(MONTH($K157) &lt;= 5, MONTH($L157) &gt;= 5), IF($O157 &lt;&gt; "", $E157/$O157, ""), ""),"")</f>
        <v>#VALUE!</v>
      </c>
      <c r="U157" s="10" t="e">
        <f>IF('FY2023'!$A159&lt;&gt;"",IF(AND(MONTH($K157) &lt;= 6, MONTH($L157) &gt;= 6), IF($O157 &lt;&gt; "", $E157/$O157, ""), ""),"")</f>
        <v>#VALUE!</v>
      </c>
      <c r="V157" s="10" t="e">
        <f>IF('FY2023'!$A159&lt;&gt;"",IF(AND(MONTH($K157) &lt;= 7, MONTH($L157) &gt;= 7 ), IF($O157 &lt;&gt; "", $E157/$O157, ""), ""),"")</f>
        <v>#VALUE!</v>
      </c>
      <c r="W157" s="10" t="e">
        <f>IF('FY2023'!$A159&lt;&gt;"",IF(AND(MONTH($K157) &lt;= 8, MONTH($L157) &gt;= 8), IF($O157 &lt;&gt; "", $E157/$O157, ""), ""),"")</f>
        <v>#VALUE!</v>
      </c>
      <c r="X157" s="10" t="e">
        <f>IF('FY2023'!$A159&lt;&gt;"",IF(AND(MONTH($K157) &lt;= 9, MONTH($L157) &gt;= 9), IF($O157 &lt;&gt; "", $E157/$O157, ""), ""),"")</f>
        <v>#VALUE!</v>
      </c>
      <c r="Y157" s="10" t="e">
        <f>IF('FY2023'!$A159&lt;&gt;"",IF(AND(MONTH($K157) &lt;= 10, MONTH($L157) &gt;= 10), IF($O157 &lt;&gt; "", $E157/$O157, ""), ""),"")</f>
        <v>#VALUE!</v>
      </c>
      <c r="Z157" s="10" t="e">
        <f>IF('FY2023'!$A159&lt;&gt;"",IF(AND(MONTH($K157) &lt;= 11, MONTH($L157) &gt;= 11), IF($O157 &lt;&gt; "", $E157/$O157, ""), ""),"")</f>
        <v>#VALUE!</v>
      </c>
      <c r="AA157" s="10" t="e">
        <f>IF('FY2023'!$A159&lt;&gt;"",IF(AND(MONTH($K157) &lt;= 12, MONTH($L157) &gt;= 12), IF($O157 &lt;&gt; "", $E157/$O157, ""), ""),"")</f>
        <v>#VALUE!</v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 t="e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#VALUE!</v>
      </c>
      <c r="L158" s="7" t="e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#VALUE!</v>
      </c>
      <c r="M158" s="7" t="e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#VALUE!</v>
      </c>
      <c r="N158" s="7" t="e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#VALUE!</v>
      </c>
      <c r="O158" s="5" t="e">
        <f t="shared" si="2"/>
        <v>#VALUE!</v>
      </c>
      <c r="P158" s="10" t="e">
        <f>IF('FY2023'!$A160&lt;&gt;"",IF(AND(MONTH($K158) &lt;= 1, MONTH($L158) &gt;= 1), IF($O158 &lt;&gt; "", $E158/$O158, ""), ""),"")</f>
        <v>#VALUE!</v>
      </c>
      <c r="Q158" s="10" t="e">
        <f>IF('FY2023'!$A160&lt;&gt;"",IF(AND(MONTH($K158) &lt;= 2, MONTH($L158) &gt;= 2), IF($O158 &lt;&gt; "", $E158/$O158, ""), ""),"")</f>
        <v>#VALUE!</v>
      </c>
      <c r="R158" s="10" t="e">
        <f>IF('FY2023'!$A160&lt;&gt;"",IF(AND(MONTH($K158) &lt;= 3, MONTH($L158) &gt;= 3), IF($O158 &lt;&gt; "", $E158/$O158, ""), ""),"")</f>
        <v>#VALUE!</v>
      </c>
      <c r="S158" s="10" t="e">
        <f>IF('FY2023'!$A160&lt;&gt;"",IF(AND(MONTH($K158) &lt;= 4, MONTH($L158) &gt;= 4), IF($O158 &lt;&gt; "", $E158/$O158, ""), ""),"")</f>
        <v>#VALUE!</v>
      </c>
      <c r="T158" s="10" t="e">
        <f>IF('FY2023'!$A160&lt;&gt;"",IF(AND(MONTH($K158) &lt;= 5, MONTH($L158) &gt;= 5), IF($O158 &lt;&gt; "", $E158/$O158, ""), ""),"")</f>
        <v>#VALUE!</v>
      </c>
      <c r="U158" s="10" t="e">
        <f>IF('FY2023'!$A160&lt;&gt;"",IF(AND(MONTH($K158) &lt;= 6, MONTH($L158) &gt;= 6), IF($O158 &lt;&gt; "", $E158/$O158, ""), ""),"")</f>
        <v>#VALUE!</v>
      </c>
      <c r="V158" s="10" t="e">
        <f>IF('FY2023'!$A160&lt;&gt;"",IF(AND(MONTH($K158) &lt;= 7, MONTH($L158) &gt;= 7 ), IF($O158 &lt;&gt; "", $E158/$O158, ""), ""),"")</f>
        <v>#VALUE!</v>
      </c>
      <c r="W158" s="10" t="e">
        <f>IF('FY2023'!$A160&lt;&gt;"",IF(AND(MONTH($K158) &lt;= 8, MONTH($L158) &gt;= 8), IF($O158 &lt;&gt; "", $E158/$O158, ""), ""),"")</f>
        <v>#VALUE!</v>
      </c>
      <c r="X158" s="10" t="e">
        <f>IF('FY2023'!$A160&lt;&gt;"",IF(AND(MONTH($K158) &lt;= 9, MONTH($L158) &gt;= 9), IF($O158 &lt;&gt; "", $E158/$O158, ""), ""),"")</f>
        <v>#VALUE!</v>
      </c>
      <c r="Y158" s="10" t="e">
        <f>IF('FY2023'!$A160&lt;&gt;"",IF(AND(MONTH($K158) &lt;= 10, MONTH($L158) &gt;= 10), IF($O158 &lt;&gt; "", $E158/$O158, ""), ""),"")</f>
        <v>#VALUE!</v>
      </c>
      <c r="Z158" s="10" t="e">
        <f>IF('FY2023'!$A160&lt;&gt;"",IF(AND(MONTH($K158) &lt;= 11, MONTH($L158) &gt;= 11), IF($O158 &lt;&gt; "", $E158/$O158, ""), ""),"")</f>
        <v>#VALUE!</v>
      </c>
      <c r="AA158" s="10" t="e">
        <f>IF('FY2023'!$A160&lt;&gt;"",IF(AND(MONTH($K158) &lt;= 12, MONTH($L158) &gt;= 12), IF($O158 &lt;&gt; "", $E158/$O158, ""), ""),"")</f>
        <v>#VALUE!</v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 t="e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#VALUE!</v>
      </c>
      <c r="L159" s="7" t="e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#VALUE!</v>
      </c>
      <c r="M159" s="7" t="e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#VALUE!</v>
      </c>
      <c r="N159" s="7" t="e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#VALUE!</v>
      </c>
      <c r="O159" s="5" t="e">
        <f t="shared" si="2"/>
        <v>#VALUE!</v>
      </c>
      <c r="P159" s="10" t="e">
        <f>IF('FY2023'!$A161&lt;&gt;"",IF(AND(MONTH($K159) &lt;= 1, MONTH($L159) &gt;= 1), IF($O159 &lt;&gt; "", $E159/$O159, ""), ""),"")</f>
        <v>#VALUE!</v>
      </c>
      <c r="Q159" s="10" t="e">
        <f>IF('FY2023'!$A161&lt;&gt;"",IF(AND(MONTH($K159) &lt;= 2, MONTH($L159) &gt;= 2), IF($O159 &lt;&gt; "", $E159/$O159, ""), ""),"")</f>
        <v>#VALUE!</v>
      </c>
      <c r="R159" s="10" t="e">
        <f>IF('FY2023'!$A161&lt;&gt;"",IF(AND(MONTH($K159) &lt;= 3, MONTH($L159) &gt;= 3), IF($O159 &lt;&gt; "", $E159/$O159, ""), ""),"")</f>
        <v>#VALUE!</v>
      </c>
      <c r="S159" s="10" t="e">
        <f>IF('FY2023'!$A161&lt;&gt;"",IF(AND(MONTH($K159) &lt;= 4, MONTH($L159) &gt;= 4), IF($O159 &lt;&gt; "", $E159/$O159, ""), ""),"")</f>
        <v>#VALUE!</v>
      </c>
      <c r="T159" s="10" t="e">
        <f>IF('FY2023'!$A161&lt;&gt;"",IF(AND(MONTH($K159) &lt;= 5, MONTH($L159) &gt;= 5), IF($O159 &lt;&gt; "", $E159/$O159, ""), ""),"")</f>
        <v>#VALUE!</v>
      </c>
      <c r="U159" s="10" t="e">
        <f>IF('FY2023'!$A161&lt;&gt;"",IF(AND(MONTH($K159) &lt;= 6, MONTH($L159) &gt;= 6), IF($O159 &lt;&gt; "", $E159/$O159, ""), ""),"")</f>
        <v>#VALUE!</v>
      </c>
      <c r="V159" s="10" t="e">
        <f>IF('FY2023'!$A161&lt;&gt;"",IF(AND(MONTH($K159) &lt;= 7, MONTH($L159) &gt;= 7 ), IF($O159 &lt;&gt; "", $E159/$O159, ""), ""),"")</f>
        <v>#VALUE!</v>
      </c>
      <c r="W159" s="10" t="e">
        <f>IF('FY2023'!$A161&lt;&gt;"",IF(AND(MONTH($K159) &lt;= 8, MONTH($L159) &gt;= 8), IF($O159 &lt;&gt; "", $E159/$O159, ""), ""),"")</f>
        <v>#VALUE!</v>
      </c>
      <c r="X159" s="10" t="e">
        <f>IF('FY2023'!$A161&lt;&gt;"",IF(AND(MONTH($K159) &lt;= 9, MONTH($L159) &gt;= 9), IF($O159 &lt;&gt; "", $E159/$O159, ""), ""),"")</f>
        <v>#VALUE!</v>
      </c>
      <c r="Y159" s="10" t="e">
        <f>IF('FY2023'!$A161&lt;&gt;"",IF(AND(MONTH($K159) &lt;= 10, MONTH($L159) &gt;= 10), IF($O159 &lt;&gt; "", $E159/$O159, ""), ""),"")</f>
        <v>#VALUE!</v>
      </c>
      <c r="Z159" s="10" t="e">
        <f>IF('FY2023'!$A161&lt;&gt;"",IF(AND(MONTH($K159) &lt;= 11, MONTH($L159) &gt;= 11), IF($O159 &lt;&gt; "", $E159/$O159, ""), ""),"")</f>
        <v>#VALUE!</v>
      </c>
      <c r="AA159" s="10" t="e">
        <f>IF('FY2023'!$A161&lt;&gt;"",IF(AND(MONTH($K159) &lt;= 12, MONTH($L159) &gt;= 12), IF($O159 &lt;&gt; "", $E159/$O159, ""), ""),"")</f>
        <v>#VALUE!</v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 t="e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#VALUE!</v>
      </c>
      <c r="L160" s="7" t="e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#VALUE!</v>
      </c>
      <c r="M160" s="7" t="e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#VALUE!</v>
      </c>
      <c r="N160" s="7" t="e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#VALUE!</v>
      </c>
      <c r="O160" s="5" t="e">
        <f t="shared" si="2"/>
        <v>#VALUE!</v>
      </c>
      <c r="P160" s="10" t="e">
        <f>IF('FY2023'!$A162&lt;&gt;"",IF(AND(MONTH($K160) &lt;= 1, MONTH($L160) &gt;= 1), IF($O160 &lt;&gt; "", $E160/$O160, ""), ""),"")</f>
        <v>#VALUE!</v>
      </c>
      <c r="Q160" s="10" t="e">
        <f>IF('FY2023'!$A162&lt;&gt;"",IF(AND(MONTH($K160) &lt;= 2, MONTH($L160) &gt;= 2), IF($O160 &lt;&gt; "", $E160/$O160, ""), ""),"")</f>
        <v>#VALUE!</v>
      </c>
      <c r="R160" s="10" t="e">
        <f>IF('FY2023'!$A162&lt;&gt;"",IF(AND(MONTH($K160) &lt;= 3, MONTH($L160) &gt;= 3), IF($O160 &lt;&gt; "", $E160/$O160, ""), ""),"")</f>
        <v>#VALUE!</v>
      </c>
      <c r="S160" s="10" t="e">
        <f>IF('FY2023'!$A162&lt;&gt;"",IF(AND(MONTH($K160) &lt;= 4, MONTH($L160) &gt;= 4), IF($O160 &lt;&gt; "", $E160/$O160, ""), ""),"")</f>
        <v>#VALUE!</v>
      </c>
      <c r="T160" s="10" t="e">
        <f>IF('FY2023'!$A162&lt;&gt;"",IF(AND(MONTH($K160) &lt;= 5, MONTH($L160) &gt;= 5), IF($O160 &lt;&gt; "", $E160/$O160, ""), ""),"")</f>
        <v>#VALUE!</v>
      </c>
      <c r="U160" s="10" t="e">
        <f>IF('FY2023'!$A162&lt;&gt;"",IF(AND(MONTH($K160) &lt;= 6, MONTH($L160) &gt;= 6), IF($O160 &lt;&gt; "", $E160/$O160, ""), ""),"")</f>
        <v>#VALUE!</v>
      </c>
      <c r="V160" s="10" t="e">
        <f>IF('FY2023'!$A162&lt;&gt;"",IF(AND(MONTH($K160) &lt;= 7, MONTH($L160) &gt;= 7 ), IF($O160 &lt;&gt; "", $E160/$O160, ""), ""),"")</f>
        <v>#VALUE!</v>
      </c>
      <c r="W160" s="10" t="e">
        <f>IF('FY2023'!$A162&lt;&gt;"",IF(AND(MONTH($K160) &lt;= 8, MONTH($L160) &gt;= 8), IF($O160 &lt;&gt; "", $E160/$O160, ""), ""),"")</f>
        <v>#VALUE!</v>
      </c>
      <c r="X160" s="10" t="e">
        <f>IF('FY2023'!$A162&lt;&gt;"",IF(AND(MONTH($K160) &lt;= 9, MONTH($L160) &gt;= 9), IF($O160 &lt;&gt; "", $E160/$O160, ""), ""),"")</f>
        <v>#VALUE!</v>
      </c>
      <c r="Y160" s="10" t="e">
        <f>IF('FY2023'!$A162&lt;&gt;"",IF(AND(MONTH($K160) &lt;= 10, MONTH($L160) &gt;= 10), IF($O160 &lt;&gt; "", $E160/$O160, ""), ""),"")</f>
        <v>#VALUE!</v>
      </c>
      <c r="Z160" s="10" t="e">
        <f>IF('FY2023'!$A162&lt;&gt;"",IF(AND(MONTH($K160) &lt;= 11, MONTH($L160) &gt;= 11), IF($O160 &lt;&gt; "", $E160/$O160, ""), ""),"")</f>
        <v>#VALUE!</v>
      </c>
      <c r="AA160" s="10" t="e">
        <f>IF('FY2023'!$A162&lt;&gt;"",IF(AND(MONTH($K160) &lt;= 12, MONTH($L160) &gt;= 12), IF($O160 &lt;&gt; "", $E160/$O160, ""), ""),"")</f>
        <v>#VALUE!</v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 t="e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#VALUE!</v>
      </c>
      <c r="L161" s="7" t="e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#VALUE!</v>
      </c>
      <c r="M161" s="7" t="e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#VALUE!</v>
      </c>
      <c r="N161" s="7" t="e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#VALUE!</v>
      </c>
      <c r="O161" s="5" t="e">
        <f t="shared" si="2"/>
        <v>#VALUE!</v>
      </c>
      <c r="P161" s="10" t="e">
        <f>IF('FY2023'!$A163&lt;&gt;"",IF(AND(MONTH($K161) &lt;= 1, MONTH($L161) &gt;= 1), IF($O161 &lt;&gt; "", $E161/$O161, ""), ""),"")</f>
        <v>#VALUE!</v>
      </c>
      <c r="Q161" s="10" t="e">
        <f>IF('FY2023'!$A163&lt;&gt;"",IF(AND(MONTH($K161) &lt;= 2, MONTH($L161) &gt;= 2), IF($O161 &lt;&gt; "", $E161/$O161, ""), ""),"")</f>
        <v>#VALUE!</v>
      </c>
      <c r="R161" s="10" t="e">
        <f>IF('FY2023'!$A163&lt;&gt;"",IF(AND(MONTH($K161) &lt;= 3, MONTH($L161) &gt;= 3), IF($O161 &lt;&gt; "", $E161/$O161, ""), ""),"")</f>
        <v>#VALUE!</v>
      </c>
      <c r="S161" s="10" t="e">
        <f>IF('FY2023'!$A163&lt;&gt;"",IF(AND(MONTH($K161) &lt;= 4, MONTH($L161) &gt;= 4), IF($O161 &lt;&gt; "", $E161/$O161, ""), ""),"")</f>
        <v>#VALUE!</v>
      </c>
      <c r="T161" s="10" t="e">
        <f>IF('FY2023'!$A163&lt;&gt;"",IF(AND(MONTH($K161) &lt;= 5, MONTH($L161) &gt;= 5), IF($O161 &lt;&gt; "", $E161/$O161, ""), ""),"")</f>
        <v>#VALUE!</v>
      </c>
      <c r="U161" s="10" t="e">
        <f>IF('FY2023'!$A163&lt;&gt;"",IF(AND(MONTH($K161) &lt;= 6, MONTH($L161) &gt;= 6), IF($O161 &lt;&gt; "", $E161/$O161, ""), ""),"")</f>
        <v>#VALUE!</v>
      </c>
      <c r="V161" s="10" t="e">
        <f>IF('FY2023'!$A163&lt;&gt;"",IF(AND(MONTH($K161) &lt;= 7, MONTH($L161) &gt;= 7 ), IF($O161 &lt;&gt; "", $E161/$O161, ""), ""),"")</f>
        <v>#VALUE!</v>
      </c>
      <c r="W161" s="10" t="e">
        <f>IF('FY2023'!$A163&lt;&gt;"",IF(AND(MONTH($K161) &lt;= 8, MONTH($L161) &gt;= 8), IF($O161 &lt;&gt; "", $E161/$O161, ""), ""),"")</f>
        <v>#VALUE!</v>
      </c>
      <c r="X161" s="10" t="e">
        <f>IF('FY2023'!$A163&lt;&gt;"",IF(AND(MONTH($K161) &lt;= 9, MONTH($L161) &gt;= 9), IF($O161 &lt;&gt; "", $E161/$O161, ""), ""),"")</f>
        <v>#VALUE!</v>
      </c>
      <c r="Y161" s="10" t="e">
        <f>IF('FY2023'!$A163&lt;&gt;"",IF(AND(MONTH($K161) &lt;= 10, MONTH($L161) &gt;= 10), IF($O161 &lt;&gt; "", $E161/$O161, ""), ""),"")</f>
        <v>#VALUE!</v>
      </c>
      <c r="Z161" s="10" t="e">
        <f>IF('FY2023'!$A163&lt;&gt;"",IF(AND(MONTH($K161) &lt;= 11, MONTH($L161) &gt;= 11), IF($O161 &lt;&gt; "", $E161/$O161, ""), ""),"")</f>
        <v>#VALUE!</v>
      </c>
      <c r="AA161" s="10" t="e">
        <f>IF('FY2023'!$A163&lt;&gt;"",IF(AND(MONTH($K161) &lt;= 12, MONTH($L161) &gt;= 12), IF($O161 &lt;&gt; "", $E161/$O161, ""), ""),"")</f>
        <v>#VALUE!</v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 t="e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#VALUE!</v>
      </c>
      <c r="L162" s="7" t="e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#VALUE!</v>
      </c>
      <c r="M162" s="7" t="e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#VALUE!</v>
      </c>
      <c r="N162" s="7" t="e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#VALUE!</v>
      </c>
      <c r="O162" s="5" t="e">
        <f t="shared" si="2"/>
        <v>#VALUE!</v>
      </c>
      <c r="P162" s="10" t="e">
        <f>IF('FY2023'!$A164&lt;&gt;"",IF(AND(MONTH($K162) &lt;= 1, MONTH($L162) &gt;= 1), IF($O162 &lt;&gt; "", $E162/$O162, ""), ""),"")</f>
        <v>#VALUE!</v>
      </c>
      <c r="Q162" s="10" t="e">
        <f>IF('FY2023'!$A164&lt;&gt;"",IF(AND(MONTH($K162) &lt;= 2, MONTH($L162) &gt;= 2), IF($O162 &lt;&gt; "", $E162/$O162, ""), ""),"")</f>
        <v>#VALUE!</v>
      </c>
      <c r="R162" s="10" t="e">
        <f>IF('FY2023'!$A164&lt;&gt;"",IF(AND(MONTH($K162) &lt;= 3, MONTH($L162) &gt;= 3), IF($O162 &lt;&gt; "", $E162/$O162, ""), ""),"")</f>
        <v>#VALUE!</v>
      </c>
      <c r="S162" s="10" t="e">
        <f>IF('FY2023'!$A164&lt;&gt;"",IF(AND(MONTH($K162) &lt;= 4, MONTH($L162) &gt;= 4), IF($O162 &lt;&gt; "", $E162/$O162, ""), ""),"")</f>
        <v>#VALUE!</v>
      </c>
      <c r="T162" s="10" t="e">
        <f>IF('FY2023'!$A164&lt;&gt;"",IF(AND(MONTH($K162) &lt;= 5, MONTH($L162) &gt;= 5), IF($O162 &lt;&gt; "", $E162/$O162, ""), ""),"")</f>
        <v>#VALUE!</v>
      </c>
      <c r="U162" s="10" t="e">
        <f>IF('FY2023'!$A164&lt;&gt;"",IF(AND(MONTH($K162) &lt;= 6, MONTH($L162) &gt;= 6), IF($O162 &lt;&gt; "", $E162/$O162, ""), ""),"")</f>
        <v>#VALUE!</v>
      </c>
      <c r="V162" s="10" t="e">
        <f>IF('FY2023'!$A164&lt;&gt;"",IF(AND(MONTH($K162) &lt;= 7, MONTH($L162) &gt;= 7 ), IF($O162 &lt;&gt; "", $E162/$O162, ""), ""),"")</f>
        <v>#VALUE!</v>
      </c>
      <c r="W162" s="10" t="e">
        <f>IF('FY2023'!$A164&lt;&gt;"",IF(AND(MONTH($K162) &lt;= 8, MONTH($L162) &gt;= 8), IF($O162 &lt;&gt; "", $E162/$O162, ""), ""),"")</f>
        <v>#VALUE!</v>
      </c>
      <c r="X162" s="10" t="e">
        <f>IF('FY2023'!$A164&lt;&gt;"",IF(AND(MONTH($K162) &lt;= 9, MONTH($L162) &gt;= 9), IF($O162 &lt;&gt; "", $E162/$O162, ""), ""),"")</f>
        <v>#VALUE!</v>
      </c>
      <c r="Y162" s="10" t="e">
        <f>IF('FY2023'!$A164&lt;&gt;"",IF(AND(MONTH($K162) &lt;= 10, MONTH($L162) &gt;= 10), IF($O162 &lt;&gt; "", $E162/$O162, ""), ""),"")</f>
        <v>#VALUE!</v>
      </c>
      <c r="Z162" s="10" t="e">
        <f>IF('FY2023'!$A164&lt;&gt;"",IF(AND(MONTH($K162) &lt;= 11, MONTH($L162) &gt;= 11), IF($O162 &lt;&gt; "", $E162/$O162, ""), ""),"")</f>
        <v>#VALUE!</v>
      </c>
      <c r="AA162" s="10" t="e">
        <f>IF('FY2023'!$A164&lt;&gt;"",IF(AND(MONTH($K162) &lt;= 12, MONTH($L162) &gt;= 12), IF($O162 &lt;&gt; "", $E162/$O162, ""), ""),"")</f>
        <v>#VALUE!</v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 t="e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#VALUE!</v>
      </c>
      <c r="L163" s="7" t="e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#VALUE!</v>
      </c>
      <c r="M163" s="7" t="e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#VALUE!</v>
      </c>
      <c r="N163" s="7" t="e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#VALUE!</v>
      </c>
      <c r="O163" s="5" t="e">
        <f t="shared" si="2"/>
        <v>#VALUE!</v>
      </c>
      <c r="P163" s="10" t="e">
        <f>IF('FY2023'!$A165&lt;&gt;"",IF(AND(MONTH($K163) &lt;= 1, MONTH($L163) &gt;= 1), IF($O163 &lt;&gt; "", $E163/$O163, ""), ""),"")</f>
        <v>#VALUE!</v>
      </c>
      <c r="Q163" s="10" t="e">
        <f>IF('FY2023'!$A165&lt;&gt;"",IF(AND(MONTH($K163) &lt;= 2, MONTH($L163) &gt;= 2), IF($O163 &lt;&gt; "", $E163/$O163, ""), ""),"")</f>
        <v>#VALUE!</v>
      </c>
      <c r="R163" s="10" t="e">
        <f>IF('FY2023'!$A165&lt;&gt;"",IF(AND(MONTH($K163) &lt;= 3, MONTH($L163) &gt;= 3), IF($O163 &lt;&gt; "", $E163/$O163, ""), ""),"")</f>
        <v>#VALUE!</v>
      </c>
      <c r="S163" s="10" t="e">
        <f>IF('FY2023'!$A165&lt;&gt;"",IF(AND(MONTH($K163) &lt;= 4, MONTH($L163) &gt;= 4), IF($O163 &lt;&gt; "", $E163/$O163, ""), ""),"")</f>
        <v>#VALUE!</v>
      </c>
      <c r="T163" s="10" t="e">
        <f>IF('FY2023'!$A165&lt;&gt;"",IF(AND(MONTH($K163) &lt;= 5, MONTH($L163) &gt;= 5), IF($O163 &lt;&gt; "", $E163/$O163, ""), ""),"")</f>
        <v>#VALUE!</v>
      </c>
      <c r="U163" s="10" t="e">
        <f>IF('FY2023'!$A165&lt;&gt;"",IF(AND(MONTH($K163) &lt;= 6, MONTH($L163) &gt;= 6), IF($O163 &lt;&gt; "", $E163/$O163, ""), ""),"")</f>
        <v>#VALUE!</v>
      </c>
      <c r="V163" s="10" t="e">
        <f>IF('FY2023'!$A165&lt;&gt;"",IF(AND(MONTH($K163) &lt;= 7, MONTH($L163) &gt;= 7 ), IF($O163 &lt;&gt; "", $E163/$O163, ""), ""),"")</f>
        <v>#VALUE!</v>
      </c>
      <c r="W163" s="10" t="e">
        <f>IF('FY2023'!$A165&lt;&gt;"",IF(AND(MONTH($K163) &lt;= 8, MONTH($L163) &gt;= 8), IF($O163 &lt;&gt; "", $E163/$O163, ""), ""),"")</f>
        <v>#VALUE!</v>
      </c>
      <c r="X163" s="10" t="e">
        <f>IF('FY2023'!$A165&lt;&gt;"",IF(AND(MONTH($K163) &lt;= 9, MONTH($L163) &gt;= 9), IF($O163 &lt;&gt; "", $E163/$O163, ""), ""),"")</f>
        <v>#VALUE!</v>
      </c>
      <c r="Y163" s="10" t="e">
        <f>IF('FY2023'!$A165&lt;&gt;"",IF(AND(MONTH($K163) &lt;= 10, MONTH($L163) &gt;= 10), IF($O163 &lt;&gt; "", $E163/$O163, ""), ""),"")</f>
        <v>#VALUE!</v>
      </c>
      <c r="Z163" s="10" t="e">
        <f>IF('FY2023'!$A165&lt;&gt;"",IF(AND(MONTH($K163) &lt;= 11, MONTH($L163) &gt;= 11), IF($O163 &lt;&gt; "", $E163/$O163, ""), ""),"")</f>
        <v>#VALUE!</v>
      </c>
      <c r="AA163" s="10" t="e">
        <f>IF('FY2023'!$A165&lt;&gt;"",IF(AND(MONTH($K163) &lt;= 12, MONTH($L163) &gt;= 12), IF($O163 &lt;&gt; "", $E163/$O163, ""), ""),"")</f>
        <v>#VALUE!</v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 t="e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#VALUE!</v>
      </c>
      <c r="L164" s="7" t="e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#VALUE!</v>
      </c>
      <c r="M164" s="7" t="e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#VALUE!</v>
      </c>
      <c r="N164" s="7" t="e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#VALUE!</v>
      </c>
      <c r="O164" s="5" t="e">
        <f t="shared" si="2"/>
        <v>#VALUE!</v>
      </c>
      <c r="P164" s="10" t="e">
        <f>IF('FY2023'!$A166&lt;&gt;"",IF(AND(MONTH($K164) &lt;= 1, MONTH($L164) &gt;= 1), IF($O164 &lt;&gt; "", $E164/$O164, ""), ""),"")</f>
        <v>#VALUE!</v>
      </c>
      <c r="Q164" s="10" t="e">
        <f>IF('FY2023'!$A166&lt;&gt;"",IF(AND(MONTH($K164) &lt;= 2, MONTH($L164) &gt;= 2), IF($O164 &lt;&gt; "", $E164/$O164, ""), ""),"")</f>
        <v>#VALUE!</v>
      </c>
      <c r="R164" s="10" t="e">
        <f>IF('FY2023'!$A166&lt;&gt;"",IF(AND(MONTH($K164) &lt;= 3, MONTH($L164) &gt;= 3), IF($O164 &lt;&gt; "", $E164/$O164, ""), ""),"")</f>
        <v>#VALUE!</v>
      </c>
      <c r="S164" s="10" t="e">
        <f>IF('FY2023'!$A166&lt;&gt;"",IF(AND(MONTH($K164) &lt;= 4, MONTH($L164) &gt;= 4), IF($O164 &lt;&gt; "", $E164/$O164, ""), ""),"")</f>
        <v>#VALUE!</v>
      </c>
      <c r="T164" s="10" t="e">
        <f>IF('FY2023'!$A166&lt;&gt;"",IF(AND(MONTH($K164) &lt;= 5, MONTH($L164) &gt;= 5), IF($O164 &lt;&gt; "", $E164/$O164, ""), ""),"")</f>
        <v>#VALUE!</v>
      </c>
      <c r="U164" s="10" t="e">
        <f>IF('FY2023'!$A166&lt;&gt;"",IF(AND(MONTH($K164) &lt;= 6, MONTH($L164) &gt;= 6), IF($O164 &lt;&gt; "", $E164/$O164, ""), ""),"")</f>
        <v>#VALUE!</v>
      </c>
      <c r="V164" s="10" t="e">
        <f>IF('FY2023'!$A166&lt;&gt;"",IF(AND(MONTH($K164) &lt;= 7, MONTH($L164) &gt;= 7 ), IF($O164 &lt;&gt; "", $E164/$O164, ""), ""),"")</f>
        <v>#VALUE!</v>
      </c>
      <c r="W164" s="10" t="e">
        <f>IF('FY2023'!$A166&lt;&gt;"",IF(AND(MONTH($K164) &lt;= 8, MONTH($L164) &gt;= 8), IF($O164 &lt;&gt; "", $E164/$O164, ""), ""),"")</f>
        <v>#VALUE!</v>
      </c>
      <c r="X164" s="10" t="e">
        <f>IF('FY2023'!$A166&lt;&gt;"",IF(AND(MONTH($K164) &lt;= 9, MONTH($L164) &gt;= 9), IF($O164 &lt;&gt; "", $E164/$O164, ""), ""),"")</f>
        <v>#VALUE!</v>
      </c>
      <c r="Y164" s="10" t="e">
        <f>IF('FY2023'!$A166&lt;&gt;"",IF(AND(MONTH($K164) &lt;= 10, MONTH($L164) &gt;= 10), IF($O164 &lt;&gt; "", $E164/$O164, ""), ""),"")</f>
        <v>#VALUE!</v>
      </c>
      <c r="Z164" s="10" t="e">
        <f>IF('FY2023'!$A166&lt;&gt;"",IF(AND(MONTH($K164) &lt;= 11, MONTH($L164) &gt;= 11), IF($O164 &lt;&gt; "", $E164/$O164, ""), ""),"")</f>
        <v>#VALUE!</v>
      </c>
      <c r="AA164" s="10" t="e">
        <f>IF('FY2023'!$A166&lt;&gt;"",IF(AND(MONTH($K164) &lt;= 12, MONTH($L164) &gt;= 12), IF($O164 &lt;&gt; "", $E164/$O164, ""), ""),"")</f>
        <v>#VALUE!</v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 t="e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#VALUE!</v>
      </c>
      <c r="L165" s="7" t="e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#VALUE!</v>
      </c>
      <c r="M165" s="7" t="e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#VALUE!</v>
      </c>
      <c r="N165" s="7" t="e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#VALUE!</v>
      </c>
      <c r="O165" s="5" t="e">
        <f t="shared" si="2"/>
        <v>#VALUE!</v>
      </c>
      <c r="P165" s="10" t="e">
        <f>IF('FY2023'!$A167&lt;&gt;"",IF(AND(MONTH($K165) &lt;= 1, MONTH($L165) &gt;= 1), IF($O165 &lt;&gt; "", $E165/$O165, ""), ""),"")</f>
        <v>#VALUE!</v>
      </c>
      <c r="Q165" s="10" t="e">
        <f>IF('FY2023'!$A167&lt;&gt;"",IF(AND(MONTH($K165) &lt;= 2, MONTH($L165) &gt;= 2), IF($O165 &lt;&gt; "", $E165/$O165, ""), ""),"")</f>
        <v>#VALUE!</v>
      </c>
      <c r="R165" s="10" t="e">
        <f>IF('FY2023'!$A167&lt;&gt;"",IF(AND(MONTH($K165) &lt;= 3, MONTH($L165) &gt;= 3), IF($O165 &lt;&gt; "", $E165/$O165, ""), ""),"")</f>
        <v>#VALUE!</v>
      </c>
      <c r="S165" s="10" t="e">
        <f>IF('FY2023'!$A167&lt;&gt;"",IF(AND(MONTH($K165) &lt;= 4, MONTH($L165) &gt;= 4), IF($O165 &lt;&gt; "", $E165/$O165, ""), ""),"")</f>
        <v>#VALUE!</v>
      </c>
      <c r="T165" s="10" t="e">
        <f>IF('FY2023'!$A167&lt;&gt;"",IF(AND(MONTH($K165) &lt;= 5, MONTH($L165) &gt;= 5), IF($O165 &lt;&gt; "", $E165/$O165, ""), ""),"")</f>
        <v>#VALUE!</v>
      </c>
      <c r="U165" s="10" t="e">
        <f>IF('FY2023'!$A167&lt;&gt;"",IF(AND(MONTH($K165) &lt;= 6, MONTH($L165) &gt;= 6), IF($O165 &lt;&gt; "", $E165/$O165, ""), ""),"")</f>
        <v>#VALUE!</v>
      </c>
      <c r="V165" s="10" t="e">
        <f>IF('FY2023'!$A167&lt;&gt;"",IF(AND(MONTH($K165) &lt;= 7, MONTH($L165) &gt;= 7 ), IF($O165 &lt;&gt; "", $E165/$O165, ""), ""),"")</f>
        <v>#VALUE!</v>
      </c>
      <c r="W165" s="10" t="e">
        <f>IF('FY2023'!$A167&lt;&gt;"",IF(AND(MONTH($K165) &lt;= 8, MONTH($L165) &gt;= 8), IF($O165 &lt;&gt; "", $E165/$O165, ""), ""),"")</f>
        <v>#VALUE!</v>
      </c>
      <c r="X165" s="10" t="e">
        <f>IF('FY2023'!$A167&lt;&gt;"",IF(AND(MONTH($K165) &lt;= 9, MONTH($L165) &gt;= 9), IF($O165 &lt;&gt; "", $E165/$O165, ""), ""),"")</f>
        <v>#VALUE!</v>
      </c>
      <c r="Y165" s="10" t="e">
        <f>IF('FY2023'!$A167&lt;&gt;"",IF(AND(MONTH($K165) &lt;= 10, MONTH($L165) &gt;= 10), IF($O165 &lt;&gt; "", $E165/$O165, ""), ""),"")</f>
        <v>#VALUE!</v>
      </c>
      <c r="Z165" s="10" t="e">
        <f>IF('FY2023'!$A167&lt;&gt;"",IF(AND(MONTH($K165) &lt;= 11, MONTH($L165) &gt;= 11), IF($O165 &lt;&gt; "", $E165/$O165, ""), ""),"")</f>
        <v>#VALUE!</v>
      </c>
      <c r="AA165" s="10" t="e">
        <f>IF('FY2023'!$A167&lt;&gt;"",IF(AND(MONTH($K165) &lt;= 12, MONTH($L165) &gt;= 12), IF($O165 &lt;&gt; "", $E165/$O165, ""), ""),"")</f>
        <v>#VALUE!</v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 t="e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#VALUE!</v>
      </c>
      <c r="L166" s="7" t="e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#VALUE!</v>
      </c>
      <c r="M166" s="7" t="e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#VALUE!</v>
      </c>
      <c r="N166" s="7" t="e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#VALUE!</v>
      </c>
      <c r="O166" s="5" t="e">
        <f t="shared" si="2"/>
        <v>#VALUE!</v>
      </c>
      <c r="P166" s="10" t="e">
        <f>IF('FY2023'!$A168&lt;&gt;"",IF(AND(MONTH($K166) &lt;= 1, MONTH($L166) &gt;= 1), IF($O166 &lt;&gt; "", $E166/$O166, ""), ""),"")</f>
        <v>#VALUE!</v>
      </c>
      <c r="Q166" s="10" t="e">
        <f>IF('FY2023'!$A168&lt;&gt;"",IF(AND(MONTH($K166) &lt;= 2, MONTH($L166) &gt;= 2), IF($O166 &lt;&gt; "", $E166/$O166, ""), ""),"")</f>
        <v>#VALUE!</v>
      </c>
      <c r="R166" s="10" t="e">
        <f>IF('FY2023'!$A168&lt;&gt;"",IF(AND(MONTH($K166) &lt;= 3, MONTH($L166) &gt;= 3), IF($O166 &lt;&gt; "", $E166/$O166, ""), ""),"")</f>
        <v>#VALUE!</v>
      </c>
      <c r="S166" s="10" t="e">
        <f>IF('FY2023'!$A168&lt;&gt;"",IF(AND(MONTH($K166) &lt;= 4, MONTH($L166) &gt;= 4), IF($O166 &lt;&gt; "", $E166/$O166, ""), ""),"")</f>
        <v>#VALUE!</v>
      </c>
      <c r="T166" s="10" t="e">
        <f>IF('FY2023'!$A168&lt;&gt;"",IF(AND(MONTH($K166) &lt;= 5, MONTH($L166) &gt;= 5), IF($O166 &lt;&gt; "", $E166/$O166, ""), ""),"")</f>
        <v>#VALUE!</v>
      </c>
      <c r="U166" s="10" t="e">
        <f>IF('FY2023'!$A168&lt;&gt;"",IF(AND(MONTH($K166) &lt;= 6, MONTH($L166) &gt;= 6), IF($O166 &lt;&gt; "", $E166/$O166, ""), ""),"")</f>
        <v>#VALUE!</v>
      </c>
      <c r="V166" s="10" t="e">
        <f>IF('FY2023'!$A168&lt;&gt;"",IF(AND(MONTH($K166) &lt;= 7, MONTH($L166) &gt;= 7 ), IF($O166 &lt;&gt; "", $E166/$O166, ""), ""),"")</f>
        <v>#VALUE!</v>
      </c>
      <c r="W166" s="10" t="e">
        <f>IF('FY2023'!$A168&lt;&gt;"",IF(AND(MONTH($K166) &lt;= 8, MONTH($L166) &gt;= 8), IF($O166 &lt;&gt; "", $E166/$O166, ""), ""),"")</f>
        <v>#VALUE!</v>
      </c>
      <c r="X166" s="10" t="e">
        <f>IF('FY2023'!$A168&lt;&gt;"",IF(AND(MONTH($K166) &lt;= 9, MONTH($L166) &gt;= 9), IF($O166 &lt;&gt; "", $E166/$O166, ""), ""),"")</f>
        <v>#VALUE!</v>
      </c>
      <c r="Y166" s="10" t="e">
        <f>IF('FY2023'!$A168&lt;&gt;"",IF(AND(MONTH($K166) &lt;= 10, MONTH($L166) &gt;= 10), IF($O166 &lt;&gt; "", $E166/$O166, ""), ""),"")</f>
        <v>#VALUE!</v>
      </c>
      <c r="Z166" s="10" t="e">
        <f>IF('FY2023'!$A168&lt;&gt;"",IF(AND(MONTH($K166) &lt;= 11, MONTH($L166) &gt;= 11), IF($O166 &lt;&gt; "", $E166/$O166, ""), ""),"")</f>
        <v>#VALUE!</v>
      </c>
      <c r="AA166" s="10" t="e">
        <f>IF('FY2023'!$A168&lt;&gt;"",IF(AND(MONTH($K166) &lt;= 12, MONTH($L166) &gt;= 12), IF($O166 &lt;&gt; "", $E166/$O166, ""), ""),"")</f>
        <v>#VALUE!</v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 t="e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#VALUE!</v>
      </c>
      <c r="L167" s="7" t="e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#VALUE!</v>
      </c>
      <c r="M167" s="7" t="e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#VALUE!</v>
      </c>
      <c r="N167" s="7" t="e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#VALUE!</v>
      </c>
      <c r="O167" s="5" t="e">
        <f t="shared" si="2"/>
        <v>#VALUE!</v>
      </c>
      <c r="P167" s="10" t="e">
        <f>IF('FY2023'!$A169&lt;&gt;"",IF(AND(MONTH($K167) &lt;= 1, MONTH($L167) &gt;= 1), IF($O167 &lt;&gt; "", $E167/$O167, ""), ""),"")</f>
        <v>#VALUE!</v>
      </c>
      <c r="Q167" s="10" t="e">
        <f>IF('FY2023'!$A169&lt;&gt;"",IF(AND(MONTH($K167) &lt;= 2, MONTH($L167) &gt;= 2), IF($O167 &lt;&gt; "", $E167/$O167, ""), ""),"")</f>
        <v>#VALUE!</v>
      </c>
      <c r="R167" s="10" t="e">
        <f>IF('FY2023'!$A169&lt;&gt;"",IF(AND(MONTH($K167) &lt;= 3, MONTH($L167) &gt;= 3), IF($O167 &lt;&gt; "", $E167/$O167, ""), ""),"")</f>
        <v>#VALUE!</v>
      </c>
      <c r="S167" s="10" t="e">
        <f>IF('FY2023'!$A169&lt;&gt;"",IF(AND(MONTH($K167) &lt;= 4, MONTH($L167) &gt;= 4), IF($O167 &lt;&gt; "", $E167/$O167, ""), ""),"")</f>
        <v>#VALUE!</v>
      </c>
      <c r="T167" s="10" t="e">
        <f>IF('FY2023'!$A169&lt;&gt;"",IF(AND(MONTH($K167) &lt;= 5, MONTH($L167) &gt;= 5), IF($O167 &lt;&gt; "", $E167/$O167, ""), ""),"")</f>
        <v>#VALUE!</v>
      </c>
      <c r="U167" s="10" t="e">
        <f>IF('FY2023'!$A169&lt;&gt;"",IF(AND(MONTH($K167) &lt;= 6, MONTH($L167) &gt;= 6), IF($O167 &lt;&gt; "", $E167/$O167, ""), ""),"")</f>
        <v>#VALUE!</v>
      </c>
      <c r="V167" s="10" t="e">
        <f>IF('FY2023'!$A169&lt;&gt;"",IF(AND(MONTH($K167) &lt;= 7, MONTH($L167) &gt;= 7 ), IF($O167 &lt;&gt; "", $E167/$O167, ""), ""),"")</f>
        <v>#VALUE!</v>
      </c>
      <c r="W167" s="10" t="e">
        <f>IF('FY2023'!$A169&lt;&gt;"",IF(AND(MONTH($K167) &lt;= 8, MONTH($L167) &gt;= 8), IF($O167 &lt;&gt; "", $E167/$O167, ""), ""),"")</f>
        <v>#VALUE!</v>
      </c>
      <c r="X167" s="10" t="e">
        <f>IF('FY2023'!$A169&lt;&gt;"",IF(AND(MONTH($K167) &lt;= 9, MONTH($L167) &gt;= 9), IF($O167 &lt;&gt; "", $E167/$O167, ""), ""),"")</f>
        <v>#VALUE!</v>
      </c>
      <c r="Y167" s="10" t="e">
        <f>IF('FY2023'!$A169&lt;&gt;"",IF(AND(MONTH($K167) &lt;= 10, MONTH($L167) &gt;= 10), IF($O167 &lt;&gt; "", $E167/$O167, ""), ""),"")</f>
        <v>#VALUE!</v>
      </c>
      <c r="Z167" s="10" t="e">
        <f>IF('FY2023'!$A169&lt;&gt;"",IF(AND(MONTH($K167) &lt;= 11, MONTH($L167) &gt;= 11), IF($O167 &lt;&gt; "", $E167/$O167, ""), ""),"")</f>
        <v>#VALUE!</v>
      </c>
      <c r="AA167" s="10" t="e">
        <f>IF('FY2023'!$A169&lt;&gt;"",IF(AND(MONTH($K167) &lt;= 12, MONTH($L167) &gt;= 12), IF($O167 &lt;&gt; "", $E167/$O167, ""), ""),"")</f>
        <v>#VALUE!</v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 t="e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#VALUE!</v>
      </c>
      <c r="L168" s="7" t="e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#VALUE!</v>
      </c>
      <c r="M168" s="7" t="e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#VALUE!</v>
      </c>
      <c r="N168" s="7" t="e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#VALUE!</v>
      </c>
      <c r="O168" s="5" t="e">
        <f t="shared" si="2"/>
        <v>#VALUE!</v>
      </c>
      <c r="P168" s="10" t="e">
        <f>IF('FY2023'!$A170&lt;&gt;"",IF(AND(MONTH($K168) &lt;= 1, MONTH($L168) &gt;= 1), IF($O168 &lt;&gt; "", $E168/$O168, ""), ""),"")</f>
        <v>#VALUE!</v>
      </c>
      <c r="Q168" s="10" t="e">
        <f>IF('FY2023'!$A170&lt;&gt;"",IF(AND(MONTH($K168) &lt;= 2, MONTH($L168) &gt;= 2), IF($O168 &lt;&gt; "", $E168/$O168, ""), ""),"")</f>
        <v>#VALUE!</v>
      </c>
      <c r="R168" s="10" t="e">
        <f>IF('FY2023'!$A170&lt;&gt;"",IF(AND(MONTH($K168) &lt;= 3, MONTH($L168) &gt;= 3), IF($O168 &lt;&gt; "", $E168/$O168, ""), ""),"")</f>
        <v>#VALUE!</v>
      </c>
      <c r="S168" s="10" t="e">
        <f>IF('FY2023'!$A170&lt;&gt;"",IF(AND(MONTH($K168) &lt;= 4, MONTH($L168) &gt;= 4), IF($O168 &lt;&gt; "", $E168/$O168, ""), ""),"")</f>
        <v>#VALUE!</v>
      </c>
      <c r="T168" s="10" t="e">
        <f>IF('FY2023'!$A170&lt;&gt;"",IF(AND(MONTH($K168) &lt;= 5, MONTH($L168) &gt;= 5), IF($O168 &lt;&gt; "", $E168/$O168, ""), ""),"")</f>
        <v>#VALUE!</v>
      </c>
      <c r="U168" s="10" t="e">
        <f>IF('FY2023'!$A170&lt;&gt;"",IF(AND(MONTH($K168) &lt;= 6, MONTH($L168) &gt;= 6), IF($O168 &lt;&gt; "", $E168/$O168, ""), ""),"")</f>
        <v>#VALUE!</v>
      </c>
      <c r="V168" s="10" t="e">
        <f>IF('FY2023'!$A170&lt;&gt;"",IF(AND(MONTH($K168) &lt;= 7, MONTH($L168) &gt;= 7 ), IF($O168 &lt;&gt; "", $E168/$O168, ""), ""),"")</f>
        <v>#VALUE!</v>
      </c>
      <c r="W168" s="10" t="e">
        <f>IF('FY2023'!$A170&lt;&gt;"",IF(AND(MONTH($K168) &lt;= 8, MONTH($L168) &gt;= 8), IF($O168 &lt;&gt; "", $E168/$O168, ""), ""),"")</f>
        <v>#VALUE!</v>
      </c>
      <c r="X168" s="10" t="e">
        <f>IF('FY2023'!$A170&lt;&gt;"",IF(AND(MONTH($K168) &lt;= 9, MONTH($L168) &gt;= 9), IF($O168 &lt;&gt; "", $E168/$O168, ""), ""),"")</f>
        <v>#VALUE!</v>
      </c>
      <c r="Y168" s="10" t="e">
        <f>IF('FY2023'!$A170&lt;&gt;"",IF(AND(MONTH($K168) &lt;= 10, MONTH($L168) &gt;= 10), IF($O168 &lt;&gt; "", $E168/$O168, ""), ""),"")</f>
        <v>#VALUE!</v>
      </c>
      <c r="Z168" s="10" t="e">
        <f>IF('FY2023'!$A170&lt;&gt;"",IF(AND(MONTH($K168) &lt;= 11, MONTH($L168) &gt;= 11), IF($O168 &lt;&gt; "", $E168/$O168, ""), ""),"")</f>
        <v>#VALUE!</v>
      </c>
      <c r="AA168" s="10" t="e">
        <f>IF('FY2023'!$A170&lt;&gt;"",IF(AND(MONTH($K168) &lt;= 12, MONTH($L168) &gt;= 12), IF($O168 &lt;&gt; "", $E168/$O168, ""), ""),"")</f>
        <v>#VALUE!</v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 t="e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#VALUE!</v>
      </c>
      <c r="L169" s="7" t="e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#VALUE!</v>
      </c>
      <c r="M169" s="7" t="e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#VALUE!</v>
      </c>
      <c r="N169" s="7" t="e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#VALUE!</v>
      </c>
      <c r="O169" s="5" t="e">
        <f t="shared" si="2"/>
        <v>#VALUE!</v>
      </c>
      <c r="P169" s="10" t="e">
        <f>IF('FY2023'!$A171&lt;&gt;"",IF(AND(MONTH($K169) &lt;= 1, MONTH($L169) &gt;= 1), IF($O169 &lt;&gt; "", $E169/$O169, ""), ""),"")</f>
        <v>#VALUE!</v>
      </c>
      <c r="Q169" s="10" t="e">
        <f>IF('FY2023'!$A171&lt;&gt;"",IF(AND(MONTH($K169) &lt;= 2, MONTH($L169) &gt;= 2), IF($O169 &lt;&gt; "", $E169/$O169, ""), ""),"")</f>
        <v>#VALUE!</v>
      </c>
      <c r="R169" s="10" t="e">
        <f>IF('FY2023'!$A171&lt;&gt;"",IF(AND(MONTH($K169) &lt;= 3, MONTH($L169) &gt;= 3), IF($O169 &lt;&gt; "", $E169/$O169, ""), ""),"")</f>
        <v>#VALUE!</v>
      </c>
      <c r="S169" s="10" t="e">
        <f>IF('FY2023'!$A171&lt;&gt;"",IF(AND(MONTH($K169) &lt;= 4, MONTH($L169) &gt;= 4), IF($O169 &lt;&gt; "", $E169/$O169, ""), ""),"")</f>
        <v>#VALUE!</v>
      </c>
      <c r="T169" s="10" t="e">
        <f>IF('FY2023'!$A171&lt;&gt;"",IF(AND(MONTH($K169) &lt;= 5, MONTH($L169) &gt;= 5), IF($O169 &lt;&gt; "", $E169/$O169, ""), ""),"")</f>
        <v>#VALUE!</v>
      </c>
      <c r="U169" s="10" t="e">
        <f>IF('FY2023'!$A171&lt;&gt;"",IF(AND(MONTH($K169) &lt;= 6, MONTH($L169) &gt;= 6), IF($O169 &lt;&gt; "", $E169/$O169, ""), ""),"")</f>
        <v>#VALUE!</v>
      </c>
      <c r="V169" s="10" t="e">
        <f>IF('FY2023'!$A171&lt;&gt;"",IF(AND(MONTH($K169) &lt;= 7, MONTH($L169) &gt;= 7 ), IF($O169 &lt;&gt; "", $E169/$O169, ""), ""),"")</f>
        <v>#VALUE!</v>
      </c>
      <c r="W169" s="10" t="e">
        <f>IF('FY2023'!$A171&lt;&gt;"",IF(AND(MONTH($K169) &lt;= 8, MONTH($L169) &gt;= 8), IF($O169 &lt;&gt; "", $E169/$O169, ""), ""),"")</f>
        <v>#VALUE!</v>
      </c>
      <c r="X169" s="10" t="e">
        <f>IF('FY2023'!$A171&lt;&gt;"",IF(AND(MONTH($K169) &lt;= 9, MONTH($L169) &gt;= 9), IF($O169 &lt;&gt; "", $E169/$O169, ""), ""),"")</f>
        <v>#VALUE!</v>
      </c>
      <c r="Y169" s="10" t="e">
        <f>IF('FY2023'!$A171&lt;&gt;"",IF(AND(MONTH($K169) &lt;= 10, MONTH($L169) &gt;= 10), IF($O169 &lt;&gt; "", $E169/$O169, ""), ""),"")</f>
        <v>#VALUE!</v>
      </c>
      <c r="Z169" s="10" t="e">
        <f>IF('FY2023'!$A171&lt;&gt;"",IF(AND(MONTH($K169) &lt;= 11, MONTH($L169) &gt;= 11), IF($O169 &lt;&gt; "", $E169/$O169, ""), ""),"")</f>
        <v>#VALUE!</v>
      </c>
      <c r="AA169" s="10" t="e">
        <f>IF('FY2023'!$A171&lt;&gt;"",IF(AND(MONTH($K169) &lt;= 12, MONTH($L169) &gt;= 12), IF($O169 &lt;&gt; "", $E169/$O169, ""), ""),"")</f>
        <v>#VALUE!</v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 t="e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#VALUE!</v>
      </c>
      <c r="L170" s="7" t="e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#VALUE!</v>
      </c>
      <c r="M170" s="7" t="e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#VALUE!</v>
      </c>
      <c r="N170" s="7" t="e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#VALUE!</v>
      </c>
      <c r="O170" s="5" t="e">
        <f t="shared" si="2"/>
        <v>#VALUE!</v>
      </c>
      <c r="P170" s="10" t="e">
        <f>IF('FY2023'!$A172&lt;&gt;"",IF(AND(MONTH($K170) &lt;= 1, MONTH($L170) &gt;= 1), IF($O170 &lt;&gt; "", $E170/$O170, ""), ""),"")</f>
        <v>#VALUE!</v>
      </c>
      <c r="Q170" s="10" t="e">
        <f>IF('FY2023'!$A172&lt;&gt;"",IF(AND(MONTH($K170) &lt;= 2, MONTH($L170) &gt;= 2), IF($O170 &lt;&gt; "", $E170/$O170, ""), ""),"")</f>
        <v>#VALUE!</v>
      </c>
      <c r="R170" s="10" t="e">
        <f>IF('FY2023'!$A172&lt;&gt;"",IF(AND(MONTH($K170) &lt;= 3, MONTH($L170) &gt;= 3), IF($O170 &lt;&gt; "", $E170/$O170, ""), ""),"")</f>
        <v>#VALUE!</v>
      </c>
      <c r="S170" s="10" t="e">
        <f>IF('FY2023'!$A172&lt;&gt;"",IF(AND(MONTH($K170) &lt;= 4, MONTH($L170) &gt;= 4), IF($O170 &lt;&gt; "", $E170/$O170, ""), ""),"")</f>
        <v>#VALUE!</v>
      </c>
      <c r="T170" s="10" t="e">
        <f>IF('FY2023'!$A172&lt;&gt;"",IF(AND(MONTH($K170) &lt;= 5, MONTH($L170) &gt;= 5), IF($O170 &lt;&gt; "", $E170/$O170, ""), ""),"")</f>
        <v>#VALUE!</v>
      </c>
      <c r="U170" s="10" t="e">
        <f>IF('FY2023'!$A172&lt;&gt;"",IF(AND(MONTH($K170) &lt;= 6, MONTH($L170) &gt;= 6), IF($O170 &lt;&gt; "", $E170/$O170, ""), ""),"")</f>
        <v>#VALUE!</v>
      </c>
      <c r="V170" s="10" t="e">
        <f>IF('FY2023'!$A172&lt;&gt;"",IF(AND(MONTH($K170) &lt;= 7, MONTH($L170) &gt;= 7 ), IF($O170 &lt;&gt; "", $E170/$O170, ""), ""),"")</f>
        <v>#VALUE!</v>
      </c>
      <c r="W170" s="10" t="e">
        <f>IF('FY2023'!$A172&lt;&gt;"",IF(AND(MONTH($K170) &lt;= 8, MONTH($L170) &gt;= 8), IF($O170 &lt;&gt; "", $E170/$O170, ""), ""),"")</f>
        <v>#VALUE!</v>
      </c>
      <c r="X170" s="10" t="e">
        <f>IF('FY2023'!$A172&lt;&gt;"",IF(AND(MONTH($K170) &lt;= 9, MONTH($L170) &gt;= 9), IF($O170 &lt;&gt; "", $E170/$O170, ""), ""),"")</f>
        <v>#VALUE!</v>
      </c>
      <c r="Y170" s="10" t="e">
        <f>IF('FY2023'!$A172&lt;&gt;"",IF(AND(MONTH($K170) &lt;= 10, MONTH($L170) &gt;= 10), IF($O170 &lt;&gt; "", $E170/$O170, ""), ""),"")</f>
        <v>#VALUE!</v>
      </c>
      <c r="Z170" s="10" t="e">
        <f>IF('FY2023'!$A172&lt;&gt;"",IF(AND(MONTH($K170) &lt;= 11, MONTH($L170) &gt;= 11), IF($O170 &lt;&gt; "", $E170/$O170, ""), ""),"")</f>
        <v>#VALUE!</v>
      </c>
      <c r="AA170" s="10" t="e">
        <f>IF('FY2023'!$A172&lt;&gt;"",IF(AND(MONTH($K170) &lt;= 12, MONTH($L170) &gt;= 12), IF($O170 &lt;&gt; "", $E170/$O170, ""), ""),"")</f>
        <v>#VALUE!</v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 t="e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#VALUE!</v>
      </c>
      <c r="L171" s="7" t="e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#VALUE!</v>
      </c>
      <c r="M171" s="7" t="e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#VALUE!</v>
      </c>
      <c r="N171" s="7" t="e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#VALUE!</v>
      </c>
      <c r="O171" s="5" t="e">
        <f t="shared" si="2"/>
        <v>#VALUE!</v>
      </c>
      <c r="P171" s="10" t="e">
        <f>IF('FY2023'!$A173&lt;&gt;"",IF(AND(MONTH($K171) &lt;= 1, MONTH($L171) &gt;= 1), IF($O171 &lt;&gt; "", $E171/$O171, ""), ""),"")</f>
        <v>#VALUE!</v>
      </c>
      <c r="Q171" s="10" t="e">
        <f>IF('FY2023'!$A173&lt;&gt;"",IF(AND(MONTH($K171) &lt;= 2, MONTH($L171) &gt;= 2), IF($O171 &lt;&gt; "", $E171/$O171, ""), ""),"")</f>
        <v>#VALUE!</v>
      </c>
      <c r="R171" s="10" t="e">
        <f>IF('FY2023'!$A173&lt;&gt;"",IF(AND(MONTH($K171) &lt;= 3, MONTH($L171) &gt;= 3), IF($O171 &lt;&gt; "", $E171/$O171, ""), ""),"")</f>
        <v>#VALUE!</v>
      </c>
      <c r="S171" s="10" t="e">
        <f>IF('FY2023'!$A173&lt;&gt;"",IF(AND(MONTH($K171) &lt;= 4, MONTH($L171) &gt;= 4), IF($O171 &lt;&gt; "", $E171/$O171, ""), ""),"")</f>
        <v>#VALUE!</v>
      </c>
      <c r="T171" s="10" t="e">
        <f>IF('FY2023'!$A173&lt;&gt;"",IF(AND(MONTH($K171) &lt;= 5, MONTH($L171) &gt;= 5), IF($O171 &lt;&gt; "", $E171/$O171, ""), ""),"")</f>
        <v>#VALUE!</v>
      </c>
      <c r="U171" s="10" t="e">
        <f>IF('FY2023'!$A173&lt;&gt;"",IF(AND(MONTH($K171) &lt;= 6, MONTH($L171) &gt;= 6), IF($O171 &lt;&gt; "", $E171/$O171, ""), ""),"")</f>
        <v>#VALUE!</v>
      </c>
      <c r="V171" s="10" t="e">
        <f>IF('FY2023'!$A173&lt;&gt;"",IF(AND(MONTH($K171) &lt;= 7, MONTH($L171) &gt;= 7 ), IF($O171 &lt;&gt; "", $E171/$O171, ""), ""),"")</f>
        <v>#VALUE!</v>
      </c>
      <c r="W171" s="10" t="e">
        <f>IF('FY2023'!$A173&lt;&gt;"",IF(AND(MONTH($K171) &lt;= 8, MONTH($L171) &gt;= 8), IF($O171 &lt;&gt; "", $E171/$O171, ""), ""),"")</f>
        <v>#VALUE!</v>
      </c>
      <c r="X171" s="10" t="e">
        <f>IF('FY2023'!$A173&lt;&gt;"",IF(AND(MONTH($K171) &lt;= 9, MONTH($L171) &gt;= 9), IF($O171 &lt;&gt; "", $E171/$O171, ""), ""),"")</f>
        <v>#VALUE!</v>
      </c>
      <c r="Y171" s="10" t="e">
        <f>IF('FY2023'!$A173&lt;&gt;"",IF(AND(MONTH($K171) &lt;= 10, MONTH($L171) &gt;= 10), IF($O171 &lt;&gt; "", $E171/$O171, ""), ""),"")</f>
        <v>#VALUE!</v>
      </c>
      <c r="Z171" s="10" t="e">
        <f>IF('FY2023'!$A173&lt;&gt;"",IF(AND(MONTH($K171) &lt;= 11, MONTH($L171) &gt;= 11), IF($O171 &lt;&gt; "", $E171/$O171, ""), ""),"")</f>
        <v>#VALUE!</v>
      </c>
      <c r="AA171" s="10" t="e">
        <f>IF('FY2023'!$A173&lt;&gt;"",IF(AND(MONTH($K171) &lt;= 12, MONTH($L171) &gt;= 12), IF($O171 &lt;&gt; "", $E171/$O171, ""), ""),"")</f>
        <v>#VALUE!</v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 t="e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#VALUE!</v>
      </c>
      <c r="L172" s="7" t="e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#VALUE!</v>
      </c>
      <c r="M172" s="7" t="e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#VALUE!</v>
      </c>
      <c r="N172" s="7" t="e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#VALUE!</v>
      </c>
      <c r="O172" s="5" t="e">
        <f t="shared" si="2"/>
        <v>#VALUE!</v>
      </c>
      <c r="P172" s="10" t="e">
        <f>IF('FY2023'!$A174&lt;&gt;"",IF(AND(MONTH($K172) &lt;= 1, MONTH($L172) &gt;= 1), IF($O172 &lt;&gt; "", $E172/$O172, ""), ""),"")</f>
        <v>#VALUE!</v>
      </c>
      <c r="Q172" s="10" t="e">
        <f>IF('FY2023'!$A174&lt;&gt;"",IF(AND(MONTH($K172) &lt;= 2, MONTH($L172) &gt;= 2), IF($O172 &lt;&gt; "", $E172/$O172, ""), ""),"")</f>
        <v>#VALUE!</v>
      </c>
      <c r="R172" s="10" t="e">
        <f>IF('FY2023'!$A174&lt;&gt;"",IF(AND(MONTH($K172) &lt;= 3, MONTH($L172) &gt;= 3), IF($O172 &lt;&gt; "", $E172/$O172, ""), ""),"")</f>
        <v>#VALUE!</v>
      </c>
      <c r="S172" s="10" t="e">
        <f>IF('FY2023'!$A174&lt;&gt;"",IF(AND(MONTH($K172) &lt;= 4, MONTH($L172) &gt;= 4), IF($O172 &lt;&gt; "", $E172/$O172, ""), ""),"")</f>
        <v>#VALUE!</v>
      </c>
      <c r="T172" s="10" t="e">
        <f>IF('FY2023'!$A174&lt;&gt;"",IF(AND(MONTH($K172) &lt;= 5, MONTH($L172) &gt;= 5), IF($O172 &lt;&gt; "", $E172/$O172, ""), ""),"")</f>
        <v>#VALUE!</v>
      </c>
      <c r="U172" s="10" t="e">
        <f>IF('FY2023'!$A174&lt;&gt;"",IF(AND(MONTH($K172) &lt;= 6, MONTH($L172) &gt;= 6), IF($O172 &lt;&gt; "", $E172/$O172, ""), ""),"")</f>
        <v>#VALUE!</v>
      </c>
      <c r="V172" s="10" t="e">
        <f>IF('FY2023'!$A174&lt;&gt;"",IF(AND(MONTH($K172) &lt;= 7, MONTH($L172) &gt;= 7 ), IF($O172 &lt;&gt; "", $E172/$O172, ""), ""),"")</f>
        <v>#VALUE!</v>
      </c>
      <c r="W172" s="10" t="e">
        <f>IF('FY2023'!$A174&lt;&gt;"",IF(AND(MONTH($K172) &lt;= 8, MONTH($L172) &gt;= 8), IF($O172 &lt;&gt; "", $E172/$O172, ""), ""),"")</f>
        <v>#VALUE!</v>
      </c>
      <c r="X172" s="10" t="e">
        <f>IF('FY2023'!$A174&lt;&gt;"",IF(AND(MONTH($K172) &lt;= 9, MONTH($L172) &gt;= 9), IF($O172 &lt;&gt; "", $E172/$O172, ""), ""),"")</f>
        <v>#VALUE!</v>
      </c>
      <c r="Y172" s="10" t="e">
        <f>IF('FY2023'!$A174&lt;&gt;"",IF(AND(MONTH($K172) &lt;= 10, MONTH($L172) &gt;= 10), IF($O172 &lt;&gt; "", $E172/$O172, ""), ""),"")</f>
        <v>#VALUE!</v>
      </c>
      <c r="Z172" s="10" t="e">
        <f>IF('FY2023'!$A174&lt;&gt;"",IF(AND(MONTH($K172) &lt;= 11, MONTH($L172) &gt;= 11), IF($O172 &lt;&gt; "", $E172/$O172, ""), ""),"")</f>
        <v>#VALUE!</v>
      </c>
      <c r="AA172" s="10" t="e">
        <f>IF('FY2023'!$A174&lt;&gt;"",IF(AND(MONTH($K172) &lt;= 12, MONTH($L172) &gt;= 12), IF($O172 &lt;&gt; "", $E172/$O172, ""), ""),"")</f>
        <v>#VALUE!</v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 t="e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#VALUE!</v>
      </c>
      <c r="L173" s="7" t="e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#VALUE!</v>
      </c>
      <c r="M173" s="7" t="e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#VALUE!</v>
      </c>
      <c r="N173" s="7" t="e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#VALUE!</v>
      </c>
      <c r="O173" s="5" t="e">
        <f t="shared" si="2"/>
        <v>#VALUE!</v>
      </c>
      <c r="P173" s="10" t="e">
        <f>IF('FY2023'!$A175&lt;&gt;"",IF(AND(MONTH($K173) &lt;= 1, MONTH($L173) &gt;= 1), IF($O173 &lt;&gt; "", $E173/$O173, ""), ""),"")</f>
        <v>#VALUE!</v>
      </c>
      <c r="Q173" s="10" t="e">
        <f>IF('FY2023'!$A175&lt;&gt;"",IF(AND(MONTH($K173) &lt;= 2, MONTH($L173) &gt;= 2), IF($O173 &lt;&gt; "", $E173/$O173, ""), ""),"")</f>
        <v>#VALUE!</v>
      </c>
      <c r="R173" s="10" t="e">
        <f>IF('FY2023'!$A175&lt;&gt;"",IF(AND(MONTH($K173) &lt;= 3, MONTH($L173) &gt;= 3), IF($O173 &lt;&gt; "", $E173/$O173, ""), ""),"")</f>
        <v>#VALUE!</v>
      </c>
      <c r="S173" s="10" t="e">
        <f>IF('FY2023'!$A175&lt;&gt;"",IF(AND(MONTH($K173) &lt;= 4, MONTH($L173) &gt;= 4), IF($O173 &lt;&gt; "", $E173/$O173, ""), ""),"")</f>
        <v>#VALUE!</v>
      </c>
      <c r="T173" s="10" t="e">
        <f>IF('FY2023'!$A175&lt;&gt;"",IF(AND(MONTH($K173) &lt;= 5, MONTH($L173) &gt;= 5), IF($O173 &lt;&gt; "", $E173/$O173, ""), ""),"")</f>
        <v>#VALUE!</v>
      </c>
      <c r="U173" s="10" t="e">
        <f>IF('FY2023'!$A175&lt;&gt;"",IF(AND(MONTH($K173) &lt;= 6, MONTH($L173) &gt;= 6), IF($O173 &lt;&gt; "", $E173/$O173, ""), ""),"")</f>
        <v>#VALUE!</v>
      </c>
      <c r="V173" s="10" t="e">
        <f>IF('FY2023'!$A175&lt;&gt;"",IF(AND(MONTH($K173) &lt;= 7, MONTH($L173) &gt;= 7 ), IF($O173 &lt;&gt; "", $E173/$O173, ""), ""),"")</f>
        <v>#VALUE!</v>
      </c>
      <c r="W173" s="10" t="e">
        <f>IF('FY2023'!$A175&lt;&gt;"",IF(AND(MONTH($K173) &lt;= 8, MONTH($L173) &gt;= 8), IF($O173 &lt;&gt; "", $E173/$O173, ""), ""),"")</f>
        <v>#VALUE!</v>
      </c>
      <c r="X173" s="10" t="e">
        <f>IF('FY2023'!$A175&lt;&gt;"",IF(AND(MONTH($K173) &lt;= 9, MONTH($L173) &gt;= 9), IF($O173 &lt;&gt; "", $E173/$O173, ""), ""),"")</f>
        <v>#VALUE!</v>
      </c>
      <c r="Y173" s="10" t="e">
        <f>IF('FY2023'!$A175&lt;&gt;"",IF(AND(MONTH($K173) &lt;= 10, MONTH($L173) &gt;= 10), IF($O173 &lt;&gt; "", $E173/$O173, ""), ""),"")</f>
        <v>#VALUE!</v>
      </c>
      <c r="Z173" s="10" t="e">
        <f>IF('FY2023'!$A175&lt;&gt;"",IF(AND(MONTH($K173) &lt;= 11, MONTH($L173) &gt;= 11), IF($O173 &lt;&gt; "", $E173/$O173, ""), ""),"")</f>
        <v>#VALUE!</v>
      </c>
      <c r="AA173" s="10" t="e">
        <f>IF('FY2023'!$A175&lt;&gt;"",IF(AND(MONTH($K173) &lt;= 12, MONTH($L173) &gt;= 12), IF($O173 &lt;&gt; "", $E173/$O173, ""), ""),"")</f>
        <v>#VALUE!</v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 t="e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#VALUE!</v>
      </c>
      <c r="L174" s="7" t="e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#VALUE!</v>
      </c>
      <c r="M174" s="7" t="e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#VALUE!</v>
      </c>
      <c r="N174" s="7" t="e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#VALUE!</v>
      </c>
      <c r="O174" s="5" t="e">
        <f t="shared" si="2"/>
        <v>#VALUE!</v>
      </c>
      <c r="P174" s="10" t="e">
        <f>IF('FY2023'!$A176&lt;&gt;"",IF(AND(MONTH($K174) &lt;= 1, MONTH($L174) &gt;= 1), IF($O174 &lt;&gt; "", $E174/$O174, ""), ""),"")</f>
        <v>#VALUE!</v>
      </c>
      <c r="Q174" s="10" t="e">
        <f>IF('FY2023'!$A176&lt;&gt;"",IF(AND(MONTH($K174) &lt;= 2, MONTH($L174) &gt;= 2), IF($O174 &lt;&gt; "", $E174/$O174, ""), ""),"")</f>
        <v>#VALUE!</v>
      </c>
      <c r="R174" s="10" t="e">
        <f>IF('FY2023'!$A176&lt;&gt;"",IF(AND(MONTH($K174) &lt;= 3, MONTH($L174) &gt;= 3), IF($O174 &lt;&gt; "", $E174/$O174, ""), ""),"")</f>
        <v>#VALUE!</v>
      </c>
      <c r="S174" s="10" t="e">
        <f>IF('FY2023'!$A176&lt;&gt;"",IF(AND(MONTH($K174) &lt;= 4, MONTH($L174) &gt;= 4), IF($O174 &lt;&gt; "", $E174/$O174, ""), ""),"")</f>
        <v>#VALUE!</v>
      </c>
      <c r="T174" s="10" t="e">
        <f>IF('FY2023'!$A176&lt;&gt;"",IF(AND(MONTH($K174) &lt;= 5, MONTH($L174) &gt;= 5), IF($O174 &lt;&gt; "", $E174/$O174, ""), ""),"")</f>
        <v>#VALUE!</v>
      </c>
      <c r="U174" s="10" t="e">
        <f>IF('FY2023'!$A176&lt;&gt;"",IF(AND(MONTH($K174) &lt;= 6, MONTH($L174) &gt;= 6), IF($O174 &lt;&gt; "", $E174/$O174, ""), ""),"")</f>
        <v>#VALUE!</v>
      </c>
      <c r="V174" s="10" t="e">
        <f>IF('FY2023'!$A176&lt;&gt;"",IF(AND(MONTH($K174) &lt;= 7, MONTH($L174) &gt;= 7 ), IF($O174 &lt;&gt; "", $E174/$O174, ""), ""),"")</f>
        <v>#VALUE!</v>
      </c>
      <c r="W174" s="10" t="e">
        <f>IF('FY2023'!$A176&lt;&gt;"",IF(AND(MONTH($K174) &lt;= 8, MONTH($L174) &gt;= 8), IF($O174 &lt;&gt; "", $E174/$O174, ""), ""),"")</f>
        <v>#VALUE!</v>
      </c>
      <c r="X174" s="10" t="e">
        <f>IF('FY2023'!$A176&lt;&gt;"",IF(AND(MONTH($K174) &lt;= 9, MONTH($L174) &gt;= 9), IF($O174 &lt;&gt; "", $E174/$O174, ""), ""),"")</f>
        <v>#VALUE!</v>
      </c>
      <c r="Y174" s="10" t="e">
        <f>IF('FY2023'!$A176&lt;&gt;"",IF(AND(MONTH($K174) &lt;= 10, MONTH($L174) &gt;= 10), IF($O174 &lt;&gt; "", $E174/$O174, ""), ""),"")</f>
        <v>#VALUE!</v>
      </c>
      <c r="Z174" s="10" t="e">
        <f>IF('FY2023'!$A176&lt;&gt;"",IF(AND(MONTH($K174) &lt;= 11, MONTH($L174) &gt;= 11), IF($O174 &lt;&gt; "", $E174/$O174, ""), ""),"")</f>
        <v>#VALUE!</v>
      </c>
      <c r="AA174" s="10" t="e">
        <f>IF('FY2023'!$A176&lt;&gt;"",IF(AND(MONTH($K174) &lt;= 12, MONTH($L174) &gt;= 12), IF($O174 &lt;&gt; "", $E174/$O174, ""), ""),"")</f>
        <v>#VALUE!</v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 t="e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#VALUE!</v>
      </c>
      <c r="L175" s="7" t="e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#VALUE!</v>
      </c>
      <c r="M175" s="7" t="e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#VALUE!</v>
      </c>
      <c r="N175" s="7" t="e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#VALUE!</v>
      </c>
      <c r="O175" s="5" t="e">
        <f t="shared" si="2"/>
        <v>#VALUE!</v>
      </c>
      <c r="P175" s="10" t="e">
        <f>IF('FY2023'!$A177&lt;&gt;"",IF(AND(MONTH($K175) &lt;= 1, MONTH($L175) &gt;= 1), IF($O175 &lt;&gt; "", $E175/$O175, ""), ""),"")</f>
        <v>#VALUE!</v>
      </c>
      <c r="Q175" s="10" t="e">
        <f>IF('FY2023'!$A177&lt;&gt;"",IF(AND(MONTH($K175) &lt;= 2, MONTH($L175) &gt;= 2), IF($O175 &lt;&gt; "", $E175/$O175, ""), ""),"")</f>
        <v>#VALUE!</v>
      </c>
      <c r="R175" s="10" t="e">
        <f>IF('FY2023'!$A177&lt;&gt;"",IF(AND(MONTH($K175) &lt;= 3, MONTH($L175) &gt;= 3), IF($O175 &lt;&gt; "", $E175/$O175, ""), ""),"")</f>
        <v>#VALUE!</v>
      </c>
      <c r="S175" s="10" t="e">
        <f>IF('FY2023'!$A177&lt;&gt;"",IF(AND(MONTH($K175) &lt;= 4, MONTH($L175) &gt;= 4), IF($O175 &lt;&gt; "", $E175/$O175, ""), ""),"")</f>
        <v>#VALUE!</v>
      </c>
      <c r="T175" s="10" t="e">
        <f>IF('FY2023'!$A177&lt;&gt;"",IF(AND(MONTH($K175) &lt;= 5, MONTH($L175) &gt;= 5), IF($O175 &lt;&gt; "", $E175/$O175, ""), ""),"")</f>
        <v>#VALUE!</v>
      </c>
      <c r="U175" s="10" t="e">
        <f>IF('FY2023'!$A177&lt;&gt;"",IF(AND(MONTH($K175) &lt;= 6, MONTH($L175) &gt;= 6), IF($O175 &lt;&gt; "", $E175/$O175, ""), ""),"")</f>
        <v>#VALUE!</v>
      </c>
      <c r="V175" s="10" t="e">
        <f>IF('FY2023'!$A177&lt;&gt;"",IF(AND(MONTH($K175) &lt;= 7, MONTH($L175) &gt;= 7 ), IF($O175 &lt;&gt; "", $E175/$O175, ""), ""),"")</f>
        <v>#VALUE!</v>
      </c>
      <c r="W175" s="10" t="e">
        <f>IF('FY2023'!$A177&lt;&gt;"",IF(AND(MONTH($K175) &lt;= 8, MONTH($L175) &gt;= 8), IF($O175 &lt;&gt; "", $E175/$O175, ""), ""),"")</f>
        <v>#VALUE!</v>
      </c>
      <c r="X175" s="10" t="e">
        <f>IF('FY2023'!$A177&lt;&gt;"",IF(AND(MONTH($K175) &lt;= 9, MONTH($L175) &gt;= 9), IF($O175 &lt;&gt; "", $E175/$O175, ""), ""),"")</f>
        <v>#VALUE!</v>
      </c>
      <c r="Y175" s="10" t="e">
        <f>IF('FY2023'!$A177&lt;&gt;"",IF(AND(MONTH($K175) &lt;= 10, MONTH($L175) &gt;= 10), IF($O175 &lt;&gt; "", $E175/$O175, ""), ""),"")</f>
        <v>#VALUE!</v>
      </c>
      <c r="Z175" s="10" t="e">
        <f>IF('FY2023'!$A177&lt;&gt;"",IF(AND(MONTH($K175) &lt;= 11, MONTH($L175) &gt;= 11), IF($O175 &lt;&gt; "", $E175/$O175, ""), ""),"")</f>
        <v>#VALUE!</v>
      </c>
      <c r="AA175" s="10" t="e">
        <f>IF('FY2023'!$A177&lt;&gt;"",IF(AND(MONTH($K175) &lt;= 12, MONTH($L175) &gt;= 12), IF($O175 &lt;&gt; "", $E175/$O175, ""), ""),"")</f>
        <v>#VALUE!</v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 t="e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#VALUE!</v>
      </c>
      <c r="L176" s="7" t="e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#VALUE!</v>
      </c>
      <c r="M176" s="7" t="e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#VALUE!</v>
      </c>
      <c r="N176" s="7" t="e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#VALUE!</v>
      </c>
      <c r="O176" s="5" t="e">
        <f t="shared" si="2"/>
        <v>#VALUE!</v>
      </c>
      <c r="P176" s="10" t="e">
        <f>IF('FY2023'!$A178&lt;&gt;"",IF(AND(MONTH($K176) &lt;= 1, MONTH($L176) &gt;= 1), IF($O176 &lt;&gt; "", $E176/$O176, ""), ""),"")</f>
        <v>#VALUE!</v>
      </c>
      <c r="Q176" s="10" t="e">
        <f>IF('FY2023'!$A178&lt;&gt;"",IF(AND(MONTH($K176) &lt;= 2, MONTH($L176) &gt;= 2), IF($O176 &lt;&gt; "", $E176/$O176, ""), ""),"")</f>
        <v>#VALUE!</v>
      </c>
      <c r="R176" s="10" t="e">
        <f>IF('FY2023'!$A178&lt;&gt;"",IF(AND(MONTH($K176) &lt;= 3, MONTH($L176) &gt;= 3), IF($O176 &lt;&gt; "", $E176/$O176, ""), ""),"")</f>
        <v>#VALUE!</v>
      </c>
      <c r="S176" s="10" t="e">
        <f>IF('FY2023'!$A178&lt;&gt;"",IF(AND(MONTH($K176) &lt;= 4, MONTH($L176) &gt;= 4), IF($O176 &lt;&gt; "", $E176/$O176, ""), ""),"")</f>
        <v>#VALUE!</v>
      </c>
      <c r="T176" s="10" t="e">
        <f>IF('FY2023'!$A178&lt;&gt;"",IF(AND(MONTH($K176) &lt;= 5, MONTH($L176) &gt;= 5), IF($O176 &lt;&gt; "", $E176/$O176, ""), ""),"")</f>
        <v>#VALUE!</v>
      </c>
      <c r="U176" s="10" t="e">
        <f>IF('FY2023'!$A178&lt;&gt;"",IF(AND(MONTH($K176) &lt;= 6, MONTH($L176) &gt;= 6), IF($O176 &lt;&gt; "", $E176/$O176, ""), ""),"")</f>
        <v>#VALUE!</v>
      </c>
      <c r="V176" s="10" t="e">
        <f>IF('FY2023'!$A178&lt;&gt;"",IF(AND(MONTH($K176) &lt;= 7, MONTH($L176) &gt;= 7 ), IF($O176 &lt;&gt; "", $E176/$O176, ""), ""),"")</f>
        <v>#VALUE!</v>
      </c>
      <c r="W176" s="10" t="e">
        <f>IF('FY2023'!$A178&lt;&gt;"",IF(AND(MONTH($K176) &lt;= 8, MONTH($L176) &gt;= 8), IF($O176 &lt;&gt; "", $E176/$O176, ""), ""),"")</f>
        <v>#VALUE!</v>
      </c>
      <c r="X176" s="10" t="e">
        <f>IF('FY2023'!$A178&lt;&gt;"",IF(AND(MONTH($K176) &lt;= 9, MONTH($L176) &gt;= 9), IF($O176 &lt;&gt; "", $E176/$O176, ""), ""),"")</f>
        <v>#VALUE!</v>
      </c>
      <c r="Y176" s="10" t="e">
        <f>IF('FY2023'!$A178&lt;&gt;"",IF(AND(MONTH($K176) &lt;= 10, MONTH($L176) &gt;= 10), IF($O176 &lt;&gt; "", $E176/$O176, ""), ""),"")</f>
        <v>#VALUE!</v>
      </c>
      <c r="Z176" s="10" t="e">
        <f>IF('FY2023'!$A178&lt;&gt;"",IF(AND(MONTH($K176) &lt;= 11, MONTH($L176) &gt;= 11), IF($O176 &lt;&gt; "", $E176/$O176, ""), ""),"")</f>
        <v>#VALUE!</v>
      </c>
      <c r="AA176" s="10" t="e">
        <f>IF('FY2023'!$A178&lt;&gt;"",IF(AND(MONTH($K176) &lt;= 12, MONTH($L176) &gt;= 12), IF($O176 &lt;&gt; "", $E176/$O176, ""), ""),"")</f>
        <v>#VALUE!</v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 t="e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#VALUE!</v>
      </c>
      <c r="L177" s="7" t="e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#VALUE!</v>
      </c>
      <c r="M177" s="7" t="e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#VALUE!</v>
      </c>
      <c r="N177" s="7" t="e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#VALUE!</v>
      </c>
      <c r="O177" s="5" t="e">
        <f t="shared" si="2"/>
        <v>#VALUE!</v>
      </c>
      <c r="P177" s="10" t="e">
        <f>IF('FY2023'!$A179&lt;&gt;"",IF(AND(MONTH($K177) &lt;= 1, MONTH($L177) &gt;= 1), IF($O177 &lt;&gt; "", $E177/$O177, ""), ""),"")</f>
        <v>#VALUE!</v>
      </c>
      <c r="Q177" s="10" t="e">
        <f>IF('FY2023'!$A179&lt;&gt;"",IF(AND(MONTH($K177) &lt;= 2, MONTH($L177) &gt;= 2), IF($O177 &lt;&gt; "", $E177/$O177, ""), ""),"")</f>
        <v>#VALUE!</v>
      </c>
      <c r="R177" s="10" t="e">
        <f>IF('FY2023'!$A179&lt;&gt;"",IF(AND(MONTH($K177) &lt;= 3, MONTH($L177) &gt;= 3), IF($O177 &lt;&gt; "", $E177/$O177, ""), ""),"")</f>
        <v>#VALUE!</v>
      </c>
      <c r="S177" s="10" t="e">
        <f>IF('FY2023'!$A179&lt;&gt;"",IF(AND(MONTH($K177) &lt;= 4, MONTH($L177) &gt;= 4), IF($O177 &lt;&gt; "", $E177/$O177, ""), ""),"")</f>
        <v>#VALUE!</v>
      </c>
      <c r="T177" s="10" t="e">
        <f>IF('FY2023'!$A179&lt;&gt;"",IF(AND(MONTH($K177) &lt;= 5, MONTH($L177) &gt;= 5), IF($O177 &lt;&gt; "", $E177/$O177, ""), ""),"")</f>
        <v>#VALUE!</v>
      </c>
      <c r="U177" s="10" t="e">
        <f>IF('FY2023'!$A179&lt;&gt;"",IF(AND(MONTH($K177) &lt;= 6, MONTH($L177) &gt;= 6), IF($O177 &lt;&gt; "", $E177/$O177, ""), ""),"")</f>
        <v>#VALUE!</v>
      </c>
      <c r="V177" s="10" t="e">
        <f>IF('FY2023'!$A179&lt;&gt;"",IF(AND(MONTH($K177) &lt;= 7, MONTH($L177) &gt;= 7 ), IF($O177 &lt;&gt; "", $E177/$O177, ""), ""),"")</f>
        <v>#VALUE!</v>
      </c>
      <c r="W177" s="10" t="e">
        <f>IF('FY2023'!$A179&lt;&gt;"",IF(AND(MONTH($K177) &lt;= 8, MONTH($L177) &gt;= 8), IF($O177 &lt;&gt; "", $E177/$O177, ""), ""),"")</f>
        <v>#VALUE!</v>
      </c>
      <c r="X177" s="10" t="e">
        <f>IF('FY2023'!$A179&lt;&gt;"",IF(AND(MONTH($K177) &lt;= 9, MONTH($L177) &gt;= 9), IF($O177 &lt;&gt; "", $E177/$O177, ""), ""),"")</f>
        <v>#VALUE!</v>
      </c>
      <c r="Y177" s="10" t="e">
        <f>IF('FY2023'!$A179&lt;&gt;"",IF(AND(MONTH($K177) &lt;= 10, MONTH($L177) &gt;= 10), IF($O177 &lt;&gt; "", $E177/$O177, ""), ""),"")</f>
        <v>#VALUE!</v>
      </c>
      <c r="Z177" s="10" t="e">
        <f>IF('FY2023'!$A179&lt;&gt;"",IF(AND(MONTH($K177) &lt;= 11, MONTH($L177) &gt;= 11), IF($O177 &lt;&gt; "", $E177/$O177, ""), ""),"")</f>
        <v>#VALUE!</v>
      </c>
      <c r="AA177" s="10" t="e">
        <f>IF('FY2023'!$A179&lt;&gt;"",IF(AND(MONTH($K177) &lt;= 12, MONTH($L177) &gt;= 12), IF($O177 &lt;&gt; "", $E177/$O177, ""), ""),"")</f>
        <v>#VALUE!</v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 t="e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#VALUE!</v>
      </c>
      <c r="L178" s="7" t="e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#VALUE!</v>
      </c>
      <c r="M178" s="7" t="e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#VALUE!</v>
      </c>
      <c r="N178" s="7" t="e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#VALUE!</v>
      </c>
      <c r="O178" s="5" t="e">
        <f t="shared" si="2"/>
        <v>#VALUE!</v>
      </c>
      <c r="P178" s="10" t="e">
        <f>IF('FY2023'!$A180&lt;&gt;"",IF(AND(MONTH($K178) &lt;= 1, MONTH($L178) &gt;= 1), IF($O178 &lt;&gt; "", $E178/$O178, ""), ""),"")</f>
        <v>#VALUE!</v>
      </c>
      <c r="Q178" s="10" t="e">
        <f>IF('FY2023'!$A180&lt;&gt;"",IF(AND(MONTH($K178) &lt;= 2, MONTH($L178) &gt;= 2), IF($O178 &lt;&gt; "", $E178/$O178, ""), ""),"")</f>
        <v>#VALUE!</v>
      </c>
      <c r="R178" s="10" t="e">
        <f>IF('FY2023'!$A180&lt;&gt;"",IF(AND(MONTH($K178) &lt;= 3, MONTH($L178) &gt;= 3), IF($O178 &lt;&gt; "", $E178/$O178, ""), ""),"")</f>
        <v>#VALUE!</v>
      </c>
      <c r="S178" s="10" t="e">
        <f>IF('FY2023'!$A180&lt;&gt;"",IF(AND(MONTH($K178) &lt;= 4, MONTH($L178) &gt;= 4), IF($O178 &lt;&gt; "", $E178/$O178, ""), ""),"")</f>
        <v>#VALUE!</v>
      </c>
      <c r="T178" s="10" t="e">
        <f>IF('FY2023'!$A180&lt;&gt;"",IF(AND(MONTH($K178) &lt;= 5, MONTH($L178) &gt;= 5), IF($O178 &lt;&gt; "", $E178/$O178, ""), ""),"")</f>
        <v>#VALUE!</v>
      </c>
      <c r="U178" s="10" t="e">
        <f>IF('FY2023'!$A180&lt;&gt;"",IF(AND(MONTH($K178) &lt;= 6, MONTH($L178) &gt;= 6), IF($O178 &lt;&gt; "", $E178/$O178, ""), ""),"")</f>
        <v>#VALUE!</v>
      </c>
      <c r="V178" s="10" t="e">
        <f>IF('FY2023'!$A180&lt;&gt;"",IF(AND(MONTH($K178) &lt;= 7, MONTH($L178) &gt;= 7 ), IF($O178 &lt;&gt; "", $E178/$O178, ""), ""),"")</f>
        <v>#VALUE!</v>
      </c>
      <c r="W178" s="10" t="e">
        <f>IF('FY2023'!$A180&lt;&gt;"",IF(AND(MONTH($K178) &lt;= 8, MONTH($L178) &gt;= 8), IF($O178 &lt;&gt; "", $E178/$O178, ""), ""),"")</f>
        <v>#VALUE!</v>
      </c>
      <c r="X178" s="10" t="e">
        <f>IF('FY2023'!$A180&lt;&gt;"",IF(AND(MONTH($K178) &lt;= 9, MONTH($L178) &gt;= 9), IF($O178 &lt;&gt; "", $E178/$O178, ""), ""),"")</f>
        <v>#VALUE!</v>
      </c>
      <c r="Y178" s="10" t="e">
        <f>IF('FY2023'!$A180&lt;&gt;"",IF(AND(MONTH($K178) &lt;= 10, MONTH($L178) &gt;= 10), IF($O178 &lt;&gt; "", $E178/$O178, ""), ""),"")</f>
        <v>#VALUE!</v>
      </c>
      <c r="Z178" s="10" t="e">
        <f>IF('FY2023'!$A180&lt;&gt;"",IF(AND(MONTH($K178) &lt;= 11, MONTH($L178) &gt;= 11), IF($O178 &lt;&gt; "", $E178/$O178, ""), ""),"")</f>
        <v>#VALUE!</v>
      </c>
      <c r="AA178" s="10" t="e">
        <f>IF('FY2023'!$A180&lt;&gt;"",IF(AND(MONTH($K178) &lt;= 12, MONTH($L178) &gt;= 12), IF($O178 &lt;&gt; "", $E178/$O178, ""), ""),"")</f>
        <v>#VALUE!</v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 t="e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#VALUE!</v>
      </c>
      <c r="L179" s="7" t="e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#VALUE!</v>
      </c>
      <c r="M179" s="7" t="e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#VALUE!</v>
      </c>
      <c r="N179" s="7" t="e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#VALUE!</v>
      </c>
      <c r="O179" s="5" t="e">
        <f t="shared" si="2"/>
        <v>#VALUE!</v>
      </c>
      <c r="P179" s="10" t="e">
        <f>IF('FY2023'!$A181&lt;&gt;"",IF(AND(MONTH($K179) &lt;= 1, MONTH($L179) &gt;= 1), IF($O179 &lt;&gt; "", $E179/$O179, ""), ""),"")</f>
        <v>#VALUE!</v>
      </c>
      <c r="Q179" s="10" t="e">
        <f>IF('FY2023'!$A181&lt;&gt;"",IF(AND(MONTH($K179) &lt;= 2, MONTH($L179) &gt;= 2), IF($O179 &lt;&gt; "", $E179/$O179, ""), ""),"")</f>
        <v>#VALUE!</v>
      </c>
      <c r="R179" s="10" t="e">
        <f>IF('FY2023'!$A181&lt;&gt;"",IF(AND(MONTH($K179) &lt;= 3, MONTH($L179) &gt;= 3), IF($O179 &lt;&gt; "", $E179/$O179, ""), ""),"")</f>
        <v>#VALUE!</v>
      </c>
      <c r="S179" s="10" t="e">
        <f>IF('FY2023'!$A181&lt;&gt;"",IF(AND(MONTH($K179) &lt;= 4, MONTH($L179) &gt;= 4), IF($O179 &lt;&gt; "", $E179/$O179, ""), ""),"")</f>
        <v>#VALUE!</v>
      </c>
      <c r="T179" s="10" t="e">
        <f>IF('FY2023'!$A181&lt;&gt;"",IF(AND(MONTH($K179) &lt;= 5, MONTH($L179) &gt;= 5), IF($O179 &lt;&gt; "", $E179/$O179, ""), ""),"")</f>
        <v>#VALUE!</v>
      </c>
      <c r="U179" s="10" t="e">
        <f>IF('FY2023'!$A181&lt;&gt;"",IF(AND(MONTH($K179) &lt;= 6, MONTH($L179) &gt;= 6), IF($O179 &lt;&gt; "", $E179/$O179, ""), ""),"")</f>
        <v>#VALUE!</v>
      </c>
      <c r="V179" s="10" t="e">
        <f>IF('FY2023'!$A181&lt;&gt;"",IF(AND(MONTH($K179) &lt;= 7, MONTH($L179) &gt;= 7 ), IF($O179 &lt;&gt; "", $E179/$O179, ""), ""),"")</f>
        <v>#VALUE!</v>
      </c>
      <c r="W179" s="10" t="e">
        <f>IF('FY2023'!$A181&lt;&gt;"",IF(AND(MONTH($K179) &lt;= 8, MONTH($L179) &gt;= 8), IF($O179 &lt;&gt; "", $E179/$O179, ""), ""),"")</f>
        <v>#VALUE!</v>
      </c>
      <c r="X179" s="10" t="e">
        <f>IF('FY2023'!$A181&lt;&gt;"",IF(AND(MONTH($K179) &lt;= 9, MONTH($L179) &gt;= 9), IF($O179 &lt;&gt; "", $E179/$O179, ""), ""),"")</f>
        <v>#VALUE!</v>
      </c>
      <c r="Y179" s="10" t="e">
        <f>IF('FY2023'!$A181&lt;&gt;"",IF(AND(MONTH($K179) &lt;= 10, MONTH($L179) &gt;= 10), IF($O179 &lt;&gt; "", $E179/$O179, ""), ""),"")</f>
        <v>#VALUE!</v>
      </c>
      <c r="Z179" s="10" t="e">
        <f>IF('FY2023'!$A181&lt;&gt;"",IF(AND(MONTH($K179) &lt;= 11, MONTH($L179) &gt;= 11), IF($O179 &lt;&gt; "", $E179/$O179, ""), ""),"")</f>
        <v>#VALUE!</v>
      </c>
      <c r="AA179" s="10" t="e">
        <f>IF('FY2023'!$A181&lt;&gt;"",IF(AND(MONTH($K179) &lt;= 12, MONTH($L179) &gt;= 12), IF($O179 &lt;&gt; "", $E179/$O179, ""), ""),"")</f>
        <v>#VALUE!</v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 t="e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#VALUE!</v>
      </c>
      <c r="L180" s="7" t="e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#VALUE!</v>
      </c>
      <c r="M180" s="7" t="e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#VALUE!</v>
      </c>
      <c r="N180" s="7" t="e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#VALUE!</v>
      </c>
      <c r="O180" s="5" t="e">
        <f t="shared" si="2"/>
        <v>#VALUE!</v>
      </c>
      <c r="P180" s="10" t="e">
        <f>IF('FY2023'!$A182&lt;&gt;"",IF(AND(MONTH($K180) &lt;= 1, MONTH($L180) &gt;= 1), IF($O180 &lt;&gt; "", $E180/$O180, ""), ""),"")</f>
        <v>#VALUE!</v>
      </c>
      <c r="Q180" s="10" t="e">
        <f>IF('FY2023'!$A182&lt;&gt;"",IF(AND(MONTH($K180) &lt;= 2, MONTH($L180) &gt;= 2), IF($O180 &lt;&gt; "", $E180/$O180, ""), ""),"")</f>
        <v>#VALUE!</v>
      </c>
      <c r="R180" s="10" t="e">
        <f>IF('FY2023'!$A182&lt;&gt;"",IF(AND(MONTH($K180) &lt;= 3, MONTH($L180) &gt;= 3), IF($O180 &lt;&gt; "", $E180/$O180, ""), ""),"")</f>
        <v>#VALUE!</v>
      </c>
      <c r="S180" s="10" t="e">
        <f>IF('FY2023'!$A182&lt;&gt;"",IF(AND(MONTH($K180) &lt;= 4, MONTH($L180) &gt;= 4), IF($O180 &lt;&gt; "", $E180/$O180, ""), ""),"")</f>
        <v>#VALUE!</v>
      </c>
      <c r="T180" s="10" t="e">
        <f>IF('FY2023'!$A182&lt;&gt;"",IF(AND(MONTH($K180) &lt;= 5, MONTH($L180) &gt;= 5), IF($O180 &lt;&gt; "", $E180/$O180, ""), ""),"")</f>
        <v>#VALUE!</v>
      </c>
      <c r="U180" s="10" t="e">
        <f>IF('FY2023'!$A182&lt;&gt;"",IF(AND(MONTH($K180) &lt;= 6, MONTH($L180) &gt;= 6), IF($O180 &lt;&gt; "", $E180/$O180, ""), ""),"")</f>
        <v>#VALUE!</v>
      </c>
      <c r="V180" s="10" t="e">
        <f>IF('FY2023'!$A182&lt;&gt;"",IF(AND(MONTH($K180) &lt;= 7, MONTH($L180) &gt;= 7 ), IF($O180 &lt;&gt; "", $E180/$O180, ""), ""),"")</f>
        <v>#VALUE!</v>
      </c>
      <c r="W180" s="10" t="e">
        <f>IF('FY2023'!$A182&lt;&gt;"",IF(AND(MONTH($K180) &lt;= 8, MONTH($L180) &gt;= 8), IF($O180 &lt;&gt; "", $E180/$O180, ""), ""),"")</f>
        <v>#VALUE!</v>
      </c>
      <c r="X180" s="10" t="e">
        <f>IF('FY2023'!$A182&lt;&gt;"",IF(AND(MONTH($K180) &lt;= 9, MONTH($L180) &gt;= 9), IF($O180 &lt;&gt; "", $E180/$O180, ""), ""),"")</f>
        <v>#VALUE!</v>
      </c>
      <c r="Y180" s="10" t="e">
        <f>IF('FY2023'!$A182&lt;&gt;"",IF(AND(MONTH($K180) &lt;= 10, MONTH($L180) &gt;= 10), IF($O180 &lt;&gt; "", $E180/$O180, ""), ""),"")</f>
        <v>#VALUE!</v>
      </c>
      <c r="Z180" s="10" t="e">
        <f>IF('FY2023'!$A182&lt;&gt;"",IF(AND(MONTH($K180) &lt;= 11, MONTH($L180) &gt;= 11), IF($O180 &lt;&gt; "", $E180/$O180, ""), ""),"")</f>
        <v>#VALUE!</v>
      </c>
      <c r="AA180" s="10" t="e">
        <f>IF('FY2023'!$A182&lt;&gt;"",IF(AND(MONTH($K180) &lt;= 12, MONTH($L180) &gt;= 12), IF($O180 &lt;&gt; "", $E180/$O180, ""), ""),"")</f>
        <v>#VALUE!</v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 t="e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#VALUE!</v>
      </c>
      <c r="L181" s="7" t="e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#VALUE!</v>
      </c>
      <c r="M181" s="7" t="e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#VALUE!</v>
      </c>
      <c r="N181" s="7" t="e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#VALUE!</v>
      </c>
      <c r="O181" s="5" t="e">
        <f t="shared" si="2"/>
        <v>#VALUE!</v>
      </c>
      <c r="P181" s="10" t="e">
        <f>IF('FY2023'!$A183&lt;&gt;"",IF(AND(MONTH($K181) &lt;= 1, MONTH($L181) &gt;= 1), IF($O181 &lt;&gt; "", $E181/$O181, ""), ""),"")</f>
        <v>#VALUE!</v>
      </c>
      <c r="Q181" s="10" t="e">
        <f>IF('FY2023'!$A183&lt;&gt;"",IF(AND(MONTH($K181) &lt;= 2, MONTH($L181) &gt;= 2), IF($O181 &lt;&gt; "", $E181/$O181, ""), ""),"")</f>
        <v>#VALUE!</v>
      </c>
      <c r="R181" s="10" t="e">
        <f>IF('FY2023'!$A183&lt;&gt;"",IF(AND(MONTH($K181) &lt;= 3, MONTH($L181) &gt;= 3), IF($O181 &lt;&gt; "", $E181/$O181, ""), ""),"")</f>
        <v>#VALUE!</v>
      </c>
      <c r="S181" s="10" t="e">
        <f>IF('FY2023'!$A183&lt;&gt;"",IF(AND(MONTH($K181) &lt;= 4, MONTH($L181) &gt;= 4), IF($O181 &lt;&gt; "", $E181/$O181, ""), ""),"")</f>
        <v>#VALUE!</v>
      </c>
      <c r="T181" s="10" t="e">
        <f>IF('FY2023'!$A183&lt;&gt;"",IF(AND(MONTH($K181) &lt;= 5, MONTH($L181) &gt;= 5), IF($O181 &lt;&gt; "", $E181/$O181, ""), ""),"")</f>
        <v>#VALUE!</v>
      </c>
      <c r="U181" s="10" t="e">
        <f>IF('FY2023'!$A183&lt;&gt;"",IF(AND(MONTH($K181) &lt;= 6, MONTH($L181) &gt;= 6), IF($O181 &lt;&gt; "", $E181/$O181, ""), ""),"")</f>
        <v>#VALUE!</v>
      </c>
      <c r="V181" s="10" t="e">
        <f>IF('FY2023'!$A183&lt;&gt;"",IF(AND(MONTH($K181) &lt;= 7, MONTH($L181) &gt;= 7 ), IF($O181 &lt;&gt; "", $E181/$O181, ""), ""),"")</f>
        <v>#VALUE!</v>
      </c>
      <c r="W181" s="10" t="e">
        <f>IF('FY2023'!$A183&lt;&gt;"",IF(AND(MONTH($K181) &lt;= 8, MONTH($L181) &gt;= 8), IF($O181 &lt;&gt; "", $E181/$O181, ""), ""),"")</f>
        <v>#VALUE!</v>
      </c>
      <c r="X181" s="10" t="e">
        <f>IF('FY2023'!$A183&lt;&gt;"",IF(AND(MONTH($K181) &lt;= 9, MONTH($L181) &gt;= 9), IF($O181 &lt;&gt; "", $E181/$O181, ""), ""),"")</f>
        <v>#VALUE!</v>
      </c>
      <c r="Y181" s="10" t="e">
        <f>IF('FY2023'!$A183&lt;&gt;"",IF(AND(MONTH($K181) &lt;= 10, MONTH($L181) &gt;= 10), IF($O181 &lt;&gt; "", $E181/$O181, ""), ""),"")</f>
        <v>#VALUE!</v>
      </c>
      <c r="Z181" s="10" t="e">
        <f>IF('FY2023'!$A183&lt;&gt;"",IF(AND(MONTH($K181) &lt;= 11, MONTH($L181) &gt;= 11), IF($O181 &lt;&gt; "", $E181/$O181, ""), ""),"")</f>
        <v>#VALUE!</v>
      </c>
      <c r="AA181" s="10" t="e">
        <f>IF('FY2023'!$A183&lt;&gt;"",IF(AND(MONTH($K181) &lt;= 12, MONTH($L181) &gt;= 12), IF($O181 &lt;&gt; "", $E181/$O181, ""), ""),"")</f>
        <v>#VALUE!</v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 t="e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#VALUE!</v>
      </c>
      <c r="L182" s="7" t="e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#VALUE!</v>
      </c>
      <c r="M182" s="7" t="e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#VALUE!</v>
      </c>
      <c r="N182" s="7" t="e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#VALUE!</v>
      </c>
      <c r="O182" s="5" t="e">
        <f t="shared" si="2"/>
        <v>#VALUE!</v>
      </c>
      <c r="P182" s="10" t="e">
        <f>IF('FY2023'!$A184&lt;&gt;"",IF(AND(MONTH($K182) &lt;= 1, MONTH($L182) &gt;= 1), IF($O182 &lt;&gt; "", $E182/$O182, ""), ""),"")</f>
        <v>#VALUE!</v>
      </c>
      <c r="Q182" s="10" t="e">
        <f>IF('FY2023'!$A184&lt;&gt;"",IF(AND(MONTH($K182) &lt;= 2, MONTH($L182) &gt;= 2), IF($O182 &lt;&gt; "", $E182/$O182, ""), ""),"")</f>
        <v>#VALUE!</v>
      </c>
      <c r="R182" s="10" t="e">
        <f>IF('FY2023'!$A184&lt;&gt;"",IF(AND(MONTH($K182) &lt;= 3, MONTH($L182) &gt;= 3), IF($O182 &lt;&gt; "", $E182/$O182, ""), ""),"")</f>
        <v>#VALUE!</v>
      </c>
      <c r="S182" s="10" t="e">
        <f>IF('FY2023'!$A184&lt;&gt;"",IF(AND(MONTH($K182) &lt;= 4, MONTH($L182) &gt;= 4), IF($O182 &lt;&gt; "", $E182/$O182, ""), ""),"")</f>
        <v>#VALUE!</v>
      </c>
      <c r="T182" s="10" t="e">
        <f>IF('FY2023'!$A184&lt;&gt;"",IF(AND(MONTH($K182) &lt;= 5, MONTH($L182) &gt;= 5), IF($O182 &lt;&gt; "", $E182/$O182, ""), ""),"")</f>
        <v>#VALUE!</v>
      </c>
      <c r="U182" s="10" t="e">
        <f>IF('FY2023'!$A184&lt;&gt;"",IF(AND(MONTH($K182) &lt;= 6, MONTH($L182) &gt;= 6), IF($O182 &lt;&gt; "", $E182/$O182, ""), ""),"")</f>
        <v>#VALUE!</v>
      </c>
      <c r="V182" s="10" t="e">
        <f>IF('FY2023'!$A184&lt;&gt;"",IF(AND(MONTH($K182) &lt;= 7, MONTH($L182) &gt;= 7 ), IF($O182 &lt;&gt; "", $E182/$O182, ""), ""),"")</f>
        <v>#VALUE!</v>
      </c>
      <c r="W182" s="10" t="e">
        <f>IF('FY2023'!$A184&lt;&gt;"",IF(AND(MONTH($K182) &lt;= 8, MONTH($L182) &gt;= 8), IF($O182 &lt;&gt; "", $E182/$O182, ""), ""),"")</f>
        <v>#VALUE!</v>
      </c>
      <c r="X182" s="10" t="e">
        <f>IF('FY2023'!$A184&lt;&gt;"",IF(AND(MONTH($K182) &lt;= 9, MONTH($L182) &gt;= 9), IF($O182 &lt;&gt; "", $E182/$O182, ""), ""),"")</f>
        <v>#VALUE!</v>
      </c>
      <c r="Y182" s="10" t="e">
        <f>IF('FY2023'!$A184&lt;&gt;"",IF(AND(MONTH($K182) &lt;= 10, MONTH($L182) &gt;= 10), IF($O182 &lt;&gt; "", $E182/$O182, ""), ""),"")</f>
        <v>#VALUE!</v>
      </c>
      <c r="Z182" s="10" t="e">
        <f>IF('FY2023'!$A184&lt;&gt;"",IF(AND(MONTH($K182) &lt;= 11, MONTH($L182) &gt;= 11), IF($O182 &lt;&gt; "", $E182/$O182, ""), ""),"")</f>
        <v>#VALUE!</v>
      </c>
      <c r="AA182" s="10" t="e">
        <f>IF('FY2023'!$A184&lt;&gt;"",IF(AND(MONTH($K182) &lt;= 12, MONTH($L182) &gt;= 12), IF($O182 &lt;&gt; "", $E182/$O182, ""), ""),"")</f>
        <v>#VALUE!</v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 t="e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#VALUE!</v>
      </c>
      <c r="L183" s="7" t="e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#VALUE!</v>
      </c>
      <c r="M183" s="7" t="e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#VALUE!</v>
      </c>
      <c r="N183" s="7" t="e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#VALUE!</v>
      </c>
      <c r="O183" s="5" t="e">
        <f t="shared" si="2"/>
        <v>#VALUE!</v>
      </c>
      <c r="P183" s="10" t="e">
        <f>IF('FY2023'!$A185&lt;&gt;"",IF(AND(MONTH($K183) &lt;= 1, MONTH($L183) &gt;= 1), IF($O183 &lt;&gt; "", $E183/$O183, ""), ""),"")</f>
        <v>#VALUE!</v>
      </c>
      <c r="Q183" s="10" t="e">
        <f>IF('FY2023'!$A185&lt;&gt;"",IF(AND(MONTH($K183) &lt;= 2, MONTH($L183) &gt;= 2), IF($O183 &lt;&gt; "", $E183/$O183, ""), ""),"")</f>
        <v>#VALUE!</v>
      </c>
      <c r="R183" s="10" t="e">
        <f>IF('FY2023'!$A185&lt;&gt;"",IF(AND(MONTH($K183) &lt;= 3, MONTH($L183) &gt;= 3), IF($O183 &lt;&gt; "", $E183/$O183, ""), ""),"")</f>
        <v>#VALUE!</v>
      </c>
      <c r="S183" s="10" t="e">
        <f>IF('FY2023'!$A185&lt;&gt;"",IF(AND(MONTH($K183) &lt;= 4, MONTH($L183) &gt;= 4), IF($O183 &lt;&gt; "", $E183/$O183, ""), ""),"")</f>
        <v>#VALUE!</v>
      </c>
      <c r="T183" s="10" t="e">
        <f>IF('FY2023'!$A185&lt;&gt;"",IF(AND(MONTH($K183) &lt;= 5, MONTH($L183) &gt;= 5), IF($O183 &lt;&gt; "", $E183/$O183, ""), ""),"")</f>
        <v>#VALUE!</v>
      </c>
      <c r="U183" s="10" t="e">
        <f>IF('FY2023'!$A185&lt;&gt;"",IF(AND(MONTH($K183) &lt;= 6, MONTH($L183) &gt;= 6), IF($O183 &lt;&gt; "", $E183/$O183, ""), ""),"")</f>
        <v>#VALUE!</v>
      </c>
      <c r="V183" s="10" t="e">
        <f>IF('FY2023'!$A185&lt;&gt;"",IF(AND(MONTH($K183) &lt;= 7, MONTH($L183) &gt;= 7 ), IF($O183 &lt;&gt; "", $E183/$O183, ""), ""),"")</f>
        <v>#VALUE!</v>
      </c>
      <c r="W183" s="10" t="e">
        <f>IF('FY2023'!$A185&lt;&gt;"",IF(AND(MONTH($K183) &lt;= 8, MONTH($L183) &gt;= 8), IF($O183 &lt;&gt; "", $E183/$O183, ""), ""),"")</f>
        <v>#VALUE!</v>
      </c>
      <c r="X183" s="10" t="e">
        <f>IF('FY2023'!$A185&lt;&gt;"",IF(AND(MONTH($K183) &lt;= 9, MONTH($L183) &gt;= 9), IF($O183 &lt;&gt; "", $E183/$O183, ""), ""),"")</f>
        <v>#VALUE!</v>
      </c>
      <c r="Y183" s="10" t="e">
        <f>IF('FY2023'!$A185&lt;&gt;"",IF(AND(MONTH($K183) &lt;= 10, MONTH($L183) &gt;= 10), IF($O183 &lt;&gt; "", $E183/$O183, ""), ""),"")</f>
        <v>#VALUE!</v>
      </c>
      <c r="Z183" s="10" t="e">
        <f>IF('FY2023'!$A185&lt;&gt;"",IF(AND(MONTH($K183) &lt;= 11, MONTH($L183) &gt;= 11), IF($O183 &lt;&gt; "", $E183/$O183, ""), ""),"")</f>
        <v>#VALUE!</v>
      </c>
      <c r="AA183" s="10" t="e">
        <f>IF('FY2023'!$A185&lt;&gt;"",IF(AND(MONTH($K183) &lt;= 12, MONTH($L183) &gt;= 12), IF($O183 &lt;&gt; "", $E183/$O183, ""), ""),"")</f>
        <v>#VALUE!</v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 t="e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#VALUE!</v>
      </c>
      <c r="L184" s="7" t="e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#VALUE!</v>
      </c>
      <c r="M184" s="7" t="e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#VALUE!</v>
      </c>
      <c r="N184" s="7" t="e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#VALUE!</v>
      </c>
      <c r="O184" s="5" t="e">
        <f t="shared" si="2"/>
        <v>#VALUE!</v>
      </c>
      <c r="P184" s="10" t="e">
        <f>IF('FY2023'!$A186&lt;&gt;"",IF(AND(MONTH($K184) &lt;= 1, MONTH($L184) &gt;= 1), IF($O184 &lt;&gt; "", $E184/$O184, ""), ""),"")</f>
        <v>#VALUE!</v>
      </c>
      <c r="Q184" s="10" t="e">
        <f>IF('FY2023'!$A186&lt;&gt;"",IF(AND(MONTH($K184) &lt;= 2, MONTH($L184) &gt;= 2), IF($O184 &lt;&gt; "", $E184/$O184, ""), ""),"")</f>
        <v>#VALUE!</v>
      </c>
      <c r="R184" s="10" t="e">
        <f>IF('FY2023'!$A186&lt;&gt;"",IF(AND(MONTH($K184) &lt;= 3, MONTH($L184) &gt;= 3), IF($O184 &lt;&gt; "", $E184/$O184, ""), ""),"")</f>
        <v>#VALUE!</v>
      </c>
      <c r="S184" s="10" t="e">
        <f>IF('FY2023'!$A186&lt;&gt;"",IF(AND(MONTH($K184) &lt;= 4, MONTH($L184) &gt;= 4), IF($O184 &lt;&gt; "", $E184/$O184, ""), ""),"")</f>
        <v>#VALUE!</v>
      </c>
      <c r="T184" s="10" t="e">
        <f>IF('FY2023'!$A186&lt;&gt;"",IF(AND(MONTH($K184) &lt;= 5, MONTH($L184) &gt;= 5), IF($O184 &lt;&gt; "", $E184/$O184, ""), ""),"")</f>
        <v>#VALUE!</v>
      </c>
      <c r="U184" s="10" t="e">
        <f>IF('FY2023'!$A186&lt;&gt;"",IF(AND(MONTH($K184) &lt;= 6, MONTH($L184) &gt;= 6), IF($O184 &lt;&gt; "", $E184/$O184, ""), ""),"")</f>
        <v>#VALUE!</v>
      </c>
      <c r="V184" s="10" t="e">
        <f>IF('FY2023'!$A186&lt;&gt;"",IF(AND(MONTH($K184) &lt;= 7, MONTH($L184) &gt;= 7 ), IF($O184 &lt;&gt; "", $E184/$O184, ""), ""),"")</f>
        <v>#VALUE!</v>
      </c>
      <c r="W184" s="10" t="e">
        <f>IF('FY2023'!$A186&lt;&gt;"",IF(AND(MONTH($K184) &lt;= 8, MONTH($L184) &gt;= 8), IF($O184 &lt;&gt; "", $E184/$O184, ""), ""),"")</f>
        <v>#VALUE!</v>
      </c>
      <c r="X184" s="10" t="e">
        <f>IF('FY2023'!$A186&lt;&gt;"",IF(AND(MONTH($K184) &lt;= 9, MONTH($L184) &gt;= 9), IF($O184 &lt;&gt; "", $E184/$O184, ""), ""),"")</f>
        <v>#VALUE!</v>
      </c>
      <c r="Y184" s="10" t="e">
        <f>IF('FY2023'!$A186&lt;&gt;"",IF(AND(MONTH($K184) &lt;= 10, MONTH($L184) &gt;= 10), IF($O184 &lt;&gt; "", $E184/$O184, ""), ""),"")</f>
        <v>#VALUE!</v>
      </c>
      <c r="Z184" s="10" t="e">
        <f>IF('FY2023'!$A186&lt;&gt;"",IF(AND(MONTH($K184) &lt;= 11, MONTH($L184) &gt;= 11), IF($O184 &lt;&gt; "", $E184/$O184, ""), ""),"")</f>
        <v>#VALUE!</v>
      </c>
      <c r="AA184" s="10" t="e">
        <f>IF('FY2023'!$A186&lt;&gt;"",IF(AND(MONTH($K184) &lt;= 12, MONTH($L184) &gt;= 12), IF($O184 &lt;&gt; "", $E184/$O184, ""), ""),"")</f>
        <v>#VALUE!</v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 t="e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#VALUE!</v>
      </c>
      <c r="L185" s="7" t="e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#VALUE!</v>
      </c>
      <c r="M185" s="7" t="e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#VALUE!</v>
      </c>
      <c r="N185" s="7" t="e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#VALUE!</v>
      </c>
      <c r="O185" s="5" t="e">
        <f t="shared" si="2"/>
        <v>#VALUE!</v>
      </c>
      <c r="P185" s="10" t="e">
        <f>IF('FY2023'!$A187&lt;&gt;"",IF(AND(MONTH($K185) &lt;= 1, MONTH($L185) &gt;= 1), IF($O185 &lt;&gt; "", $E185/$O185, ""), ""),"")</f>
        <v>#VALUE!</v>
      </c>
      <c r="Q185" s="10" t="e">
        <f>IF('FY2023'!$A187&lt;&gt;"",IF(AND(MONTH($K185) &lt;= 2, MONTH($L185) &gt;= 2), IF($O185 &lt;&gt; "", $E185/$O185, ""), ""),"")</f>
        <v>#VALUE!</v>
      </c>
      <c r="R185" s="10" t="e">
        <f>IF('FY2023'!$A187&lt;&gt;"",IF(AND(MONTH($K185) &lt;= 3, MONTH($L185) &gt;= 3), IF($O185 &lt;&gt; "", $E185/$O185, ""), ""),"")</f>
        <v>#VALUE!</v>
      </c>
      <c r="S185" s="10" t="e">
        <f>IF('FY2023'!$A187&lt;&gt;"",IF(AND(MONTH($K185) &lt;= 4, MONTH($L185) &gt;= 4), IF($O185 &lt;&gt; "", $E185/$O185, ""), ""),"")</f>
        <v>#VALUE!</v>
      </c>
      <c r="T185" s="10" t="e">
        <f>IF('FY2023'!$A187&lt;&gt;"",IF(AND(MONTH($K185) &lt;= 5, MONTH($L185) &gt;= 5), IF($O185 &lt;&gt; "", $E185/$O185, ""), ""),"")</f>
        <v>#VALUE!</v>
      </c>
      <c r="U185" s="10" t="e">
        <f>IF('FY2023'!$A187&lt;&gt;"",IF(AND(MONTH($K185) &lt;= 6, MONTH($L185) &gt;= 6), IF($O185 &lt;&gt; "", $E185/$O185, ""), ""),"")</f>
        <v>#VALUE!</v>
      </c>
      <c r="V185" s="10" t="e">
        <f>IF('FY2023'!$A187&lt;&gt;"",IF(AND(MONTH($K185) &lt;= 7, MONTH($L185) &gt;= 7 ), IF($O185 &lt;&gt; "", $E185/$O185, ""), ""),"")</f>
        <v>#VALUE!</v>
      </c>
      <c r="W185" s="10" t="e">
        <f>IF('FY2023'!$A187&lt;&gt;"",IF(AND(MONTH($K185) &lt;= 8, MONTH($L185) &gt;= 8), IF($O185 &lt;&gt; "", $E185/$O185, ""), ""),"")</f>
        <v>#VALUE!</v>
      </c>
      <c r="X185" s="10" t="e">
        <f>IF('FY2023'!$A187&lt;&gt;"",IF(AND(MONTH($K185) &lt;= 9, MONTH($L185) &gt;= 9), IF($O185 &lt;&gt; "", $E185/$O185, ""), ""),"")</f>
        <v>#VALUE!</v>
      </c>
      <c r="Y185" s="10" t="e">
        <f>IF('FY2023'!$A187&lt;&gt;"",IF(AND(MONTH($K185) &lt;= 10, MONTH($L185) &gt;= 10), IF($O185 &lt;&gt; "", $E185/$O185, ""), ""),"")</f>
        <v>#VALUE!</v>
      </c>
      <c r="Z185" s="10" t="e">
        <f>IF('FY2023'!$A187&lt;&gt;"",IF(AND(MONTH($K185) &lt;= 11, MONTH($L185) &gt;= 11), IF($O185 &lt;&gt; "", $E185/$O185, ""), ""),"")</f>
        <v>#VALUE!</v>
      </c>
      <c r="AA185" s="10" t="e">
        <f>IF('FY2023'!$A187&lt;&gt;"",IF(AND(MONTH($K185) &lt;= 12, MONTH($L185) &gt;= 12), IF($O185 &lt;&gt; "", $E185/$O185, ""), ""),"")</f>
        <v>#VALUE!</v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 t="e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#VALUE!</v>
      </c>
      <c r="L186" s="7" t="e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#VALUE!</v>
      </c>
      <c r="M186" s="7" t="e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#VALUE!</v>
      </c>
      <c r="N186" s="7" t="e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#VALUE!</v>
      </c>
      <c r="O186" s="5" t="e">
        <f t="shared" si="2"/>
        <v>#VALUE!</v>
      </c>
      <c r="P186" s="10" t="e">
        <f>IF('FY2023'!$A188&lt;&gt;"",IF(AND(MONTH($K186) &lt;= 1, MONTH($L186) &gt;= 1), IF($O186 &lt;&gt; "", $E186/$O186, ""), ""),"")</f>
        <v>#VALUE!</v>
      </c>
      <c r="Q186" s="10" t="e">
        <f>IF('FY2023'!$A188&lt;&gt;"",IF(AND(MONTH($K186) &lt;= 2, MONTH($L186) &gt;= 2), IF($O186 &lt;&gt; "", $E186/$O186, ""), ""),"")</f>
        <v>#VALUE!</v>
      </c>
      <c r="R186" s="10" t="e">
        <f>IF('FY2023'!$A188&lt;&gt;"",IF(AND(MONTH($K186) &lt;= 3, MONTH($L186) &gt;= 3), IF($O186 &lt;&gt; "", $E186/$O186, ""), ""),"")</f>
        <v>#VALUE!</v>
      </c>
      <c r="S186" s="10" t="e">
        <f>IF('FY2023'!$A188&lt;&gt;"",IF(AND(MONTH($K186) &lt;= 4, MONTH($L186) &gt;= 4), IF($O186 &lt;&gt; "", $E186/$O186, ""), ""),"")</f>
        <v>#VALUE!</v>
      </c>
      <c r="T186" s="10" t="e">
        <f>IF('FY2023'!$A188&lt;&gt;"",IF(AND(MONTH($K186) &lt;= 5, MONTH($L186) &gt;= 5), IF($O186 &lt;&gt; "", $E186/$O186, ""), ""),"")</f>
        <v>#VALUE!</v>
      </c>
      <c r="U186" s="10" t="e">
        <f>IF('FY2023'!$A188&lt;&gt;"",IF(AND(MONTH($K186) &lt;= 6, MONTH($L186) &gt;= 6), IF($O186 &lt;&gt; "", $E186/$O186, ""), ""),"")</f>
        <v>#VALUE!</v>
      </c>
      <c r="V186" s="10" t="e">
        <f>IF('FY2023'!$A188&lt;&gt;"",IF(AND(MONTH($K186) &lt;= 7, MONTH($L186) &gt;= 7 ), IF($O186 &lt;&gt; "", $E186/$O186, ""), ""),"")</f>
        <v>#VALUE!</v>
      </c>
      <c r="W186" s="10" t="e">
        <f>IF('FY2023'!$A188&lt;&gt;"",IF(AND(MONTH($K186) &lt;= 8, MONTH($L186) &gt;= 8), IF($O186 &lt;&gt; "", $E186/$O186, ""), ""),"")</f>
        <v>#VALUE!</v>
      </c>
      <c r="X186" s="10" t="e">
        <f>IF('FY2023'!$A188&lt;&gt;"",IF(AND(MONTH($K186) &lt;= 9, MONTH($L186) &gt;= 9), IF($O186 &lt;&gt; "", $E186/$O186, ""), ""),"")</f>
        <v>#VALUE!</v>
      </c>
      <c r="Y186" s="10" t="e">
        <f>IF('FY2023'!$A188&lt;&gt;"",IF(AND(MONTH($K186) &lt;= 10, MONTH($L186) &gt;= 10), IF($O186 &lt;&gt; "", $E186/$O186, ""), ""),"")</f>
        <v>#VALUE!</v>
      </c>
      <c r="Z186" s="10" t="e">
        <f>IF('FY2023'!$A188&lt;&gt;"",IF(AND(MONTH($K186) &lt;= 11, MONTH($L186) &gt;= 11), IF($O186 &lt;&gt; "", $E186/$O186, ""), ""),"")</f>
        <v>#VALUE!</v>
      </c>
      <c r="AA186" s="10" t="e">
        <f>IF('FY2023'!$A188&lt;&gt;"",IF(AND(MONTH($K186) &lt;= 12, MONTH($L186) &gt;= 12), IF($O186 &lt;&gt; "", $E186/$O186, ""), ""),"")</f>
        <v>#VALUE!</v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 t="e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#VALUE!</v>
      </c>
      <c r="L187" s="7" t="e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#VALUE!</v>
      </c>
      <c r="M187" s="7" t="e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#VALUE!</v>
      </c>
      <c r="N187" s="7" t="e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#VALUE!</v>
      </c>
      <c r="O187" s="5" t="e">
        <f t="shared" si="2"/>
        <v>#VALUE!</v>
      </c>
      <c r="P187" s="10" t="e">
        <f>IF('FY2023'!$A189&lt;&gt;"",IF(AND(MONTH($K187) &lt;= 1, MONTH($L187) &gt;= 1), IF($O187 &lt;&gt; "", $E187/$O187, ""), ""),"")</f>
        <v>#VALUE!</v>
      </c>
      <c r="Q187" s="10" t="e">
        <f>IF('FY2023'!$A189&lt;&gt;"",IF(AND(MONTH($K187) &lt;= 2, MONTH($L187) &gt;= 2), IF($O187 &lt;&gt; "", $E187/$O187, ""), ""),"")</f>
        <v>#VALUE!</v>
      </c>
      <c r="R187" s="10" t="e">
        <f>IF('FY2023'!$A189&lt;&gt;"",IF(AND(MONTH($K187) &lt;= 3, MONTH($L187) &gt;= 3), IF($O187 &lt;&gt; "", $E187/$O187, ""), ""),"")</f>
        <v>#VALUE!</v>
      </c>
      <c r="S187" s="10" t="e">
        <f>IF('FY2023'!$A189&lt;&gt;"",IF(AND(MONTH($K187) &lt;= 4, MONTH($L187) &gt;= 4), IF($O187 &lt;&gt; "", $E187/$O187, ""), ""),"")</f>
        <v>#VALUE!</v>
      </c>
      <c r="T187" s="10" t="e">
        <f>IF('FY2023'!$A189&lt;&gt;"",IF(AND(MONTH($K187) &lt;= 5, MONTH($L187) &gt;= 5), IF($O187 &lt;&gt; "", $E187/$O187, ""), ""),"")</f>
        <v>#VALUE!</v>
      </c>
      <c r="U187" s="10" t="e">
        <f>IF('FY2023'!$A189&lt;&gt;"",IF(AND(MONTH($K187) &lt;= 6, MONTH($L187) &gt;= 6), IF($O187 &lt;&gt; "", $E187/$O187, ""), ""),"")</f>
        <v>#VALUE!</v>
      </c>
      <c r="V187" s="10" t="e">
        <f>IF('FY2023'!$A189&lt;&gt;"",IF(AND(MONTH($K187) &lt;= 7, MONTH($L187) &gt;= 7 ), IF($O187 &lt;&gt; "", $E187/$O187, ""), ""),"")</f>
        <v>#VALUE!</v>
      </c>
      <c r="W187" s="10" t="e">
        <f>IF('FY2023'!$A189&lt;&gt;"",IF(AND(MONTH($K187) &lt;= 8, MONTH($L187) &gt;= 8), IF($O187 &lt;&gt; "", $E187/$O187, ""), ""),"")</f>
        <v>#VALUE!</v>
      </c>
      <c r="X187" s="10" t="e">
        <f>IF('FY2023'!$A189&lt;&gt;"",IF(AND(MONTH($K187) &lt;= 9, MONTH($L187) &gt;= 9), IF($O187 &lt;&gt; "", $E187/$O187, ""), ""),"")</f>
        <v>#VALUE!</v>
      </c>
      <c r="Y187" s="10" t="e">
        <f>IF('FY2023'!$A189&lt;&gt;"",IF(AND(MONTH($K187) &lt;= 10, MONTH($L187) &gt;= 10), IF($O187 &lt;&gt; "", $E187/$O187, ""), ""),"")</f>
        <v>#VALUE!</v>
      </c>
      <c r="Z187" s="10" t="e">
        <f>IF('FY2023'!$A189&lt;&gt;"",IF(AND(MONTH($K187) &lt;= 11, MONTH($L187) &gt;= 11), IF($O187 &lt;&gt; "", $E187/$O187, ""), ""),"")</f>
        <v>#VALUE!</v>
      </c>
      <c r="AA187" s="10" t="e">
        <f>IF('FY2023'!$A189&lt;&gt;"",IF(AND(MONTH($K187) &lt;= 12, MONTH($L187) &gt;= 12), IF($O187 &lt;&gt; "", $E187/$O187, ""), ""),"")</f>
        <v>#VALUE!</v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 t="e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#VALUE!</v>
      </c>
      <c r="L188" s="7" t="e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#VALUE!</v>
      </c>
      <c r="M188" s="7" t="e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#VALUE!</v>
      </c>
      <c r="N188" s="7" t="e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#VALUE!</v>
      </c>
      <c r="O188" s="5" t="e">
        <f t="shared" si="2"/>
        <v>#VALUE!</v>
      </c>
      <c r="P188" s="10" t="e">
        <f>IF('FY2023'!$A190&lt;&gt;"",IF(AND(MONTH($K188) &lt;= 1, MONTH($L188) &gt;= 1), IF($O188 &lt;&gt; "", $E188/$O188, ""), ""),"")</f>
        <v>#VALUE!</v>
      </c>
      <c r="Q188" s="10" t="e">
        <f>IF('FY2023'!$A190&lt;&gt;"",IF(AND(MONTH($K188) &lt;= 2, MONTH($L188) &gt;= 2), IF($O188 &lt;&gt; "", $E188/$O188, ""), ""),"")</f>
        <v>#VALUE!</v>
      </c>
      <c r="R188" s="10" t="e">
        <f>IF('FY2023'!$A190&lt;&gt;"",IF(AND(MONTH($K188) &lt;= 3, MONTH($L188) &gt;= 3), IF($O188 &lt;&gt; "", $E188/$O188, ""), ""),"")</f>
        <v>#VALUE!</v>
      </c>
      <c r="S188" s="10" t="e">
        <f>IF('FY2023'!$A190&lt;&gt;"",IF(AND(MONTH($K188) &lt;= 4, MONTH($L188) &gt;= 4), IF($O188 &lt;&gt; "", $E188/$O188, ""), ""),"")</f>
        <v>#VALUE!</v>
      </c>
      <c r="T188" s="10" t="e">
        <f>IF('FY2023'!$A190&lt;&gt;"",IF(AND(MONTH($K188) &lt;= 5, MONTH($L188) &gt;= 5), IF($O188 &lt;&gt; "", $E188/$O188, ""), ""),"")</f>
        <v>#VALUE!</v>
      </c>
      <c r="U188" s="10" t="e">
        <f>IF('FY2023'!$A190&lt;&gt;"",IF(AND(MONTH($K188) &lt;= 6, MONTH($L188) &gt;= 6), IF($O188 &lt;&gt; "", $E188/$O188, ""), ""),"")</f>
        <v>#VALUE!</v>
      </c>
      <c r="V188" s="10" t="e">
        <f>IF('FY2023'!$A190&lt;&gt;"",IF(AND(MONTH($K188) &lt;= 7, MONTH($L188) &gt;= 7 ), IF($O188 &lt;&gt; "", $E188/$O188, ""), ""),"")</f>
        <v>#VALUE!</v>
      </c>
      <c r="W188" s="10" t="e">
        <f>IF('FY2023'!$A190&lt;&gt;"",IF(AND(MONTH($K188) &lt;= 8, MONTH($L188) &gt;= 8), IF($O188 &lt;&gt; "", $E188/$O188, ""), ""),"")</f>
        <v>#VALUE!</v>
      </c>
      <c r="X188" s="10" t="e">
        <f>IF('FY2023'!$A190&lt;&gt;"",IF(AND(MONTH($K188) &lt;= 9, MONTH($L188) &gt;= 9), IF($O188 &lt;&gt; "", $E188/$O188, ""), ""),"")</f>
        <v>#VALUE!</v>
      </c>
      <c r="Y188" s="10" t="e">
        <f>IF('FY2023'!$A190&lt;&gt;"",IF(AND(MONTH($K188) &lt;= 10, MONTH($L188) &gt;= 10), IF($O188 &lt;&gt; "", $E188/$O188, ""), ""),"")</f>
        <v>#VALUE!</v>
      </c>
      <c r="Z188" s="10" t="e">
        <f>IF('FY2023'!$A190&lt;&gt;"",IF(AND(MONTH($K188) &lt;= 11, MONTH($L188) &gt;= 11), IF($O188 &lt;&gt; "", $E188/$O188, ""), ""),"")</f>
        <v>#VALUE!</v>
      </c>
      <c r="AA188" s="10" t="e">
        <f>IF('FY2023'!$A190&lt;&gt;"",IF(AND(MONTH($K188) &lt;= 12, MONTH($L188) &gt;= 12), IF($O188 &lt;&gt; "", $E188/$O188, ""), ""),"")</f>
        <v>#VALUE!</v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 t="e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#VALUE!</v>
      </c>
      <c r="L189" s="7" t="e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#VALUE!</v>
      </c>
      <c r="M189" s="7" t="e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#VALUE!</v>
      </c>
      <c r="N189" s="7" t="e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#VALUE!</v>
      </c>
      <c r="O189" s="5" t="e">
        <f t="shared" si="2"/>
        <v>#VALUE!</v>
      </c>
      <c r="P189" s="10" t="e">
        <f>IF('FY2023'!$A191&lt;&gt;"",IF(AND(MONTH($K189) &lt;= 1, MONTH($L189) &gt;= 1), IF($O189 &lt;&gt; "", $E189/$O189, ""), ""),"")</f>
        <v>#VALUE!</v>
      </c>
      <c r="Q189" s="10" t="e">
        <f>IF('FY2023'!$A191&lt;&gt;"",IF(AND(MONTH($K189) &lt;= 2, MONTH($L189) &gt;= 2), IF($O189 &lt;&gt; "", $E189/$O189, ""), ""),"")</f>
        <v>#VALUE!</v>
      </c>
      <c r="R189" s="10" t="e">
        <f>IF('FY2023'!$A191&lt;&gt;"",IF(AND(MONTH($K189) &lt;= 3, MONTH($L189) &gt;= 3), IF($O189 &lt;&gt; "", $E189/$O189, ""), ""),"")</f>
        <v>#VALUE!</v>
      </c>
      <c r="S189" s="10" t="e">
        <f>IF('FY2023'!$A191&lt;&gt;"",IF(AND(MONTH($K189) &lt;= 4, MONTH($L189) &gt;= 4), IF($O189 &lt;&gt; "", $E189/$O189, ""), ""),"")</f>
        <v>#VALUE!</v>
      </c>
      <c r="T189" s="10" t="e">
        <f>IF('FY2023'!$A191&lt;&gt;"",IF(AND(MONTH($K189) &lt;= 5, MONTH($L189) &gt;= 5), IF($O189 &lt;&gt; "", $E189/$O189, ""), ""),"")</f>
        <v>#VALUE!</v>
      </c>
      <c r="U189" s="10" t="e">
        <f>IF('FY2023'!$A191&lt;&gt;"",IF(AND(MONTH($K189) &lt;= 6, MONTH($L189) &gt;= 6), IF($O189 &lt;&gt; "", $E189/$O189, ""), ""),"")</f>
        <v>#VALUE!</v>
      </c>
      <c r="V189" s="10" t="e">
        <f>IF('FY2023'!$A191&lt;&gt;"",IF(AND(MONTH($K189) &lt;= 7, MONTH($L189) &gt;= 7 ), IF($O189 &lt;&gt; "", $E189/$O189, ""), ""),"")</f>
        <v>#VALUE!</v>
      </c>
      <c r="W189" s="10" t="e">
        <f>IF('FY2023'!$A191&lt;&gt;"",IF(AND(MONTH($K189) &lt;= 8, MONTH($L189) &gt;= 8), IF($O189 &lt;&gt; "", $E189/$O189, ""), ""),"")</f>
        <v>#VALUE!</v>
      </c>
      <c r="X189" s="10" t="e">
        <f>IF('FY2023'!$A191&lt;&gt;"",IF(AND(MONTH($K189) &lt;= 9, MONTH($L189) &gt;= 9), IF($O189 &lt;&gt; "", $E189/$O189, ""), ""),"")</f>
        <v>#VALUE!</v>
      </c>
      <c r="Y189" s="10" t="e">
        <f>IF('FY2023'!$A191&lt;&gt;"",IF(AND(MONTH($K189) &lt;= 10, MONTH($L189) &gt;= 10), IF($O189 &lt;&gt; "", $E189/$O189, ""), ""),"")</f>
        <v>#VALUE!</v>
      </c>
      <c r="Z189" s="10" t="e">
        <f>IF('FY2023'!$A191&lt;&gt;"",IF(AND(MONTH($K189) &lt;= 11, MONTH($L189) &gt;= 11), IF($O189 &lt;&gt; "", $E189/$O189, ""), ""),"")</f>
        <v>#VALUE!</v>
      </c>
      <c r="AA189" s="10" t="e">
        <f>IF('FY2023'!$A191&lt;&gt;"",IF(AND(MONTH($K189) &lt;= 12, MONTH($L189) &gt;= 12), IF($O189 &lt;&gt; "", $E189/$O189, ""), ""),"")</f>
        <v>#VALUE!</v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 t="e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#VALUE!</v>
      </c>
      <c r="L190" s="7" t="e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#VALUE!</v>
      </c>
      <c r="M190" s="7" t="e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#VALUE!</v>
      </c>
      <c r="N190" s="7" t="e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#VALUE!</v>
      </c>
      <c r="O190" s="5" t="e">
        <f t="shared" si="2"/>
        <v>#VALUE!</v>
      </c>
      <c r="P190" s="10" t="e">
        <f>IF('FY2023'!$A192&lt;&gt;"",IF(AND(MONTH($K190) &lt;= 1, MONTH($L190) &gt;= 1), IF($O190 &lt;&gt; "", $E190/$O190, ""), ""),"")</f>
        <v>#VALUE!</v>
      </c>
      <c r="Q190" s="10" t="e">
        <f>IF('FY2023'!$A192&lt;&gt;"",IF(AND(MONTH($K190) &lt;= 2, MONTH($L190) &gt;= 2), IF($O190 &lt;&gt; "", $E190/$O190, ""), ""),"")</f>
        <v>#VALUE!</v>
      </c>
      <c r="R190" s="10" t="e">
        <f>IF('FY2023'!$A192&lt;&gt;"",IF(AND(MONTH($K190) &lt;= 3, MONTH($L190) &gt;= 3), IF($O190 &lt;&gt; "", $E190/$O190, ""), ""),"")</f>
        <v>#VALUE!</v>
      </c>
      <c r="S190" s="10" t="e">
        <f>IF('FY2023'!$A192&lt;&gt;"",IF(AND(MONTH($K190) &lt;= 4, MONTH($L190) &gt;= 4), IF($O190 &lt;&gt; "", $E190/$O190, ""), ""),"")</f>
        <v>#VALUE!</v>
      </c>
      <c r="T190" s="10" t="e">
        <f>IF('FY2023'!$A192&lt;&gt;"",IF(AND(MONTH($K190) &lt;= 5, MONTH($L190) &gt;= 5), IF($O190 &lt;&gt; "", $E190/$O190, ""), ""),"")</f>
        <v>#VALUE!</v>
      </c>
      <c r="U190" s="10" t="e">
        <f>IF('FY2023'!$A192&lt;&gt;"",IF(AND(MONTH($K190) &lt;= 6, MONTH($L190) &gt;= 6), IF($O190 &lt;&gt; "", $E190/$O190, ""), ""),"")</f>
        <v>#VALUE!</v>
      </c>
      <c r="V190" s="10" t="e">
        <f>IF('FY2023'!$A192&lt;&gt;"",IF(AND(MONTH($K190) &lt;= 7, MONTH($L190) &gt;= 7 ), IF($O190 &lt;&gt; "", $E190/$O190, ""), ""),"")</f>
        <v>#VALUE!</v>
      </c>
      <c r="W190" s="10" t="e">
        <f>IF('FY2023'!$A192&lt;&gt;"",IF(AND(MONTH($K190) &lt;= 8, MONTH($L190) &gt;= 8), IF($O190 &lt;&gt; "", $E190/$O190, ""), ""),"")</f>
        <v>#VALUE!</v>
      </c>
      <c r="X190" s="10" t="e">
        <f>IF('FY2023'!$A192&lt;&gt;"",IF(AND(MONTH($K190) &lt;= 9, MONTH($L190) &gt;= 9), IF($O190 &lt;&gt; "", $E190/$O190, ""), ""),"")</f>
        <v>#VALUE!</v>
      </c>
      <c r="Y190" s="10" t="e">
        <f>IF('FY2023'!$A192&lt;&gt;"",IF(AND(MONTH($K190) &lt;= 10, MONTH($L190) &gt;= 10), IF($O190 &lt;&gt; "", $E190/$O190, ""), ""),"")</f>
        <v>#VALUE!</v>
      </c>
      <c r="Z190" s="10" t="e">
        <f>IF('FY2023'!$A192&lt;&gt;"",IF(AND(MONTH($K190) &lt;= 11, MONTH($L190) &gt;= 11), IF($O190 &lt;&gt; "", $E190/$O190, ""), ""),"")</f>
        <v>#VALUE!</v>
      </c>
      <c r="AA190" s="10" t="e">
        <f>IF('FY2023'!$A192&lt;&gt;"",IF(AND(MONTH($K190) &lt;= 12, MONTH($L190) &gt;= 12), IF($O190 &lt;&gt; "", $E190/$O190, ""), ""),"")</f>
        <v>#VALUE!</v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 t="e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#VALUE!</v>
      </c>
      <c r="L191" s="7" t="e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#VALUE!</v>
      </c>
      <c r="M191" s="7" t="e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#VALUE!</v>
      </c>
      <c r="N191" s="7" t="e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#VALUE!</v>
      </c>
      <c r="O191" s="5" t="e">
        <f t="shared" si="2"/>
        <v>#VALUE!</v>
      </c>
      <c r="P191" s="10" t="e">
        <f>IF('FY2023'!$A193&lt;&gt;"",IF(AND(MONTH($K191) &lt;= 1, MONTH($L191) &gt;= 1), IF($O191 &lt;&gt; "", $E191/$O191, ""), ""),"")</f>
        <v>#VALUE!</v>
      </c>
      <c r="Q191" s="10" t="e">
        <f>IF('FY2023'!$A193&lt;&gt;"",IF(AND(MONTH($K191) &lt;= 2, MONTH($L191) &gt;= 2), IF($O191 &lt;&gt; "", $E191/$O191, ""), ""),"")</f>
        <v>#VALUE!</v>
      </c>
      <c r="R191" s="10" t="e">
        <f>IF('FY2023'!$A193&lt;&gt;"",IF(AND(MONTH($K191) &lt;= 3, MONTH($L191) &gt;= 3), IF($O191 &lt;&gt; "", $E191/$O191, ""), ""),"")</f>
        <v>#VALUE!</v>
      </c>
      <c r="S191" s="10" t="e">
        <f>IF('FY2023'!$A193&lt;&gt;"",IF(AND(MONTH($K191) &lt;= 4, MONTH($L191) &gt;= 4), IF($O191 &lt;&gt; "", $E191/$O191, ""), ""),"")</f>
        <v>#VALUE!</v>
      </c>
      <c r="T191" s="10" t="e">
        <f>IF('FY2023'!$A193&lt;&gt;"",IF(AND(MONTH($K191) &lt;= 5, MONTH($L191) &gt;= 5), IF($O191 &lt;&gt; "", $E191/$O191, ""), ""),"")</f>
        <v>#VALUE!</v>
      </c>
      <c r="U191" s="10" t="e">
        <f>IF('FY2023'!$A193&lt;&gt;"",IF(AND(MONTH($K191) &lt;= 6, MONTH($L191) &gt;= 6), IF($O191 &lt;&gt; "", $E191/$O191, ""), ""),"")</f>
        <v>#VALUE!</v>
      </c>
      <c r="V191" s="10" t="e">
        <f>IF('FY2023'!$A193&lt;&gt;"",IF(AND(MONTH($K191) &lt;= 7, MONTH($L191) &gt;= 7 ), IF($O191 &lt;&gt; "", $E191/$O191, ""), ""),"")</f>
        <v>#VALUE!</v>
      </c>
      <c r="W191" s="10" t="e">
        <f>IF('FY2023'!$A193&lt;&gt;"",IF(AND(MONTH($K191) &lt;= 8, MONTH($L191) &gt;= 8), IF($O191 &lt;&gt; "", $E191/$O191, ""), ""),"")</f>
        <v>#VALUE!</v>
      </c>
      <c r="X191" s="10" t="e">
        <f>IF('FY2023'!$A193&lt;&gt;"",IF(AND(MONTH($K191) &lt;= 9, MONTH($L191) &gt;= 9), IF($O191 &lt;&gt; "", $E191/$O191, ""), ""),"")</f>
        <v>#VALUE!</v>
      </c>
      <c r="Y191" s="10" t="e">
        <f>IF('FY2023'!$A193&lt;&gt;"",IF(AND(MONTH($K191) &lt;= 10, MONTH($L191) &gt;= 10), IF($O191 &lt;&gt; "", $E191/$O191, ""), ""),"")</f>
        <v>#VALUE!</v>
      </c>
      <c r="Z191" s="10" t="e">
        <f>IF('FY2023'!$A193&lt;&gt;"",IF(AND(MONTH($K191) &lt;= 11, MONTH($L191) &gt;= 11), IF($O191 &lt;&gt; "", $E191/$O191, ""), ""),"")</f>
        <v>#VALUE!</v>
      </c>
      <c r="AA191" s="10" t="e">
        <f>IF('FY2023'!$A193&lt;&gt;"",IF(AND(MONTH($K191) &lt;= 12, MONTH($L191) &gt;= 12), IF($O191 &lt;&gt; "", $E191/$O191, ""), ""),"")</f>
        <v>#VALUE!</v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 t="e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#VALUE!</v>
      </c>
      <c r="L192" s="7" t="e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#VALUE!</v>
      </c>
      <c r="M192" s="7" t="e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#VALUE!</v>
      </c>
      <c r="N192" s="7" t="e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#VALUE!</v>
      </c>
      <c r="O192" s="5" t="e">
        <f t="shared" si="2"/>
        <v>#VALUE!</v>
      </c>
      <c r="P192" s="10" t="e">
        <f>IF('FY2023'!$A194&lt;&gt;"",IF(AND(MONTH($K192) &lt;= 1, MONTH($L192) &gt;= 1), IF($O192 &lt;&gt; "", $E192/$O192, ""), ""),"")</f>
        <v>#VALUE!</v>
      </c>
      <c r="Q192" s="10" t="e">
        <f>IF('FY2023'!$A194&lt;&gt;"",IF(AND(MONTH($K192) &lt;= 2, MONTH($L192) &gt;= 2), IF($O192 &lt;&gt; "", $E192/$O192, ""), ""),"")</f>
        <v>#VALUE!</v>
      </c>
      <c r="R192" s="10" t="e">
        <f>IF('FY2023'!$A194&lt;&gt;"",IF(AND(MONTH($K192) &lt;= 3, MONTH($L192) &gt;= 3), IF($O192 &lt;&gt; "", $E192/$O192, ""), ""),"")</f>
        <v>#VALUE!</v>
      </c>
      <c r="S192" s="10" t="e">
        <f>IF('FY2023'!$A194&lt;&gt;"",IF(AND(MONTH($K192) &lt;= 4, MONTH($L192) &gt;= 4), IF($O192 &lt;&gt; "", $E192/$O192, ""), ""),"")</f>
        <v>#VALUE!</v>
      </c>
      <c r="T192" s="10" t="e">
        <f>IF('FY2023'!$A194&lt;&gt;"",IF(AND(MONTH($K192) &lt;= 5, MONTH($L192) &gt;= 5), IF($O192 &lt;&gt; "", $E192/$O192, ""), ""),"")</f>
        <v>#VALUE!</v>
      </c>
      <c r="U192" s="10" t="e">
        <f>IF('FY2023'!$A194&lt;&gt;"",IF(AND(MONTH($K192) &lt;= 6, MONTH($L192) &gt;= 6), IF($O192 &lt;&gt; "", $E192/$O192, ""), ""),"")</f>
        <v>#VALUE!</v>
      </c>
      <c r="V192" s="10" t="e">
        <f>IF('FY2023'!$A194&lt;&gt;"",IF(AND(MONTH($K192) &lt;= 7, MONTH($L192) &gt;= 7 ), IF($O192 &lt;&gt; "", $E192/$O192, ""), ""),"")</f>
        <v>#VALUE!</v>
      </c>
      <c r="W192" s="10" t="e">
        <f>IF('FY2023'!$A194&lt;&gt;"",IF(AND(MONTH($K192) &lt;= 8, MONTH($L192) &gt;= 8), IF($O192 &lt;&gt; "", $E192/$O192, ""), ""),"")</f>
        <v>#VALUE!</v>
      </c>
      <c r="X192" s="10" t="e">
        <f>IF('FY2023'!$A194&lt;&gt;"",IF(AND(MONTH($K192) &lt;= 9, MONTH($L192) &gt;= 9), IF($O192 &lt;&gt; "", $E192/$O192, ""), ""),"")</f>
        <v>#VALUE!</v>
      </c>
      <c r="Y192" s="10" t="e">
        <f>IF('FY2023'!$A194&lt;&gt;"",IF(AND(MONTH($K192) &lt;= 10, MONTH($L192) &gt;= 10), IF($O192 &lt;&gt; "", $E192/$O192, ""), ""),"")</f>
        <v>#VALUE!</v>
      </c>
      <c r="Z192" s="10" t="e">
        <f>IF('FY2023'!$A194&lt;&gt;"",IF(AND(MONTH($K192) &lt;= 11, MONTH($L192) &gt;= 11), IF($O192 &lt;&gt; "", $E192/$O192, ""), ""),"")</f>
        <v>#VALUE!</v>
      </c>
      <c r="AA192" s="10" t="e">
        <f>IF('FY2023'!$A194&lt;&gt;"",IF(AND(MONTH($K192) &lt;= 12, MONTH($L192) &gt;= 12), IF($O192 &lt;&gt; "", $E192/$O192, ""), ""),"")</f>
        <v>#VALUE!</v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 t="e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#VALUE!</v>
      </c>
      <c r="L193" s="7" t="e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#VALUE!</v>
      </c>
      <c r="M193" s="7" t="e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#VALUE!</v>
      </c>
      <c r="N193" s="7" t="e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#VALUE!</v>
      </c>
      <c r="O193" s="5" t="e">
        <f t="shared" si="2"/>
        <v>#VALUE!</v>
      </c>
      <c r="P193" s="10" t="e">
        <f>IF('FY2023'!$A195&lt;&gt;"",IF(AND(MONTH($K193) &lt;= 1, MONTH($L193) &gt;= 1), IF($O193 &lt;&gt; "", $E193/$O193, ""), ""),"")</f>
        <v>#VALUE!</v>
      </c>
      <c r="Q193" s="10" t="e">
        <f>IF('FY2023'!$A195&lt;&gt;"",IF(AND(MONTH($K193) &lt;= 2, MONTH($L193) &gt;= 2), IF($O193 &lt;&gt; "", $E193/$O193, ""), ""),"")</f>
        <v>#VALUE!</v>
      </c>
      <c r="R193" s="10" t="e">
        <f>IF('FY2023'!$A195&lt;&gt;"",IF(AND(MONTH($K193) &lt;= 3, MONTH($L193) &gt;= 3), IF($O193 &lt;&gt; "", $E193/$O193, ""), ""),"")</f>
        <v>#VALUE!</v>
      </c>
      <c r="S193" s="10" t="e">
        <f>IF('FY2023'!$A195&lt;&gt;"",IF(AND(MONTH($K193) &lt;= 4, MONTH($L193) &gt;= 4), IF($O193 &lt;&gt; "", $E193/$O193, ""), ""),"")</f>
        <v>#VALUE!</v>
      </c>
      <c r="T193" s="10" t="e">
        <f>IF('FY2023'!$A195&lt;&gt;"",IF(AND(MONTH($K193) &lt;= 5, MONTH($L193) &gt;= 5), IF($O193 &lt;&gt; "", $E193/$O193, ""), ""),"")</f>
        <v>#VALUE!</v>
      </c>
      <c r="U193" s="10" t="e">
        <f>IF('FY2023'!$A195&lt;&gt;"",IF(AND(MONTH($K193) &lt;= 6, MONTH($L193) &gt;= 6), IF($O193 &lt;&gt; "", $E193/$O193, ""), ""),"")</f>
        <v>#VALUE!</v>
      </c>
      <c r="V193" s="10" t="e">
        <f>IF('FY2023'!$A195&lt;&gt;"",IF(AND(MONTH($K193) &lt;= 7, MONTH($L193) &gt;= 7 ), IF($O193 &lt;&gt; "", $E193/$O193, ""), ""),"")</f>
        <v>#VALUE!</v>
      </c>
      <c r="W193" s="10" t="e">
        <f>IF('FY2023'!$A195&lt;&gt;"",IF(AND(MONTH($K193) &lt;= 8, MONTH($L193) &gt;= 8), IF($O193 &lt;&gt; "", $E193/$O193, ""), ""),"")</f>
        <v>#VALUE!</v>
      </c>
      <c r="X193" s="10" t="e">
        <f>IF('FY2023'!$A195&lt;&gt;"",IF(AND(MONTH($K193) &lt;= 9, MONTH($L193) &gt;= 9), IF($O193 &lt;&gt; "", $E193/$O193, ""), ""),"")</f>
        <v>#VALUE!</v>
      </c>
      <c r="Y193" s="10" t="e">
        <f>IF('FY2023'!$A195&lt;&gt;"",IF(AND(MONTH($K193) &lt;= 10, MONTH($L193) &gt;= 10), IF($O193 &lt;&gt; "", $E193/$O193, ""), ""),"")</f>
        <v>#VALUE!</v>
      </c>
      <c r="Z193" s="10" t="e">
        <f>IF('FY2023'!$A195&lt;&gt;"",IF(AND(MONTH($K193) &lt;= 11, MONTH($L193) &gt;= 11), IF($O193 &lt;&gt; "", $E193/$O193, ""), ""),"")</f>
        <v>#VALUE!</v>
      </c>
      <c r="AA193" s="10" t="e">
        <f>IF('FY2023'!$A195&lt;&gt;"",IF(AND(MONTH($K193) &lt;= 12, MONTH($L193) &gt;= 12), IF($O193 &lt;&gt; "", $E193/$O193, ""), ""),"")</f>
        <v>#VALUE!</v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 t="e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#VALUE!</v>
      </c>
      <c r="L194" s="7" t="e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#VALUE!</v>
      </c>
      <c r="M194" s="7" t="e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#VALUE!</v>
      </c>
      <c r="N194" s="7" t="e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#VALUE!</v>
      </c>
      <c r="O194" s="5" t="e">
        <f t="shared" si="2"/>
        <v>#VALUE!</v>
      </c>
      <c r="P194" s="10" t="e">
        <f>IF('FY2023'!$A196&lt;&gt;"",IF(AND(MONTH($K194) &lt;= 1, MONTH($L194) &gt;= 1), IF($O194 &lt;&gt; "", $E194/$O194, ""), ""),"")</f>
        <v>#VALUE!</v>
      </c>
      <c r="Q194" s="10" t="e">
        <f>IF('FY2023'!$A196&lt;&gt;"",IF(AND(MONTH($K194) &lt;= 2, MONTH($L194) &gt;= 2), IF($O194 &lt;&gt; "", $E194/$O194, ""), ""),"")</f>
        <v>#VALUE!</v>
      </c>
      <c r="R194" s="10" t="e">
        <f>IF('FY2023'!$A196&lt;&gt;"",IF(AND(MONTH($K194) &lt;= 3, MONTH($L194) &gt;= 3), IF($O194 &lt;&gt; "", $E194/$O194, ""), ""),"")</f>
        <v>#VALUE!</v>
      </c>
      <c r="S194" s="10" t="e">
        <f>IF('FY2023'!$A196&lt;&gt;"",IF(AND(MONTH($K194) &lt;= 4, MONTH($L194) &gt;= 4), IF($O194 &lt;&gt; "", $E194/$O194, ""), ""),"")</f>
        <v>#VALUE!</v>
      </c>
      <c r="T194" s="10" t="e">
        <f>IF('FY2023'!$A196&lt;&gt;"",IF(AND(MONTH($K194) &lt;= 5, MONTH($L194) &gt;= 5), IF($O194 &lt;&gt; "", $E194/$O194, ""), ""),"")</f>
        <v>#VALUE!</v>
      </c>
      <c r="U194" s="10" t="e">
        <f>IF('FY2023'!$A196&lt;&gt;"",IF(AND(MONTH($K194) &lt;= 6, MONTH($L194) &gt;= 6), IF($O194 &lt;&gt; "", $E194/$O194, ""), ""),"")</f>
        <v>#VALUE!</v>
      </c>
      <c r="V194" s="10" t="e">
        <f>IF('FY2023'!$A196&lt;&gt;"",IF(AND(MONTH($K194) &lt;= 7, MONTH($L194) &gt;= 7 ), IF($O194 &lt;&gt; "", $E194/$O194, ""), ""),"")</f>
        <v>#VALUE!</v>
      </c>
      <c r="W194" s="10" t="e">
        <f>IF('FY2023'!$A196&lt;&gt;"",IF(AND(MONTH($K194) &lt;= 8, MONTH($L194) &gt;= 8), IF($O194 &lt;&gt; "", $E194/$O194, ""), ""),"")</f>
        <v>#VALUE!</v>
      </c>
      <c r="X194" s="10" t="e">
        <f>IF('FY2023'!$A196&lt;&gt;"",IF(AND(MONTH($K194) &lt;= 9, MONTH($L194) &gt;= 9), IF($O194 &lt;&gt; "", $E194/$O194, ""), ""),"")</f>
        <v>#VALUE!</v>
      </c>
      <c r="Y194" s="10" t="e">
        <f>IF('FY2023'!$A196&lt;&gt;"",IF(AND(MONTH($K194) &lt;= 10, MONTH($L194) &gt;= 10), IF($O194 &lt;&gt; "", $E194/$O194, ""), ""),"")</f>
        <v>#VALUE!</v>
      </c>
      <c r="Z194" s="10" t="e">
        <f>IF('FY2023'!$A196&lt;&gt;"",IF(AND(MONTH($K194) &lt;= 11, MONTH($L194) &gt;= 11), IF($O194 &lt;&gt; "", $E194/$O194, ""), ""),"")</f>
        <v>#VALUE!</v>
      </c>
      <c r="AA194" s="10" t="e">
        <f>IF('FY2023'!$A196&lt;&gt;"",IF(AND(MONTH($K194) &lt;= 12, MONTH($L194) &gt;= 12), IF($O194 &lt;&gt; "", $E194/$O194, ""), ""),"")</f>
        <v>#VALUE!</v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 t="e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#VALUE!</v>
      </c>
      <c r="L195" s="7" t="e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#VALUE!</v>
      </c>
      <c r="M195" s="7" t="e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#VALUE!</v>
      </c>
      <c r="N195" s="7" t="e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IF('FY2023'!$A197&lt;&gt;"",IF(AND(MONTH($K195) &lt;= 1, MONTH($L195) &gt;= 1), IF($O195 &lt;&gt; "", $E195/$O195, ""), ""),"")</f>
        <v>#VALUE!</v>
      </c>
      <c r="Q195" s="10" t="e">
        <f>IF('FY2023'!$A197&lt;&gt;"",IF(AND(MONTH($K195) &lt;= 2, MONTH($L195) &gt;= 2), IF($O195 &lt;&gt; "", $E195/$O195, ""), ""),"")</f>
        <v>#VALUE!</v>
      </c>
      <c r="R195" s="10" t="e">
        <f>IF('FY2023'!$A197&lt;&gt;"",IF(AND(MONTH($K195) &lt;= 3, MONTH($L195) &gt;= 3), IF($O195 &lt;&gt; "", $E195/$O195, ""), ""),"")</f>
        <v>#VALUE!</v>
      </c>
      <c r="S195" s="10" t="e">
        <f>IF('FY2023'!$A197&lt;&gt;"",IF(AND(MONTH($K195) &lt;= 4, MONTH($L195) &gt;= 4), IF($O195 &lt;&gt; "", $E195/$O195, ""), ""),"")</f>
        <v>#VALUE!</v>
      </c>
      <c r="T195" s="10" t="e">
        <f>IF('FY2023'!$A197&lt;&gt;"",IF(AND(MONTH($K195) &lt;= 5, MONTH($L195) &gt;= 5), IF($O195 &lt;&gt; "", $E195/$O195, ""), ""),"")</f>
        <v>#VALUE!</v>
      </c>
      <c r="U195" s="10" t="e">
        <f>IF('FY2023'!$A197&lt;&gt;"",IF(AND(MONTH($K195) &lt;= 6, MONTH($L195) &gt;= 6), IF($O195 &lt;&gt; "", $E195/$O195, ""), ""),"")</f>
        <v>#VALUE!</v>
      </c>
      <c r="V195" s="10" t="e">
        <f>IF('FY2023'!$A197&lt;&gt;"",IF(AND(MONTH($K195) &lt;= 7, MONTH($L195) &gt;= 7 ), IF($O195 &lt;&gt; "", $E195/$O195, ""), ""),"")</f>
        <v>#VALUE!</v>
      </c>
      <c r="W195" s="10" t="e">
        <f>IF('FY2023'!$A197&lt;&gt;"",IF(AND(MONTH($K195) &lt;= 8, MONTH($L195) &gt;= 8), IF($O195 &lt;&gt; "", $E195/$O195, ""), ""),"")</f>
        <v>#VALUE!</v>
      </c>
      <c r="X195" s="10" t="e">
        <f>IF('FY2023'!$A197&lt;&gt;"",IF(AND(MONTH($K195) &lt;= 9, MONTH($L195) &gt;= 9), IF($O195 &lt;&gt; "", $E195/$O195, ""), ""),"")</f>
        <v>#VALUE!</v>
      </c>
      <c r="Y195" s="10" t="e">
        <f>IF('FY2023'!$A197&lt;&gt;"",IF(AND(MONTH($K195) &lt;= 10, MONTH($L195) &gt;= 10), IF($O195 &lt;&gt; "", $E195/$O195, ""), ""),"")</f>
        <v>#VALUE!</v>
      </c>
      <c r="Z195" s="10" t="e">
        <f>IF('FY2023'!$A197&lt;&gt;"",IF(AND(MONTH($K195) &lt;= 11, MONTH($L195) &gt;= 11), IF($O195 &lt;&gt; "", $E195/$O195, ""), ""),"")</f>
        <v>#VALUE!</v>
      </c>
      <c r="AA195" s="10" t="e">
        <f>IF('FY2023'!$A197&lt;&gt;"",IF(AND(MONTH($K195) &lt;= 12, MONTH($L195) &gt;= 12), IF($O195 &lt;&gt; "", $E195/$O195, ""), ""),"")</f>
        <v>#VALUE!</v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 t="e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#VALUE!</v>
      </c>
      <c r="L196" s="7" t="e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#VALUE!</v>
      </c>
      <c r="M196" s="7" t="e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#VALUE!</v>
      </c>
      <c r="N196" s="7" t="e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#VALUE!</v>
      </c>
      <c r="O196" s="5" t="e">
        <f t="shared" si="3"/>
        <v>#VALUE!</v>
      </c>
      <c r="P196" s="10" t="e">
        <f>IF('FY2023'!$A198&lt;&gt;"",IF(AND(MONTH($K196) &lt;= 1, MONTH($L196) &gt;= 1), IF($O196 &lt;&gt; "", $E196/$O196, ""), ""),"")</f>
        <v>#VALUE!</v>
      </c>
      <c r="Q196" s="10" t="e">
        <f>IF('FY2023'!$A198&lt;&gt;"",IF(AND(MONTH($K196) &lt;= 2, MONTH($L196) &gt;= 2), IF($O196 &lt;&gt; "", $E196/$O196, ""), ""),"")</f>
        <v>#VALUE!</v>
      </c>
      <c r="R196" s="10" t="e">
        <f>IF('FY2023'!$A198&lt;&gt;"",IF(AND(MONTH($K196) &lt;= 3, MONTH($L196) &gt;= 3), IF($O196 &lt;&gt; "", $E196/$O196, ""), ""),"")</f>
        <v>#VALUE!</v>
      </c>
      <c r="S196" s="10" t="e">
        <f>IF('FY2023'!$A198&lt;&gt;"",IF(AND(MONTH($K196) &lt;= 4, MONTH($L196) &gt;= 4), IF($O196 &lt;&gt; "", $E196/$O196, ""), ""),"")</f>
        <v>#VALUE!</v>
      </c>
      <c r="T196" s="10" t="e">
        <f>IF('FY2023'!$A198&lt;&gt;"",IF(AND(MONTH($K196) &lt;= 5, MONTH($L196) &gt;= 5), IF($O196 &lt;&gt; "", $E196/$O196, ""), ""),"")</f>
        <v>#VALUE!</v>
      </c>
      <c r="U196" s="10" t="e">
        <f>IF('FY2023'!$A198&lt;&gt;"",IF(AND(MONTH($K196) &lt;= 6, MONTH($L196) &gt;= 6), IF($O196 &lt;&gt; "", $E196/$O196, ""), ""),"")</f>
        <v>#VALUE!</v>
      </c>
      <c r="V196" s="10" t="e">
        <f>IF('FY2023'!$A198&lt;&gt;"",IF(AND(MONTH($K196) &lt;= 7, MONTH($L196) &gt;= 7 ), IF($O196 &lt;&gt; "", $E196/$O196, ""), ""),"")</f>
        <v>#VALUE!</v>
      </c>
      <c r="W196" s="10" t="e">
        <f>IF('FY2023'!$A198&lt;&gt;"",IF(AND(MONTH($K196) &lt;= 8, MONTH($L196) &gt;= 8), IF($O196 &lt;&gt; "", $E196/$O196, ""), ""),"")</f>
        <v>#VALUE!</v>
      </c>
      <c r="X196" s="10" t="e">
        <f>IF('FY2023'!$A198&lt;&gt;"",IF(AND(MONTH($K196) &lt;= 9, MONTH($L196) &gt;= 9), IF($O196 &lt;&gt; "", $E196/$O196, ""), ""),"")</f>
        <v>#VALUE!</v>
      </c>
      <c r="Y196" s="10" t="e">
        <f>IF('FY2023'!$A198&lt;&gt;"",IF(AND(MONTH($K196) &lt;= 10, MONTH($L196) &gt;= 10), IF($O196 &lt;&gt; "", $E196/$O196, ""), ""),"")</f>
        <v>#VALUE!</v>
      </c>
      <c r="Z196" s="10" t="e">
        <f>IF('FY2023'!$A198&lt;&gt;"",IF(AND(MONTH($K196) &lt;= 11, MONTH($L196) &gt;= 11), IF($O196 &lt;&gt; "", $E196/$O196, ""), ""),"")</f>
        <v>#VALUE!</v>
      </c>
      <c r="AA196" s="10" t="e">
        <f>IF('FY2023'!$A198&lt;&gt;"",IF(AND(MONTH($K196) &lt;= 12, MONTH($L196) &gt;= 12), IF($O196 &lt;&gt; "", $E196/$O196, ""), ""),"")</f>
        <v>#VALUE!</v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 t="e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#VALUE!</v>
      </c>
      <c r="L197" s="7" t="e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#VALUE!</v>
      </c>
      <c r="M197" s="7" t="e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#VALUE!</v>
      </c>
      <c r="N197" s="7" t="e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#VALUE!</v>
      </c>
      <c r="O197" s="5" t="e">
        <f t="shared" si="3"/>
        <v>#VALUE!</v>
      </c>
      <c r="P197" s="10" t="e">
        <f>IF('FY2023'!$A199&lt;&gt;"",IF(AND(MONTH($K197) &lt;= 1, MONTH($L197) &gt;= 1), IF($O197 &lt;&gt; "", $E197/$O197, ""), ""),"")</f>
        <v>#VALUE!</v>
      </c>
      <c r="Q197" s="10" t="e">
        <f>IF('FY2023'!$A199&lt;&gt;"",IF(AND(MONTH($K197) &lt;= 2, MONTH($L197) &gt;= 2), IF($O197 &lt;&gt; "", $E197/$O197, ""), ""),"")</f>
        <v>#VALUE!</v>
      </c>
      <c r="R197" s="10" t="e">
        <f>IF('FY2023'!$A199&lt;&gt;"",IF(AND(MONTH($K197) &lt;= 3, MONTH($L197) &gt;= 3), IF($O197 &lt;&gt; "", $E197/$O197, ""), ""),"")</f>
        <v>#VALUE!</v>
      </c>
      <c r="S197" s="10" t="e">
        <f>IF('FY2023'!$A199&lt;&gt;"",IF(AND(MONTH($K197) &lt;= 4, MONTH($L197) &gt;= 4), IF($O197 &lt;&gt; "", $E197/$O197, ""), ""),"")</f>
        <v>#VALUE!</v>
      </c>
      <c r="T197" s="10" t="e">
        <f>IF('FY2023'!$A199&lt;&gt;"",IF(AND(MONTH($K197) &lt;= 5, MONTH($L197) &gt;= 5), IF($O197 &lt;&gt; "", $E197/$O197, ""), ""),"")</f>
        <v>#VALUE!</v>
      </c>
      <c r="U197" s="10" t="e">
        <f>IF('FY2023'!$A199&lt;&gt;"",IF(AND(MONTH($K197) &lt;= 6, MONTH($L197) &gt;= 6), IF($O197 &lt;&gt; "", $E197/$O197, ""), ""),"")</f>
        <v>#VALUE!</v>
      </c>
      <c r="V197" s="10" t="e">
        <f>IF('FY2023'!$A199&lt;&gt;"",IF(AND(MONTH($K197) &lt;= 7, MONTH($L197) &gt;= 7 ), IF($O197 &lt;&gt; "", $E197/$O197, ""), ""),"")</f>
        <v>#VALUE!</v>
      </c>
      <c r="W197" s="10" t="e">
        <f>IF('FY2023'!$A199&lt;&gt;"",IF(AND(MONTH($K197) &lt;= 8, MONTH($L197) &gt;= 8), IF($O197 &lt;&gt; "", $E197/$O197, ""), ""),"")</f>
        <v>#VALUE!</v>
      </c>
      <c r="X197" s="10" t="e">
        <f>IF('FY2023'!$A199&lt;&gt;"",IF(AND(MONTH($K197) &lt;= 9, MONTH($L197) &gt;= 9), IF($O197 &lt;&gt; "", $E197/$O197, ""), ""),"")</f>
        <v>#VALUE!</v>
      </c>
      <c r="Y197" s="10" t="e">
        <f>IF('FY2023'!$A199&lt;&gt;"",IF(AND(MONTH($K197) &lt;= 10, MONTH($L197) &gt;= 10), IF($O197 &lt;&gt; "", $E197/$O197, ""), ""),"")</f>
        <v>#VALUE!</v>
      </c>
      <c r="Z197" s="10" t="e">
        <f>IF('FY2023'!$A199&lt;&gt;"",IF(AND(MONTH($K197) &lt;= 11, MONTH($L197) &gt;= 11), IF($O197 &lt;&gt; "", $E197/$O197, ""), ""),"")</f>
        <v>#VALUE!</v>
      </c>
      <c r="AA197" s="10" t="e">
        <f>IF('FY2023'!$A199&lt;&gt;"",IF(AND(MONTH($K197) &lt;= 12, MONTH($L197) &gt;= 12), IF($O197 &lt;&gt; "", $E197/$O197, ""), ""),"")</f>
        <v>#VALUE!</v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 t="e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#VALUE!</v>
      </c>
      <c r="L198" s="7" t="e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#VALUE!</v>
      </c>
      <c r="M198" s="7" t="e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#VALUE!</v>
      </c>
      <c r="N198" s="7" t="e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#VALUE!</v>
      </c>
      <c r="O198" s="5" t="e">
        <f t="shared" si="3"/>
        <v>#VALUE!</v>
      </c>
      <c r="P198" s="10" t="e">
        <f>IF('FY2023'!$A200&lt;&gt;"",IF(AND(MONTH($K198) &lt;= 1, MONTH($L198) &gt;= 1), IF($O198 &lt;&gt; "", $E198/$O198, ""), ""),"")</f>
        <v>#VALUE!</v>
      </c>
      <c r="Q198" s="10" t="e">
        <f>IF('FY2023'!$A200&lt;&gt;"",IF(AND(MONTH($K198) &lt;= 2, MONTH($L198) &gt;= 2), IF($O198 &lt;&gt; "", $E198/$O198, ""), ""),"")</f>
        <v>#VALUE!</v>
      </c>
      <c r="R198" s="10" t="e">
        <f>IF('FY2023'!$A200&lt;&gt;"",IF(AND(MONTH($K198) &lt;= 3, MONTH($L198) &gt;= 3), IF($O198 &lt;&gt; "", $E198/$O198, ""), ""),"")</f>
        <v>#VALUE!</v>
      </c>
      <c r="S198" s="10" t="e">
        <f>IF('FY2023'!$A200&lt;&gt;"",IF(AND(MONTH($K198) &lt;= 4, MONTH($L198) &gt;= 4), IF($O198 &lt;&gt; "", $E198/$O198, ""), ""),"")</f>
        <v>#VALUE!</v>
      </c>
      <c r="T198" s="10" t="e">
        <f>IF('FY2023'!$A200&lt;&gt;"",IF(AND(MONTH($K198) &lt;= 5, MONTH($L198) &gt;= 5), IF($O198 &lt;&gt; "", $E198/$O198, ""), ""),"")</f>
        <v>#VALUE!</v>
      </c>
      <c r="U198" s="10" t="e">
        <f>IF('FY2023'!$A200&lt;&gt;"",IF(AND(MONTH($K198) &lt;= 6, MONTH($L198) &gt;= 6), IF($O198 &lt;&gt; "", $E198/$O198, ""), ""),"")</f>
        <v>#VALUE!</v>
      </c>
      <c r="V198" s="10" t="e">
        <f>IF('FY2023'!$A200&lt;&gt;"",IF(AND(MONTH($K198) &lt;= 7, MONTH($L198) &gt;= 7 ), IF($O198 &lt;&gt; "", $E198/$O198, ""), ""),"")</f>
        <v>#VALUE!</v>
      </c>
      <c r="W198" s="10" t="e">
        <f>IF('FY2023'!$A200&lt;&gt;"",IF(AND(MONTH($K198) &lt;= 8, MONTH($L198) &gt;= 8), IF($O198 &lt;&gt; "", $E198/$O198, ""), ""),"")</f>
        <v>#VALUE!</v>
      </c>
      <c r="X198" s="10" t="e">
        <f>IF('FY2023'!$A200&lt;&gt;"",IF(AND(MONTH($K198) &lt;= 9, MONTH($L198) &gt;= 9), IF($O198 &lt;&gt; "", $E198/$O198, ""), ""),"")</f>
        <v>#VALUE!</v>
      </c>
      <c r="Y198" s="10" t="e">
        <f>IF('FY2023'!$A200&lt;&gt;"",IF(AND(MONTH($K198) &lt;= 10, MONTH($L198) &gt;= 10), IF($O198 &lt;&gt; "", $E198/$O198, ""), ""),"")</f>
        <v>#VALUE!</v>
      </c>
      <c r="Z198" s="10" t="e">
        <f>IF('FY2023'!$A200&lt;&gt;"",IF(AND(MONTH($K198) &lt;= 11, MONTH($L198) &gt;= 11), IF($O198 &lt;&gt; "", $E198/$O198, ""), ""),"")</f>
        <v>#VALUE!</v>
      </c>
      <c r="AA198" s="10" t="e">
        <f>IF('FY2023'!$A200&lt;&gt;"",IF(AND(MONTH($K198) &lt;= 12, MONTH($L198) &gt;= 12), IF($O198 &lt;&gt; "", $E198/$O198, ""), ""),"")</f>
        <v>#VALUE!</v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 t="e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#VALUE!</v>
      </c>
      <c r="L199" s="7" t="e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#VALUE!</v>
      </c>
      <c r="M199" s="7" t="e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#VALUE!</v>
      </c>
      <c r="N199" s="7" t="e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#VALUE!</v>
      </c>
      <c r="O199" s="5" t="e">
        <f t="shared" si="3"/>
        <v>#VALUE!</v>
      </c>
      <c r="P199" s="10" t="e">
        <f>IF('FY2023'!$A201&lt;&gt;"",IF(AND(MONTH($K199) &lt;= 1, MONTH($L199) &gt;= 1), IF($O199 &lt;&gt; "", $E199/$O199, ""), ""),"")</f>
        <v>#VALUE!</v>
      </c>
      <c r="Q199" s="10" t="e">
        <f>IF('FY2023'!$A201&lt;&gt;"",IF(AND(MONTH($K199) &lt;= 2, MONTH($L199) &gt;= 2), IF($O199 &lt;&gt; "", $E199/$O199, ""), ""),"")</f>
        <v>#VALUE!</v>
      </c>
      <c r="R199" s="10" t="e">
        <f>IF('FY2023'!$A201&lt;&gt;"",IF(AND(MONTH($K199) &lt;= 3, MONTH($L199) &gt;= 3), IF($O199 &lt;&gt; "", $E199/$O199, ""), ""),"")</f>
        <v>#VALUE!</v>
      </c>
      <c r="S199" s="10" t="e">
        <f>IF('FY2023'!$A201&lt;&gt;"",IF(AND(MONTH($K199) &lt;= 4, MONTH($L199) &gt;= 4), IF($O199 &lt;&gt; "", $E199/$O199, ""), ""),"")</f>
        <v>#VALUE!</v>
      </c>
      <c r="T199" s="10" t="e">
        <f>IF('FY2023'!$A201&lt;&gt;"",IF(AND(MONTH($K199) &lt;= 5, MONTH($L199) &gt;= 5), IF($O199 &lt;&gt; "", $E199/$O199, ""), ""),"")</f>
        <v>#VALUE!</v>
      </c>
      <c r="U199" s="10" t="e">
        <f>IF('FY2023'!$A201&lt;&gt;"",IF(AND(MONTH($K199) &lt;= 6, MONTH($L199) &gt;= 6), IF($O199 &lt;&gt; "", $E199/$O199, ""), ""),"")</f>
        <v>#VALUE!</v>
      </c>
      <c r="V199" s="10" t="e">
        <f>IF('FY2023'!$A201&lt;&gt;"",IF(AND(MONTH($K199) &lt;= 7, MONTH($L199) &gt;= 7 ), IF($O199 &lt;&gt; "", $E199/$O199, ""), ""),"")</f>
        <v>#VALUE!</v>
      </c>
      <c r="W199" s="10" t="e">
        <f>IF('FY2023'!$A201&lt;&gt;"",IF(AND(MONTH($K199) &lt;= 8, MONTH($L199) &gt;= 8), IF($O199 &lt;&gt; "", $E199/$O199, ""), ""),"")</f>
        <v>#VALUE!</v>
      </c>
      <c r="X199" s="10" t="e">
        <f>IF('FY2023'!$A201&lt;&gt;"",IF(AND(MONTH($K199) &lt;= 9, MONTH($L199) &gt;= 9), IF($O199 &lt;&gt; "", $E199/$O199, ""), ""),"")</f>
        <v>#VALUE!</v>
      </c>
      <c r="Y199" s="10" t="e">
        <f>IF('FY2023'!$A201&lt;&gt;"",IF(AND(MONTH($K199) &lt;= 10, MONTH($L199) &gt;= 10), IF($O199 &lt;&gt; "", $E199/$O199, ""), ""),"")</f>
        <v>#VALUE!</v>
      </c>
      <c r="Z199" s="10" t="e">
        <f>IF('FY2023'!$A201&lt;&gt;"",IF(AND(MONTH($K199) &lt;= 11, MONTH($L199) &gt;= 11), IF($O199 &lt;&gt; "", $E199/$O199, ""), ""),"")</f>
        <v>#VALUE!</v>
      </c>
      <c r="AA199" s="10" t="e">
        <f>IF('FY2023'!$A201&lt;&gt;"",IF(AND(MONTH($K199) &lt;= 12, MONTH($L199) &gt;= 12), IF($O199 &lt;&gt; "", $E199/$O199, ""), ""),"")</f>
        <v>#VALUE!</v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 t="e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#VALUE!</v>
      </c>
      <c r="L200" s="7" t="e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#VALUE!</v>
      </c>
      <c r="M200" s="7" t="e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#VALUE!</v>
      </c>
      <c r="N200" s="7" t="e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#VALUE!</v>
      </c>
      <c r="O200" s="5" t="e">
        <f t="shared" si="3"/>
        <v>#VALUE!</v>
      </c>
      <c r="P200" s="10" t="e">
        <f>IF('FY2023'!$A202&lt;&gt;"",IF(AND(MONTH($K200) &lt;= 1, MONTH($L200) &gt;= 1), IF($O200 &lt;&gt; "", $E200/$O200, ""), ""),"")</f>
        <v>#VALUE!</v>
      </c>
      <c r="Q200" s="10" t="e">
        <f>IF('FY2023'!$A202&lt;&gt;"",IF(AND(MONTH($K200) &lt;= 2, MONTH($L200) &gt;= 2), IF($O200 &lt;&gt; "", $E200/$O200, ""), ""),"")</f>
        <v>#VALUE!</v>
      </c>
      <c r="R200" s="10" t="e">
        <f>IF('FY2023'!$A202&lt;&gt;"",IF(AND(MONTH($K200) &lt;= 3, MONTH($L200) &gt;= 3), IF($O200 &lt;&gt; "", $E200/$O200, ""), ""),"")</f>
        <v>#VALUE!</v>
      </c>
      <c r="S200" s="10" t="e">
        <f>IF('FY2023'!$A202&lt;&gt;"",IF(AND(MONTH($K200) &lt;= 4, MONTH($L200) &gt;= 4), IF($O200 &lt;&gt; "", $E200/$O200, ""), ""),"")</f>
        <v>#VALUE!</v>
      </c>
      <c r="T200" s="10" t="e">
        <f>IF('FY2023'!$A202&lt;&gt;"",IF(AND(MONTH($K200) &lt;= 5, MONTH($L200) &gt;= 5), IF($O200 &lt;&gt; "", $E200/$O200, ""), ""),"")</f>
        <v>#VALUE!</v>
      </c>
      <c r="U200" s="10" t="e">
        <f>IF('FY2023'!$A202&lt;&gt;"",IF(AND(MONTH($K200) &lt;= 6, MONTH($L200) &gt;= 6), IF($O200 &lt;&gt; "", $E200/$O200, ""), ""),"")</f>
        <v>#VALUE!</v>
      </c>
      <c r="V200" s="10" t="e">
        <f>IF('FY2023'!$A202&lt;&gt;"",IF(AND(MONTH($K200) &lt;= 7, MONTH($L200) &gt;= 7 ), IF($O200 &lt;&gt; "", $E200/$O200, ""), ""),"")</f>
        <v>#VALUE!</v>
      </c>
      <c r="W200" s="10" t="e">
        <f>IF('FY2023'!$A202&lt;&gt;"",IF(AND(MONTH($K200) &lt;= 8, MONTH($L200) &gt;= 8), IF($O200 &lt;&gt; "", $E200/$O200, ""), ""),"")</f>
        <v>#VALUE!</v>
      </c>
      <c r="X200" s="10" t="e">
        <f>IF('FY2023'!$A202&lt;&gt;"",IF(AND(MONTH($K200) &lt;= 9, MONTH($L200) &gt;= 9), IF($O200 &lt;&gt; "", $E200/$O200, ""), ""),"")</f>
        <v>#VALUE!</v>
      </c>
      <c r="Y200" s="10" t="e">
        <f>IF('FY2023'!$A202&lt;&gt;"",IF(AND(MONTH($K200) &lt;= 10, MONTH($L200) &gt;= 10), IF($O200 &lt;&gt; "", $E200/$O200, ""), ""),"")</f>
        <v>#VALUE!</v>
      </c>
      <c r="Z200" s="10" t="e">
        <f>IF('FY2023'!$A202&lt;&gt;"",IF(AND(MONTH($K200) &lt;= 11, MONTH($L200) &gt;= 11), IF($O200 &lt;&gt; "", $E200/$O200, ""), ""),"")</f>
        <v>#VALUE!</v>
      </c>
      <c r="AA200" s="10" t="e">
        <f>IF('FY2023'!$A202&lt;&gt;"",IF(AND(MONTH($K200) &lt;= 12, MONTH($L200) &gt;= 12), IF($O200 &lt;&gt; "", $E200/$O200, ""), ""),"")</f>
        <v>#VALUE!</v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 t="e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#VALUE!</v>
      </c>
      <c r="L201" s="7" t="e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#VALUE!</v>
      </c>
      <c r="M201" s="7" t="e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#VALUE!</v>
      </c>
      <c r="N201" s="7" t="e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#VALUE!</v>
      </c>
      <c r="O201" s="5" t="e">
        <f t="shared" si="3"/>
        <v>#VALUE!</v>
      </c>
      <c r="P201" s="10" t="e">
        <f>IF('FY2023'!$A203&lt;&gt;"",IF(AND(MONTH($K201) &lt;= 1, MONTH($L201) &gt;= 1), IF($O201 &lt;&gt; "", $E201/$O201, ""), ""),"")</f>
        <v>#VALUE!</v>
      </c>
      <c r="Q201" s="10" t="e">
        <f>IF('FY2023'!$A203&lt;&gt;"",IF(AND(MONTH($K201) &lt;= 2, MONTH($L201) &gt;= 2), IF($O201 &lt;&gt; "", $E201/$O201, ""), ""),"")</f>
        <v>#VALUE!</v>
      </c>
      <c r="R201" s="10" t="e">
        <f>IF('FY2023'!$A203&lt;&gt;"",IF(AND(MONTH($K201) &lt;= 3, MONTH($L201) &gt;= 3), IF($O201 &lt;&gt; "", $E201/$O201, ""), ""),"")</f>
        <v>#VALUE!</v>
      </c>
      <c r="S201" s="10" t="e">
        <f>IF('FY2023'!$A203&lt;&gt;"",IF(AND(MONTH($K201) &lt;= 4, MONTH($L201) &gt;= 4), IF($O201 &lt;&gt; "", $E201/$O201, ""), ""),"")</f>
        <v>#VALUE!</v>
      </c>
      <c r="T201" s="10" t="e">
        <f>IF('FY2023'!$A203&lt;&gt;"",IF(AND(MONTH($K201) &lt;= 5, MONTH($L201) &gt;= 5), IF($O201 &lt;&gt; "", $E201/$O201, ""), ""),"")</f>
        <v>#VALUE!</v>
      </c>
      <c r="U201" s="10" t="e">
        <f>IF('FY2023'!$A203&lt;&gt;"",IF(AND(MONTH($K201) &lt;= 6, MONTH($L201) &gt;= 6), IF($O201 &lt;&gt; "", $E201/$O201, ""), ""),"")</f>
        <v>#VALUE!</v>
      </c>
      <c r="V201" s="10" t="e">
        <f>IF('FY2023'!$A203&lt;&gt;"",IF(AND(MONTH($K201) &lt;= 7, MONTH($L201) &gt;= 7 ), IF($O201 &lt;&gt; "", $E201/$O201, ""), ""),"")</f>
        <v>#VALUE!</v>
      </c>
      <c r="W201" s="10" t="e">
        <f>IF('FY2023'!$A203&lt;&gt;"",IF(AND(MONTH($K201) &lt;= 8, MONTH($L201) &gt;= 8), IF($O201 &lt;&gt; "", $E201/$O201, ""), ""),"")</f>
        <v>#VALUE!</v>
      </c>
      <c r="X201" s="10" t="e">
        <f>IF('FY2023'!$A203&lt;&gt;"",IF(AND(MONTH($K201) &lt;= 9, MONTH($L201) &gt;= 9), IF($O201 &lt;&gt; "", $E201/$O201, ""), ""),"")</f>
        <v>#VALUE!</v>
      </c>
      <c r="Y201" s="10" t="e">
        <f>IF('FY2023'!$A203&lt;&gt;"",IF(AND(MONTH($K201) &lt;= 10, MONTH($L201) &gt;= 10), IF($O201 &lt;&gt; "", $E201/$O201, ""), ""),"")</f>
        <v>#VALUE!</v>
      </c>
      <c r="Z201" s="10" t="e">
        <f>IF('FY2023'!$A203&lt;&gt;"",IF(AND(MONTH($K201) &lt;= 11, MONTH($L201) &gt;= 11), IF($O201 &lt;&gt; "", $E201/$O201, ""), ""),"")</f>
        <v>#VALUE!</v>
      </c>
      <c r="AA201" s="10" t="e">
        <f>IF('FY2023'!$A203&lt;&gt;"",IF(AND(MONTH($K201) &lt;= 12, MONTH($L201) &gt;= 12), IF($O201 &lt;&gt; "", $E201/$O201, ""), ""),"")</f>
        <v>#VALUE!</v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 t="e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#VALUE!</v>
      </c>
      <c r="L202" s="7" t="e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#VALUE!</v>
      </c>
      <c r="M202" s="7" t="e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#VALUE!</v>
      </c>
      <c r="N202" s="7" t="e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#VALUE!</v>
      </c>
      <c r="O202" s="5" t="e">
        <f t="shared" si="3"/>
        <v>#VALUE!</v>
      </c>
      <c r="P202" s="10" t="e">
        <f>IF('FY2023'!$A204&lt;&gt;"",IF(AND(MONTH($K202) &lt;= 1, MONTH($L202) &gt;= 1), IF($O202 &lt;&gt; "", $E202/$O202, ""), ""),"")</f>
        <v>#VALUE!</v>
      </c>
      <c r="Q202" s="10" t="e">
        <f>IF('FY2023'!$A204&lt;&gt;"",IF(AND(MONTH($K202) &lt;= 2, MONTH($L202) &gt;= 2), IF($O202 &lt;&gt; "", $E202/$O202, ""), ""),"")</f>
        <v>#VALUE!</v>
      </c>
      <c r="R202" s="10" t="e">
        <f>IF('FY2023'!$A204&lt;&gt;"",IF(AND(MONTH($K202) &lt;= 3, MONTH($L202) &gt;= 3), IF($O202 &lt;&gt; "", $E202/$O202, ""), ""),"")</f>
        <v>#VALUE!</v>
      </c>
      <c r="S202" s="10" t="e">
        <f>IF('FY2023'!$A204&lt;&gt;"",IF(AND(MONTH($K202) &lt;= 4, MONTH($L202) &gt;= 4), IF($O202 &lt;&gt; "", $E202/$O202, ""), ""),"")</f>
        <v>#VALUE!</v>
      </c>
      <c r="T202" s="10" t="e">
        <f>IF('FY2023'!$A204&lt;&gt;"",IF(AND(MONTH($K202) &lt;= 5, MONTH($L202) &gt;= 5), IF($O202 &lt;&gt; "", $E202/$O202, ""), ""),"")</f>
        <v>#VALUE!</v>
      </c>
      <c r="U202" s="10" t="e">
        <f>IF('FY2023'!$A204&lt;&gt;"",IF(AND(MONTH($K202) &lt;= 6, MONTH($L202) &gt;= 6), IF($O202 &lt;&gt; "", $E202/$O202, ""), ""),"")</f>
        <v>#VALUE!</v>
      </c>
      <c r="V202" s="10" t="e">
        <f>IF('FY2023'!$A204&lt;&gt;"",IF(AND(MONTH($K202) &lt;= 7, MONTH($L202) &gt;= 7 ), IF($O202 &lt;&gt; "", $E202/$O202, ""), ""),"")</f>
        <v>#VALUE!</v>
      </c>
      <c r="W202" s="10" t="e">
        <f>IF('FY2023'!$A204&lt;&gt;"",IF(AND(MONTH($K202) &lt;= 8, MONTH($L202) &gt;= 8), IF($O202 &lt;&gt; "", $E202/$O202, ""), ""),"")</f>
        <v>#VALUE!</v>
      </c>
      <c r="X202" s="10" t="e">
        <f>IF('FY2023'!$A204&lt;&gt;"",IF(AND(MONTH($K202) &lt;= 9, MONTH($L202) &gt;= 9), IF($O202 &lt;&gt; "", $E202/$O202, ""), ""),"")</f>
        <v>#VALUE!</v>
      </c>
      <c r="Y202" s="10" t="e">
        <f>IF('FY2023'!$A204&lt;&gt;"",IF(AND(MONTH($K202) &lt;= 10, MONTH($L202) &gt;= 10), IF($O202 &lt;&gt; "", $E202/$O202, ""), ""),"")</f>
        <v>#VALUE!</v>
      </c>
      <c r="Z202" s="10" t="e">
        <f>IF('FY2023'!$A204&lt;&gt;"",IF(AND(MONTH($K202) &lt;= 11, MONTH($L202) &gt;= 11), IF($O202 &lt;&gt; "", $E202/$O202, ""), ""),"")</f>
        <v>#VALUE!</v>
      </c>
      <c r="AA202" s="10" t="e">
        <f>IF('FY2023'!$A204&lt;&gt;"",IF(AND(MONTH($K202) &lt;= 12, MONTH($L202) &gt;= 12), IF($O202 &lt;&gt; "", $E202/$O202, ""), ""),"")</f>
        <v>#VALUE!</v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 t="e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#VALUE!</v>
      </c>
      <c r="L203" s="7" t="e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#VALUE!</v>
      </c>
      <c r="M203" s="7" t="e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#VALUE!</v>
      </c>
      <c r="N203" s="7" t="e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#VALUE!</v>
      </c>
      <c r="O203" s="5" t="e">
        <f t="shared" si="3"/>
        <v>#VALUE!</v>
      </c>
      <c r="P203" s="10" t="e">
        <f>IF('FY2023'!$A205&lt;&gt;"",IF(AND(MONTH($K203) &lt;= 1, MONTH($L203) &gt;= 1), IF($O203 &lt;&gt; "", $E203/$O203, ""), ""),"")</f>
        <v>#VALUE!</v>
      </c>
      <c r="Q203" s="10" t="e">
        <f>IF('FY2023'!$A205&lt;&gt;"",IF(AND(MONTH($K203) &lt;= 2, MONTH($L203) &gt;= 2), IF($O203 &lt;&gt; "", $E203/$O203, ""), ""),"")</f>
        <v>#VALUE!</v>
      </c>
      <c r="R203" s="10" t="e">
        <f>IF('FY2023'!$A205&lt;&gt;"",IF(AND(MONTH($K203) &lt;= 3, MONTH($L203) &gt;= 3), IF($O203 &lt;&gt; "", $E203/$O203, ""), ""),"")</f>
        <v>#VALUE!</v>
      </c>
      <c r="S203" s="10" t="e">
        <f>IF('FY2023'!$A205&lt;&gt;"",IF(AND(MONTH($K203) &lt;= 4, MONTH($L203) &gt;= 4), IF($O203 &lt;&gt; "", $E203/$O203, ""), ""),"")</f>
        <v>#VALUE!</v>
      </c>
      <c r="T203" s="10" t="e">
        <f>IF('FY2023'!$A205&lt;&gt;"",IF(AND(MONTH($K203) &lt;= 5, MONTH($L203) &gt;= 5), IF($O203 &lt;&gt; "", $E203/$O203, ""), ""),"")</f>
        <v>#VALUE!</v>
      </c>
      <c r="U203" s="10" t="e">
        <f>IF('FY2023'!$A205&lt;&gt;"",IF(AND(MONTH($K203) &lt;= 6, MONTH($L203) &gt;= 6), IF($O203 &lt;&gt; "", $E203/$O203, ""), ""),"")</f>
        <v>#VALUE!</v>
      </c>
      <c r="V203" s="10" t="e">
        <f>IF('FY2023'!$A205&lt;&gt;"",IF(AND(MONTH($K203) &lt;= 7, MONTH($L203) &gt;= 7 ), IF($O203 &lt;&gt; "", $E203/$O203, ""), ""),"")</f>
        <v>#VALUE!</v>
      </c>
      <c r="W203" s="10" t="e">
        <f>IF('FY2023'!$A205&lt;&gt;"",IF(AND(MONTH($K203) &lt;= 8, MONTH($L203) &gt;= 8), IF($O203 &lt;&gt; "", $E203/$O203, ""), ""),"")</f>
        <v>#VALUE!</v>
      </c>
      <c r="X203" s="10" t="e">
        <f>IF('FY2023'!$A205&lt;&gt;"",IF(AND(MONTH($K203) &lt;= 9, MONTH($L203) &gt;= 9), IF($O203 &lt;&gt; "", $E203/$O203, ""), ""),"")</f>
        <v>#VALUE!</v>
      </c>
      <c r="Y203" s="10" t="e">
        <f>IF('FY2023'!$A205&lt;&gt;"",IF(AND(MONTH($K203) &lt;= 10, MONTH($L203) &gt;= 10), IF($O203 &lt;&gt; "", $E203/$O203, ""), ""),"")</f>
        <v>#VALUE!</v>
      </c>
      <c r="Z203" s="10" t="e">
        <f>IF('FY2023'!$A205&lt;&gt;"",IF(AND(MONTH($K203) &lt;= 11, MONTH($L203) &gt;= 11), IF($O203 &lt;&gt; "", $E203/$O203, ""), ""),"")</f>
        <v>#VALUE!</v>
      </c>
      <c r="AA203" s="10" t="e">
        <f>IF('FY2023'!$A205&lt;&gt;"",IF(AND(MONTH($K203) &lt;= 12, MONTH($L203) &gt;= 12), IF($O203 &lt;&gt; "", $E203/$O203, ""), ""),"")</f>
        <v>#VALUE!</v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 t="e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#VALUE!</v>
      </c>
      <c r="L204" s="7" t="e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#VALUE!</v>
      </c>
      <c r="M204" s="7" t="e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#VALUE!</v>
      </c>
      <c r="N204" s="7" t="e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#VALUE!</v>
      </c>
      <c r="O204" s="5" t="e">
        <f t="shared" si="3"/>
        <v>#VALUE!</v>
      </c>
      <c r="P204" s="10" t="e">
        <f>IF('FY2023'!$A206&lt;&gt;"",IF(AND(MONTH($K204) &lt;= 1, MONTH($L204) &gt;= 1), IF($O204 &lt;&gt; "", $E204/$O204, ""), ""),"")</f>
        <v>#VALUE!</v>
      </c>
      <c r="Q204" s="10" t="e">
        <f>IF('FY2023'!$A206&lt;&gt;"",IF(AND(MONTH($K204) &lt;= 2, MONTH($L204) &gt;= 2), IF($O204 &lt;&gt; "", $E204/$O204, ""), ""),"")</f>
        <v>#VALUE!</v>
      </c>
      <c r="R204" s="10" t="e">
        <f>IF('FY2023'!$A206&lt;&gt;"",IF(AND(MONTH($K204) &lt;= 3, MONTH($L204) &gt;= 3), IF($O204 &lt;&gt; "", $E204/$O204, ""), ""),"")</f>
        <v>#VALUE!</v>
      </c>
      <c r="S204" s="10" t="e">
        <f>IF('FY2023'!$A206&lt;&gt;"",IF(AND(MONTH($K204) &lt;= 4, MONTH($L204) &gt;= 4), IF($O204 &lt;&gt; "", $E204/$O204, ""), ""),"")</f>
        <v>#VALUE!</v>
      </c>
      <c r="T204" s="10" t="e">
        <f>IF('FY2023'!$A206&lt;&gt;"",IF(AND(MONTH($K204) &lt;= 5, MONTH($L204) &gt;= 5), IF($O204 &lt;&gt; "", $E204/$O204, ""), ""),"")</f>
        <v>#VALUE!</v>
      </c>
      <c r="U204" s="10" t="e">
        <f>IF('FY2023'!$A206&lt;&gt;"",IF(AND(MONTH($K204) &lt;= 6, MONTH($L204) &gt;= 6), IF($O204 &lt;&gt; "", $E204/$O204, ""), ""),"")</f>
        <v>#VALUE!</v>
      </c>
      <c r="V204" s="10" t="e">
        <f>IF('FY2023'!$A206&lt;&gt;"",IF(AND(MONTH($K204) &lt;= 7, MONTH($L204) &gt;= 7 ), IF($O204 &lt;&gt; "", $E204/$O204, ""), ""),"")</f>
        <v>#VALUE!</v>
      </c>
      <c r="W204" s="10" t="e">
        <f>IF('FY2023'!$A206&lt;&gt;"",IF(AND(MONTH($K204) &lt;= 8, MONTH($L204) &gt;= 8), IF($O204 &lt;&gt; "", $E204/$O204, ""), ""),"")</f>
        <v>#VALUE!</v>
      </c>
      <c r="X204" s="10" t="e">
        <f>IF('FY2023'!$A206&lt;&gt;"",IF(AND(MONTH($K204) &lt;= 9, MONTH($L204) &gt;= 9), IF($O204 &lt;&gt; "", $E204/$O204, ""), ""),"")</f>
        <v>#VALUE!</v>
      </c>
      <c r="Y204" s="10" t="e">
        <f>IF('FY2023'!$A206&lt;&gt;"",IF(AND(MONTH($K204) &lt;= 10, MONTH($L204) &gt;= 10), IF($O204 &lt;&gt; "", $E204/$O204, ""), ""),"")</f>
        <v>#VALUE!</v>
      </c>
      <c r="Z204" s="10" t="e">
        <f>IF('FY2023'!$A206&lt;&gt;"",IF(AND(MONTH($K204) &lt;= 11, MONTH($L204) &gt;= 11), IF($O204 &lt;&gt; "", $E204/$O204, ""), ""),"")</f>
        <v>#VALUE!</v>
      </c>
      <c r="AA204" s="10" t="e">
        <f>IF('FY2023'!$A206&lt;&gt;"",IF(AND(MONTH($K204) &lt;= 12, MONTH($L204) &gt;= 12), IF($O204 &lt;&gt; "", $E204/$O204, ""), ""),"")</f>
        <v>#VALUE!</v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 t="e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#VALUE!</v>
      </c>
      <c r="L205" s="7" t="e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#VALUE!</v>
      </c>
      <c r="M205" s="7" t="e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#VALUE!</v>
      </c>
      <c r="N205" s="7" t="e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#VALUE!</v>
      </c>
      <c r="O205" s="5" t="e">
        <f t="shared" si="3"/>
        <v>#VALUE!</v>
      </c>
      <c r="P205" s="10" t="e">
        <f>IF('FY2023'!$A207&lt;&gt;"",IF(AND(MONTH($K205) &lt;= 1, MONTH($L205) &gt;= 1), IF($O205 &lt;&gt; "", $E205/$O205, ""), ""),"")</f>
        <v>#VALUE!</v>
      </c>
      <c r="Q205" s="10" t="e">
        <f>IF('FY2023'!$A207&lt;&gt;"",IF(AND(MONTH($K205) &lt;= 2, MONTH($L205) &gt;= 2), IF($O205 &lt;&gt; "", $E205/$O205, ""), ""),"")</f>
        <v>#VALUE!</v>
      </c>
      <c r="R205" s="10" t="e">
        <f>IF('FY2023'!$A207&lt;&gt;"",IF(AND(MONTH($K205) &lt;= 3, MONTH($L205) &gt;= 3), IF($O205 &lt;&gt; "", $E205/$O205, ""), ""),"")</f>
        <v>#VALUE!</v>
      </c>
      <c r="S205" s="10" t="e">
        <f>IF('FY2023'!$A207&lt;&gt;"",IF(AND(MONTH($K205) &lt;= 4, MONTH($L205) &gt;= 4), IF($O205 &lt;&gt; "", $E205/$O205, ""), ""),"")</f>
        <v>#VALUE!</v>
      </c>
      <c r="T205" s="10" t="e">
        <f>IF('FY2023'!$A207&lt;&gt;"",IF(AND(MONTH($K205) &lt;= 5, MONTH($L205) &gt;= 5), IF($O205 &lt;&gt; "", $E205/$O205, ""), ""),"")</f>
        <v>#VALUE!</v>
      </c>
      <c r="U205" s="10" t="e">
        <f>IF('FY2023'!$A207&lt;&gt;"",IF(AND(MONTH($K205) &lt;= 6, MONTH($L205) &gt;= 6), IF($O205 &lt;&gt; "", $E205/$O205, ""), ""),"")</f>
        <v>#VALUE!</v>
      </c>
      <c r="V205" s="10" t="e">
        <f>IF('FY2023'!$A207&lt;&gt;"",IF(AND(MONTH($K205) &lt;= 7, MONTH($L205) &gt;= 7 ), IF($O205 &lt;&gt; "", $E205/$O205, ""), ""),"")</f>
        <v>#VALUE!</v>
      </c>
      <c r="W205" s="10" t="e">
        <f>IF('FY2023'!$A207&lt;&gt;"",IF(AND(MONTH($K205) &lt;= 8, MONTH($L205) &gt;= 8), IF($O205 &lt;&gt; "", $E205/$O205, ""), ""),"")</f>
        <v>#VALUE!</v>
      </c>
      <c r="X205" s="10" t="e">
        <f>IF('FY2023'!$A207&lt;&gt;"",IF(AND(MONTH($K205) &lt;= 9, MONTH($L205) &gt;= 9), IF($O205 &lt;&gt; "", $E205/$O205, ""), ""),"")</f>
        <v>#VALUE!</v>
      </c>
      <c r="Y205" s="10" t="e">
        <f>IF('FY2023'!$A207&lt;&gt;"",IF(AND(MONTH($K205) &lt;= 10, MONTH($L205) &gt;= 10), IF($O205 &lt;&gt; "", $E205/$O205, ""), ""),"")</f>
        <v>#VALUE!</v>
      </c>
      <c r="Z205" s="10" t="e">
        <f>IF('FY2023'!$A207&lt;&gt;"",IF(AND(MONTH($K205) &lt;= 11, MONTH($L205) &gt;= 11), IF($O205 &lt;&gt; "", $E205/$O205, ""), ""),"")</f>
        <v>#VALUE!</v>
      </c>
      <c r="AA205" s="10" t="e">
        <f>IF('FY2023'!$A207&lt;&gt;"",IF(AND(MONTH($K205) &lt;= 12, MONTH($L205) &gt;= 12), IF($O205 &lt;&gt; "", $E205/$O205, ""), ""),"")</f>
        <v>#VALUE!</v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 t="e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#VALUE!</v>
      </c>
      <c r="L206" s="7" t="e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#VALUE!</v>
      </c>
      <c r="M206" s="7" t="e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#VALUE!</v>
      </c>
      <c r="N206" s="7" t="e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#VALUE!</v>
      </c>
      <c r="O206" s="5" t="e">
        <f t="shared" si="3"/>
        <v>#VALUE!</v>
      </c>
      <c r="P206" s="10" t="e">
        <f>IF('FY2023'!$A208&lt;&gt;"",IF(AND(MONTH($K206) &lt;= 1, MONTH($L206) &gt;= 1), IF($O206 &lt;&gt; "", $E206/$O206, ""), ""),"")</f>
        <v>#VALUE!</v>
      </c>
      <c r="Q206" s="10" t="e">
        <f>IF('FY2023'!$A208&lt;&gt;"",IF(AND(MONTH($K206) &lt;= 2, MONTH($L206) &gt;= 2), IF($O206 &lt;&gt; "", $E206/$O206, ""), ""),"")</f>
        <v>#VALUE!</v>
      </c>
      <c r="R206" s="10" t="e">
        <f>IF('FY2023'!$A208&lt;&gt;"",IF(AND(MONTH($K206) &lt;= 3, MONTH($L206) &gt;= 3), IF($O206 &lt;&gt; "", $E206/$O206, ""), ""),"")</f>
        <v>#VALUE!</v>
      </c>
      <c r="S206" s="10" t="e">
        <f>IF('FY2023'!$A208&lt;&gt;"",IF(AND(MONTH($K206) &lt;= 4, MONTH($L206) &gt;= 4), IF($O206 &lt;&gt; "", $E206/$O206, ""), ""),"")</f>
        <v>#VALUE!</v>
      </c>
      <c r="T206" s="10" t="e">
        <f>IF('FY2023'!$A208&lt;&gt;"",IF(AND(MONTH($K206) &lt;= 5, MONTH($L206) &gt;= 5), IF($O206 &lt;&gt; "", $E206/$O206, ""), ""),"")</f>
        <v>#VALUE!</v>
      </c>
      <c r="U206" s="10" t="e">
        <f>IF('FY2023'!$A208&lt;&gt;"",IF(AND(MONTH($K206) &lt;= 6, MONTH($L206) &gt;= 6), IF($O206 &lt;&gt; "", $E206/$O206, ""), ""),"")</f>
        <v>#VALUE!</v>
      </c>
      <c r="V206" s="10" t="e">
        <f>IF('FY2023'!$A208&lt;&gt;"",IF(AND(MONTH($K206) &lt;= 7, MONTH($L206) &gt;= 7 ), IF($O206 &lt;&gt; "", $E206/$O206, ""), ""),"")</f>
        <v>#VALUE!</v>
      </c>
      <c r="W206" s="10" t="e">
        <f>IF('FY2023'!$A208&lt;&gt;"",IF(AND(MONTH($K206) &lt;= 8, MONTH($L206) &gt;= 8), IF($O206 &lt;&gt; "", $E206/$O206, ""), ""),"")</f>
        <v>#VALUE!</v>
      </c>
      <c r="X206" s="10" t="e">
        <f>IF('FY2023'!$A208&lt;&gt;"",IF(AND(MONTH($K206) &lt;= 9, MONTH($L206) &gt;= 9), IF($O206 &lt;&gt; "", $E206/$O206, ""), ""),"")</f>
        <v>#VALUE!</v>
      </c>
      <c r="Y206" s="10" t="e">
        <f>IF('FY2023'!$A208&lt;&gt;"",IF(AND(MONTH($K206) &lt;= 10, MONTH($L206) &gt;= 10), IF($O206 &lt;&gt; "", $E206/$O206, ""), ""),"")</f>
        <v>#VALUE!</v>
      </c>
      <c r="Z206" s="10" t="e">
        <f>IF('FY2023'!$A208&lt;&gt;"",IF(AND(MONTH($K206) &lt;= 11, MONTH($L206) &gt;= 11), IF($O206 &lt;&gt; "", $E206/$O206, ""), ""),"")</f>
        <v>#VALUE!</v>
      </c>
      <c r="AA206" s="10" t="e">
        <f>IF('FY2023'!$A208&lt;&gt;"",IF(AND(MONTH($K206) &lt;= 12, MONTH($L206) &gt;= 12), IF($O206 &lt;&gt; "", $E206/$O206, ""), ""),"")</f>
        <v>#VALUE!</v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 t="e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#VALUE!</v>
      </c>
      <c r="L207" s="7" t="e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#VALUE!</v>
      </c>
      <c r="M207" s="7" t="e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#VALUE!</v>
      </c>
      <c r="N207" s="7" t="e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#VALUE!</v>
      </c>
      <c r="O207" s="5" t="e">
        <f t="shared" si="3"/>
        <v>#VALUE!</v>
      </c>
      <c r="P207" s="10" t="e">
        <f>IF('FY2023'!$A209&lt;&gt;"",IF(AND(MONTH($K207) &lt;= 1, MONTH($L207) &gt;= 1), IF($O207 &lt;&gt; "", $E207/$O207, ""), ""),"")</f>
        <v>#VALUE!</v>
      </c>
      <c r="Q207" s="10" t="e">
        <f>IF('FY2023'!$A209&lt;&gt;"",IF(AND(MONTH($K207) &lt;= 2, MONTH($L207) &gt;= 2), IF($O207 &lt;&gt; "", $E207/$O207, ""), ""),"")</f>
        <v>#VALUE!</v>
      </c>
      <c r="R207" s="10" t="e">
        <f>IF('FY2023'!$A209&lt;&gt;"",IF(AND(MONTH($K207) &lt;= 3, MONTH($L207) &gt;= 3), IF($O207 &lt;&gt; "", $E207/$O207, ""), ""),"")</f>
        <v>#VALUE!</v>
      </c>
      <c r="S207" s="10" t="e">
        <f>IF('FY2023'!$A209&lt;&gt;"",IF(AND(MONTH($K207) &lt;= 4, MONTH($L207) &gt;= 4), IF($O207 &lt;&gt; "", $E207/$O207, ""), ""),"")</f>
        <v>#VALUE!</v>
      </c>
      <c r="T207" s="10" t="e">
        <f>IF('FY2023'!$A209&lt;&gt;"",IF(AND(MONTH($K207) &lt;= 5, MONTH($L207) &gt;= 5), IF($O207 &lt;&gt; "", $E207/$O207, ""), ""),"")</f>
        <v>#VALUE!</v>
      </c>
      <c r="U207" s="10" t="e">
        <f>IF('FY2023'!$A209&lt;&gt;"",IF(AND(MONTH($K207) &lt;= 6, MONTH($L207) &gt;= 6), IF($O207 &lt;&gt; "", $E207/$O207, ""), ""),"")</f>
        <v>#VALUE!</v>
      </c>
      <c r="V207" s="10" t="e">
        <f>IF('FY2023'!$A209&lt;&gt;"",IF(AND(MONTH($K207) &lt;= 7, MONTH($L207) &gt;= 7 ), IF($O207 &lt;&gt; "", $E207/$O207, ""), ""),"")</f>
        <v>#VALUE!</v>
      </c>
      <c r="W207" s="10" t="e">
        <f>IF('FY2023'!$A209&lt;&gt;"",IF(AND(MONTH($K207) &lt;= 8, MONTH($L207) &gt;= 8), IF($O207 &lt;&gt; "", $E207/$O207, ""), ""),"")</f>
        <v>#VALUE!</v>
      </c>
      <c r="X207" s="10" t="e">
        <f>IF('FY2023'!$A209&lt;&gt;"",IF(AND(MONTH($K207) &lt;= 9, MONTH($L207) &gt;= 9), IF($O207 &lt;&gt; "", $E207/$O207, ""), ""),"")</f>
        <v>#VALUE!</v>
      </c>
      <c r="Y207" s="10" t="e">
        <f>IF('FY2023'!$A209&lt;&gt;"",IF(AND(MONTH($K207) &lt;= 10, MONTH($L207) &gt;= 10), IF($O207 &lt;&gt; "", $E207/$O207, ""), ""),"")</f>
        <v>#VALUE!</v>
      </c>
      <c r="Z207" s="10" t="e">
        <f>IF('FY2023'!$A209&lt;&gt;"",IF(AND(MONTH($K207) &lt;= 11, MONTH($L207) &gt;= 11), IF($O207 &lt;&gt; "", $E207/$O207, ""), ""),"")</f>
        <v>#VALUE!</v>
      </c>
      <c r="AA207" s="10" t="e">
        <f>IF('FY2023'!$A209&lt;&gt;"",IF(AND(MONTH($K207) &lt;= 12, MONTH($L207) &gt;= 12), IF($O207 &lt;&gt; "", $E207/$O207, ""), ""),"")</f>
        <v>#VALUE!</v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 t="e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#VALUE!</v>
      </c>
      <c r="L208" s="7" t="e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#VALUE!</v>
      </c>
      <c r="M208" s="7" t="e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#VALUE!</v>
      </c>
      <c r="N208" s="7" t="e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#VALUE!</v>
      </c>
      <c r="O208" s="5" t="e">
        <f t="shared" si="3"/>
        <v>#VALUE!</v>
      </c>
      <c r="P208" s="10" t="e">
        <f>IF('FY2023'!$A210&lt;&gt;"",IF(AND(MONTH($K208) &lt;= 1, MONTH($L208) &gt;= 1), IF($O208 &lt;&gt; "", $E208/$O208, ""), ""),"")</f>
        <v>#VALUE!</v>
      </c>
      <c r="Q208" s="10" t="e">
        <f>IF('FY2023'!$A210&lt;&gt;"",IF(AND(MONTH($K208) &lt;= 2, MONTH($L208) &gt;= 2), IF($O208 &lt;&gt; "", $E208/$O208, ""), ""),"")</f>
        <v>#VALUE!</v>
      </c>
      <c r="R208" s="10" t="e">
        <f>IF('FY2023'!$A210&lt;&gt;"",IF(AND(MONTH($K208) &lt;= 3, MONTH($L208) &gt;= 3), IF($O208 &lt;&gt; "", $E208/$O208, ""), ""),"")</f>
        <v>#VALUE!</v>
      </c>
      <c r="S208" s="10" t="e">
        <f>IF('FY2023'!$A210&lt;&gt;"",IF(AND(MONTH($K208) &lt;= 4, MONTH($L208) &gt;= 4), IF($O208 &lt;&gt; "", $E208/$O208, ""), ""),"")</f>
        <v>#VALUE!</v>
      </c>
      <c r="T208" s="10" t="e">
        <f>IF('FY2023'!$A210&lt;&gt;"",IF(AND(MONTH($K208) &lt;= 5, MONTH($L208) &gt;= 5), IF($O208 &lt;&gt; "", $E208/$O208, ""), ""),"")</f>
        <v>#VALUE!</v>
      </c>
      <c r="U208" s="10" t="e">
        <f>IF('FY2023'!$A210&lt;&gt;"",IF(AND(MONTH($K208) &lt;= 6, MONTH($L208) &gt;= 6), IF($O208 &lt;&gt; "", $E208/$O208, ""), ""),"")</f>
        <v>#VALUE!</v>
      </c>
      <c r="V208" s="10" t="e">
        <f>IF('FY2023'!$A210&lt;&gt;"",IF(AND(MONTH($K208) &lt;= 7, MONTH($L208) &gt;= 7 ), IF($O208 &lt;&gt; "", $E208/$O208, ""), ""),"")</f>
        <v>#VALUE!</v>
      </c>
      <c r="W208" s="10" t="e">
        <f>IF('FY2023'!$A210&lt;&gt;"",IF(AND(MONTH($K208) &lt;= 8, MONTH($L208) &gt;= 8), IF($O208 &lt;&gt; "", $E208/$O208, ""), ""),"")</f>
        <v>#VALUE!</v>
      </c>
      <c r="X208" s="10" t="e">
        <f>IF('FY2023'!$A210&lt;&gt;"",IF(AND(MONTH($K208) &lt;= 9, MONTH($L208) &gt;= 9), IF($O208 &lt;&gt; "", $E208/$O208, ""), ""),"")</f>
        <v>#VALUE!</v>
      </c>
      <c r="Y208" s="10" t="e">
        <f>IF('FY2023'!$A210&lt;&gt;"",IF(AND(MONTH($K208) &lt;= 10, MONTH($L208) &gt;= 10), IF($O208 &lt;&gt; "", $E208/$O208, ""), ""),"")</f>
        <v>#VALUE!</v>
      </c>
      <c r="Z208" s="10" t="e">
        <f>IF('FY2023'!$A210&lt;&gt;"",IF(AND(MONTH($K208) &lt;= 11, MONTH($L208) &gt;= 11), IF($O208 &lt;&gt; "", $E208/$O208, ""), ""),"")</f>
        <v>#VALUE!</v>
      </c>
      <c r="AA208" s="10" t="e">
        <f>IF('FY2023'!$A210&lt;&gt;"",IF(AND(MONTH($K208) &lt;= 12, MONTH($L208) &gt;= 12), IF($O208 &lt;&gt; "", $E208/$O208, ""), ""),"")</f>
        <v>#VALUE!</v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 t="e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#VALUE!</v>
      </c>
      <c r="L209" s="7" t="e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#VALUE!</v>
      </c>
      <c r="M209" s="7" t="e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#VALUE!</v>
      </c>
      <c r="N209" s="7" t="e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#VALUE!</v>
      </c>
      <c r="O209" s="5" t="e">
        <f t="shared" si="3"/>
        <v>#VALUE!</v>
      </c>
      <c r="P209" s="10" t="e">
        <f>IF('FY2023'!$A211&lt;&gt;"",IF(AND(MONTH($K209) &lt;= 1, MONTH($L209) &gt;= 1), IF($O209 &lt;&gt; "", $E209/$O209, ""), ""),"")</f>
        <v>#VALUE!</v>
      </c>
      <c r="Q209" s="10" t="e">
        <f>IF('FY2023'!$A211&lt;&gt;"",IF(AND(MONTH($K209) &lt;= 2, MONTH($L209) &gt;= 2), IF($O209 &lt;&gt; "", $E209/$O209, ""), ""),"")</f>
        <v>#VALUE!</v>
      </c>
      <c r="R209" s="10" t="e">
        <f>IF('FY2023'!$A211&lt;&gt;"",IF(AND(MONTH($K209) &lt;= 3, MONTH($L209) &gt;= 3), IF($O209 &lt;&gt; "", $E209/$O209, ""), ""),"")</f>
        <v>#VALUE!</v>
      </c>
      <c r="S209" s="10" t="e">
        <f>IF('FY2023'!$A211&lt;&gt;"",IF(AND(MONTH($K209) &lt;= 4, MONTH($L209) &gt;= 4), IF($O209 &lt;&gt; "", $E209/$O209, ""), ""),"")</f>
        <v>#VALUE!</v>
      </c>
      <c r="T209" s="10" t="e">
        <f>IF('FY2023'!$A211&lt;&gt;"",IF(AND(MONTH($K209) &lt;= 5, MONTH($L209) &gt;= 5), IF($O209 &lt;&gt; "", $E209/$O209, ""), ""),"")</f>
        <v>#VALUE!</v>
      </c>
      <c r="U209" s="10" t="e">
        <f>IF('FY2023'!$A211&lt;&gt;"",IF(AND(MONTH($K209) &lt;= 6, MONTH($L209) &gt;= 6), IF($O209 &lt;&gt; "", $E209/$O209, ""), ""),"")</f>
        <v>#VALUE!</v>
      </c>
      <c r="V209" s="10" t="e">
        <f>IF('FY2023'!$A211&lt;&gt;"",IF(AND(MONTH($K209) &lt;= 7, MONTH($L209) &gt;= 7 ), IF($O209 &lt;&gt; "", $E209/$O209, ""), ""),"")</f>
        <v>#VALUE!</v>
      </c>
      <c r="W209" s="10" t="e">
        <f>IF('FY2023'!$A211&lt;&gt;"",IF(AND(MONTH($K209) &lt;= 8, MONTH($L209) &gt;= 8), IF($O209 &lt;&gt; "", $E209/$O209, ""), ""),"")</f>
        <v>#VALUE!</v>
      </c>
      <c r="X209" s="10" t="e">
        <f>IF('FY2023'!$A211&lt;&gt;"",IF(AND(MONTH($K209) &lt;= 9, MONTH($L209) &gt;= 9), IF($O209 &lt;&gt; "", $E209/$O209, ""), ""),"")</f>
        <v>#VALUE!</v>
      </c>
      <c r="Y209" s="10" t="e">
        <f>IF('FY2023'!$A211&lt;&gt;"",IF(AND(MONTH($K209) &lt;= 10, MONTH($L209) &gt;= 10), IF($O209 &lt;&gt; "", $E209/$O209, ""), ""),"")</f>
        <v>#VALUE!</v>
      </c>
      <c r="Z209" s="10" t="e">
        <f>IF('FY2023'!$A211&lt;&gt;"",IF(AND(MONTH($K209) &lt;= 11, MONTH($L209) &gt;= 11), IF($O209 &lt;&gt; "", $E209/$O209, ""), ""),"")</f>
        <v>#VALUE!</v>
      </c>
      <c r="AA209" s="10" t="e">
        <f>IF('FY2023'!$A211&lt;&gt;"",IF(AND(MONTH($K209) &lt;= 12, MONTH($L209) &gt;= 12), IF($O209 &lt;&gt; "", $E209/$O209, ""), ""),"")</f>
        <v>#VALUE!</v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 t="e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#VALUE!</v>
      </c>
      <c r="L210" s="7" t="e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#VALUE!</v>
      </c>
      <c r="M210" s="7" t="e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#VALUE!</v>
      </c>
      <c r="N210" s="7" t="e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#VALUE!</v>
      </c>
      <c r="O210" s="5" t="e">
        <f t="shared" si="3"/>
        <v>#VALUE!</v>
      </c>
      <c r="P210" s="10" t="e">
        <f>IF('FY2023'!$A212&lt;&gt;"",IF(AND(MONTH($K210) &lt;= 1, MONTH($L210) &gt;= 1), IF($O210 &lt;&gt; "", $E210/$O210, ""), ""),"")</f>
        <v>#VALUE!</v>
      </c>
      <c r="Q210" s="10" t="e">
        <f>IF('FY2023'!$A212&lt;&gt;"",IF(AND(MONTH($K210) &lt;= 2, MONTH($L210) &gt;= 2), IF($O210 &lt;&gt; "", $E210/$O210, ""), ""),"")</f>
        <v>#VALUE!</v>
      </c>
      <c r="R210" s="10" t="e">
        <f>IF('FY2023'!$A212&lt;&gt;"",IF(AND(MONTH($K210) &lt;= 3, MONTH($L210) &gt;= 3), IF($O210 &lt;&gt; "", $E210/$O210, ""), ""),"")</f>
        <v>#VALUE!</v>
      </c>
      <c r="S210" s="10" t="e">
        <f>IF('FY2023'!$A212&lt;&gt;"",IF(AND(MONTH($K210) &lt;= 4, MONTH($L210) &gt;= 4), IF($O210 &lt;&gt; "", $E210/$O210, ""), ""),"")</f>
        <v>#VALUE!</v>
      </c>
      <c r="T210" s="10" t="e">
        <f>IF('FY2023'!$A212&lt;&gt;"",IF(AND(MONTH($K210) &lt;= 5, MONTH($L210) &gt;= 5), IF($O210 &lt;&gt; "", $E210/$O210, ""), ""),"")</f>
        <v>#VALUE!</v>
      </c>
      <c r="U210" s="10" t="e">
        <f>IF('FY2023'!$A212&lt;&gt;"",IF(AND(MONTH($K210) &lt;= 6, MONTH($L210) &gt;= 6), IF($O210 &lt;&gt; "", $E210/$O210, ""), ""),"")</f>
        <v>#VALUE!</v>
      </c>
      <c r="V210" s="10" t="e">
        <f>IF('FY2023'!$A212&lt;&gt;"",IF(AND(MONTH($K210) &lt;= 7, MONTH($L210) &gt;= 7 ), IF($O210 &lt;&gt; "", $E210/$O210, ""), ""),"")</f>
        <v>#VALUE!</v>
      </c>
      <c r="W210" s="10" t="e">
        <f>IF('FY2023'!$A212&lt;&gt;"",IF(AND(MONTH($K210) &lt;= 8, MONTH($L210) &gt;= 8), IF($O210 &lt;&gt; "", $E210/$O210, ""), ""),"")</f>
        <v>#VALUE!</v>
      </c>
      <c r="X210" s="10" t="e">
        <f>IF('FY2023'!$A212&lt;&gt;"",IF(AND(MONTH($K210) &lt;= 9, MONTH($L210) &gt;= 9), IF($O210 &lt;&gt; "", $E210/$O210, ""), ""),"")</f>
        <v>#VALUE!</v>
      </c>
      <c r="Y210" s="10" t="e">
        <f>IF('FY2023'!$A212&lt;&gt;"",IF(AND(MONTH($K210) &lt;= 10, MONTH($L210) &gt;= 10), IF($O210 &lt;&gt; "", $E210/$O210, ""), ""),"")</f>
        <v>#VALUE!</v>
      </c>
      <c r="Z210" s="10" t="e">
        <f>IF('FY2023'!$A212&lt;&gt;"",IF(AND(MONTH($K210) &lt;= 11, MONTH($L210) &gt;= 11), IF($O210 &lt;&gt; "", $E210/$O210, ""), ""),"")</f>
        <v>#VALUE!</v>
      </c>
      <c r="AA210" s="10" t="e">
        <f>IF('FY2023'!$A212&lt;&gt;"",IF(AND(MONTH($K210) &lt;= 12, MONTH($L210) &gt;= 12), IF($O210 &lt;&gt; "", $E210/$O210, ""), ""),"")</f>
        <v>#VALUE!</v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 t="e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#VALUE!</v>
      </c>
      <c r="L211" s="7" t="e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#VALUE!</v>
      </c>
      <c r="M211" s="7" t="e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#VALUE!</v>
      </c>
      <c r="N211" s="7" t="e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#VALUE!</v>
      </c>
      <c r="O211" s="5" t="e">
        <f t="shared" si="3"/>
        <v>#VALUE!</v>
      </c>
      <c r="P211" s="10" t="e">
        <f>IF('FY2023'!$A213&lt;&gt;"",IF(AND(MONTH($K211) &lt;= 1, MONTH($L211) &gt;= 1), IF($O211 &lt;&gt; "", $E211/$O211, ""), ""),"")</f>
        <v>#VALUE!</v>
      </c>
      <c r="Q211" s="10" t="e">
        <f>IF('FY2023'!$A213&lt;&gt;"",IF(AND(MONTH($K211) &lt;= 2, MONTH($L211) &gt;= 2), IF($O211 &lt;&gt; "", $E211/$O211, ""), ""),"")</f>
        <v>#VALUE!</v>
      </c>
      <c r="R211" s="10" t="e">
        <f>IF('FY2023'!$A213&lt;&gt;"",IF(AND(MONTH($K211) &lt;= 3, MONTH($L211) &gt;= 3), IF($O211 &lt;&gt; "", $E211/$O211, ""), ""),"")</f>
        <v>#VALUE!</v>
      </c>
      <c r="S211" s="10" t="e">
        <f>IF('FY2023'!$A213&lt;&gt;"",IF(AND(MONTH($K211) &lt;= 4, MONTH($L211) &gt;= 4), IF($O211 &lt;&gt; "", $E211/$O211, ""), ""),"")</f>
        <v>#VALUE!</v>
      </c>
      <c r="T211" s="10" t="e">
        <f>IF('FY2023'!$A213&lt;&gt;"",IF(AND(MONTH($K211) &lt;= 5, MONTH($L211) &gt;= 5), IF($O211 &lt;&gt; "", $E211/$O211, ""), ""),"")</f>
        <v>#VALUE!</v>
      </c>
      <c r="U211" s="10" t="e">
        <f>IF('FY2023'!$A213&lt;&gt;"",IF(AND(MONTH($K211) &lt;= 6, MONTH($L211) &gt;= 6), IF($O211 &lt;&gt; "", $E211/$O211, ""), ""),"")</f>
        <v>#VALUE!</v>
      </c>
      <c r="V211" s="10" t="e">
        <f>IF('FY2023'!$A213&lt;&gt;"",IF(AND(MONTH($K211) &lt;= 7, MONTH($L211) &gt;= 7 ), IF($O211 &lt;&gt; "", $E211/$O211, ""), ""),"")</f>
        <v>#VALUE!</v>
      </c>
      <c r="W211" s="10" t="e">
        <f>IF('FY2023'!$A213&lt;&gt;"",IF(AND(MONTH($K211) &lt;= 8, MONTH($L211) &gt;= 8), IF($O211 &lt;&gt; "", $E211/$O211, ""), ""),"")</f>
        <v>#VALUE!</v>
      </c>
      <c r="X211" s="10" t="e">
        <f>IF('FY2023'!$A213&lt;&gt;"",IF(AND(MONTH($K211) &lt;= 9, MONTH($L211) &gt;= 9), IF($O211 &lt;&gt; "", $E211/$O211, ""), ""),"")</f>
        <v>#VALUE!</v>
      </c>
      <c r="Y211" s="10" t="e">
        <f>IF('FY2023'!$A213&lt;&gt;"",IF(AND(MONTH($K211) &lt;= 10, MONTH($L211) &gt;= 10), IF($O211 &lt;&gt; "", $E211/$O211, ""), ""),"")</f>
        <v>#VALUE!</v>
      </c>
      <c r="Z211" s="10" t="e">
        <f>IF('FY2023'!$A213&lt;&gt;"",IF(AND(MONTH($K211) &lt;= 11, MONTH($L211) &gt;= 11), IF($O211 &lt;&gt; "", $E211/$O211, ""), ""),"")</f>
        <v>#VALUE!</v>
      </c>
      <c r="AA211" s="10" t="e">
        <f>IF('FY2023'!$A213&lt;&gt;"",IF(AND(MONTH($K211) &lt;= 12, MONTH($L211) &gt;= 12), IF($O211 &lt;&gt; "", $E211/$O211, ""), ""),"")</f>
        <v>#VALUE!</v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 t="e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#VALUE!</v>
      </c>
      <c r="L212" s="7" t="e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#VALUE!</v>
      </c>
      <c r="M212" s="7" t="e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#VALUE!</v>
      </c>
      <c r="N212" s="7" t="e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#VALUE!</v>
      </c>
      <c r="O212" s="5" t="e">
        <f t="shared" si="3"/>
        <v>#VALUE!</v>
      </c>
      <c r="P212" s="10" t="e">
        <f>IF('FY2023'!$A214&lt;&gt;"",IF(AND(MONTH($K212) &lt;= 1, MONTH($L212) &gt;= 1), IF($O212 &lt;&gt; "", $E212/$O212, ""), ""),"")</f>
        <v>#VALUE!</v>
      </c>
      <c r="Q212" s="10" t="e">
        <f>IF('FY2023'!$A214&lt;&gt;"",IF(AND(MONTH($K212) &lt;= 2, MONTH($L212) &gt;= 2), IF($O212 &lt;&gt; "", $E212/$O212, ""), ""),"")</f>
        <v>#VALUE!</v>
      </c>
      <c r="R212" s="10" t="e">
        <f>IF('FY2023'!$A214&lt;&gt;"",IF(AND(MONTH($K212) &lt;= 3, MONTH($L212) &gt;= 3), IF($O212 &lt;&gt; "", $E212/$O212, ""), ""),"")</f>
        <v>#VALUE!</v>
      </c>
      <c r="S212" s="10" t="e">
        <f>IF('FY2023'!$A214&lt;&gt;"",IF(AND(MONTH($K212) &lt;= 4, MONTH($L212) &gt;= 4), IF($O212 &lt;&gt; "", $E212/$O212, ""), ""),"")</f>
        <v>#VALUE!</v>
      </c>
      <c r="T212" s="10" t="e">
        <f>IF('FY2023'!$A214&lt;&gt;"",IF(AND(MONTH($K212) &lt;= 5, MONTH($L212) &gt;= 5), IF($O212 &lt;&gt; "", $E212/$O212, ""), ""),"")</f>
        <v>#VALUE!</v>
      </c>
      <c r="U212" s="10" t="e">
        <f>IF('FY2023'!$A214&lt;&gt;"",IF(AND(MONTH($K212) &lt;= 6, MONTH($L212) &gt;= 6), IF($O212 &lt;&gt; "", $E212/$O212, ""), ""),"")</f>
        <v>#VALUE!</v>
      </c>
      <c r="V212" s="10" t="e">
        <f>IF('FY2023'!$A214&lt;&gt;"",IF(AND(MONTH($K212) &lt;= 7, MONTH($L212) &gt;= 7 ), IF($O212 &lt;&gt; "", $E212/$O212, ""), ""),"")</f>
        <v>#VALUE!</v>
      </c>
      <c r="W212" s="10" t="e">
        <f>IF('FY2023'!$A214&lt;&gt;"",IF(AND(MONTH($K212) &lt;= 8, MONTH($L212) &gt;= 8), IF($O212 &lt;&gt; "", $E212/$O212, ""), ""),"")</f>
        <v>#VALUE!</v>
      </c>
      <c r="X212" s="10" t="e">
        <f>IF('FY2023'!$A214&lt;&gt;"",IF(AND(MONTH($K212) &lt;= 9, MONTH($L212) &gt;= 9), IF($O212 &lt;&gt; "", $E212/$O212, ""), ""),"")</f>
        <v>#VALUE!</v>
      </c>
      <c r="Y212" s="10" t="e">
        <f>IF('FY2023'!$A214&lt;&gt;"",IF(AND(MONTH($K212) &lt;= 10, MONTH($L212) &gt;= 10), IF($O212 &lt;&gt; "", $E212/$O212, ""), ""),"")</f>
        <v>#VALUE!</v>
      </c>
      <c r="Z212" s="10" t="e">
        <f>IF('FY2023'!$A214&lt;&gt;"",IF(AND(MONTH($K212) &lt;= 11, MONTH($L212) &gt;= 11), IF($O212 &lt;&gt; "", $E212/$O212, ""), ""),"")</f>
        <v>#VALUE!</v>
      </c>
      <c r="AA212" s="10" t="e">
        <f>IF('FY2023'!$A214&lt;&gt;"",IF(AND(MONTH($K212) &lt;= 12, MONTH($L212) &gt;= 12), IF($O212 &lt;&gt; "", $E212/$O212, ""), ""),"")</f>
        <v>#VALUE!</v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 t="e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#VALUE!</v>
      </c>
      <c r="L213" s="7" t="e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#VALUE!</v>
      </c>
      <c r="M213" s="7" t="e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#VALUE!</v>
      </c>
      <c r="N213" s="7" t="e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#VALUE!</v>
      </c>
      <c r="O213" s="5" t="e">
        <f t="shared" si="3"/>
        <v>#VALUE!</v>
      </c>
      <c r="P213" s="10" t="e">
        <f>IF('FY2023'!$A215&lt;&gt;"",IF(AND(MONTH($K213) &lt;= 1, MONTH($L213) &gt;= 1), IF($O213 &lt;&gt; "", $E213/$O213, ""), ""),"")</f>
        <v>#VALUE!</v>
      </c>
      <c r="Q213" s="10" t="e">
        <f>IF('FY2023'!$A215&lt;&gt;"",IF(AND(MONTH($K213) &lt;= 2, MONTH($L213) &gt;= 2), IF($O213 &lt;&gt; "", $E213/$O213, ""), ""),"")</f>
        <v>#VALUE!</v>
      </c>
      <c r="R213" s="10" t="e">
        <f>IF('FY2023'!$A215&lt;&gt;"",IF(AND(MONTH($K213) &lt;= 3, MONTH($L213) &gt;= 3), IF($O213 &lt;&gt; "", $E213/$O213, ""), ""),"")</f>
        <v>#VALUE!</v>
      </c>
      <c r="S213" s="10" t="e">
        <f>IF('FY2023'!$A215&lt;&gt;"",IF(AND(MONTH($K213) &lt;= 4, MONTH($L213) &gt;= 4), IF($O213 &lt;&gt; "", $E213/$O213, ""), ""),"")</f>
        <v>#VALUE!</v>
      </c>
      <c r="T213" s="10" t="e">
        <f>IF('FY2023'!$A215&lt;&gt;"",IF(AND(MONTH($K213) &lt;= 5, MONTH($L213) &gt;= 5), IF($O213 &lt;&gt; "", $E213/$O213, ""), ""),"")</f>
        <v>#VALUE!</v>
      </c>
      <c r="U213" s="10" t="e">
        <f>IF('FY2023'!$A215&lt;&gt;"",IF(AND(MONTH($K213) &lt;= 6, MONTH($L213) &gt;= 6), IF($O213 &lt;&gt; "", $E213/$O213, ""), ""),"")</f>
        <v>#VALUE!</v>
      </c>
      <c r="V213" s="10" t="e">
        <f>IF('FY2023'!$A215&lt;&gt;"",IF(AND(MONTH($K213) &lt;= 7, MONTH($L213) &gt;= 7 ), IF($O213 &lt;&gt; "", $E213/$O213, ""), ""),"")</f>
        <v>#VALUE!</v>
      </c>
      <c r="W213" s="10" t="e">
        <f>IF('FY2023'!$A215&lt;&gt;"",IF(AND(MONTH($K213) &lt;= 8, MONTH($L213) &gt;= 8), IF($O213 &lt;&gt; "", $E213/$O213, ""), ""),"")</f>
        <v>#VALUE!</v>
      </c>
      <c r="X213" s="10" t="e">
        <f>IF('FY2023'!$A215&lt;&gt;"",IF(AND(MONTH($K213) &lt;= 9, MONTH($L213) &gt;= 9), IF($O213 &lt;&gt; "", $E213/$O213, ""), ""),"")</f>
        <v>#VALUE!</v>
      </c>
      <c r="Y213" s="10" t="e">
        <f>IF('FY2023'!$A215&lt;&gt;"",IF(AND(MONTH($K213) &lt;= 10, MONTH($L213) &gt;= 10), IF($O213 &lt;&gt; "", $E213/$O213, ""), ""),"")</f>
        <v>#VALUE!</v>
      </c>
      <c r="Z213" s="10" t="e">
        <f>IF('FY2023'!$A215&lt;&gt;"",IF(AND(MONTH($K213) &lt;= 11, MONTH($L213) &gt;= 11), IF($O213 &lt;&gt; "", $E213/$O213, ""), ""),"")</f>
        <v>#VALUE!</v>
      </c>
      <c r="AA213" s="10" t="e">
        <f>IF('FY2023'!$A215&lt;&gt;"",IF(AND(MONTH($K213) &lt;= 12, MONTH($L213) &gt;= 12), IF($O213 &lt;&gt; "", $E213/$O213, ""), ""),"")</f>
        <v>#VALUE!</v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 t="e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#VALUE!</v>
      </c>
      <c r="L214" s="7" t="e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#VALUE!</v>
      </c>
      <c r="M214" s="7" t="e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#VALUE!</v>
      </c>
      <c r="N214" s="7" t="e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#VALUE!</v>
      </c>
      <c r="O214" s="5" t="e">
        <f t="shared" si="3"/>
        <v>#VALUE!</v>
      </c>
      <c r="P214" s="10" t="e">
        <f>IF('FY2023'!$A216&lt;&gt;"",IF(AND(MONTH($K214) &lt;= 1, MONTH($L214) &gt;= 1), IF($O214 &lt;&gt; "", $E214/$O214, ""), ""),"")</f>
        <v>#VALUE!</v>
      </c>
      <c r="Q214" s="10" t="e">
        <f>IF('FY2023'!$A216&lt;&gt;"",IF(AND(MONTH($K214) &lt;= 2, MONTH($L214) &gt;= 2), IF($O214 &lt;&gt; "", $E214/$O214, ""), ""),"")</f>
        <v>#VALUE!</v>
      </c>
      <c r="R214" s="10" t="e">
        <f>IF('FY2023'!$A216&lt;&gt;"",IF(AND(MONTH($K214) &lt;= 3, MONTH($L214) &gt;= 3), IF($O214 &lt;&gt; "", $E214/$O214, ""), ""),"")</f>
        <v>#VALUE!</v>
      </c>
      <c r="S214" s="10" t="e">
        <f>IF('FY2023'!$A216&lt;&gt;"",IF(AND(MONTH($K214) &lt;= 4, MONTH($L214) &gt;= 4), IF($O214 &lt;&gt; "", $E214/$O214, ""), ""),"")</f>
        <v>#VALUE!</v>
      </c>
      <c r="T214" s="10" t="e">
        <f>IF('FY2023'!$A216&lt;&gt;"",IF(AND(MONTH($K214) &lt;= 5, MONTH($L214) &gt;= 5), IF($O214 &lt;&gt; "", $E214/$O214, ""), ""),"")</f>
        <v>#VALUE!</v>
      </c>
      <c r="U214" s="10" t="e">
        <f>IF('FY2023'!$A216&lt;&gt;"",IF(AND(MONTH($K214) &lt;= 6, MONTH($L214) &gt;= 6), IF($O214 &lt;&gt; "", $E214/$O214, ""), ""),"")</f>
        <v>#VALUE!</v>
      </c>
      <c r="V214" s="10" t="e">
        <f>IF('FY2023'!$A216&lt;&gt;"",IF(AND(MONTH($K214) &lt;= 7, MONTH($L214) &gt;= 7 ), IF($O214 &lt;&gt; "", $E214/$O214, ""), ""),"")</f>
        <v>#VALUE!</v>
      </c>
      <c r="W214" s="10" t="e">
        <f>IF('FY2023'!$A216&lt;&gt;"",IF(AND(MONTH($K214) &lt;= 8, MONTH($L214) &gt;= 8), IF($O214 &lt;&gt; "", $E214/$O214, ""), ""),"")</f>
        <v>#VALUE!</v>
      </c>
      <c r="X214" s="10" t="e">
        <f>IF('FY2023'!$A216&lt;&gt;"",IF(AND(MONTH($K214) &lt;= 9, MONTH($L214) &gt;= 9), IF($O214 &lt;&gt; "", $E214/$O214, ""), ""),"")</f>
        <v>#VALUE!</v>
      </c>
      <c r="Y214" s="10" t="e">
        <f>IF('FY2023'!$A216&lt;&gt;"",IF(AND(MONTH($K214) &lt;= 10, MONTH($L214) &gt;= 10), IF($O214 &lt;&gt; "", $E214/$O214, ""), ""),"")</f>
        <v>#VALUE!</v>
      </c>
      <c r="Z214" s="10" t="e">
        <f>IF('FY2023'!$A216&lt;&gt;"",IF(AND(MONTH($K214) &lt;= 11, MONTH($L214) &gt;= 11), IF($O214 &lt;&gt; "", $E214/$O214, ""), ""),"")</f>
        <v>#VALUE!</v>
      </c>
      <c r="AA214" s="10" t="e">
        <f>IF('FY2023'!$A216&lt;&gt;"",IF(AND(MONTH($K214) &lt;= 12, MONTH($L214) &gt;= 12), IF($O214 &lt;&gt; "", $E214/$O214, ""), ""),"")</f>
        <v>#VALUE!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 t="e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#VALUE!</v>
      </c>
      <c r="L215" s="7" t="e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#VALUE!</v>
      </c>
      <c r="M215" s="7" t="e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#VALUE!</v>
      </c>
      <c r="N215" s="7" t="e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#VALUE!</v>
      </c>
      <c r="O215" s="5" t="e">
        <f t="shared" si="3"/>
        <v>#VALUE!</v>
      </c>
      <c r="P215" s="10" t="e">
        <f>IF('FY2023'!$A217&lt;&gt;"",IF(AND(MONTH($K215) &lt;= 1, MONTH($L215) &gt;= 1), IF($O215 &lt;&gt; "", $E215/$O215, ""), ""),"")</f>
        <v>#VALUE!</v>
      </c>
      <c r="Q215" s="10" t="e">
        <f>IF('FY2023'!$A217&lt;&gt;"",IF(AND(MONTH($K215) &lt;= 2, MONTH($L215) &gt;= 2), IF($O215 &lt;&gt; "", $E215/$O215, ""), ""),"")</f>
        <v>#VALUE!</v>
      </c>
      <c r="R215" s="10" t="e">
        <f>IF('FY2023'!$A217&lt;&gt;"",IF(AND(MONTH($K215) &lt;= 3, MONTH($L215) &gt;= 3), IF($O215 &lt;&gt; "", $E215/$O215, ""), ""),"")</f>
        <v>#VALUE!</v>
      </c>
      <c r="S215" s="10" t="e">
        <f>IF('FY2023'!$A217&lt;&gt;"",IF(AND(MONTH($K215) &lt;= 4, MONTH($L215) &gt;= 4), IF($O215 &lt;&gt; "", $E215/$O215, ""), ""),"")</f>
        <v>#VALUE!</v>
      </c>
      <c r="T215" s="10" t="e">
        <f>IF('FY2023'!$A217&lt;&gt;"",IF(AND(MONTH($K215) &lt;= 5, MONTH($L215) &gt;= 5), IF($O215 &lt;&gt; "", $E215/$O215, ""), ""),"")</f>
        <v>#VALUE!</v>
      </c>
      <c r="U215" s="10" t="e">
        <f>IF('FY2023'!$A217&lt;&gt;"",IF(AND(MONTH($K215) &lt;= 6, MONTH($L215) &gt;= 6), IF($O215 &lt;&gt; "", $E215/$O215, ""), ""),"")</f>
        <v>#VALUE!</v>
      </c>
      <c r="V215" s="10" t="e">
        <f>IF('FY2023'!$A217&lt;&gt;"",IF(AND(MONTH($K215) &lt;= 7, MONTH($L215) &gt;= 7 ), IF($O215 &lt;&gt; "", $E215/$O215, ""), ""),"")</f>
        <v>#VALUE!</v>
      </c>
      <c r="W215" s="10" t="e">
        <f>IF('FY2023'!$A217&lt;&gt;"",IF(AND(MONTH($K215) &lt;= 8, MONTH($L215) &gt;= 8), IF($O215 &lt;&gt; "", $E215/$O215, ""), ""),"")</f>
        <v>#VALUE!</v>
      </c>
      <c r="X215" s="10" t="e">
        <f>IF('FY2023'!$A217&lt;&gt;"",IF(AND(MONTH($K215) &lt;= 9, MONTH($L215) &gt;= 9), IF($O215 &lt;&gt; "", $E215/$O215, ""), ""),"")</f>
        <v>#VALUE!</v>
      </c>
      <c r="Y215" s="10" t="e">
        <f>IF('FY2023'!$A217&lt;&gt;"",IF(AND(MONTH($K215) &lt;= 10, MONTH($L215) &gt;= 10), IF($O215 &lt;&gt; "", $E215/$O215, ""), ""),"")</f>
        <v>#VALUE!</v>
      </c>
      <c r="Z215" s="10" t="e">
        <f>IF('FY2023'!$A217&lt;&gt;"",IF(AND(MONTH($K215) &lt;= 11, MONTH($L215) &gt;= 11), IF($O215 &lt;&gt; "", $E215/$O215, ""), ""),"")</f>
        <v>#VALUE!</v>
      </c>
      <c r="AA215" s="10" t="e">
        <f>IF('FY2023'!$A217&lt;&gt;"",IF(AND(MONTH($K215) &lt;= 12, MONTH($L215) &gt;= 12), IF($O215 &lt;&gt; "", $E215/$O215, ""), ""),"")</f>
        <v>#VALUE!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 t="e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#VALUE!</v>
      </c>
      <c r="L216" s="7" t="e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#VALUE!</v>
      </c>
      <c r="M216" s="7" t="e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#VALUE!</v>
      </c>
      <c r="N216" s="7" t="e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#VALUE!</v>
      </c>
      <c r="O216" s="5" t="e">
        <f t="shared" si="3"/>
        <v>#VALUE!</v>
      </c>
      <c r="P216" s="10" t="e">
        <f>IF('FY2023'!$A218&lt;&gt;"",IF(AND(MONTH($K216) &lt;= 1, MONTH($L216) &gt;= 1), IF($O216 &lt;&gt; "", $E216/$O216, ""), ""),"")</f>
        <v>#VALUE!</v>
      </c>
      <c r="Q216" s="10" t="e">
        <f>IF('FY2023'!$A218&lt;&gt;"",IF(AND(MONTH($K216) &lt;= 2, MONTH($L216) &gt;= 2), IF($O216 &lt;&gt; "", $E216/$O216, ""), ""),"")</f>
        <v>#VALUE!</v>
      </c>
      <c r="R216" s="10" t="e">
        <f>IF('FY2023'!$A218&lt;&gt;"",IF(AND(MONTH($K216) &lt;= 3, MONTH($L216) &gt;= 3), IF($O216 &lt;&gt; "", $E216/$O216, ""), ""),"")</f>
        <v>#VALUE!</v>
      </c>
      <c r="S216" s="10" t="e">
        <f>IF('FY2023'!$A218&lt;&gt;"",IF(AND(MONTH($K216) &lt;= 4, MONTH($L216) &gt;= 4), IF($O216 &lt;&gt; "", $E216/$O216, ""), ""),"")</f>
        <v>#VALUE!</v>
      </c>
      <c r="T216" s="10" t="e">
        <f>IF('FY2023'!$A218&lt;&gt;"",IF(AND(MONTH($K216) &lt;= 5, MONTH($L216) &gt;= 5), IF($O216 &lt;&gt; "", $E216/$O216, ""), ""),"")</f>
        <v>#VALUE!</v>
      </c>
      <c r="U216" s="10" t="e">
        <f>IF('FY2023'!$A218&lt;&gt;"",IF(AND(MONTH($K216) &lt;= 6, MONTH($L216) &gt;= 6), IF($O216 &lt;&gt; "", $E216/$O216, ""), ""),"")</f>
        <v>#VALUE!</v>
      </c>
      <c r="V216" s="10" t="e">
        <f>IF('FY2023'!$A218&lt;&gt;"",IF(AND(MONTH($K216) &lt;= 7, MONTH($L216) &gt;= 7 ), IF($O216 &lt;&gt; "", $E216/$O216, ""), ""),"")</f>
        <v>#VALUE!</v>
      </c>
      <c r="W216" s="10" t="e">
        <f>IF('FY2023'!$A218&lt;&gt;"",IF(AND(MONTH($K216) &lt;= 8, MONTH($L216) &gt;= 8), IF($O216 &lt;&gt; "", $E216/$O216, ""), ""),"")</f>
        <v>#VALUE!</v>
      </c>
      <c r="X216" s="10" t="e">
        <f>IF('FY2023'!$A218&lt;&gt;"",IF(AND(MONTH($K216) &lt;= 9, MONTH($L216) &gt;= 9), IF($O216 &lt;&gt; "", $E216/$O216, ""), ""),"")</f>
        <v>#VALUE!</v>
      </c>
      <c r="Y216" s="10" t="e">
        <f>IF('FY2023'!$A218&lt;&gt;"",IF(AND(MONTH($K216) &lt;= 10, MONTH($L216) &gt;= 10), IF($O216 &lt;&gt; "", $E216/$O216, ""), ""),"")</f>
        <v>#VALUE!</v>
      </c>
      <c r="Z216" s="10" t="e">
        <f>IF('FY2023'!$A218&lt;&gt;"",IF(AND(MONTH($K216) &lt;= 11, MONTH($L216) &gt;= 11), IF($O216 &lt;&gt; "", $E216/$O216, ""), ""),"")</f>
        <v>#VALUE!</v>
      </c>
      <c r="AA216" s="10" t="e">
        <f>IF('FY2023'!$A218&lt;&gt;"",IF(AND(MONTH($K216) &lt;= 12, MONTH($L216) &gt;= 12), IF($O216 &lt;&gt; "", $E216/$O216, ""), ""),"")</f>
        <v>#VALUE!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 t="e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#VALUE!</v>
      </c>
      <c r="L217" s="7" t="e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#VALUE!</v>
      </c>
      <c r="M217" s="7" t="e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#VALUE!</v>
      </c>
      <c r="N217" s="7" t="e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#VALUE!</v>
      </c>
      <c r="O217" s="5" t="e">
        <f t="shared" si="3"/>
        <v>#VALUE!</v>
      </c>
      <c r="P217" s="10" t="e">
        <f>IF('FY2023'!$A219&lt;&gt;"",IF(AND(MONTH($K217) &lt;= 1, MONTH($L217) &gt;= 1), IF($O217 &lt;&gt; "", $E217/$O217, ""), ""),"")</f>
        <v>#VALUE!</v>
      </c>
      <c r="Q217" s="10" t="e">
        <f>IF('FY2023'!$A219&lt;&gt;"",IF(AND(MONTH($K217) &lt;= 2, MONTH($L217) &gt;= 2), IF($O217 &lt;&gt; "", $E217/$O217, ""), ""),"")</f>
        <v>#VALUE!</v>
      </c>
      <c r="R217" s="10" t="e">
        <f>IF('FY2023'!$A219&lt;&gt;"",IF(AND(MONTH($K217) &lt;= 3, MONTH($L217) &gt;= 3), IF($O217 &lt;&gt; "", $E217/$O217, ""), ""),"")</f>
        <v>#VALUE!</v>
      </c>
      <c r="S217" s="10" t="e">
        <f>IF('FY2023'!$A219&lt;&gt;"",IF(AND(MONTH($K217) &lt;= 4, MONTH($L217) &gt;= 4), IF($O217 &lt;&gt; "", $E217/$O217, ""), ""),"")</f>
        <v>#VALUE!</v>
      </c>
      <c r="T217" s="10" t="e">
        <f>IF('FY2023'!$A219&lt;&gt;"",IF(AND(MONTH($K217) &lt;= 5, MONTH($L217) &gt;= 5), IF($O217 &lt;&gt; "", $E217/$O217, ""), ""),"")</f>
        <v>#VALUE!</v>
      </c>
      <c r="U217" s="10" t="e">
        <f>IF('FY2023'!$A219&lt;&gt;"",IF(AND(MONTH($K217) &lt;= 6, MONTH($L217) &gt;= 6), IF($O217 &lt;&gt; "", $E217/$O217, ""), ""),"")</f>
        <v>#VALUE!</v>
      </c>
      <c r="V217" s="10" t="e">
        <f>IF('FY2023'!$A219&lt;&gt;"",IF(AND(MONTH($K217) &lt;= 7, MONTH($L217) &gt;= 7 ), IF($O217 &lt;&gt; "", $E217/$O217, ""), ""),"")</f>
        <v>#VALUE!</v>
      </c>
      <c r="W217" s="10" t="e">
        <f>IF('FY2023'!$A219&lt;&gt;"",IF(AND(MONTH($K217) &lt;= 8, MONTH($L217) &gt;= 8), IF($O217 &lt;&gt; "", $E217/$O217, ""), ""),"")</f>
        <v>#VALUE!</v>
      </c>
      <c r="X217" s="10" t="e">
        <f>IF('FY2023'!$A219&lt;&gt;"",IF(AND(MONTH($K217) &lt;= 9, MONTH($L217) &gt;= 9), IF($O217 &lt;&gt; "", $E217/$O217, ""), ""),"")</f>
        <v>#VALUE!</v>
      </c>
      <c r="Y217" s="10" t="e">
        <f>IF('FY2023'!$A219&lt;&gt;"",IF(AND(MONTH($K217) &lt;= 10, MONTH($L217) &gt;= 10), IF($O217 &lt;&gt; "", $E217/$O217, ""), ""),"")</f>
        <v>#VALUE!</v>
      </c>
      <c r="Z217" s="10" t="e">
        <f>IF('FY2023'!$A219&lt;&gt;"",IF(AND(MONTH($K217) &lt;= 11, MONTH($L217) &gt;= 11), IF($O217 &lt;&gt; "", $E217/$O217, ""), ""),"")</f>
        <v>#VALUE!</v>
      </c>
      <c r="AA217" s="10" t="e">
        <f>IF('FY2023'!$A219&lt;&gt;"",IF(AND(MONTH($K217) &lt;= 12, MONTH($L217) &gt;= 12), IF($O217 &lt;&gt; "", $E217/$O217, ""), ""),"")</f>
        <v>#VALUE!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 t="e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#VALUE!</v>
      </c>
      <c r="L218" s="7" t="e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#VALUE!</v>
      </c>
      <c r="M218" s="7" t="e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#VALUE!</v>
      </c>
      <c r="N218" s="7" t="e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#VALUE!</v>
      </c>
      <c r="O218" s="5" t="e">
        <f t="shared" si="3"/>
        <v>#VALUE!</v>
      </c>
      <c r="P218" s="10" t="e">
        <f>IF('FY2023'!$A220&lt;&gt;"",IF(AND(MONTH($K218) &lt;= 1, MONTH($L218) &gt;= 1), IF($O218 &lt;&gt; "", $E218/$O218, ""), ""),"")</f>
        <v>#VALUE!</v>
      </c>
      <c r="Q218" s="10" t="e">
        <f>IF('FY2023'!$A220&lt;&gt;"",IF(AND(MONTH($K218) &lt;= 2, MONTH($L218) &gt;= 2), IF($O218 &lt;&gt; "", $E218/$O218, ""), ""),"")</f>
        <v>#VALUE!</v>
      </c>
      <c r="R218" s="10" t="e">
        <f>IF('FY2023'!$A220&lt;&gt;"",IF(AND(MONTH($K218) &lt;= 3, MONTH($L218) &gt;= 3), IF($O218 &lt;&gt; "", $E218/$O218, ""), ""),"")</f>
        <v>#VALUE!</v>
      </c>
      <c r="S218" s="10" t="e">
        <f>IF('FY2023'!$A220&lt;&gt;"",IF(AND(MONTH($K218) &lt;= 4, MONTH($L218) &gt;= 4), IF($O218 &lt;&gt; "", $E218/$O218, ""), ""),"")</f>
        <v>#VALUE!</v>
      </c>
      <c r="T218" s="10" t="e">
        <f>IF('FY2023'!$A220&lt;&gt;"",IF(AND(MONTH($K218) &lt;= 5, MONTH($L218) &gt;= 5), IF($O218 &lt;&gt; "", $E218/$O218, ""), ""),"")</f>
        <v>#VALUE!</v>
      </c>
      <c r="U218" s="10" t="e">
        <f>IF('FY2023'!$A220&lt;&gt;"",IF(AND(MONTH($K218) &lt;= 6, MONTH($L218) &gt;= 6), IF($O218 &lt;&gt; "", $E218/$O218, ""), ""),"")</f>
        <v>#VALUE!</v>
      </c>
      <c r="V218" s="10" t="e">
        <f>IF('FY2023'!$A220&lt;&gt;"",IF(AND(MONTH($K218) &lt;= 7, MONTH($L218) &gt;= 7 ), IF($O218 &lt;&gt; "", $E218/$O218, ""), ""),"")</f>
        <v>#VALUE!</v>
      </c>
      <c r="W218" s="10" t="e">
        <f>IF('FY2023'!$A220&lt;&gt;"",IF(AND(MONTH($K218) &lt;= 8, MONTH($L218) &gt;= 8), IF($O218 &lt;&gt; "", $E218/$O218, ""), ""),"")</f>
        <v>#VALUE!</v>
      </c>
      <c r="X218" s="10" t="e">
        <f>IF('FY2023'!$A220&lt;&gt;"",IF(AND(MONTH($K218) &lt;= 9, MONTH($L218) &gt;= 9), IF($O218 &lt;&gt; "", $E218/$O218, ""), ""),"")</f>
        <v>#VALUE!</v>
      </c>
      <c r="Y218" s="10" t="e">
        <f>IF('FY2023'!$A220&lt;&gt;"",IF(AND(MONTH($K218) &lt;= 10, MONTH($L218) &gt;= 10), IF($O218 &lt;&gt; "", $E218/$O218, ""), ""),"")</f>
        <v>#VALUE!</v>
      </c>
      <c r="Z218" s="10" t="e">
        <f>IF('FY2023'!$A220&lt;&gt;"",IF(AND(MONTH($K218) &lt;= 11, MONTH($L218) &gt;= 11), IF($O218 &lt;&gt; "", $E218/$O218, ""), ""),"")</f>
        <v>#VALUE!</v>
      </c>
      <c r="AA218" s="10" t="e">
        <f>IF('FY2023'!$A220&lt;&gt;"",IF(AND(MONTH($K218) &lt;= 12, MONTH($L218) &gt;= 12), IF($O218 &lt;&gt; "", $E218/$O218, ""), ""),"")</f>
        <v>#VALUE!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 t="e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#VALUE!</v>
      </c>
      <c r="L219" s="7" t="e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#VALUE!</v>
      </c>
      <c r="M219" s="7" t="e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#VALUE!</v>
      </c>
      <c r="N219" s="7" t="e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#VALUE!</v>
      </c>
      <c r="O219" s="5" t="e">
        <f t="shared" si="3"/>
        <v>#VALUE!</v>
      </c>
      <c r="P219" s="10" t="e">
        <f>IF('FY2023'!$A221&lt;&gt;"",IF(AND(MONTH($K219) &lt;= 1, MONTH($L219) &gt;= 1), IF($O219 &lt;&gt; "", $E219/$O219, ""), ""),"")</f>
        <v>#VALUE!</v>
      </c>
      <c r="Q219" s="10" t="e">
        <f>IF('FY2023'!$A221&lt;&gt;"",IF(AND(MONTH($K219) &lt;= 2, MONTH($L219) &gt;= 2), IF($O219 &lt;&gt; "", $E219/$O219, ""), ""),"")</f>
        <v>#VALUE!</v>
      </c>
      <c r="R219" s="10" t="e">
        <f>IF('FY2023'!$A221&lt;&gt;"",IF(AND(MONTH($K219) &lt;= 3, MONTH($L219) &gt;= 3), IF($O219 &lt;&gt; "", $E219/$O219, ""), ""),"")</f>
        <v>#VALUE!</v>
      </c>
      <c r="S219" s="10" t="e">
        <f>IF('FY2023'!$A221&lt;&gt;"",IF(AND(MONTH($K219) &lt;= 4, MONTH($L219) &gt;= 4), IF($O219 &lt;&gt; "", $E219/$O219, ""), ""),"")</f>
        <v>#VALUE!</v>
      </c>
      <c r="T219" s="10" t="e">
        <f>IF('FY2023'!$A221&lt;&gt;"",IF(AND(MONTH($K219) &lt;= 5, MONTH($L219) &gt;= 5), IF($O219 &lt;&gt; "", $E219/$O219, ""), ""),"")</f>
        <v>#VALUE!</v>
      </c>
      <c r="U219" s="10" t="e">
        <f>IF('FY2023'!$A221&lt;&gt;"",IF(AND(MONTH($K219) &lt;= 6, MONTH($L219) &gt;= 6), IF($O219 &lt;&gt; "", $E219/$O219, ""), ""),"")</f>
        <v>#VALUE!</v>
      </c>
      <c r="V219" s="10" t="e">
        <f>IF('FY2023'!$A221&lt;&gt;"",IF(AND(MONTH($K219) &lt;= 7, MONTH($L219) &gt;= 7 ), IF($O219 &lt;&gt; "", $E219/$O219, ""), ""),"")</f>
        <v>#VALUE!</v>
      </c>
      <c r="W219" s="10" t="e">
        <f>IF('FY2023'!$A221&lt;&gt;"",IF(AND(MONTH($K219) &lt;= 8, MONTH($L219) &gt;= 8), IF($O219 &lt;&gt; "", $E219/$O219, ""), ""),"")</f>
        <v>#VALUE!</v>
      </c>
      <c r="X219" s="10" t="e">
        <f>IF('FY2023'!$A221&lt;&gt;"",IF(AND(MONTH($K219) &lt;= 9, MONTH($L219) &gt;= 9), IF($O219 &lt;&gt; "", $E219/$O219, ""), ""),"")</f>
        <v>#VALUE!</v>
      </c>
      <c r="Y219" s="10" t="e">
        <f>IF('FY2023'!$A221&lt;&gt;"",IF(AND(MONTH($K219) &lt;= 10, MONTH($L219) &gt;= 10), IF($O219 &lt;&gt; "", $E219/$O219, ""), ""),"")</f>
        <v>#VALUE!</v>
      </c>
      <c r="Z219" s="10" t="e">
        <f>IF('FY2023'!$A221&lt;&gt;"",IF(AND(MONTH($K219) &lt;= 11, MONTH($L219) &gt;= 11), IF($O219 &lt;&gt; "", $E219/$O219, ""), ""),"")</f>
        <v>#VALUE!</v>
      </c>
      <c r="AA219" s="10" t="e">
        <f>IF('FY2023'!$A221&lt;&gt;"",IF(AND(MONTH($K219) &lt;= 12, MONTH($L219) &gt;= 12), IF($O219 &lt;&gt; "", $E219/$O219, ""), ""),"")</f>
        <v>#VALUE!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 t="e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#VALUE!</v>
      </c>
      <c r="L220" s="7" t="e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#VALUE!</v>
      </c>
      <c r="M220" s="7" t="e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#VALUE!</v>
      </c>
      <c r="N220" s="7" t="e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#VALUE!</v>
      </c>
      <c r="O220" s="5" t="e">
        <f t="shared" si="3"/>
        <v>#VALUE!</v>
      </c>
      <c r="P220" s="10" t="e">
        <f>IF('FY2023'!$A222&lt;&gt;"",IF(AND(MONTH($K220) &lt;= 1, MONTH($L220) &gt;= 1), IF($O220 &lt;&gt; "", $E220/$O220, ""), ""),"")</f>
        <v>#VALUE!</v>
      </c>
      <c r="Q220" s="10" t="e">
        <f>IF('FY2023'!$A222&lt;&gt;"",IF(AND(MONTH($K220) &lt;= 2, MONTH($L220) &gt;= 2), IF($O220 &lt;&gt; "", $E220/$O220, ""), ""),"")</f>
        <v>#VALUE!</v>
      </c>
      <c r="R220" s="10" t="e">
        <f>IF('FY2023'!$A222&lt;&gt;"",IF(AND(MONTH($K220) &lt;= 3, MONTH($L220) &gt;= 3), IF($O220 &lt;&gt; "", $E220/$O220, ""), ""),"")</f>
        <v>#VALUE!</v>
      </c>
      <c r="S220" s="10" t="e">
        <f>IF('FY2023'!$A222&lt;&gt;"",IF(AND(MONTH($K220) &lt;= 4, MONTH($L220) &gt;= 4), IF($O220 &lt;&gt; "", $E220/$O220, ""), ""),"")</f>
        <v>#VALUE!</v>
      </c>
      <c r="T220" s="10" t="e">
        <f>IF('FY2023'!$A222&lt;&gt;"",IF(AND(MONTH($K220) &lt;= 5, MONTH($L220) &gt;= 5), IF($O220 &lt;&gt; "", $E220/$O220, ""), ""),"")</f>
        <v>#VALUE!</v>
      </c>
      <c r="U220" s="10" t="e">
        <f>IF('FY2023'!$A222&lt;&gt;"",IF(AND(MONTH($K220) &lt;= 6, MONTH($L220) &gt;= 6), IF($O220 &lt;&gt; "", $E220/$O220, ""), ""),"")</f>
        <v>#VALUE!</v>
      </c>
      <c r="V220" s="10" t="e">
        <f>IF('FY2023'!$A222&lt;&gt;"",IF(AND(MONTH($K220) &lt;= 7, MONTH($L220) &gt;= 7 ), IF($O220 &lt;&gt; "", $E220/$O220, ""), ""),"")</f>
        <v>#VALUE!</v>
      </c>
      <c r="W220" s="10" t="e">
        <f>IF('FY2023'!$A222&lt;&gt;"",IF(AND(MONTH($K220) &lt;= 8, MONTH($L220) &gt;= 8), IF($O220 &lt;&gt; "", $E220/$O220, ""), ""),"")</f>
        <v>#VALUE!</v>
      </c>
      <c r="X220" s="10" t="e">
        <f>IF('FY2023'!$A222&lt;&gt;"",IF(AND(MONTH($K220) &lt;= 9, MONTH($L220) &gt;= 9), IF($O220 &lt;&gt; "", $E220/$O220, ""), ""),"")</f>
        <v>#VALUE!</v>
      </c>
      <c r="Y220" s="10" t="e">
        <f>IF('FY2023'!$A222&lt;&gt;"",IF(AND(MONTH($K220) &lt;= 10, MONTH($L220) &gt;= 10), IF($O220 &lt;&gt; "", $E220/$O220, ""), ""),"")</f>
        <v>#VALUE!</v>
      </c>
      <c r="Z220" s="10" t="e">
        <f>IF('FY2023'!$A222&lt;&gt;"",IF(AND(MONTH($K220) &lt;= 11, MONTH($L220) &gt;= 11), IF($O220 &lt;&gt; "", $E220/$O220, ""), ""),"")</f>
        <v>#VALUE!</v>
      </c>
      <c r="AA220" s="10" t="e">
        <f>IF('FY2023'!$A222&lt;&gt;"",IF(AND(MONTH($K220) &lt;= 12, MONTH($L220) &gt;= 12), IF($O220 &lt;&gt; "", $E220/$O220, ""), ""),"")</f>
        <v>#VALUE!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 t="e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#VALUE!</v>
      </c>
      <c r="L221" s="7" t="e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#VALUE!</v>
      </c>
      <c r="M221" s="7" t="e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#VALUE!</v>
      </c>
      <c r="N221" s="7" t="e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#VALUE!</v>
      </c>
      <c r="O221" s="5" t="e">
        <f t="shared" si="3"/>
        <v>#VALUE!</v>
      </c>
      <c r="P221" s="10" t="e">
        <f>IF('FY2023'!$A223&lt;&gt;"",IF(AND(MONTH($K221) &lt;= 1, MONTH($L221) &gt;= 1), IF($O221 &lt;&gt; "", $E221/$O221, ""), ""),"")</f>
        <v>#VALUE!</v>
      </c>
      <c r="Q221" s="10" t="e">
        <f>IF('FY2023'!$A223&lt;&gt;"",IF(AND(MONTH($K221) &lt;= 2, MONTH($L221) &gt;= 2), IF($O221 &lt;&gt; "", $E221/$O221, ""), ""),"")</f>
        <v>#VALUE!</v>
      </c>
      <c r="R221" s="10" t="e">
        <f>IF('FY2023'!$A223&lt;&gt;"",IF(AND(MONTH($K221) &lt;= 3, MONTH($L221) &gt;= 3), IF($O221 &lt;&gt; "", $E221/$O221, ""), ""),"")</f>
        <v>#VALUE!</v>
      </c>
      <c r="S221" s="10" t="e">
        <f>IF('FY2023'!$A223&lt;&gt;"",IF(AND(MONTH($K221) &lt;= 4, MONTH($L221) &gt;= 4), IF($O221 &lt;&gt; "", $E221/$O221, ""), ""),"")</f>
        <v>#VALUE!</v>
      </c>
      <c r="T221" s="10" t="e">
        <f>IF('FY2023'!$A223&lt;&gt;"",IF(AND(MONTH($K221) &lt;= 5, MONTH($L221) &gt;= 5), IF($O221 &lt;&gt; "", $E221/$O221, ""), ""),"")</f>
        <v>#VALUE!</v>
      </c>
      <c r="U221" s="10" t="e">
        <f>IF('FY2023'!$A223&lt;&gt;"",IF(AND(MONTH($K221) &lt;= 6, MONTH($L221) &gt;= 6), IF($O221 &lt;&gt; "", $E221/$O221, ""), ""),"")</f>
        <v>#VALUE!</v>
      </c>
      <c r="V221" s="10" t="e">
        <f>IF('FY2023'!$A223&lt;&gt;"",IF(AND(MONTH($K221) &lt;= 7, MONTH($L221) &gt;= 7 ), IF($O221 &lt;&gt; "", $E221/$O221, ""), ""),"")</f>
        <v>#VALUE!</v>
      </c>
      <c r="W221" s="10" t="e">
        <f>IF('FY2023'!$A223&lt;&gt;"",IF(AND(MONTH($K221) &lt;= 8, MONTH($L221) &gt;= 8), IF($O221 &lt;&gt; "", $E221/$O221, ""), ""),"")</f>
        <v>#VALUE!</v>
      </c>
      <c r="X221" s="10" t="e">
        <f>IF('FY2023'!$A223&lt;&gt;"",IF(AND(MONTH($K221) &lt;= 9, MONTH($L221) &gt;= 9), IF($O221 &lt;&gt; "", $E221/$O221, ""), ""),"")</f>
        <v>#VALUE!</v>
      </c>
      <c r="Y221" s="10" t="e">
        <f>IF('FY2023'!$A223&lt;&gt;"",IF(AND(MONTH($K221) &lt;= 10, MONTH($L221) &gt;= 10), IF($O221 &lt;&gt; "", $E221/$O221, ""), ""),"")</f>
        <v>#VALUE!</v>
      </c>
      <c r="Z221" s="10" t="e">
        <f>IF('FY2023'!$A223&lt;&gt;"",IF(AND(MONTH($K221) &lt;= 11, MONTH($L221) &gt;= 11), IF($O221 &lt;&gt; "", $E221/$O221, ""), ""),"")</f>
        <v>#VALUE!</v>
      </c>
      <c r="AA221" s="10" t="e">
        <f>IF('FY2023'!$A223&lt;&gt;"",IF(AND(MONTH($K221) &lt;= 12, MONTH($L221) &gt;= 12), IF($O221 &lt;&gt; "", $E221/$O221, ""), ""),"")</f>
        <v>#VALUE!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 t="e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#VALUE!</v>
      </c>
      <c r="L222" s="7" t="e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#VALUE!</v>
      </c>
      <c r="M222" s="7" t="e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#VALUE!</v>
      </c>
      <c r="N222" s="7" t="e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#VALUE!</v>
      </c>
      <c r="O222" s="5" t="e">
        <f t="shared" si="3"/>
        <v>#VALUE!</v>
      </c>
      <c r="P222" s="10" t="e">
        <f>IF('FY2023'!$A224&lt;&gt;"",IF(AND(MONTH($K222) &lt;= 1, MONTH($L222) &gt;= 1), IF($O222 &lt;&gt; "", $E222/$O222, ""), ""),"")</f>
        <v>#VALUE!</v>
      </c>
      <c r="Q222" s="10" t="e">
        <f>IF('FY2023'!$A224&lt;&gt;"",IF(AND(MONTH($K222) &lt;= 2, MONTH($L222) &gt;= 2), IF($O222 &lt;&gt; "", $E222/$O222, ""), ""),"")</f>
        <v>#VALUE!</v>
      </c>
      <c r="R222" s="10" t="e">
        <f>IF('FY2023'!$A224&lt;&gt;"",IF(AND(MONTH($K222) &lt;= 3, MONTH($L222) &gt;= 3), IF($O222 &lt;&gt; "", $E222/$O222, ""), ""),"")</f>
        <v>#VALUE!</v>
      </c>
      <c r="S222" s="10" t="e">
        <f>IF('FY2023'!$A224&lt;&gt;"",IF(AND(MONTH($K222) &lt;= 4, MONTH($L222) &gt;= 4), IF($O222 &lt;&gt; "", $E222/$O222, ""), ""),"")</f>
        <v>#VALUE!</v>
      </c>
      <c r="T222" s="10" t="e">
        <f>IF('FY2023'!$A224&lt;&gt;"",IF(AND(MONTH($K222) &lt;= 5, MONTH($L222) &gt;= 5), IF($O222 &lt;&gt; "", $E222/$O222, ""), ""),"")</f>
        <v>#VALUE!</v>
      </c>
      <c r="U222" s="10" t="e">
        <f>IF('FY2023'!$A224&lt;&gt;"",IF(AND(MONTH($K222) &lt;= 6, MONTH($L222) &gt;= 6), IF($O222 &lt;&gt; "", $E222/$O222, ""), ""),"")</f>
        <v>#VALUE!</v>
      </c>
      <c r="V222" s="10" t="e">
        <f>IF('FY2023'!$A224&lt;&gt;"",IF(AND(MONTH($K222) &lt;= 7, MONTH($L222) &gt;= 7 ), IF($O222 &lt;&gt; "", $E222/$O222, ""), ""),"")</f>
        <v>#VALUE!</v>
      </c>
      <c r="W222" s="10" t="e">
        <f>IF('FY2023'!$A224&lt;&gt;"",IF(AND(MONTH($K222) &lt;= 8, MONTH($L222) &gt;= 8), IF($O222 &lt;&gt; "", $E222/$O222, ""), ""),"")</f>
        <v>#VALUE!</v>
      </c>
      <c r="X222" s="10" t="e">
        <f>IF('FY2023'!$A224&lt;&gt;"",IF(AND(MONTH($K222) &lt;= 9, MONTH($L222) &gt;= 9), IF($O222 &lt;&gt; "", $E222/$O222, ""), ""),"")</f>
        <v>#VALUE!</v>
      </c>
      <c r="Y222" s="10" t="e">
        <f>IF('FY2023'!$A224&lt;&gt;"",IF(AND(MONTH($K222) &lt;= 10, MONTH($L222) &gt;= 10), IF($O222 &lt;&gt; "", $E222/$O222, ""), ""),"")</f>
        <v>#VALUE!</v>
      </c>
      <c r="Z222" s="10" t="e">
        <f>IF('FY2023'!$A224&lt;&gt;"",IF(AND(MONTH($K222) &lt;= 11, MONTH($L222) &gt;= 11), IF($O222 &lt;&gt; "", $E222/$O222, ""), ""),"")</f>
        <v>#VALUE!</v>
      </c>
      <c r="AA222" s="10" t="e">
        <f>IF('FY2023'!$A224&lt;&gt;"",IF(AND(MONTH($K222) &lt;= 12, MONTH($L222) &gt;= 12), IF($O222 &lt;&gt; "", $E222/$O222, ""), ""),"")</f>
        <v>#VALUE!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 t="e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#VALUE!</v>
      </c>
      <c r="L223" s="7" t="e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#VALUE!</v>
      </c>
      <c r="M223" s="7" t="e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#VALUE!</v>
      </c>
      <c r="N223" s="7" t="e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#VALUE!</v>
      </c>
      <c r="O223" s="5" t="e">
        <f t="shared" si="3"/>
        <v>#VALUE!</v>
      </c>
      <c r="P223" s="10" t="e">
        <f>IF('FY2023'!$A225&lt;&gt;"",IF(AND(MONTH($K223) &lt;= 1, MONTH($L223) &gt;= 1), IF($O223 &lt;&gt; "", $E223/$O223, ""), ""),"")</f>
        <v>#VALUE!</v>
      </c>
      <c r="Q223" s="10" t="e">
        <f>IF('FY2023'!$A225&lt;&gt;"",IF(AND(MONTH($K223) &lt;= 2, MONTH($L223) &gt;= 2), IF($O223 &lt;&gt; "", $E223/$O223, ""), ""),"")</f>
        <v>#VALUE!</v>
      </c>
      <c r="R223" s="10" t="e">
        <f>IF('FY2023'!$A225&lt;&gt;"",IF(AND(MONTH($K223) &lt;= 3, MONTH($L223) &gt;= 3), IF($O223 &lt;&gt; "", $E223/$O223, ""), ""),"")</f>
        <v>#VALUE!</v>
      </c>
      <c r="S223" s="10" t="e">
        <f>IF('FY2023'!$A225&lt;&gt;"",IF(AND(MONTH($K223) &lt;= 4, MONTH($L223) &gt;= 4), IF($O223 &lt;&gt; "", $E223/$O223, ""), ""),"")</f>
        <v>#VALUE!</v>
      </c>
      <c r="T223" s="10" t="e">
        <f>IF('FY2023'!$A225&lt;&gt;"",IF(AND(MONTH($K223) &lt;= 5, MONTH($L223) &gt;= 5), IF($O223 &lt;&gt; "", $E223/$O223, ""), ""),"")</f>
        <v>#VALUE!</v>
      </c>
      <c r="U223" s="10" t="e">
        <f>IF('FY2023'!$A225&lt;&gt;"",IF(AND(MONTH($K223) &lt;= 6, MONTH($L223) &gt;= 6), IF($O223 &lt;&gt; "", $E223/$O223, ""), ""),"")</f>
        <v>#VALUE!</v>
      </c>
      <c r="V223" s="10" t="e">
        <f>IF('FY2023'!$A225&lt;&gt;"",IF(AND(MONTH($K223) &lt;= 7, MONTH($L223) &gt;= 7 ), IF($O223 &lt;&gt; "", $E223/$O223, ""), ""),"")</f>
        <v>#VALUE!</v>
      </c>
      <c r="W223" s="10" t="e">
        <f>IF('FY2023'!$A225&lt;&gt;"",IF(AND(MONTH($K223) &lt;= 8, MONTH($L223) &gt;= 8), IF($O223 &lt;&gt; "", $E223/$O223, ""), ""),"")</f>
        <v>#VALUE!</v>
      </c>
      <c r="X223" s="10" t="e">
        <f>IF('FY2023'!$A225&lt;&gt;"",IF(AND(MONTH($K223) &lt;= 9, MONTH($L223) &gt;= 9), IF($O223 &lt;&gt; "", $E223/$O223, ""), ""),"")</f>
        <v>#VALUE!</v>
      </c>
      <c r="Y223" s="10" t="e">
        <f>IF('FY2023'!$A225&lt;&gt;"",IF(AND(MONTH($K223) &lt;= 10, MONTH($L223) &gt;= 10), IF($O223 &lt;&gt; "", $E223/$O223, ""), ""),"")</f>
        <v>#VALUE!</v>
      </c>
      <c r="Z223" s="10" t="e">
        <f>IF('FY2023'!$A225&lt;&gt;"",IF(AND(MONTH($K223) &lt;= 11, MONTH($L223) &gt;= 11), IF($O223 &lt;&gt; "", $E223/$O223, ""), ""),"")</f>
        <v>#VALUE!</v>
      </c>
      <c r="AA223" s="10" t="e">
        <f>IF('FY2023'!$A225&lt;&gt;"",IF(AND(MONTH($K223) &lt;= 12, MONTH($L223) &gt;= 12), IF($O223 &lt;&gt; "", $E223/$O223, ""), ""),"")</f>
        <v>#VALUE!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 t="e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#VALUE!</v>
      </c>
      <c r="L224" s="7" t="e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#VALUE!</v>
      </c>
      <c r="M224" s="7" t="e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#VALUE!</v>
      </c>
      <c r="N224" s="7" t="e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#VALUE!</v>
      </c>
      <c r="O224" s="5" t="e">
        <f t="shared" si="3"/>
        <v>#VALUE!</v>
      </c>
      <c r="P224" s="10" t="e">
        <f>IF('FY2023'!$A226&lt;&gt;"",IF(AND(MONTH($K224) &lt;= 1, MONTH($L224) &gt;= 1), IF($O224 &lt;&gt; "", $E224/$O224, ""), ""),"")</f>
        <v>#VALUE!</v>
      </c>
      <c r="Q224" s="10" t="e">
        <f>IF('FY2023'!$A226&lt;&gt;"",IF(AND(MONTH($K224) &lt;= 2, MONTH($L224) &gt;= 2), IF($O224 &lt;&gt; "", $E224/$O224, ""), ""),"")</f>
        <v>#VALUE!</v>
      </c>
      <c r="R224" s="10" t="e">
        <f>IF('FY2023'!$A226&lt;&gt;"",IF(AND(MONTH($K224) &lt;= 3, MONTH($L224) &gt;= 3), IF($O224 &lt;&gt; "", $E224/$O224, ""), ""),"")</f>
        <v>#VALUE!</v>
      </c>
      <c r="S224" s="10" t="e">
        <f>IF('FY2023'!$A226&lt;&gt;"",IF(AND(MONTH($K224) &lt;= 4, MONTH($L224) &gt;= 4), IF($O224 &lt;&gt; "", $E224/$O224, ""), ""),"")</f>
        <v>#VALUE!</v>
      </c>
      <c r="T224" s="10" t="e">
        <f>IF('FY2023'!$A226&lt;&gt;"",IF(AND(MONTH($K224) &lt;= 5, MONTH($L224) &gt;= 5), IF($O224 &lt;&gt; "", $E224/$O224, ""), ""),"")</f>
        <v>#VALUE!</v>
      </c>
      <c r="U224" s="10" t="e">
        <f>IF('FY2023'!$A226&lt;&gt;"",IF(AND(MONTH($K224) &lt;= 6, MONTH($L224) &gt;= 6), IF($O224 &lt;&gt; "", $E224/$O224, ""), ""),"")</f>
        <v>#VALUE!</v>
      </c>
      <c r="V224" s="10" t="e">
        <f>IF('FY2023'!$A226&lt;&gt;"",IF(AND(MONTH($K224) &lt;= 7, MONTH($L224) &gt;= 7 ), IF($O224 &lt;&gt; "", $E224/$O224, ""), ""),"")</f>
        <v>#VALUE!</v>
      </c>
      <c r="W224" s="10" t="e">
        <f>IF('FY2023'!$A226&lt;&gt;"",IF(AND(MONTH($K224) &lt;= 8, MONTH($L224) &gt;= 8), IF($O224 &lt;&gt; "", $E224/$O224, ""), ""),"")</f>
        <v>#VALUE!</v>
      </c>
      <c r="X224" s="10" t="e">
        <f>IF('FY2023'!$A226&lt;&gt;"",IF(AND(MONTH($K224) &lt;= 9, MONTH($L224) &gt;= 9), IF($O224 &lt;&gt; "", $E224/$O224, ""), ""),"")</f>
        <v>#VALUE!</v>
      </c>
      <c r="Y224" s="10" t="e">
        <f>IF('FY2023'!$A226&lt;&gt;"",IF(AND(MONTH($K224) &lt;= 10, MONTH($L224) &gt;= 10), IF($O224 &lt;&gt; "", $E224/$O224, ""), ""),"")</f>
        <v>#VALUE!</v>
      </c>
      <c r="Z224" s="10" t="e">
        <f>IF('FY2023'!$A226&lt;&gt;"",IF(AND(MONTH($K224) &lt;= 11, MONTH($L224) &gt;= 11), IF($O224 &lt;&gt; "", $E224/$O224, ""), ""),"")</f>
        <v>#VALUE!</v>
      </c>
      <c r="AA224" s="10" t="e">
        <f>IF('FY2023'!$A226&lt;&gt;"",IF(AND(MONTH($K224) &lt;= 12, MONTH($L224) &gt;= 12), IF($O224 &lt;&gt; "", $E224/$O224, ""), ""),"")</f>
        <v>#VALUE!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 t="e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#VALUE!</v>
      </c>
      <c r="L225" s="7" t="e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#VALUE!</v>
      </c>
      <c r="M225" s="7" t="e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#VALUE!</v>
      </c>
      <c r="N225" s="7" t="e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#VALUE!</v>
      </c>
      <c r="O225" s="5" t="e">
        <f t="shared" si="3"/>
        <v>#VALUE!</v>
      </c>
      <c r="P225" s="10" t="e">
        <f>IF('FY2023'!$A227&lt;&gt;"",IF(AND(MONTH($K225) &lt;= 1, MONTH($L225) &gt;= 1), IF($O225 &lt;&gt; "", $E225/$O225, ""), ""),"")</f>
        <v>#VALUE!</v>
      </c>
      <c r="Q225" s="10" t="e">
        <f>IF('FY2023'!$A227&lt;&gt;"",IF(AND(MONTH($K225) &lt;= 2, MONTH($L225) &gt;= 2), IF($O225 &lt;&gt; "", $E225/$O225, ""), ""),"")</f>
        <v>#VALUE!</v>
      </c>
      <c r="R225" s="10" t="e">
        <f>IF('FY2023'!$A227&lt;&gt;"",IF(AND(MONTH($K225) &lt;= 3, MONTH($L225) &gt;= 3), IF($O225 &lt;&gt; "", $E225/$O225, ""), ""),"")</f>
        <v>#VALUE!</v>
      </c>
      <c r="S225" s="10" t="e">
        <f>IF('FY2023'!$A227&lt;&gt;"",IF(AND(MONTH($K225) &lt;= 4, MONTH($L225) &gt;= 4), IF($O225 &lt;&gt; "", $E225/$O225, ""), ""),"")</f>
        <v>#VALUE!</v>
      </c>
      <c r="T225" s="10" t="e">
        <f>IF('FY2023'!$A227&lt;&gt;"",IF(AND(MONTH($K225) &lt;= 5, MONTH($L225) &gt;= 5), IF($O225 &lt;&gt; "", $E225/$O225, ""), ""),"")</f>
        <v>#VALUE!</v>
      </c>
      <c r="U225" s="10" t="e">
        <f>IF('FY2023'!$A227&lt;&gt;"",IF(AND(MONTH($K225) &lt;= 6, MONTH($L225) &gt;= 6), IF($O225 &lt;&gt; "", $E225/$O225, ""), ""),"")</f>
        <v>#VALUE!</v>
      </c>
      <c r="V225" s="10" t="e">
        <f>IF('FY2023'!$A227&lt;&gt;"",IF(AND(MONTH($K225) &lt;= 7, MONTH($L225) &gt;= 7 ), IF($O225 &lt;&gt; "", $E225/$O225, ""), ""),"")</f>
        <v>#VALUE!</v>
      </c>
      <c r="W225" s="10" t="e">
        <f>IF('FY2023'!$A227&lt;&gt;"",IF(AND(MONTH($K225) &lt;= 8, MONTH($L225) &gt;= 8), IF($O225 &lt;&gt; "", $E225/$O225, ""), ""),"")</f>
        <v>#VALUE!</v>
      </c>
      <c r="X225" s="10" t="e">
        <f>IF('FY2023'!$A227&lt;&gt;"",IF(AND(MONTH($K225) &lt;= 9, MONTH($L225) &gt;= 9), IF($O225 &lt;&gt; "", $E225/$O225, ""), ""),"")</f>
        <v>#VALUE!</v>
      </c>
      <c r="Y225" s="10" t="e">
        <f>IF('FY2023'!$A227&lt;&gt;"",IF(AND(MONTH($K225) &lt;= 10, MONTH($L225) &gt;= 10), IF($O225 &lt;&gt; "", $E225/$O225, ""), ""),"")</f>
        <v>#VALUE!</v>
      </c>
      <c r="Z225" s="10" t="e">
        <f>IF('FY2023'!$A227&lt;&gt;"",IF(AND(MONTH($K225) &lt;= 11, MONTH($L225) &gt;= 11), IF($O225 &lt;&gt; "", $E225/$O225, ""), ""),"")</f>
        <v>#VALUE!</v>
      </c>
      <c r="AA225" s="10" t="e">
        <f>IF('FY2023'!$A227&lt;&gt;"",IF(AND(MONTH($K225) &lt;= 12, MONTH($L225) &gt;= 12), IF($O225 &lt;&gt; "", $E225/$O225, ""), ""),"")</f>
        <v>#VALUE!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 t="e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#VALUE!</v>
      </c>
      <c r="L226" s="7" t="e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#VALUE!</v>
      </c>
      <c r="M226" s="7" t="e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#VALUE!</v>
      </c>
      <c r="N226" s="7" t="e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#VALUE!</v>
      </c>
      <c r="O226" s="5" t="e">
        <f t="shared" si="3"/>
        <v>#VALUE!</v>
      </c>
      <c r="P226" s="10" t="e">
        <f>IF('FY2023'!$A228&lt;&gt;"",IF(AND(MONTH($K226) &lt;= 1, MONTH($L226) &gt;= 1), IF($O226 &lt;&gt; "", $E226/$O226, ""), ""),"")</f>
        <v>#VALUE!</v>
      </c>
      <c r="Q226" s="10" t="e">
        <f>IF('FY2023'!$A228&lt;&gt;"",IF(AND(MONTH($K226) &lt;= 2, MONTH($L226) &gt;= 2), IF($O226 &lt;&gt; "", $E226/$O226, ""), ""),"")</f>
        <v>#VALUE!</v>
      </c>
      <c r="R226" s="10" t="e">
        <f>IF('FY2023'!$A228&lt;&gt;"",IF(AND(MONTH($K226) &lt;= 3, MONTH($L226) &gt;= 3), IF($O226 &lt;&gt; "", $E226/$O226, ""), ""),"")</f>
        <v>#VALUE!</v>
      </c>
      <c r="S226" s="10" t="e">
        <f>IF('FY2023'!$A228&lt;&gt;"",IF(AND(MONTH($K226) &lt;= 4, MONTH($L226) &gt;= 4), IF($O226 &lt;&gt; "", $E226/$O226, ""), ""),"")</f>
        <v>#VALUE!</v>
      </c>
      <c r="T226" s="10" t="e">
        <f>IF('FY2023'!$A228&lt;&gt;"",IF(AND(MONTH($K226) &lt;= 5, MONTH($L226) &gt;= 5), IF($O226 &lt;&gt; "", $E226/$O226, ""), ""),"")</f>
        <v>#VALUE!</v>
      </c>
      <c r="U226" s="10" t="e">
        <f>IF('FY2023'!$A228&lt;&gt;"",IF(AND(MONTH($K226) &lt;= 6, MONTH($L226) &gt;= 6), IF($O226 &lt;&gt; "", $E226/$O226, ""), ""),"")</f>
        <v>#VALUE!</v>
      </c>
      <c r="V226" s="10" t="e">
        <f>IF('FY2023'!$A228&lt;&gt;"",IF(AND(MONTH($K226) &lt;= 7, MONTH($L226) &gt;= 7 ), IF($O226 &lt;&gt; "", $E226/$O226, ""), ""),"")</f>
        <v>#VALUE!</v>
      </c>
      <c r="W226" s="10" t="e">
        <f>IF('FY2023'!$A228&lt;&gt;"",IF(AND(MONTH($K226) &lt;= 8, MONTH($L226) &gt;= 8), IF($O226 &lt;&gt; "", $E226/$O226, ""), ""),"")</f>
        <v>#VALUE!</v>
      </c>
      <c r="X226" s="10" t="e">
        <f>IF('FY2023'!$A228&lt;&gt;"",IF(AND(MONTH($K226) &lt;= 9, MONTH($L226) &gt;= 9), IF($O226 &lt;&gt; "", $E226/$O226, ""), ""),"")</f>
        <v>#VALUE!</v>
      </c>
      <c r="Y226" s="10" t="e">
        <f>IF('FY2023'!$A228&lt;&gt;"",IF(AND(MONTH($K226) &lt;= 10, MONTH($L226) &gt;= 10), IF($O226 &lt;&gt; "", $E226/$O226, ""), ""),"")</f>
        <v>#VALUE!</v>
      </c>
      <c r="Z226" s="10" t="e">
        <f>IF('FY2023'!$A228&lt;&gt;"",IF(AND(MONTH($K226) &lt;= 11, MONTH($L226) &gt;= 11), IF($O226 &lt;&gt; "", $E226/$O226, ""), ""),"")</f>
        <v>#VALUE!</v>
      </c>
      <c r="AA226" s="10" t="e">
        <f>IF('FY2023'!$A228&lt;&gt;"",IF(AND(MONTH($K226) &lt;= 12, MONTH($L226) &gt;= 12), IF($O226 &lt;&gt; "", $E226/$O226, ""), ""),"")</f>
        <v>#VALUE!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 t="e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#VALUE!</v>
      </c>
      <c r="L227" s="7" t="e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#VALUE!</v>
      </c>
      <c r="M227" s="7" t="e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#VALUE!</v>
      </c>
      <c r="N227" s="7" t="e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#VALUE!</v>
      </c>
      <c r="O227" s="5" t="e">
        <f t="shared" si="3"/>
        <v>#VALUE!</v>
      </c>
      <c r="P227" s="10" t="e">
        <f>IF('FY2023'!$A229&lt;&gt;"",IF(AND(MONTH($K227) &lt;= 1, MONTH($L227) &gt;= 1), IF($O227 &lt;&gt; "", $E227/$O227, ""), ""),"")</f>
        <v>#VALUE!</v>
      </c>
      <c r="Q227" s="10" t="e">
        <f>IF('FY2023'!$A229&lt;&gt;"",IF(AND(MONTH($K227) &lt;= 2, MONTH($L227) &gt;= 2), IF($O227 &lt;&gt; "", $E227/$O227, ""), ""),"")</f>
        <v>#VALUE!</v>
      </c>
      <c r="R227" s="10" t="e">
        <f>IF('FY2023'!$A229&lt;&gt;"",IF(AND(MONTH($K227) &lt;= 3, MONTH($L227) &gt;= 3), IF($O227 &lt;&gt; "", $E227/$O227, ""), ""),"")</f>
        <v>#VALUE!</v>
      </c>
      <c r="S227" s="10" t="e">
        <f>IF('FY2023'!$A229&lt;&gt;"",IF(AND(MONTH($K227) &lt;= 4, MONTH($L227) &gt;= 4), IF($O227 &lt;&gt; "", $E227/$O227, ""), ""),"")</f>
        <v>#VALUE!</v>
      </c>
      <c r="T227" s="10" t="e">
        <f>IF('FY2023'!$A229&lt;&gt;"",IF(AND(MONTH($K227) &lt;= 5, MONTH($L227) &gt;= 5), IF($O227 &lt;&gt; "", $E227/$O227, ""), ""),"")</f>
        <v>#VALUE!</v>
      </c>
      <c r="U227" s="10" t="e">
        <f>IF('FY2023'!$A229&lt;&gt;"",IF(AND(MONTH($K227) &lt;= 6, MONTH($L227) &gt;= 6), IF($O227 &lt;&gt; "", $E227/$O227, ""), ""),"")</f>
        <v>#VALUE!</v>
      </c>
      <c r="V227" s="10" t="e">
        <f>IF('FY2023'!$A229&lt;&gt;"",IF(AND(MONTH($K227) &lt;= 7, MONTH($L227) &gt;= 7 ), IF($O227 &lt;&gt; "", $E227/$O227, ""), ""),"")</f>
        <v>#VALUE!</v>
      </c>
      <c r="W227" s="10" t="e">
        <f>IF('FY2023'!$A229&lt;&gt;"",IF(AND(MONTH($K227) &lt;= 8, MONTH($L227) &gt;= 8), IF($O227 &lt;&gt; "", $E227/$O227, ""), ""),"")</f>
        <v>#VALUE!</v>
      </c>
      <c r="X227" s="10" t="e">
        <f>IF('FY2023'!$A229&lt;&gt;"",IF(AND(MONTH($K227) &lt;= 9, MONTH($L227) &gt;= 9), IF($O227 &lt;&gt; "", $E227/$O227, ""), ""),"")</f>
        <v>#VALUE!</v>
      </c>
      <c r="Y227" s="10" t="e">
        <f>IF('FY2023'!$A229&lt;&gt;"",IF(AND(MONTH($K227) &lt;= 10, MONTH($L227) &gt;= 10), IF($O227 &lt;&gt; "", $E227/$O227, ""), ""),"")</f>
        <v>#VALUE!</v>
      </c>
      <c r="Z227" s="10" t="e">
        <f>IF('FY2023'!$A229&lt;&gt;"",IF(AND(MONTH($K227) &lt;= 11, MONTH($L227) &gt;= 11), IF($O227 &lt;&gt; "", $E227/$O227, ""), ""),"")</f>
        <v>#VALUE!</v>
      </c>
      <c r="AA227" s="10" t="e">
        <f>IF('FY2023'!$A229&lt;&gt;"",IF(AND(MONTH($K227) &lt;= 12, MONTH($L227) &gt;= 12), IF($O227 &lt;&gt; "", $E227/$O227, ""), ""),"")</f>
        <v>#VALUE!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 t="e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#VALUE!</v>
      </c>
      <c r="L228" s="7" t="e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#VALUE!</v>
      </c>
      <c r="M228" s="7" t="e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#VALUE!</v>
      </c>
      <c r="N228" s="7" t="e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#VALUE!</v>
      </c>
      <c r="O228" s="5" t="e">
        <f t="shared" si="3"/>
        <v>#VALUE!</v>
      </c>
      <c r="P228" s="10" t="e">
        <f>IF('FY2023'!$A230&lt;&gt;"",IF(AND(MONTH($K228) &lt;= 1, MONTH($L228) &gt;= 1), IF($O228 &lt;&gt; "", $E228/$O228, ""), ""),"")</f>
        <v>#VALUE!</v>
      </c>
      <c r="Q228" s="10" t="e">
        <f>IF('FY2023'!$A230&lt;&gt;"",IF(AND(MONTH($K228) &lt;= 2, MONTH($L228) &gt;= 2), IF($O228 &lt;&gt; "", $E228/$O228, ""), ""),"")</f>
        <v>#VALUE!</v>
      </c>
      <c r="R228" s="10" t="e">
        <f>IF('FY2023'!$A230&lt;&gt;"",IF(AND(MONTH($K228) &lt;= 3, MONTH($L228) &gt;= 3), IF($O228 &lt;&gt; "", $E228/$O228, ""), ""),"")</f>
        <v>#VALUE!</v>
      </c>
      <c r="S228" s="10" t="e">
        <f>IF('FY2023'!$A230&lt;&gt;"",IF(AND(MONTH($K228) &lt;= 4, MONTH($L228) &gt;= 4), IF($O228 &lt;&gt; "", $E228/$O228, ""), ""),"")</f>
        <v>#VALUE!</v>
      </c>
      <c r="T228" s="10" t="e">
        <f>IF('FY2023'!$A230&lt;&gt;"",IF(AND(MONTH($K228) &lt;= 5, MONTH($L228) &gt;= 5), IF($O228 &lt;&gt; "", $E228/$O228, ""), ""),"")</f>
        <v>#VALUE!</v>
      </c>
      <c r="U228" s="10" t="e">
        <f>IF('FY2023'!$A230&lt;&gt;"",IF(AND(MONTH($K228) &lt;= 6, MONTH($L228) &gt;= 6), IF($O228 &lt;&gt; "", $E228/$O228, ""), ""),"")</f>
        <v>#VALUE!</v>
      </c>
      <c r="V228" s="10" t="e">
        <f>IF('FY2023'!$A230&lt;&gt;"",IF(AND(MONTH($K228) &lt;= 7, MONTH($L228) &gt;= 7 ), IF($O228 &lt;&gt; "", $E228/$O228, ""), ""),"")</f>
        <v>#VALUE!</v>
      </c>
      <c r="W228" s="10" t="e">
        <f>IF('FY2023'!$A230&lt;&gt;"",IF(AND(MONTH($K228) &lt;= 8, MONTH($L228) &gt;= 8), IF($O228 &lt;&gt; "", $E228/$O228, ""), ""),"")</f>
        <v>#VALUE!</v>
      </c>
      <c r="X228" s="10" t="e">
        <f>IF('FY2023'!$A230&lt;&gt;"",IF(AND(MONTH($K228) &lt;= 9, MONTH($L228) &gt;= 9), IF($O228 &lt;&gt; "", $E228/$O228, ""), ""),"")</f>
        <v>#VALUE!</v>
      </c>
      <c r="Y228" s="10" t="e">
        <f>IF('FY2023'!$A230&lt;&gt;"",IF(AND(MONTH($K228) &lt;= 10, MONTH($L228) &gt;= 10), IF($O228 &lt;&gt; "", $E228/$O228, ""), ""),"")</f>
        <v>#VALUE!</v>
      </c>
      <c r="Z228" s="10" t="e">
        <f>IF('FY2023'!$A230&lt;&gt;"",IF(AND(MONTH($K228) &lt;= 11, MONTH($L228) &gt;= 11), IF($O228 &lt;&gt; "", $E228/$O228, ""), ""),"")</f>
        <v>#VALUE!</v>
      </c>
      <c r="AA228" s="10" t="e">
        <f>IF('FY2023'!$A230&lt;&gt;"",IF(AND(MONTH($K228) &lt;= 12, MONTH($L228) &gt;= 12), IF($O228 &lt;&gt; "", $E228/$O228, ""), ""),"")</f>
        <v>#VALUE!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 t="e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#VALUE!</v>
      </c>
      <c r="L229" s="7" t="e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#VALUE!</v>
      </c>
      <c r="M229" s="7" t="e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#VALUE!</v>
      </c>
      <c r="N229" s="7" t="e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#VALUE!</v>
      </c>
      <c r="O229" s="5" t="e">
        <f t="shared" si="3"/>
        <v>#VALUE!</v>
      </c>
      <c r="P229" s="10" t="e">
        <f>IF('FY2023'!$A231&lt;&gt;"",IF(AND(MONTH($K229) &lt;= 1, MONTH($L229) &gt;= 1), IF($O229 &lt;&gt; "", $E229/$O229, ""), ""),"")</f>
        <v>#VALUE!</v>
      </c>
      <c r="Q229" s="10" t="e">
        <f>IF('FY2023'!$A231&lt;&gt;"",IF(AND(MONTH($K229) &lt;= 2, MONTH($L229) &gt;= 2), IF($O229 &lt;&gt; "", $E229/$O229, ""), ""),"")</f>
        <v>#VALUE!</v>
      </c>
      <c r="R229" s="10" t="e">
        <f>IF('FY2023'!$A231&lt;&gt;"",IF(AND(MONTH($K229) &lt;= 3, MONTH($L229) &gt;= 3), IF($O229 &lt;&gt; "", $E229/$O229, ""), ""),"")</f>
        <v>#VALUE!</v>
      </c>
      <c r="S229" s="10" t="e">
        <f>IF('FY2023'!$A231&lt;&gt;"",IF(AND(MONTH($K229) &lt;= 4, MONTH($L229) &gt;= 4), IF($O229 &lt;&gt; "", $E229/$O229, ""), ""),"")</f>
        <v>#VALUE!</v>
      </c>
      <c r="T229" s="10" t="e">
        <f>IF('FY2023'!$A231&lt;&gt;"",IF(AND(MONTH($K229) &lt;= 5, MONTH($L229) &gt;= 5), IF($O229 &lt;&gt; "", $E229/$O229, ""), ""),"")</f>
        <v>#VALUE!</v>
      </c>
      <c r="U229" s="10" t="e">
        <f>IF('FY2023'!$A231&lt;&gt;"",IF(AND(MONTH($K229) &lt;= 6, MONTH($L229) &gt;= 6), IF($O229 &lt;&gt; "", $E229/$O229, ""), ""),"")</f>
        <v>#VALUE!</v>
      </c>
      <c r="V229" s="10" t="e">
        <f>IF('FY2023'!$A231&lt;&gt;"",IF(AND(MONTH($K229) &lt;= 7, MONTH($L229) &gt;= 7 ), IF($O229 &lt;&gt; "", $E229/$O229, ""), ""),"")</f>
        <v>#VALUE!</v>
      </c>
      <c r="W229" s="10" t="e">
        <f>IF('FY2023'!$A231&lt;&gt;"",IF(AND(MONTH($K229) &lt;= 8, MONTH($L229) &gt;= 8), IF($O229 &lt;&gt; "", $E229/$O229, ""), ""),"")</f>
        <v>#VALUE!</v>
      </c>
      <c r="X229" s="10" t="e">
        <f>IF('FY2023'!$A231&lt;&gt;"",IF(AND(MONTH($K229) &lt;= 9, MONTH($L229) &gt;= 9), IF($O229 &lt;&gt; "", $E229/$O229, ""), ""),"")</f>
        <v>#VALUE!</v>
      </c>
      <c r="Y229" s="10" t="e">
        <f>IF('FY2023'!$A231&lt;&gt;"",IF(AND(MONTH($K229) &lt;= 10, MONTH($L229) &gt;= 10), IF($O229 &lt;&gt; "", $E229/$O229, ""), ""),"")</f>
        <v>#VALUE!</v>
      </c>
      <c r="Z229" s="10" t="e">
        <f>IF('FY2023'!$A231&lt;&gt;"",IF(AND(MONTH($K229) &lt;= 11, MONTH($L229) &gt;= 11), IF($O229 &lt;&gt; "", $E229/$O229, ""), ""),"")</f>
        <v>#VALUE!</v>
      </c>
      <c r="AA229" s="10" t="e">
        <f>IF('FY2023'!$A231&lt;&gt;"",IF(AND(MONTH($K229) &lt;= 12, MONTH($L229) &gt;= 12), IF($O229 &lt;&gt; "", $E229/$O229, ""), ""),"")</f>
        <v>#VALUE!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 t="e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#VALUE!</v>
      </c>
      <c r="L230" s="7" t="e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#VALUE!</v>
      </c>
      <c r="M230" s="7" t="e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#VALUE!</v>
      </c>
      <c r="N230" s="7" t="e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#VALUE!</v>
      </c>
      <c r="O230" s="5" t="e">
        <f t="shared" si="3"/>
        <v>#VALUE!</v>
      </c>
      <c r="P230" s="10" t="e">
        <f>IF('FY2023'!$A232&lt;&gt;"",IF(AND(MONTH($K230) &lt;= 1, MONTH($L230) &gt;= 1), IF($O230 &lt;&gt; "", $E230/$O230, ""), ""),"")</f>
        <v>#VALUE!</v>
      </c>
      <c r="Q230" s="10" t="e">
        <f>IF('FY2023'!$A232&lt;&gt;"",IF(AND(MONTH($K230) &lt;= 2, MONTH($L230) &gt;= 2), IF($O230 &lt;&gt; "", $E230/$O230, ""), ""),"")</f>
        <v>#VALUE!</v>
      </c>
      <c r="R230" s="10" t="e">
        <f>IF('FY2023'!$A232&lt;&gt;"",IF(AND(MONTH($K230) &lt;= 3, MONTH($L230) &gt;= 3), IF($O230 &lt;&gt; "", $E230/$O230, ""), ""),"")</f>
        <v>#VALUE!</v>
      </c>
      <c r="S230" s="10" t="e">
        <f>IF('FY2023'!$A232&lt;&gt;"",IF(AND(MONTH($K230) &lt;= 4, MONTH($L230) &gt;= 4), IF($O230 &lt;&gt; "", $E230/$O230, ""), ""),"")</f>
        <v>#VALUE!</v>
      </c>
      <c r="T230" s="10" t="e">
        <f>IF('FY2023'!$A232&lt;&gt;"",IF(AND(MONTH($K230) &lt;= 5, MONTH($L230) &gt;= 5), IF($O230 &lt;&gt; "", $E230/$O230, ""), ""),"")</f>
        <v>#VALUE!</v>
      </c>
      <c r="U230" s="10" t="e">
        <f>IF('FY2023'!$A232&lt;&gt;"",IF(AND(MONTH($K230) &lt;= 6, MONTH($L230) &gt;= 6), IF($O230 &lt;&gt; "", $E230/$O230, ""), ""),"")</f>
        <v>#VALUE!</v>
      </c>
      <c r="V230" s="10" t="e">
        <f>IF('FY2023'!$A232&lt;&gt;"",IF(AND(MONTH($K230) &lt;= 7, MONTH($L230) &gt;= 7 ), IF($O230 &lt;&gt; "", $E230/$O230, ""), ""),"")</f>
        <v>#VALUE!</v>
      </c>
      <c r="W230" s="10" t="e">
        <f>IF('FY2023'!$A232&lt;&gt;"",IF(AND(MONTH($K230) &lt;= 8, MONTH($L230) &gt;= 8), IF($O230 &lt;&gt; "", $E230/$O230, ""), ""),"")</f>
        <v>#VALUE!</v>
      </c>
      <c r="X230" s="10" t="e">
        <f>IF('FY2023'!$A232&lt;&gt;"",IF(AND(MONTH($K230) &lt;= 9, MONTH($L230) &gt;= 9), IF($O230 &lt;&gt; "", $E230/$O230, ""), ""),"")</f>
        <v>#VALUE!</v>
      </c>
      <c r="Y230" s="10" t="e">
        <f>IF('FY2023'!$A232&lt;&gt;"",IF(AND(MONTH($K230) &lt;= 10, MONTH($L230) &gt;= 10), IF($O230 &lt;&gt; "", $E230/$O230, ""), ""),"")</f>
        <v>#VALUE!</v>
      </c>
      <c r="Z230" s="10" t="e">
        <f>IF('FY2023'!$A232&lt;&gt;"",IF(AND(MONTH($K230) &lt;= 11, MONTH($L230) &gt;= 11), IF($O230 &lt;&gt; "", $E230/$O230, ""), ""),"")</f>
        <v>#VALUE!</v>
      </c>
      <c r="AA230" s="10" t="e">
        <f>IF('FY2023'!$A232&lt;&gt;"",IF(AND(MONTH($K230) &lt;= 12, MONTH($L230) &gt;= 12), IF($O230 &lt;&gt; "", $E230/$O230, ""), ""),"")</f>
        <v>#VALUE!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 t="e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#VALUE!</v>
      </c>
      <c r="L231" s="7" t="e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#VALUE!</v>
      </c>
      <c r="M231" s="7" t="e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#VALUE!</v>
      </c>
      <c r="N231" s="7" t="e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#VALUE!</v>
      </c>
      <c r="O231" s="5" t="e">
        <f t="shared" si="3"/>
        <v>#VALUE!</v>
      </c>
      <c r="P231" s="10" t="e">
        <f>IF('FY2023'!$A233&lt;&gt;"",IF(AND(MONTH($K231) &lt;= 1, MONTH($L231) &gt;= 1), IF($O231 &lt;&gt; "", $E231/$O231, ""), ""),"")</f>
        <v>#VALUE!</v>
      </c>
      <c r="Q231" s="10" t="e">
        <f>IF('FY2023'!$A233&lt;&gt;"",IF(AND(MONTH($K231) &lt;= 2, MONTH($L231) &gt;= 2), IF($O231 &lt;&gt; "", $E231/$O231, ""), ""),"")</f>
        <v>#VALUE!</v>
      </c>
      <c r="R231" s="10" t="e">
        <f>IF('FY2023'!$A233&lt;&gt;"",IF(AND(MONTH($K231) &lt;= 3, MONTH($L231) &gt;= 3), IF($O231 &lt;&gt; "", $E231/$O231, ""), ""),"")</f>
        <v>#VALUE!</v>
      </c>
      <c r="S231" s="10" t="e">
        <f>IF('FY2023'!$A233&lt;&gt;"",IF(AND(MONTH($K231) &lt;= 4, MONTH($L231) &gt;= 4), IF($O231 &lt;&gt; "", $E231/$O231, ""), ""),"")</f>
        <v>#VALUE!</v>
      </c>
      <c r="T231" s="10" t="e">
        <f>IF('FY2023'!$A233&lt;&gt;"",IF(AND(MONTH($K231) &lt;= 5, MONTH($L231) &gt;= 5), IF($O231 &lt;&gt; "", $E231/$O231, ""), ""),"")</f>
        <v>#VALUE!</v>
      </c>
      <c r="U231" s="10" t="e">
        <f>IF('FY2023'!$A233&lt;&gt;"",IF(AND(MONTH($K231) &lt;= 6, MONTH($L231) &gt;= 6), IF($O231 &lt;&gt; "", $E231/$O231, ""), ""),"")</f>
        <v>#VALUE!</v>
      </c>
      <c r="V231" s="10" t="e">
        <f>IF('FY2023'!$A233&lt;&gt;"",IF(AND(MONTH($K231) &lt;= 7, MONTH($L231) &gt;= 7 ), IF($O231 &lt;&gt; "", $E231/$O231, ""), ""),"")</f>
        <v>#VALUE!</v>
      </c>
      <c r="W231" s="10" t="e">
        <f>IF('FY2023'!$A233&lt;&gt;"",IF(AND(MONTH($K231) &lt;= 8, MONTH($L231) &gt;= 8), IF($O231 &lt;&gt; "", $E231/$O231, ""), ""),"")</f>
        <v>#VALUE!</v>
      </c>
      <c r="X231" s="10" t="e">
        <f>IF('FY2023'!$A233&lt;&gt;"",IF(AND(MONTH($K231) &lt;= 9, MONTH($L231) &gt;= 9), IF($O231 &lt;&gt; "", $E231/$O231, ""), ""),"")</f>
        <v>#VALUE!</v>
      </c>
      <c r="Y231" s="10" t="e">
        <f>IF('FY2023'!$A233&lt;&gt;"",IF(AND(MONTH($K231) &lt;= 10, MONTH($L231) &gt;= 10), IF($O231 &lt;&gt; "", $E231/$O231, ""), ""),"")</f>
        <v>#VALUE!</v>
      </c>
      <c r="Z231" s="10" t="e">
        <f>IF('FY2023'!$A233&lt;&gt;"",IF(AND(MONTH($K231) &lt;= 11, MONTH($L231) &gt;= 11), IF($O231 &lt;&gt; "", $E231/$O231, ""), ""),"")</f>
        <v>#VALUE!</v>
      </c>
      <c r="AA231" s="10" t="e">
        <f>IF('FY2023'!$A233&lt;&gt;"",IF(AND(MONTH($K231) &lt;= 12, MONTH($L231) &gt;= 12), IF($O231 &lt;&gt; "", $E231/$O231, ""), ""),"")</f>
        <v>#VALUE!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 t="e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#VALUE!</v>
      </c>
      <c r="L232" s="7" t="e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#VALUE!</v>
      </c>
      <c r="M232" s="7" t="e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#VALUE!</v>
      </c>
      <c r="N232" s="7" t="e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#VALUE!</v>
      </c>
      <c r="O232" s="5" t="e">
        <f t="shared" si="3"/>
        <v>#VALUE!</v>
      </c>
      <c r="P232" s="10" t="e">
        <f>IF('FY2023'!$A234&lt;&gt;"",IF(AND(MONTH($K232) &lt;= 1, MONTH($L232) &gt;= 1), IF($O232 &lt;&gt; "", $E232/$O232, ""), ""),"")</f>
        <v>#VALUE!</v>
      </c>
      <c r="Q232" s="10" t="e">
        <f>IF('FY2023'!$A234&lt;&gt;"",IF(AND(MONTH($K232) &lt;= 2, MONTH($L232) &gt;= 2), IF($O232 &lt;&gt; "", $E232/$O232, ""), ""),"")</f>
        <v>#VALUE!</v>
      </c>
      <c r="R232" s="10" t="e">
        <f>IF('FY2023'!$A234&lt;&gt;"",IF(AND(MONTH($K232) &lt;= 3, MONTH($L232) &gt;= 3), IF($O232 &lt;&gt; "", $E232/$O232, ""), ""),"")</f>
        <v>#VALUE!</v>
      </c>
      <c r="S232" s="10" t="e">
        <f>IF('FY2023'!$A234&lt;&gt;"",IF(AND(MONTH($K232) &lt;= 4, MONTH($L232) &gt;= 4), IF($O232 &lt;&gt; "", $E232/$O232, ""), ""),"")</f>
        <v>#VALUE!</v>
      </c>
      <c r="T232" s="10" t="e">
        <f>IF('FY2023'!$A234&lt;&gt;"",IF(AND(MONTH($K232) &lt;= 5, MONTH($L232) &gt;= 5), IF($O232 &lt;&gt; "", $E232/$O232, ""), ""),"")</f>
        <v>#VALUE!</v>
      </c>
      <c r="U232" s="10" t="e">
        <f>IF('FY2023'!$A234&lt;&gt;"",IF(AND(MONTH($K232) &lt;= 6, MONTH($L232) &gt;= 6), IF($O232 &lt;&gt; "", $E232/$O232, ""), ""),"")</f>
        <v>#VALUE!</v>
      </c>
      <c r="V232" s="10" t="e">
        <f>IF('FY2023'!$A234&lt;&gt;"",IF(AND(MONTH($K232) &lt;= 7, MONTH($L232) &gt;= 7 ), IF($O232 &lt;&gt; "", $E232/$O232, ""), ""),"")</f>
        <v>#VALUE!</v>
      </c>
      <c r="W232" s="10" t="e">
        <f>IF('FY2023'!$A234&lt;&gt;"",IF(AND(MONTH($K232) &lt;= 8, MONTH($L232) &gt;= 8), IF($O232 &lt;&gt; "", $E232/$O232, ""), ""),"")</f>
        <v>#VALUE!</v>
      </c>
      <c r="X232" s="10" t="e">
        <f>IF('FY2023'!$A234&lt;&gt;"",IF(AND(MONTH($K232) &lt;= 9, MONTH($L232) &gt;= 9), IF($O232 &lt;&gt; "", $E232/$O232, ""), ""),"")</f>
        <v>#VALUE!</v>
      </c>
      <c r="Y232" s="10" t="e">
        <f>IF('FY2023'!$A234&lt;&gt;"",IF(AND(MONTH($K232) &lt;= 10, MONTH($L232) &gt;= 10), IF($O232 &lt;&gt; "", $E232/$O232, ""), ""),"")</f>
        <v>#VALUE!</v>
      </c>
      <c r="Z232" s="10" t="e">
        <f>IF('FY2023'!$A234&lt;&gt;"",IF(AND(MONTH($K232) &lt;= 11, MONTH($L232) &gt;= 11), IF($O232 &lt;&gt; "", $E232/$O232, ""), ""),"")</f>
        <v>#VALUE!</v>
      </c>
      <c r="AA232" s="10" t="e">
        <f>IF('FY2023'!$A234&lt;&gt;"",IF(AND(MONTH($K232) &lt;= 12, MONTH($L232) &gt;= 12), IF($O232 &lt;&gt; "", $E232/$O232, ""), ""),"")</f>
        <v>#VALUE!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 t="e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#VALUE!</v>
      </c>
      <c r="L233" s="7" t="e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#VALUE!</v>
      </c>
      <c r="M233" s="7" t="e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#VALUE!</v>
      </c>
      <c r="N233" s="7" t="e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#VALUE!</v>
      </c>
      <c r="O233" s="5" t="e">
        <f t="shared" si="3"/>
        <v>#VALUE!</v>
      </c>
      <c r="P233" s="10" t="e">
        <f>IF('FY2023'!$A235&lt;&gt;"",IF(AND(MONTH($K233) &lt;= 1, MONTH($L233) &gt;= 1), IF($O233 &lt;&gt; "", $E233/$O233, ""), ""),"")</f>
        <v>#VALUE!</v>
      </c>
      <c r="Q233" s="10" t="e">
        <f>IF('FY2023'!$A235&lt;&gt;"",IF(AND(MONTH($K233) &lt;= 2, MONTH($L233) &gt;= 2), IF($O233 &lt;&gt; "", $E233/$O233, ""), ""),"")</f>
        <v>#VALUE!</v>
      </c>
      <c r="R233" s="10" t="e">
        <f>IF('FY2023'!$A235&lt;&gt;"",IF(AND(MONTH($K233) &lt;= 3, MONTH($L233) &gt;= 3), IF($O233 &lt;&gt; "", $E233/$O233, ""), ""),"")</f>
        <v>#VALUE!</v>
      </c>
      <c r="S233" s="10" t="e">
        <f>IF('FY2023'!$A235&lt;&gt;"",IF(AND(MONTH($K233) &lt;= 4, MONTH($L233) &gt;= 4), IF($O233 &lt;&gt; "", $E233/$O233, ""), ""),"")</f>
        <v>#VALUE!</v>
      </c>
      <c r="T233" s="10" t="e">
        <f>IF('FY2023'!$A235&lt;&gt;"",IF(AND(MONTH($K233) &lt;= 5, MONTH($L233) &gt;= 5), IF($O233 &lt;&gt; "", $E233/$O233, ""), ""),"")</f>
        <v>#VALUE!</v>
      </c>
      <c r="U233" s="10" t="e">
        <f>IF('FY2023'!$A235&lt;&gt;"",IF(AND(MONTH($K233) &lt;= 6, MONTH($L233) &gt;= 6), IF($O233 &lt;&gt; "", $E233/$O233, ""), ""),"")</f>
        <v>#VALUE!</v>
      </c>
      <c r="V233" s="10" t="e">
        <f>IF('FY2023'!$A235&lt;&gt;"",IF(AND(MONTH($K233) &lt;= 7, MONTH($L233) &gt;= 7 ), IF($O233 &lt;&gt; "", $E233/$O233, ""), ""),"")</f>
        <v>#VALUE!</v>
      </c>
      <c r="W233" s="10" t="e">
        <f>IF('FY2023'!$A235&lt;&gt;"",IF(AND(MONTH($K233) &lt;= 8, MONTH($L233) &gt;= 8), IF($O233 &lt;&gt; "", $E233/$O233, ""), ""),"")</f>
        <v>#VALUE!</v>
      </c>
      <c r="X233" s="10" t="e">
        <f>IF('FY2023'!$A235&lt;&gt;"",IF(AND(MONTH($K233) &lt;= 9, MONTH($L233) &gt;= 9), IF($O233 &lt;&gt; "", $E233/$O233, ""), ""),"")</f>
        <v>#VALUE!</v>
      </c>
      <c r="Y233" s="10" t="e">
        <f>IF('FY2023'!$A235&lt;&gt;"",IF(AND(MONTH($K233) &lt;= 10, MONTH($L233) &gt;= 10), IF($O233 &lt;&gt; "", $E233/$O233, ""), ""),"")</f>
        <v>#VALUE!</v>
      </c>
      <c r="Z233" s="10" t="e">
        <f>IF('FY2023'!$A235&lt;&gt;"",IF(AND(MONTH($K233) &lt;= 11, MONTH($L233) &gt;= 11), IF($O233 &lt;&gt; "", $E233/$O233, ""), ""),"")</f>
        <v>#VALUE!</v>
      </c>
      <c r="AA233" s="10" t="e">
        <f>IF('FY2023'!$A235&lt;&gt;"",IF(AND(MONTH($K233) &lt;= 12, MONTH($L233) &gt;= 12), IF($O233 &lt;&gt; "", $E233/$O233, ""), ""),"")</f>
        <v>#VALUE!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 t="e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#VALUE!</v>
      </c>
      <c r="L234" s="7" t="e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#VALUE!</v>
      </c>
      <c r="M234" s="7" t="e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#VALUE!</v>
      </c>
      <c r="N234" s="7" t="e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#VALUE!</v>
      </c>
      <c r="O234" s="5" t="e">
        <f t="shared" si="3"/>
        <v>#VALUE!</v>
      </c>
      <c r="P234" s="10" t="e">
        <f>IF('FY2023'!$A236&lt;&gt;"",IF(AND(MONTH($K234) &lt;= 1, MONTH($L234) &gt;= 1), IF($O234 &lt;&gt; "", $E234/$O234, ""), ""),"")</f>
        <v>#VALUE!</v>
      </c>
      <c r="Q234" s="10" t="e">
        <f>IF('FY2023'!$A236&lt;&gt;"",IF(AND(MONTH($K234) &lt;= 2, MONTH($L234) &gt;= 2), IF($O234 &lt;&gt; "", $E234/$O234, ""), ""),"")</f>
        <v>#VALUE!</v>
      </c>
      <c r="R234" s="10" t="e">
        <f>IF('FY2023'!$A236&lt;&gt;"",IF(AND(MONTH($K234) &lt;= 3, MONTH($L234) &gt;= 3), IF($O234 &lt;&gt; "", $E234/$O234, ""), ""),"")</f>
        <v>#VALUE!</v>
      </c>
      <c r="S234" s="10" t="e">
        <f>IF('FY2023'!$A236&lt;&gt;"",IF(AND(MONTH($K234) &lt;= 4, MONTH($L234) &gt;= 4), IF($O234 &lt;&gt; "", $E234/$O234, ""), ""),"")</f>
        <v>#VALUE!</v>
      </c>
      <c r="T234" s="10" t="e">
        <f>IF('FY2023'!$A236&lt;&gt;"",IF(AND(MONTH($K234) &lt;= 5, MONTH($L234) &gt;= 5), IF($O234 &lt;&gt; "", $E234/$O234, ""), ""),"")</f>
        <v>#VALUE!</v>
      </c>
      <c r="U234" s="10" t="e">
        <f>IF('FY2023'!$A236&lt;&gt;"",IF(AND(MONTH($K234) &lt;= 6, MONTH($L234) &gt;= 6), IF($O234 &lt;&gt; "", $E234/$O234, ""), ""),"")</f>
        <v>#VALUE!</v>
      </c>
      <c r="V234" s="10" t="e">
        <f>IF('FY2023'!$A236&lt;&gt;"",IF(AND(MONTH($K234) &lt;= 7, MONTH($L234) &gt;= 7 ), IF($O234 &lt;&gt; "", $E234/$O234, ""), ""),"")</f>
        <v>#VALUE!</v>
      </c>
      <c r="W234" s="10" t="e">
        <f>IF('FY2023'!$A236&lt;&gt;"",IF(AND(MONTH($K234) &lt;= 8, MONTH($L234) &gt;= 8), IF($O234 &lt;&gt; "", $E234/$O234, ""), ""),"")</f>
        <v>#VALUE!</v>
      </c>
      <c r="X234" s="10" t="e">
        <f>IF('FY2023'!$A236&lt;&gt;"",IF(AND(MONTH($K234) &lt;= 9, MONTH($L234) &gt;= 9), IF($O234 &lt;&gt; "", $E234/$O234, ""), ""),"")</f>
        <v>#VALUE!</v>
      </c>
      <c r="Y234" s="10" t="e">
        <f>IF('FY2023'!$A236&lt;&gt;"",IF(AND(MONTH($K234) &lt;= 10, MONTH($L234) &gt;= 10), IF($O234 &lt;&gt; "", $E234/$O234, ""), ""),"")</f>
        <v>#VALUE!</v>
      </c>
      <c r="Z234" s="10" t="e">
        <f>IF('FY2023'!$A236&lt;&gt;"",IF(AND(MONTH($K234) &lt;= 11, MONTH($L234) &gt;= 11), IF($O234 &lt;&gt; "", $E234/$O234, ""), ""),"")</f>
        <v>#VALUE!</v>
      </c>
      <c r="AA234" s="10" t="e">
        <f>IF('FY2023'!$A236&lt;&gt;"",IF(AND(MONTH($K234) &lt;= 12, MONTH($L234) &gt;= 12), IF($O234 &lt;&gt; "", $E234/$O234, ""), ""),"")</f>
        <v>#VALUE!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 t="e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#VALUE!</v>
      </c>
      <c r="L235" s="7" t="e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#VALUE!</v>
      </c>
      <c r="M235" s="7" t="e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#VALUE!</v>
      </c>
      <c r="N235" s="7" t="e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#VALUE!</v>
      </c>
      <c r="O235" s="5" t="e">
        <f t="shared" si="3"/>
        <v>#VALUE!</v>
      </c>
      <c r="P235" s="10" t="e">
        <f>IF('FY2023'!$A237&lt;&gt;"",IF(AND(MONTH($K235) &lt;= 1, MONTH($L235) &gt;= 1), IF($O235 &lt;&gt; "", $E235/$O235, ""), ""),"")</f>
        <v>#VALUE!</v>
      </c>
      <c r="Q235" s="10" t="e">
        <f>IF('FY2023'!$A237&lt;&gt;"",IF(AND(MONTH($K235) &lt;= 2, MONTH($L235) &gt;= 2), IF($O235 &lt;&gt; "", $E235/$O235, ""), ""),"")</f>
        <v>#VALUE!</v>
      </c>
      <c r="R235" s="10" t="e">
        <f>IF('FY2023'!$A237&lt;&gt;"",IF(AND(MONTH($K235) &lt;= 3, MONTH($L235) &gt;= 3), IF($O235 &lt;&gt; "", $E235/$O235, ""), ""),"")</f>
        <v>#VALUE!</v>
      </c>
      <c r="S235" s="10" t="e">
        <f>IF('FY2023'!$A237&lt;&gt;"",IF(AND(MONTH($K235) &lt;= 4, MONTH($L235) &gt;= 4), IF($O235 &lt;&gt; "", $E235/$O235, ""), ""),"")</f>
        <v>#VALUE!</v>
      </c>
      <c r="T235" s="10" t="e">
        <f>IF('FY2023'!$A237&lt;&gt;"",IF(AND(MONTH($K235) &lt;= 5, MONTH($L235) &gt;= 5), IF($O235 &lt;&gt; "", $E235/$O235, ""), ""),"")</f>
        <v>#VALUE!</v>
      </c>
      <c r="U235" s="10" t="e">
        <f>IF('FY2023'!$A237&lt;&gt;"",IF(AND(MONTH($K235) &lt;= 6, MONTH($L235) &gt;= 6), IF($O235 &lt;&gt; "", $E235/$O235, ""), ""),"")</f>
        <v>#VALUE!</v>
      </c>
      <c r="V235" s="10" t="e">
        <f>IF('FY2023'!$A237&lt;&gt;"",IF(AND(MONTH($K235) &lt;= 7, MONTH($L235) &gt;= 7 ), IF($O235 &lt;&gt; "", $E235/$O235, ""), ""),"")</f>
        <v>#VALUE!</v>
      </c>
      <c r="W235" s="10" t="e">
        <f>IF('FY2023'!$A237&lt;&gt;"",IF(AND(MONTH($K235) &lt;= 8, MONTH($L235) &gt;= 8), IF($O235 &lt;&gt; "", $E235/$O235, ""), ""),"")</f>
        <v>#VALUE!</v>
      </c>
      <c r="X235" s="10" t="e">
        <f>IF('FY2023'!$A237&lt;&gt;"",IF(AND(MONTH($K235) &lt;= 9, MONTH($L235) &gt;= 9), IF($O235 &lt;&gt; "", $E235/$O235, ""), ""),"")</f>
        <v>#VALUE!</v>
      </c>
      <c r="Y235" s="10" t="e">
        <f>IF('FY2023'!$A237&lt;&gt;"",IF(AND(MONTH($K235) &lt;= 10, MONTH($L235) &gt;= 10), IF($O235 &lt;&gt; "", $E235/$O235, ""), ""),"")</f>
        <v>#VALUE!</v>
      </c>
      <c r="Z235" s="10" t="e">
        <f>IF('FY2023'!$A237&lt;&gt;"",IF(AND(MONTH($K235) &lt;= 11, MONTH($L235) &gt;= 11), IF($O235 &lt;&gt; "", $E235/$O235, ""), ""),"")</f>
        <v>#VALUE!</v>
      </c>
      <c r="AA235" s="10" t="e">
        <f>IF('FY2023'!$A237&lt;&gt;"",IF(AND(MONTH($K235) &lt;= 12, MONTH($L235) &gt;= 12), IF($O235 &lt;&gt; "", $E235/$O235, ""), ""),"")</f>
        <v>#VALUE!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 t="e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#VALUE!</v>
      </c>
      <c r="L236" s="7" t="e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#VALUE!</v>
      </c>
      <c r="M236" s="7" t="e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#VALUE!</v>
      </c>
      <c r="N236" s="7" t="e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#VALUE!</v>
      </c>
      <c r="O236" s="5" t="e">
        <f t="shared" si="3"/>
        <v>#VALUE!</v>
      </c>
      <c r="P236" s="10" t="e">
        <f>IF('FY2023'!$A238&lt;&gt;"",IF(AND(MONTH($K236) &lt;= 1, MONTH($L236) &gt;= 1), IF($O236 &lt;&gt; "", $E236/$O236, ""), ""),"")</f>
        <v>#VALUE!</v>
      </c>
      <c r="Q236" s="10" t="e">
        <f>IF('FY2023'!$A238&lt;&gt;"",IF(AND(MONTH($K236) &lt;= 2, MONTH($L236) &gt;= 2), IF($O236 &lt;&gt; "", $E236/$O236, ""), ""),"")</f>
        <v>#VALUE!</v>
      </c>
      <c r="R236" s="10" t="e">
        <f>IF('FY2023'!$A238&lt;&gt;"",IF(AND(MONTH($K236) &lt;= 3, MONTH($L236) &gt;= 3), IF($O236 &lt;&gt; "", $E236/$O236, ""), ""),"")</f>
        <v>#VALUE!</v>
      </c>
      <c r="S236" s="10" t="e">
        <f>IF('FY2023'!$A238&lt;&gt;"",IF(AND(MONTH($K236) &lt;= 4, MONTH($L236) &gt;= 4), IF($O236 &lt;&gt; "", $E236/$O236, ""), ""),"")</f>
        <v>#VALUE!</v>
      </c>
      <c r="T236" s="10" t="e">
        <f>IF('FY2023'!$A238&lt;&gt;"",IF(AND(MONTH($K236) &lt;= 5, MONTH($L236) &gt;= 5), IF($O236 &lt;&gt; "", $E236/$O236, ""), ""),"")</f>
        <v>#VALUE!</v>
      </c>
      <c r="U236" s="10" t="e">
        <f>IF('FY2023'!$A238&lt;&gt;"",IF(AND(MONTH($K236) &lt;= 6, MONTH($L236) &gt;= 6), IF($O236 &lt;&gt; "", $E236/$O236, ""), ""),"")</f>
        <v>#VALUE!</v>
      </c>
      <c r="V236" s="10" t="e">
        <f>IF('FY2023'!$A238&lt;&gt;"",IF(AND(MONTH($K236) &lt;= 7, MONTH($L236) &gt;= 7 ), IF($O236 &lt;&gt; "", $E236/$O236, ""), ""),"")</f>
        <v>#VALUE!</v>
      </c>
      <c r="W236" s="10" t="e">
        <f>IF('FY2023'!$A238&lt;&gt;"",IF(AND(MONTH($K236) &lt;= 8, MONTH($L236) &gt;= 8), IF($O236 &lt;&gt; "", $E236/$O236, ""), ""),"")</f>
        <v>#VALUE!</v>
      </c>
      <c r="X236" s="10" t="e">
        <f>IF('FY2023'!$A238&lt;&gt;"",IF(AND(MONTH($K236) &lt;= 9, MONTH($L236) &gt;= 9), IF($O236 &lt;&gt; "", $E236/$O236, ""), ""),"")</f>
        <v>#VALUE!</v>
      </c>
      <c r="Y236" s="10" t="e">
        <f>IF('FY2023'!$A238&lt;&gt;"",IF(AND(MONTH($K236) &lt;= 10, MONTH($L236) &gt;= 10), IF($O236 &lt;&gt; "", $E236/$O236, ""), ""),"")</f>
        <v>#VALUE!</v>
      </c>
      <c r="Z236" s="10" t="e">
        <f>IF('FY2023'!$A238&lt;&gt;"",IF(AND(MONTH($K236) &lt;= 11, MONTH($L236) &gt;= 11), IF($O236 &lt;&gt; "", $E236/$O236, ""), ""),"")</f>
        <v>#VALUE!</v>
      </c>
      <c r="AA236" s="10" t="e">
        <f>IF('FY2023'!$A238&lt;&gt;"",IF(AND(MONTH($K236) &lt;= 12, MONTH($L236) &gt;= 12), IF($O236 &lt;&gt; "", $E236/$O236, ""), ""),"")</f>
        <v>#VALUE!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 t="e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#VALUE!</v>
      </c>
      <c r="L237" s="7" t="e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#VALUE!</v>
      </c>
      <c r="M237" s="7" t="e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#VALUE!</v>
      </c>
      <c r="N237" s="7" t="e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#VALUE!</v>
      </c>
      <c r="O237" s="5" t="e">
        <f t="shared" si="3"/>
        <v>#VALUE!</v>
      </c>
      <c r="P237" s="10" t="e">
        <f>IF('FY2023'!$A239&lt;&gt;"",IF(AND(MONTH($K237) &lt;= 1, MONTH($L237) &gt;= 1), IF($O237 &lt;&gt; "", $E237/$O237, ""), ""),"")</f>
        <v>#VALUE!</v>
      </c>
      <c r="Q237" s="10" t="e">
        <f>IF('FY2023'!$A239&lt;&gt;"",IF(AND(MONTH($K237) &lt;= 2, MONTH($L237) &gt;= 2), IF($O237 &lt;&gt; "", $E237/$O237, ""), ""),"")</f>
        <v>#VALUE!</v>
      </c>
      <c r="R237" s="10" t="e">
        <f>IF('FY2023'!$A239&lt;&gt;"",IF(AND(MONTH($K237) &lt;= 3, MONTH($L237) &gt;= 3), IF($O237 &lt;&gt; "", $E237/$O237, ""), ""),"")</f>
        <v>#VALUE!</v>
      </c>
      <c r="S237" s="10" t="e">
        <f>IF('FY2023'!$A239&lt;&gt;"",IF(AND(MONTH($K237) &lt;= 4, MONTH($L237) &gt;= 4), IF($O237 &lt;&gt; "", $E237/$O237, ""), ""),"")</f>
        <v>#VALUE!</v>
      </c>
      <c r="T237" s="10" t="e">
        <f>IF('FY2023'!$A239&lt;&gt;"",IF(AND(MONTH($K237) &lt;= 5, MONTH($L237) &gt;= 5), IF($O237 &lt;&gt; "", $E237/$O237, ""), ""),"")</f>
        <v>#VALUE!</v>
      </c>
      <c r="U237" s="10" t="e">
        <f>IF('FY2023'!$A239&lt;&gt;"",IF(AND(MONTH($K237) &lt;= 6, MONTH($L237) &gt;= 6), IF($O237 &lt;&gt; "", $E237/$O237, ""), ""),"")</f>
        <v>#VALUE!</v>
      </c>
      <c r="V237" s="10" t="e">
        <f>IF('FY2023'!$A239&lt;&gt;"",IF(AND(MONTH($K237) &lt;= 7, MONTH($L237) &gt;= 7 ), IF($O237 &lt;&gt; "", $E237/$O237, ""), ""),"")</f>
        <v>#VALUE!</v>
      </c>
      <c r="W237" s="10" t="e">
        <f>IF('FY2023'!$A239&lt;&gt;"",IF(AND(MONTH($K237) &lt;= 8, MONTH($L237) &gt;= 8), IF($O237 &lt;&gt; "", $E237/$O237, ""), ""),"")</f>
        <v>#VALUE!</v>
      </c>
      <c r="X237" s="10" t="e">
        <f>IF('FY2023'!$A239&lt;&gt;"",IF(AND(MONTH($K237) &lt;= 9, MONTH($L237) &gt;= 9), IF($O237 &lt;&gt; "", $E237/$O237, ""), ""),"")</f>
        <v>#VALUE!</v>
      </c>
      <c r="Y237" s="10" t="e">
        <f>IF('FY2023'!$A239&lt;&gt;"",IF(AND(MONTH($K237) &lt;= 10, MONTH($L237) &gt;= 10), IF($O237 &lt;&gt; "", $E237/$O237, ""), ""),"")</f>
        <v>#VALUE!</v>
      </c>
      <c r="Z237" s="10" t="e">
        <f>IF('FY2023'!$A239&lt;&gt;"",IF(AND(MONTH($K237) &lt;= 11, MONTH($L237) &gt;= 11), IF($O237 &lt;&gt; "", $E237/$O237, ""), ""),"")</f>
        <v>#VALUE!</v>
      </c>
      <c r="AA237" s="10" t="e">
        <f>IF('FY2023'!$A239&lt;&gt;"",IF(AND(MONTH($K237) &lt;= 12, MONTH($L237) &gt;= 12), IF($O237 &lt;&gt; "", $E237/$O237, ""), ""),"")</f>
        <v>#VALUE!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 t="e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#VALUE!</v>
      </c>
      <c r="L238" s="7" t="e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#VALUE!</v>
      </c>
      <c r="M238" s="7" t="e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#VALUE!</v>
      </c>
      <c r="N238" s="7" t="e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#VALUE!</v>
      </c>
      <c r="O238" s="5" t="e">
        <f t="shared" si="3"/>
        <v>#VALUE!</v>
      </c>
      <c r="P238" s="10" t="e">
        <f>IF('FY2023'!$A240&lt;&gt;"",IF(AND(MONTH($K238) &lt;= 1, MONTH($L238) &gt;= 1), IF($O238 &lt;&gt; "", $E238/$O238, ""), ""),"")</f>
        <v>#VALUE!</v>
      </c>
      <c r="Q238" s="10" t="e">
        <f>IF('FY2023'!$A240&lt;&gt;"",IF(AND(MONTH($K238) &lt;= 2, MONTH($L238) &gt;= 2), IF($O238 &lt;&gt; "", $E238/$O238, ""), ""),"")</f>
        <v>#VALUE!</v>
      </c>
      <c r="R238" s="10" t="e">
        <f>IF('FY2023'!$A240&lt;&gt;"",IF(AND(MONTH($K238) &lt;= 3, MONTH($L238) &gt;= 3), IF($O238 &lt;&gt; "", $E238/$O238, ""), ""),"")</f>
        <v>#VALUE!</v>
      </c>
      <c r="S238" s="10" t="e">
        <f>IF('FY2023'!$A240&lt;&gt;"",IF(AND(MONTH($K238) &lt;= 4, MONTH($L238) &gt;= 4), IF($O238 &lt;&gt; "", $E238/$O238, ""), ""),"")</f>
        <v>#VALUE!</v>
      </c>
      <c r="T238" s="10" t="e">
        <f>IF('FY2023'!$A240&lt;&gt;"",IF(AND(MONTH($K238) &lt;= 5, MONTH($L238) &gt;= 5), IF($O238 &lt;&gt; "", $E238/$O238, ""), ""),"")</f>
        <v>#VALUE!</v>
      </c>
      <c r="U238" s="10" t="e">
        <f>IF('FY2023'!$A240&lt;&gt;"",IF(AND(MONTH($K238) &lt;= 6, MONTH($L238) &gt;= 6), IF($O238 &lt;&gt; "", $E238/$O238, ""), ""),"")</f>
        <v>#VALUE!</v>
      </c>
      <c r="V238" s="10" t="e">
        <f>IF('FY2023'!$A240&lt;&gt;"",IF(AND(MONTH($K238) &lt;= 7, MONTH($L238) &gt;= 7 ), IF($O238 &lt;&gt; "", $E238/$O238, ""), ""),"")</f>
        <v>#VALUE!</v>
      </c>
      <c r="W238" s="10" t="e">
        <f>IF('FY2023'!$A240&lt;&gt;"",IF(AND(MONTH($K238) &lt;= 8, MONTH($L238) &gt;= 8), IF($O238 &lt;&gt; "", $E238/$O238, ""), ""),"")</f>
        <v>#VALUE!</v>
      </c>
      <c r="X238" s="10" t="e">
        <f>IF('FY2023'!$A240&lt;&gt;"",IF(AND(MONTH($K238) &lt;= 9, MONTH($L238) &gt;= 9), IF($O238 &lt;&gt; "", $E238/$O238, ""), ""),"")</f>
        <v>#VALUE!</v>
      </c>
      <c r="Y238" s="10" t="e">
        <f>IF('FY2023'!$A240&lt;&gt;"",IF(AND(MONTH($K238) &lt;= 10, MONTH($L238) &gt;= 10), IF($O238 &lt;&gt; "", $E238/$O238, ""), ""),"")</f>
        <v>#VALUE!</v>
      </c>
      <c r="Z238" s="10" t="e">
        <f>IF('FY2023'!$A240&lt;&gt;"",IF(AND(MONTH($K238) &lt;= 11, MONTH($L238) &gt;= 11), IF($O238 &lt;&gt; "", $E238/$O238, ""), ""),"")</f>
        <v>#VALUE!</v>
      </c>
      <c r="AA238" s="10" t="e">
        <f>IF('FY2023'!$A240&lt;&gt;"",IF(AND(MONTH($K238) &lt;= 12, MONTH($L238) &gt;= 12), IF($O238 &lt;&gt; "", $E238/$O238, ""), ""),"")</f>
        <v>#VALUE!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 t="e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#VALUE!</v>
      </c>
      <c r="L239" s="7" t="e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#VALUE!</v>
      </c>
      <c r="M239" s="7" t="e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#VALUE!</v>
      </c>
      <c r="N239" s="7" t="e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#VALUE!</v>
      </c>
      <c r="O239" s="5" t="e">
        <f t="shared" si="3"/>
        <v>#VALUE!</v>
      </c>
      <c r="P239" s="10" t="e">
        <f>IF('FY2023'!$A241&lt;&gt;"",IF(AND(MONTH($K239) &lt;= 1, MONTH($L239) &gt;= 1), IF($O239 &lt;&gt; "", $E239/$O239, ""), ""),"")</f>
        <v>#VALUE!</v>
      </c>
      <c r="Q239" s="10" t="e">
        <f>IF('FY2023'!$A241&lt;&gt;"",IF(AND(MONTH($K239) &lt;= 2, MONTH($L239) &gt;= 2), IF($O239 &lt;&gt; "", $E239/$O239, ""), ""),"")</f>
        <v>#VALUE!</v>
      </c>
      <c r="R239" s="10" t="e">
        <f>IF('FY2023'!$A241&lt;&gt;"",IF(AND(MONTH($K239) &lt;= 3, MONTH($L239) &gt;= 3), IF($O239 &lt;&gt; "", $E239/$O239, ""), ""),"")</f>
        <v>#VALUE!</v>
      </c>
      <c r="S239" s="10" t="e">
        <f>IF('FY2023'!$A241&lt;&gt;"",IF(AND(MONTH($K239) &lt;= 4, MONTH($L239) &gt;= 4), IF($O239 &lt;&gt; "", $E239/$O239, ""), ""),"")</f>
        <v>#VALUE!</v>
      </c>
      <c r="T239" s="10" t="e">
        <f>IF('FY2023'!$A241&lt;&gt;"",IF(AND(MONTH($K239) &lt;= 5, MONTH($L239) &gt;= 5), IF($O239 &lt;&gt; "", $E239/$O239, ""), ""),"")</f>
        <v>#VALUE!</v>
      </c>
      <c r="U239" s="10" t="e">
        <f>IF('FY2023'!$A241&lt;&gt;"",IF(AND(MONTH($K239) &lt;= 6, MONTH($L239) &gt;= 6), IF($O239 &lt;&gt; "", $E239/$O239, ""), ""),"")</f>
        <v>#VALUE!</v>
      </c>
      <c r="V239" s="10" t="e">
        <f>IF('FY2023'!$A241&lt;&gt;"",IF(AND(MONTH($K239) &lt;= 7, MONTH($L239) &gt;= 7 ), IF($O239 &lt;&gt; "", $E239/$O239, ""), ""),"")</f>
        <v>#VALUE!</v>
      </c>
      <c r="W239" s="10" t="e">
        <f>IF('FY2023'!$A241&lt;&gt;"",IF(AND(MONTH($K239) &lt;= 8, MONTH($L239) &gt;= 8), IF($O239 &lt;&gt; "", $E239/$O239, ""), ""),"")</f>
        <v>#VALUE!</v>
      </c>
      <c r="X239" s="10" t="e">
        <f>IF('FY2023'!$A241&lt;&gt;"",IF(AND(MONTH($K239) &lt;= 9, MONTH($L239) &gt;= 9), IF($O239 &lt;&gt; "", $E239/$O239, ""), ""),"")</f>
        <v>#VALUE!</v>
      </c>
      <c r="Y239" s="10" t="e">
        <f>IF('FY2023'!$A241&lt;&gt;"",IF(AND(MONTH($K239) &lt;= 10, MONTH($L239) &gt;= 10), IF($O239 &lt;&gt; "", $E239/$O239, ""), ""),"")</f>
        <v>#VALUE!</v>
      </c>
      <c r="Z239" s="10" t="e">
        <f>IF('FY2023'!$A241&lt;&gt;"",IF(AND(MONTH($K239) &lt;= 11, MONTH($L239) &gt;= 11), IF($O239 &lt;&gt; "", $E239/$O239, ""), ""),"")</f>
        <v>#VALUE!</v>
      </c>
      <c r="AA239" s="10" t="e">
        <f>IF('FY2023'!$A241&lt;&gt;"",IF(AND(MONTH($K239) &lt;= 12, MONTH($L239) &gt;= 12), IF($O239 &lt;&gt; "", $E239/$O239, ""), ""),"")</f>
        <v>#VALUE!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 t="e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#VALUE!</v>
      </c>
      <c r="L240" s="7" t="e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#VALUE!</v>
      </c>
      <c r="M240" s="7" t="e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#VALUE!</v>
      </c>
      <c r="N240" s="7" t="e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#VALUE!</v>
      </c>
      <c r="O240" s="5" t="e">
        <f t="shared" si="3"/>
        <v>#VALUE!</v>
      </c>
      <c r="P240" s="10" t="e">
        <f>IF('FY2023'!$A242&lt;&gt;"",IF(AND(MONTH($K240) &lt;= 1, MONTH($L240) &gt;= 1), IF($O240 &lt;&gt; "", $E240/$O240, ""), ""),"")</f>
        <v>#VALUE!</v>
      </c>
      <c r="Q240" s="10" t="e">
        <f>IF('FY2023'!$A242&lt;&gt;"",IF(AND(MONTH($K240) &lt;= 2, MONTH($L240) &gt;= 2), IF($O240 &lt;&gt; "", $E240/$O240, ""), ""),"")</f>
        <v>#VALUE!</v>
      </c>
      <c r="R240" s="10" t="e">
        <f>IF('FY2023'!$A242&lt;&gt;"",IF(AND(MONTH($K240) &lt;= 3, MONTH($L240) &gt;= 3), IF($O240 &lt;&gt; "", $E240/$O240, ""), ""),"")</f>
        <v>#VALUE!</v>
      </c>
      <c r="S240" s="10" t="e">
        <f>IF('FY2023'!$A242&lt;&gt;"",IF(AND(MONTH($K240) &lt;= 4, MONTH($L240) &gt;= 4), IF($O240 &lt;&gt; "", $E240/$O240, ""), ""),"")</f>
        <v>#VALUE!</v>
      </c>
      <c r="T240" s="10" t="e">
        <f>IF('FY2023'!$A242&lt;&gt;"",IF(AND(MONTH($K240) &lt;= 5, MONTH($L240) &gt;= 5), IF($O240 &lt;&gt; "", $E240/$O240, ""), ""),"")</f>
        <v>#VALUE!</v>
      </c>
      <c r="U240" s="10" t="e">
        <f>IF('FY2023'!$A242&lt;&gt;"",IF(AND(MONTH($K240) &lt;= 6, MONTH($L240) &gt;= 6), IF($O240 &lt;&gt; "", $E240/$O240, ""), ""),"")</f>
        <v>#VALUE!</v>
      </c>
      <c r="V240" s="10" t="e">
        <f>IF('FY2023'!$A242&lt;&gt;"",IF(AND(MONTH($K240) &lt;= 7, MONTH($L240) &gt;= 7 ), IF($O240 &lt;&gt; "", $E240/$O240, ""), ""),"")</f>
        <v>#VALUE!</v>
      </c>
      <c r="W240" s="10" t="e">
        <f>IF('FY2023'!$A242&lt;&gt;"",IF(AND(MONTH($K240) &lt;= 8, MONTH($L240) &gt;= 8), IF($O240 &lt;&gt; "", $E240/$O240, ""), ""),"")</f>
        <v>#VALUE!</v>
      </c>
      <c r="X240" s="10" t="e">
        <f>IF('FY2023'!$A242&lt;&gt;"",IF(AND(MONTH($K240) &lt;= 9, MONTH($L240) &gt;= 9), IF($O240 &lt;&gt; "", $E240/$O240, ""), ""),"")</f>
        <v>#VALUE!</v>
      </c>
      <c r="Y240" s="10" t="e">
        <f>IF('FY2023'!$A242&lt;&gt;"",IF(AND(MONTH($K240) &lt;= 10, MONTH($L240) &gt;= 10), IF($O240 &lt;&gt; "", $E240/$O240, ""), ""),"")</f>
        <v>#VALUE!</v>
      </c>
      <c r="Z240" s="10" t="e">
        <f>IF('FY2023'!$A242&lt;&gt;"",IF(AND(MONTH($K240) &lt;= 11, MONTH($L240) &gt;= 11), IF($O240 &lt;&gt; "", $E240/$O240, ""), ""),"")</f>
        <v>#VALUE!</v>
      </c>
      <c r="AA240" s="10" t="e">
        <f>IF('FY2023'!$A242&lt;&gt;"",IF(AND(MONTH($K240) &lt;= 12, MONTH($L240) &gt;= 12), IF($O240 &lt;&gt; "", $E240/$O240, ""), ""),"")</f>
        <v>#VALUE!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 t="e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#VALUE!</v>
      </c>
      <c r="L241" s="7" t="e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#VALUE!</v>
      </c>
      <c r="M241" s="7" t="e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#VALUE!</v>
      </c>
      <c r="N241" s="7" t="e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#VALUE!</v>
      </c>
      <c r="O241" s="5" t="e">
        <f t="shared" si="3"/>
        <v>#VALUE!</v>
      </c>
      <c r="P241" s="10" t="e">
        <f>IF('FY2023'!$A243&lt;&gt;"",IF(AND(MONTH($K241) &lt;= 1, MONTH($L241) &gt;= 1), IF($O241 &lt;&gt; "", $E241/$O241, ""), ""),"")</f>
        <v>#VALUE!</v>
      </c>
      <c r="Q241" s="10" t="e">
        <f>IF('FY2023'!$A243&lt;&gt;"",IF(AND(MONTH($K241) &lt;= 2, MONTH($L241) &gt;= 2), IF($O241 &lt;&gt; "", $E241/$O241, ""), ""),"")</f>
        <v>#VALUE!</v>
      </c>
      <c r="R241" s="10" t="e">
        <f>IF('FY2023'!$A243&lt;&gt;"",IF(AND(MONTH($K241) &lt;= 3, MONTH($L241) &gt;= 3), IF($O241 &lt;&gt; "", $E241/$O241, ""), ""),"")</f>
        <v>#VALUE!</v>
      </c>
      <c r="S241" s="10" t="e">
        <f>IF('FY2023'!$A243&lt;&gt;"",IF(AND(MONTH($K241) &lt;= 4, MONTH($L241) &gt;= 4), IF($O241 &lt;&gt; "", $E241/$O241, ""), ""),"")</f>
        <v>#VALUE!</v>
      </c>
      <c r="T241" s="10" t="e">
        <f>IF('FY2023'!$A243&lt;&gt;"",IF(AND(MONTH($K241) &lt;= 5, MONTH($L241) &gt;= 5), IF($O241 &lt;&gt; "", $E241/$O241, ""), ""),"")</f>
        <v>#VALUE!</v>
      </c>
      <c r="U241" s="10" t="e">
        <f>IF('FY2023'!$A243&lt;&gt;"",IF(AND(MONTH($K241) &lt;= 6, MONTH($L241) &gt;= 6), IF($O241 &lt;&gt; "", $E241/$O241, ""), ""),"")</f>
        <v>#VALUE!</v>
      </c>
      <c r="V241" s="10" t="e">
        <f>IF('FY2023'!$A243&lt;&gt;"",IF(AND(MONTH($K241) &lt;= 7, MONTH($L241) &gt;= 7 ), IF($O241 &lt;&gt; "", $E241/$O241, ""), ""),"")</f>
        <v>#VALUE!</v>
      </c>
      <c r="W241" s="10" t="e">
        <f>IF('FY2023'!$A243&lt;&gt;"",IF(AND(MONTH($K241) &lt;= 8, MONTH($L241) &gt;= 8), IF($O241 &lt;&gt; "", $E241/$O241, ""), ""),"")</f>
        <v>#VALUE!</v>
      </c>
      <c r="X241" s="10" t="e">
        <f>IF('FY2023'!$A243&lt;&gt;"",IF(AND(MONTH($K241) &lt;= 9, MONTH($L241) &gt;= 9), IF($O241 &lt;&gt; "", $E241/$O241, ""), ""),"")</f>
        <v>#VALUE!</v>
      </c>
      <c r="Y241" s="10" t="e">
        <f>IF('FY2023'!$A243&lt;&gt;"",IF(AND(MONTH($K241) &lt;= 10, MONTH($L241) &gt;= 10), IF($O241 &lt;&gt; "", $E241/$O241, ""), ""),"")</f>
        <v>#VALUE!</v>
      </c>
      <c r="Z241" s="10" t="e">
        <f>IF('FY2023'!$A243&lt;&gt;"",IF(AND(MONTH($K241) &lt;= 11, MONTH($L241) &gt;= 11), IF($O241 &lt;&gt; "", $E241/$O241, ""), ""),"")</f>
        <v>#VALUE!</v>
      </c>
      <c r="AA241" s="10" t="e">
        <f>IF('FY2023'!$A243&lt;&gt;"",IF(AND(MONTH($K241) &lt;= 12, MONTH($L241) &gt;= 12), IF($O241 &lt;&gt; "", $E241/$O241, ""), ""),"")</f>
        <v>#VALUE!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 t="e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#VALUE!</v>
      </c>
      <c r="L242" s="7" t="e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#VALUE!</v>
      </c>
      <c r="M242" s="7" t="e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#VALUE!</v>
      </c>
      <c r="N242" s="7" t="e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#VALUE!</v>
      </c>
      <c r="O242" s="5" t="e">
        <f t="shared" si="3"/>
        <v>#VALUE!</v>
      </c>
      <c r="P242" s="10" t="e">
        <f>IF('FY2023'!$A244&lt;&gt;"",IF(AND(MONTH($K242) &lt;= 1, MONTH($L242) &gt;= 1), IF($O242 &lt;&gt; "", $E242/$O242, ""), ""),"")</f>
        <v>#VALUE!</v>
      </c>
      <c r="Q242" s="10" t="e">
        <f>IF('FY2023'!$A244&lt;&gt;"",IF(AND(MONTH($K242) &lt;= 2, MONTH($L242) &gt;= 2), IF($O242 &lt;&gt; "", $E242/$O242, ""), ""),"")</f>
        <v>#VALUE!</v>
      </c>
      <c r="R242" s="10" t="e">
        <f>IF('FY2023'!$A244&lt;&gt;"",IF(AND(MONTH($K242) &lt;= 3, MONTH($L242) &gt;= 3), IF($O242 &lt;&gt; "", $E242/$O242, ""), ""),"")</f>
        <v>#VALUE!</v>
      </c>
      <c r="S242" s="10" t="e">
        <f>IF('FY2023'!$A244&lt;&gt;"",IF(AND(MONTH($K242) &lt;= 4, MONTH($L242) &gt;= 4), IF($O242 &lt;&gt; "", $E242/$O242, ""), ""),"")</f>
        <v>#VALUE!</v>
      </c>
      <c r="T242" s="10" t="e">
        <f>IF('FY2023'!$A244&lt;&gt;"",IF(AND(MONTH($K242) &lt;= 5, MONTH($L242) &gt;= 5), IF($O242 &lt;&gt; "", $E242/$O242, ""), ""),"")</f>
        <v>#VALUE!</v>
      </c>
      <c r="U242" s="10" t="e">
        <f>IF('FY2023'!$A244&lt;&gt;"",IF(AND(MONTH($K242) &lt;= 6, MONTH($L242) &gt;= 6), IF($O242 &lt;&gt; "", $E242/$O242, ""), ""),"")</f>
        <v>#VALUE!</v>
      </c>
      <c r="V242" s="10" t="e">
        <f>IF('FY2023'!$A244&lt;&gt;"",IF(AND(MONTH($K242) &lt;= 7, MONTH($L242) &gt;= 7 ), IF($O242 &lt;&gt; "", $E242/$O242, ""), ""),"")</f>
        <v>#VALUE!</v>
      </c>
      <c r="W242" s="10" t="e">
        <f>IF('FY2023'!$A244&lt;&gt;"",IF(AND(MONTH($K242) &lt;= 8, MONTH($L242) &gt;= 8), IF($O242 &lt;&gt; "", $E242/$O242, ""), ""),"")</f>
        <v>#VALUE!</v>
      </c>
      <c r="X242" s="10" t="e">
        <f>IF('FY2023'!$A244&lt;&gt;"",IF(AND(MONTH($K242) &lt;= 9, MONTH($L242) &gt;= 9), IF($O242 &lt;&gt; "", $E242/$O242, ""), ""),"")</f>
        <v>#VALUE!</v>
      </c>
      <c r="Y242" s="10" t="e">
        <f>IF('FY2023'!$A244&lt;&gt;"",IF(AND(MONTH($K242) &lt;= 10, MONTH($L242) &gt;= 10), IF($O242 &lt;&gt; "", $E242/$O242, ""), ""),"")</f>
        <v>#VALUE!</v>
      </c>
      <c r="Z242" s="10" t="e">
        <f>IF('FY2023'!$A244&lt;&gt;"",IF(AND(MONTH($K242) &lt;= 11, MONTH($L242) &gt;= 11), IF($O242 &lt;&gt; "", $E242/$O242, ""), ""),"")</f>
        <v>#VALUE!</v>
      </c>
      <c r="AA242" s="10" t="e">
        <f>IF('FY2023'!$A244&lt;&gt;"",IF(AND(MONTH($K242) &lt;= 12, MONTH($L242) &gt;= 12), IF($O242 &lt;&gt; "", $E242/$O242, ""), ""),"")</f>
        <v>#VALUE!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 t="e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#VALUE!</v>
      </c>
      <c r="L243" s="7" t="e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#VALUE!</v>
      </c>
      <c r="M243" s="7" t="e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#VALUE!</v>
      </c>
      <c r="N243" s="7" t="e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#VALUE!</v>
      </c>
      <c r="O243" s="5" t="e">
        <f t="shared" si="3"/>
        <v>#VALUE!</v>
      </c>
      <c r="P243" s="10" t="e">
        <f>IF('FY2023'!$A245&lt;&gt;"",IF(AND(MONTH($K243) &lt;= 1, MONTH($L243) &gt;= 1), IF($O243 &lt;&gt; "", $E243/$O243, ""), ""),"")</f>
        <v>#VALUE!</v>
      </c>
      <c r="Q243" s="10" t="e">
        <f>IF('FY2023'!$A245&lt;&gt;"",IF(AND(MONTH($K243) &lt;= 2, MONTH($L243) &gt;= 2), IF($O243 &lt;&gt; "", $E243/$O243, ""), ""),"")</f>
        <v>#VALUE!</v>
      </c>
      <c r="R243" s="10" t="e">
        <f>IF('FY2023'!$A245&lt;&gt;"",IF(AND(MONTH($K243) &lt;= 3, MONTH($L243) &gt;= 3), IF($O243 &lt;&gt; "", $E243/$O243, ""), ""),"")</f>
        <v>#VALUE!</v>
      </c>
      <c r="S243" s="10" t="e">
        <f>IF('FY2023'!$A245&lt;&gt;"",IF(AND(MONTH($K243) &lt;= 4, MONTH($L243) &gt;= 4), IF($O243 &lt;&gt; "", $E243/$O243, ""), ""),"")</f>
        <v>#VALUE!</v>
      </c>
      <c r="T243" s="10" t="e">
        <f>IF('FY2023'!$A245&lt;&gt;"",IF(AND(MONTH($K243) &lt;= 5, MONTH($L243) &gt;= 5), IF($O243 &lt;&gt; "", $E243/$O243, ""), ""),"")</f>
        <v>#VALUE!</v>
      </c>
      <c r="U243" s="10" t="e">
        <f>IF('FY2023'!$A245&lt;&gt;"",IF(AND(MONTH($K243) &lt;= 6, MONTH($L243) &gt;= 6), IF($O243 &lt;&gt; "", $E243/$O243, ""), ""),"")</f>
        <v>#VALUE!</v>
      </c>
      <c r="V243" s="10" t="e">
        <f>IF('FY2023'!$A245&lt;&gt;"",IF(AND(MONTH($K243) &lt;= 7, MONTH($L243) &gt;= 7 ), IF($O243 &lt;&gt; "", $E243/$O243, ""), ""),"")</f>
        <v>#VALUE!</v>
      </c>
      <c r="W243" s="10" t="e">
        <f>IF('FY2023'!$A245&lt;&gt;"",IF(AND(MONTH($K243) &lt;= 8, MONTH($L243) &gt;= 8), IF($O243 &lt;&gt; "", $E243/$O243, ""), ""),"")</f>
        <v>#VALUE!</v>
      </c>
      <c r="X243" s="10" t="e">
        <f>IF('FY2023'!$A245&lt;&gt;"",IF(AND(MONTH($K243) &lt;= 9, MONTH($L243) &gt;= 9), IF($O243 &lt;&gt; "", $E243/$O243, ""), ""),"")</f>
        <v>#VALUE!</v>
      </c>
      <c r="Y243" s="10" t="e">
        <f>IF('FY2023'!$A245&lt;&gt;"",IF(AND(MONTH($K243) &lt;= 10, MONTH($L243) &gt;= 10), IF($O243 &lt;&gt; "", $E243/$O243, ""), ""),"")</f>
        <v>#VALUE!</v>
      </c>
      <c r="Z243" s="10" t="e">
        <f>IF('FY2023'!$A245&lt;&gt;"",IF(AND(MONTH($K243) &lt;= 11, MONTH($L243) &gt;= 11), IF($O243 &lt;&gt; "", $E243/$O243, ""), ""),"")</f>
        <v>#VALUE!</v>
      </c>
      <c r="AA243" s="10" t="e">
        <f>IF('FY2023'!$A245&lt;&gt;"",IF(AND(MONTH($K243) &lt;= 12, MONTH($L243) &gt;= 12), IF($O243 &lt;&gt; "", $E243/$O243, ""), ""),"")</f>
        <v>#VALUE!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3">
        <v>1320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879</v>
      </c>
      <c r="C4" t="s">
        <v>4</v>
      </c>
      <c r="D4" t="s">
        <v>17</v>
      </c>
      <c r="E4" t="s">
        <v>880</v>
      </c>
      <c r="F4" t="s">
        <v>397</v>
      </c>
      <c r="G4" t="s">
        <v>698</v>
      </c>
      <c r="H4" t="s">
        <v>881</v>
      </c>
      <c r="I4" t="s">
        <v>882</v>
      </c>
      <c r="J4" t="s">
        <v>316</v>
      </c>
      <c r="K4" t="s">
        <v>2934</v>
      </c>
      <c r="L4" t="s">
        <v>2935</v>
      </c>
      <c r="M4" t="s">
        <v>2936</v>
      </c>
      <c r="N4" t="s">
        <v>2937</v>
      </c>
    </row>
    <row r="5" spans="1:14" x14ac:dyDescent="0.25">
      <c r="A5" t="s">
        <v>233</v>
      </c>
      <c r="B5" t="s">
        <v>883</v>
      </c>
      <c r="C5" t="s">
        <v>6</v>
      </c>
      <c r="D5" t="s">
        <v>9</v>
      </c>
      <c r="E5" t="s">
        <v>880</v>
      </c>
      <c r="F5" t="s">
        <v>397</v>
      </c>
      <c r="G5" t="s">
        <v>673</v>
      </c>
      <c r="H5" t="s">
        <v>339</v>
      </c>
      <c r="I5" t="s">
        <v>884</v>
      </c>
      <c r="J5" t="s">
        <v>885</v>
      </c>
      <c r="K5" t="s">
        <v>2934</v>
      </c>
      <c r="L5" t="s">
        <v>2935</v>
      </c>
      <c r="M5" t="s">
        <v>2936</v>
      </c>
      <c r="N5" t="s">
        <v>2937</v>
      </c>
    </row>
    <row r="6" spans="1:14" x14ac:dyDescent="0.25">
      <c r="A6" t="s">
        <v>389</v>
      </c>
      <c r="B6" t="s">
        <v>886</v>
      </c>
      <c r="C6" t="s">
        <v>7</v>
      </c>
      <c r="D6" t="s">
        <v>11</v>
      </c>
      <c r="E6" t="s">
        <v>880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2934</v>
      </c>
      <c r="L6" t="s">
        <v>2935</v>
      </c>
      <c r="M6" t="s">
        <v>2936</v>
      </c>
      <c r="N6" t="s">
        <v>2937</v>
      </c>
    </row>
    <row r="7" spans="1:14" x14ac:dyDescent="0.25">
      <c r="A7" t="s">
        <v>125</v>
      </c>
      <c r="B7" t="s">
        <v>887</v>
      </c>
      <c r="C7" t="s">
        <v>7</v>
      </c>
      <c r="D7" t="s">
        <v>11</v>
      </c>
      <c r="E7" t="s">
        <v>880</v>
      </c>
      <c r="F7" t="s">
        <v>787</v>
      </c>
      <c r="G7" t="s">
        <v>698</v>
      </c>
      <c r="H7" t="s">
        <v>193</v>
      </c>
      <c r="I7" t="s">
        <v>882</v>
      </c>
      <c r="J7" t="s">
        <v>888</v>
      </c>
      <c r="K7" t="s">
        <v>2934</v>
      </c>
      <c r="L7" t="s">
        <v>2935</v>
      </c>
      <c r="M7" t="s">
        <v>2936</v>
      </c>
      <c r="N7" t="s">
        <v>2937</v>
      </c>
    </row>
    <row r="8" spans="1:14" x14ac:dyDescent="0.25">
      <c r="A8" t="s">
        <v>148</v>
      </c>
      <c r="B8" t="s">
        <v>889</v>
      </c>
      <c r="C8" t="s">
        <v>8</v>
      </c>
      <c r="D8" t="s">
        <v>10</v>
      </c>
      <c r="E8" t="s">
        <v>880</v>
      </c>
      <c r="F8" t="s">
        <v>397</v>
      </c>
      <c r="G8" t="s">
        <v>698</v>
      </c>
      <c r="H8" t="s">
        <v>890</v>
      </c>
      <c r="I8" t="s">
        <v>379</v>
      </c>
      <c r="J8" t="s">
        <v>891</v>
      </c>
      <c r="K8" t="s">
        <v>2934</v>
      </c>
      <c r="L8" t="s">
        <v>2935</v>
      </c>
      <c r="M8" t="s">
        <v>2936</v>
      </c>
      <c r="N8" t="s">
        <v>2937</v>
      </c>
    </row>
    <row r="9" spans="1:14" x14ac:dyDescent="0.25">
      <c r="A9" t="s">
        <v>392</v>
      </c>
      <c r="B9" t="s">
        <v>892</v>
      </c>
      <c r="C9" t="s">
        <v>4</v>
      </c>
      <c r="D9" t="s">
        <v>17</v>
      </c>
      <c r="E9" t="s">
        <v>880</v>
      </c>
      <c r="F9" t="s">
        <v>787</v>
      </c>
      <c r="G9" t="s">
        <v>698</v>
      </c>
      <c r="H9" t="s">
        <v>265</v>
      </c>
      <c r="I9" t="s">
        <v>267</v>
      </c>
      <c r="J9" t="s">
        <v>893</v>
      </c>
      <c r="K9" t="s">
        <v>2934</v>
      </c>
      <c r="L9" t="s">
        <v>2935</v>
      </c>
      <c r="M9" t="s">
        <v>2936</v>
      </c>
      <c r="N9" t="s">
        <v>2937</v>
      </c>
    </row>
    <row r="10" spans="1:14" x14ac:dyDescent="0.25">
      <c r="A10" t="s">
        <v>386</v>
      </c>
      <c r="B10" t="s">
        <v>894</v>
      </c>
      <c r="C10" t="s">
        <v>6</v>
      </c>
      <c r="D10" t="s">
        <v>9</v>
      </c>
      <c r="E10" t="s">
        <v>880</v>
      </c>
      <c r="F10" t="s">
        <v>397</v>
      </c>
      <c r="G10" t="s">
        <v>673</v>
      </c>
      <c r="H10" t="s">
        <v>368</v>
      </c>
      <c r="I10" t="s">
        <v>364</v>
      </c>
      <c r="J10" t="s">
        <v>895</v>
      </c>
      <c r="K10" t="s">
        <v>2934</v>
      </c>
      <c r="L10" t="s">
        <v>2935</v>
      </c>
      <c r="M10" t="s">
        <v>2936</v>
      </c>
      <c r="N10" t="s">
        <v>2937</v>
      </c>
    </row>
    <row r="11" spans="1:14" x14ac:dyDescent="0.25">
      <c r="A11" t="s">
        <v>228</v>
      </c>
      <c r="B11" t="s">
        <v>896</v>
      </c>
      <c r="C11" t="s">
        <v>8</v>
      </c>
      <c r="D11" t="s">
        <v>15</v>
      </c>
      <c r="E11" t="s">
        <v>880</v>
      </c>
      <c r="F11" t="s">
        <v>787</v>
      </c>
      <c r="G11" t="s">
        <v>673</v>
      </c>
      <c r="H11" t="s">
        <v>149</v>
      </c>
      <c r="I11" t="s">
        <v>897</v>
      </c>
      <c r="J11" t="s">
        <v>898</v>
      </c>
      <c r="K11" t="s">
        <v>2934</v>
      </c>
      <c r="L11" t="s">
        <v>2935</v>
      </c>
      <c r="M11" t="s">
        <v>2936</v>
      </c>
      <c r="N11" t="s">
        <v>2937</v>
      </c>
    </row>
    <row r="12" spans="1:14" x14ac:dyDescent="0.25">
      <c r="A12" t="s">
        <v>391</v>
      </c>
      <c r="B12" t="s">
        <v>899</v>
      </c>
      <c r="C12" t="s">
        <v>7</v>
      </c>
      <c r="D12" t="s">
        <v>13</v>
      </c>
      <c r="E12" t="s">
        <v>880</v>
      </c>
      <c r="F12" t="s">
        <v>787</v>
      </c>
      <c r="G12" t="s">
        <v>673</v>
      </c>
      <c r="H12" t="s">
        <v>900</v>
      </c>
      <c r="I12" t="s">
        <v>267</v>
      </c>
      <c r="J12" t="s">
        <v>881</v>
      </c>
      <c r="K12" t="s">
        <v>2934</v>
      </c>
      <c r="L12" t="s">
        <v>2935</v>
      </c>
      <c r="M12" t="s">
        <v>2936</v>
      </c>
      <c r="N12" t="s">
        <v>2937</v>
      </c>
    </row>
    <row r="13" spans="1:14" x14ac:dyDescent="0.25">
      <c r="A13" t="s">
        <v>388</v>
      </c>
      <c r="B13" t="s">
        <v>901</v>
      </c>
      <c r="C13" t="s">
        <v>4</v>
      </c>
      <c r="D13" t="s">
        <v>17</v>
      </c>
      <c r="E13" t="s">
        <v>880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2934</v>
      </c>
      <c r="L13" t="s">
        <v>2935</v>
      </c>
      <c r="M13" t="s">
        <v>2936</v>
      </c>
      <c r="N13" t="s">
        <v>2937</v>
      </c>
    </row>
    <row r="14" spans="1:14" x14ac:dyDescent="0.25">
      <c r="A14" t="s">
        <v>387</v>
      </c>
      <c r="B14" t="s">
        <v>902</v>
      </c>
      <c r="C14" t="s">
        <v>7</v>
      </c>
      <c r="D14" t="s">
        <v>11</v>
      </c>
      <c r="E14" t="s">
        <v>880</v>
      </c>
      <c r="F14" t="s">
        <v>787</v>
      </c>
      <c r="G14" t="s">
        <v>673</v>
      </c>
      <c r="H14" t="s">
        <v>900</v>
      </c>
      <c r="I14" t="s">
        <v>267</v>
      </c>
      <c r="J14" t="s">
        <v>881</v>
      </c>
      <c r="K14" t="s">
        <v>2934</v>
      </c>
      <c r="L14" t="s">
        <v>2935</v>
      </c>
      <c r="M14" t="s">
        <v>2936</v>
      </c>
      <c r="N14" t="s">
        <v>2937</v>
      </c>
    </row>
    <row r="15" spans="1:14" x14ac:dyDescent="0.25">
      <c r="A15" t="s">
        <v>390</v>
      </c>
      <c r="B15" t="s">
        <v>903</v>
      </c>
      <c r="C15" t="s">
        <v>4</v>
      </c>
      <c r="D15" t="s">
        <v>17</v>
      </c>
      <c r="E15" t="s">
        <v>880</v>
      </c>
      <c r="F15" t="s">
        <v>787</v>
      </c>
      <c r="G15" t="s">
        <v>698</v>
      </c>
      <c r="H15" t="s">
        <v>222</v>
      </c>
      <c r="I15" t="s">
        <v>267</v>
      </c>
      <c r="J15" t="s">
        <v>904</v>
      </c>
      <c r="K15" t="s">
        <v>2934</v>
      </c>
      <c r="L15" t="s">
        <v>2935</v>
      </c>
      <c r="M15" t="s">
        <v>2936</v>
      </c>
      <c r="N15" t="s">
        <v>2937</v>
      </c>
    </row>
    <row r="16" spans="1:14" x14ac:dyDescent="0.25">
      <c r="A16" t="s">
        <v>661</v>
      </c>
      <c r="B16" t="s">
        <v>905</v>
      </c>
      <c r="C16" t="s">
        <v>6</v>
      </c>
      <c r="D16" t="s">
        <v>9</v>
      </c>
      <c r="E16" t="s">
        <v>880</v>
      </c>
      <c r="F16" t="s">
        <v>397</v>
      </c>
      <c r="G16" t="s">
        <v>673</v>
      </c>
      <c r="H16" t="s">
        <v>71</v>
      </c>
      <c r="I16" t="s">
        <v>364</v>
      </c>
      <c r="J16" t="s">
        <v>906</v>
      </c>
      <c r="K16" t="s">
        <v>2934</v>
      </c>
      <c r="L16" t="s">
        <v>2935</v>
      </c>
      <c r="M16" t="s">
        <v>2936</v>
      </c>
      <c r="N16" t="s">
        <v>2937</v>
      </c>
    </row>
    <row r="17" spans="1:14" x14ac:dyDescent="0.25">
      <c r="A17" t="s">
        <v>727</v>
      </c>
      <c r="B17" t="s">
        <v>907</v>
      </c>
      <c r="C17" t="s">
        <v>8</v>
      </c>
      <c r="D17" t="s">
        <v>15</v>
      </c>
      <c r="E17" t="s">
        <v>880</v>
      </c>
      <c r="F17" t="s">
        <v>787</v>
      </c>
      <c r="G17" t="s">
        <v>698</v>
      </c>
      <c r="H17" t="s">
        <v>149</v>
      </c>
      <c r="I17" t="s">
        <v>908</v>
      </c>
      <c r="J17" t="s">
        <v>101</v>
      </c>
      <c r="K17" t="s">
        <v>2934</v>
      </c>
      <c r="L17" t="s">
        <v>2935</v>
      </c>
      <c r="M17" t="s">
        <v>2936</v>
      </c>
      <c r="N17" t="s">
        <v>2937</v>
      </c>
    </row>
    <row r="18" spans="1:14" x14ac:dyDescent="0.25">
      <c r="A18" t="s">
        <v>754</v>
      </c>
      <c r="B18" t="s">
        <v>909</v>
      </c>
      <c r="C18" t="s">
        <v>8</v>
      </c>
      <c r="D18" t="s">
        <v>10</v>
      </c>
      <c r="E18" t="s">
        <v>880</v>
      </c>
      <c r="F18" t="s">
        <v>787</v>
      </c>
      <c r="G18" t="s">
        <v>673</v>
      </c>
      <c r="H18" t="s">
        <v>900</v>
      </c>
      <c r="I18" t="s">
        <v>344</v>
      </c>
      <c r="J18" t="s">
        <v>71</v>
      </c>
      <c r="K18" t="s">
        <v>2934</v>
      </c>
      <c r="L18" t="s">
        <v>2935</v>
      </c>
      <c r="M18" t="s">
        <v>2936</v>
      </c>
      <c r="N18" t="s">
        <v>2937</v>
      </c>
    </row>
    <row r="19" spans="1:14" x14ac:dyDescent="0.25">
      <c r="A19" t="s">
        <v>743</v>
      </c>
      <c r="B19" t="s">
        <v>910</v>
      </c>
      <c r="C19" t="s">
        <v>7</v>
      </c>
      <c r="D19" t="s">
        <v>11</v>
      </c>
      <c r="E19" t="s">
        <v>880</v>
      </c>
      <c r="F19" t="s">
        <v>787</v>
      </c>
      <c r="G19" t="s">
        <v>673</v>
      </c>
      <c r="H19" t="s">
        <v>900</v>
      </c>
      <c r="I19" t="s">
        <v>911</v>
      </c>
      <c r="J19" t="s">
        <v>898</v>
      </c>
      <c r="K19" t="s">
        <v>2934</v>
      </c>
      <c r="L19" t="s">
        <v>2935</v>
      </c>
      <c r="M19" t="s">
        <v>2936</v>
      </c>
      <c r="N19" t="s">
        <v>2937</v>
      </c>
    </row>
    <row r="20" spans="1:14" x14ac:dyDescent="0.25">
      <c r="A20" t="s">
        <v>699</v>
      </c>
      <c r="B20" t="s">
        <v>912</v>
      </c>
      <c r="C20" t="s">
        <v>4</v>
      </c>
      <c r="D20" t="s">
        <v>11</v>
      </c>
      <c r="E20" t="s">
        <v>913</v>
      </c>
      <c r="F20" t="s">
        <v>787</v>
      </c>
      <c r="G20" t="s">
        <v>673</v>
      </c>
      <c r="H20" t="s">
        <v>262</v>
      </c>
      <c r="I20" t="s">
        <v>914</v>
      </c>
      <c r="J20" t="s">
        <v>904</v>
      </c>
      <c r="K20" t="s">
        <v>2934</v>
      </c>
      <c r="L20" t="s">
        <v>2935</v>
      </c>
      <c r="M20" t="s">
        <v>2938</v>
      </c>
      <c r="N20" t="s">
        <v>2939</v>
      </c>
    </row>
    <row r="21" spans="1:14" x14ac:dyDescent="0.25">
      <c r="A21" t="s">
        <v>739</v>
      </c>
      <c r="B21" t="s">
        <v>915</v>
      </c>
      <c r="C21" t="s">
        <v>7</v>
      </c>
      <c r="D21" t="s">
        <v>15</v>
      </c>
      <c r="E21" t="s">
        <v>913</v>
      </c>
      <c r="F21" t="s">
        <v>397</v>
      </c>
      <c r="G21" t="s">
        <v>1483</v>
      </c>
      <c r="H21" t="s">
        <v>916</v>
      </c>
      <c r="I21" t="s">
        <v>1483</v>
      </c>
      <c r="J21" t="s">
        <v>916</v>
      </c>
      <c r="K21" t="s">
        <v>2934</v>
      </c>
      <c r="L21" t="s">
        <v>2935</v>
      </c>
      <c r="M21" t="s">
        <v>2938</v>
      </c>
      <c r="N21" t="s">
        <v>2939</v>
      </c>
    </row>
    <row r="22" spans="1:14" x14ac:dyDescent="0.25">
      <c r="A22" t="s">
        <v>737</v>
      </c>
      <c r="B22" t="s">
        <v>917</v>
      </c>
      <c r="C22" t="s">
        <v>4</v>
      </c>
      <c r="D22" t="s">
        <v>11</v>
      </c>
      <c r="E22" t="s">
        <v>913</v>
      </c>
      <c r="F22" t="s">
        <v>397</v>
      </c>
      <c r="G22" t="s">
        <v>1483</v>
      </c>
      <c r="H22" t="s">
        <v>916</v>
      </c>
      <c r="I22" t="s">
        <v>1483</v>
      </c>
      <c r="J22" t="s">
        <v>916</v>
      </c>
      <c r="K22" t="s">
        <v>2934</v>
      </c>
      <c r="L22" t="s">
        <v>2935</v>
      </c>
      <c r="M22" t="s">
        <v>2938</v>
      </c>
      <c r="N22" t="s">
        <v>2939</v>
      </c>
    </row>
    <row r="23" spans="1:14" x14ac:dyDescent="0.25">
      <c r="A23" t="s">
        <v>668</v>
      </c>
      <c r="B23" t="s">
        <v>918</v>
      </c>
      <c r="C23" t="s">
        <v>7</v>
      </c>
      <c r="D23" t="s">
        <v>15</v>
      </c>
      <c r="E23" t="s">
        <v>913</v>
      </c>
      <c r="F23" t="s">
        <v>397</v>
      </c>
      <c r="G23" t="s">
        <v>1483</v>
      </c>
      <c r="H23" t="s">
        <v>881</v>
      </c>
      <c r="I23" t="s">
        <v>1483</v>
      </c>
      <c r="J23" t="s">
        <v>881</v>
      </c>
      <c r="K23" t="s">
        <v>2934</v>
      </c>
      <c r="L23" t="s">
        <v>2935</v>
      </c>
      <c r="M23" t="s">
        <v>2938</v>
      </c>
      <c r="N23" t="s">
        <v>2939</v>
      </c>
    </row>
    <row r="24" spans="1:14" x14ac:dyDescent="0.25">
      <c r="A24" t="s">
        <v>751</v>
      </c>
      <c r="B24" t="s">
        <v>919</v>
      </c>
      <c r="C24" t="s">
        <v>4</v>
      </c>
      <c r="D24" t="s">
        <v>13</v>
      </c>
      <c r="E24" t="s">
        <v>913</v>
      </c>
      <c r="F24" t="s">
        <v>397</v>
      </c>
      <c r="G24" t="s">
        <v>1483</v>
      </c>
      <c r="H24" t="s">
        <v>368</v>
      </c>
      <c r="I24" t="s">
        <v>1483</v>
      </c>
      <c r="J24" t="s">
        <v>368</v>
      </c>
      <c r="K24" t="s">
        <v>2934</v>
      </c>
      <c r="L24" t="s">
        <v>2935</v>
      </c>
      <c r="M24" t="s">
        <v>2938</v>
      </c>
      <c r="N24" t="s">
        <v>2939</v>
      </c>
    </row>
    <row r="25" spans="1:14" x14ac:dyDescent="0.25">
      <c r="A25" t="s">
        <v>649</v>
      </c>
      <c r="B25" t="s">
        <v>920</v>
      </c>
      <c r="C25" t="s">
        <v>6</v>
      </c>
      <c r="D25" t="s">
        <v>12</v>
      </c>
      <c r="E25" t="s">
        <v>913</v>
      </c>
      <c r="F25" t="s">
        <v>397</v>
      </c>
      <c r="G25" t="s">
        <v>1483</v>
      </c>
      <c r="H25" t="s">
        <v>916</v>
      </c>
      <c r="I25" t="s">
        <v>1483</v>
      </c>
      <c r="J25" t="s">
        <v>916</v>
      </c>
      <c r="K25" t="s">
        <v>2934</v>
      </c>
      <c r="L25" t="s">
        <v>2935</v>
      </c>
      <c r="M25" t="s">
        <v>2938</v>
      </c>
      <c r="N25" t="s">
        <v>2939</v>
      </c>
    </row>
    <row r="26" spans="1:14" x14ac:dyDescent="0.25">
      <c r="A26" t="s">
        <v>666</v>
      </c>
      <c r="B26" t="s">
        <v>921</v>
      </c>
      <c r="C26" t="s">
        <v>7</v>
      </c>
      <c r="D26" t="s">
        <v>15</v>
      </c>
      <c r="E26" t="s">
        <v>913</v>
      </c>
      <c r="F26" t="s">
        <v>397</v>
      </c>
      <c r="G26" t="s">
        <v>1483</v>
      </c>
      <c r="H26" t="s">
        <v>881</v>
      </c>
      <c r="I26" t="s">
        <v>1483</v>
      </c>
      <c r="J26" t="s">
        <v>881</v>
      </c>
      <c r="K26" t="s">
        <v>2934</v>
      </c>
      <c r="L26" t="s">
        <v>2935</v>
      </c>
      <c r="M26" t="s">
        <v>2938</v>
      </c>
      <c r="N26" t="s">
        <v>2939</v>
      </c>
    </row>
    <row r="27" spans="1:14" x14ac:dyDescent="0.25">
      <c r="A27" t="s">
        <v>806</v>
      </c>
      <c r="B27" t="s">
        <v>922</v>
      </c>
      <c r="C27" t="s">
        <v>4</v>
      </c>
      <c r="D27" t="s">
        <v>11</v>
      </c>
      <c r="E27" t="s">
        <v>913</v>
      </c>
      <c r="F27" t="s">
        <v>397</v>
      </c>
      <c r="G27" t="s">
        <v>1483</v>
      </c>
      <c r="H27" t="s">
        <v>368</v>
      </c>
      <c r="I27" t="s">
        <v>1483</v>
      </c>
      <c r="J27" t="s">
        <v>368</v>
      </c>
      <c r="K27" t="s">
        <v>2934</v>
      </c>
      <c r="L27" t="s">
        <v>2935</v>
      </c>
      <c r="M27" t="s">
        <v>2938</v>
      </c>
      <c r="N27" t="s">
        <v>2939</v>
      </c>
    </row>
    <row r="28" spans="1:14" x14ac:dyDescent="0.25">
      <c r="A28" t="s">
        <v>810</v>
      </c>
      <c r="B28" t="s">
        <v>923</v>
      </c>
      <c r="C28" t="s">
        <v>4</v>
      </c>
      <c r="D28" t="s">
        <v>13</v>
      </c>
      <c r="E28" t="s">
        <v>913</v>
      </c>
      <c r="F28" t="s">
        <v>787</v>
      </c>
      <c r="G28" t="s">
        <v>698</v>
      </c>
      <c r="H28" t="s">
        <v>924</v>
      </c>
      <c r="I28" t="s">
        <v>364</v>
      </c>
      <c r="J28" t="s">
        <v>925</v>
      </c>
      <c r="K28" t="s">
        <v>2934</v>
      </c>
      <c r="L28" t="s">
        <v>2935</v>
      </c>
      <c r="M28" t="s">
        <v>2938</v>
      </c>
      <c r="N28" t="s">
        <v>2939</v>
      </c>
    </row>
    <row r="29" spans="1:14" x14ac:dyDescent="0.25">
      <c r="A29" t="s">
        <v>816</v>
      </c>
      <c r="B29" t="s">
        <v>926</v>
      </c>
      <c r="C29" t="s">
        <v>8</v>
      </c>
      <c r="D29" t="s">
        <v>9</v>
      </c>
      <c r="E29" t="s">
        <v>927</v>
      </c>
      <c r="F29" t="s">
        <v>397</v>
      </c>
      <c r="G29" t="s">
        <v>1483</v>
      </c>
      <c r="H29" t="s">
        <v>881</v>
      </c>
      <c r="I29" t="s">
        <v>1483</v>
      </c>
      <c r="J29" t="s">
        <v>881</v>
      </c>
      <c r="K29" t="s">
        <v>2934</v>
      </c>
      <c r="L29" t="s">
        <v>2935</v>
      </c>
      <c r="M29" t="s">
        <v>2938</v>
      </c>
      <c r="N29" t="s">
        <v>2939</v>
      </c>
    </row>
    <row r="30" spans="1:14" x14ac:dyDescent="0.25">
      <c r="A30" t="s">
        <v>820</v>
      </c>
      <c r="B30" t="s">
        <v>928</v>
      </c>
      <c r="C30" t="s">
        <v>7</v>
      </c>
      <c r="D30" t="s">
        <v>10</v>
      </c>
      <c r="E30" t="s">
        <v>913</v>
      </c>
      <c r="F30" t="s">
        <v>397</v>
      </c>
      <c r="G30" t="s">
        <v>1483</v>
      </c>
      <c r="H30" t="s">
        <v>881</v>
      </c>
      <c r="I30" t="s">
        <v>1483</v>
      </c>
      <c r="J30" t="s">
        <v>881</v>
      </c>
      <c r="K30" t="s">
        <v>2934</v>
      </c>
      <c r="L30" t="s">
        <v>2935</v>
      </c>
      <c r="M30" t="s">
        <v>2938</v>
      </c>
      <c r="N30" t="s">
        <v>2939</v>
      </c>
    </row>
    <row r="31" spans="1:14" x14ac:dyDescent="0.25">
      <c r="A31" t="s">
        <v>734</v>
      </c>
      <c r="B31" t="s">
        <v>929</v>
      </c>
      <c r="C31" t="s">
        <v>4</v>
      </c>
      <c r="D31" t="s">
        <v>11</v>
      </c>
      <c r="E31" t="s">
        <v>913</v>
      </c>
      <c r="F31" t="s">
        <v>787</v>
      </c>
      <c r="G31" t="s">
        <v>673</v>
      </c>
      <c r="H31" t="s">
        <v>930</v>
      </c>
      <c r="I31" t="s">
        <v>884</v>
      </c>
      <c r="J31" t="s">
        <v>931</v>
      </c>
      <c r="K31" t="s">
        <v>2934</v>
      </c>
      <c r="L31" t="s">
        <v>2935</v>
      </c>
      <c r="M31" t="s">
        <v>2938</v>
      </c>
      <c r="N31" t="s">
        <v>2939</v>
      </c>
    </row>
    <row r="32" spans="1:14" x14ac:dyDescent="0.25">
      <c r="A32" t="s">
        <v>688</v>
      </c>
      <c r="B32" t="s">
        <v>932</v>
      </c>
      <c r="C32" t="s">
        <v>8</v>
      </c>
      <c r="D32" t="s">
        <v>9</v>
      </c>
      <c r="E32" t="s">
        <v>913</v>
      </c>
      <c r="F32" t="s">
        <v>397</v>
      </c>
      <c r="G32" t="s">
        <v>673</v>
      </c>
      <c r="H32" t="s">
        <v>881</v>
      </c>
      <c r="I32" t="s">
        <v>908</v>
      </c>
      <c r="J32" t="s">
        <v>895</v>
      </c>
      <c r="K32" t="s">
        <v>2934</v>
      </c>
      <c r="L32" t="s">
        <v>2935</v>
      </c>
      <c r="M32" t="s">
        <v>2938</v>
      </c>
      <c r="N32" t="s">
        <v>2939</v>
      </c>
    </row>
    <row r="33" spans="1:14" x14ac:dyDescent="0.25">
      <c r="A33" t="s">
        <v>692</v>
      </c>
      <c r="B33" t="s">
        <v>933</v>
      </c>
      <c r="C33" t="s">
        <v>4</v>
      </c>
      <c r="D33" t="s">
        <v>11</v>
      </c>
      <c r="E33" t="s">
        <v>913</v>
      </c>
      <c r="F33" t="s">
        <v>397</v>
      </c>
      <c r="G33" t="s">
        <v>673</v>
      </c>
      <c r="H33" t="s">
        <v>55</v>
      </c>
      <c r="I33" t="s">
        <v>934</v>
      </c>
      <c r="J33" t="s">
        <v>895</v>
      </c>
      <c r="K33" t="s">
        <v>2934</v>
      </c>
      <c r="L33" t="s">
        <v>2935</v>
      </c>
      <c r="M33" t="s">
        <v>2938</v>
      </c>
      <c r="N33" t="s">
        <v>2939</v>
      </c>
    </row>
    <row r="34" spans="1:14" x14ac:dyDescent="0.25">
      <c r="A34" t="s">
        <v>740</v>
      </c>
      <c r="B34" t="s">
        <v>935</v>
      </c>
      <c r="C34" t="s">
        <v>7</v>
      </c>
      <c r="D34" t="s">
        <v>10</v>
      </c>
      <c r="E34" t="s">
        <v>913</v>
      </c>
      <c r="F34" t="s">
        <v>397</v>
      </c>
      <c r="G34" t="s">
        <v>673</v>
      </c>
      <c r="H34" t="s">
        <v>339</v>
      </c>
      <c r="I34" t="s">
        <v>340</v>
      </c>
      <c r="J34" t="s">
        <v>895</v>
      </c>
      <c r="K34" t="s">
        <v>2934</v>
      </c>
      <c r="L34" t="s">
        <v>2935</v>
      </c>
      <c r="M34" t="s">
        <v>2938</v>
      </c>
      <c r="N34" t="s">
        <v>2939</v>
      </c>
    </row>
    <row r="35" spans="1:14" x14ac:dyDescent="0.25">
      <c r="A35" t="s">
        <v>651</v>
      </c>
      <c r="B35" t="s">
        <v>936</v>
      </c>
      <c r="C35" t="s">
        <v>4</v>
      </c>
      <c r="D35" t="s">
        <v>11</v>
      </c>
      <c r="E35" t="s">
        <v>913</v>
      </c>
      <c r="F35" t="s">
        <v>397</v>
      </c>
      <c r="G35" t="s">
        <v>673</v>
      </c>
      <c r="H35" t="s">
        <v>339</v>
      </c>
      <c r="I35" t="s">
        <v>340</v>
      </c>
      <c r="J35" t="s">
        <v>895</v>
      </c>
      <c r="K35" t="s">
        <v>2934</v>
      </c>
      <c r="L35" t="s">
        <v>2935</v>
      </c>
      <c r="M35" t="s">
        <v>2938</v>
      </c>
      <c r="N35" t="s">
        <v>2939</v>
      </c>
    </row>
    <row r="36" spans="1:14" x14ac:dyDescent="0.25">
      <c r="A36" t="s">
        <v>753</v>
      </c>
      <c r="B36" t="s">
        <v>937</v>
      </c>
      <c r="C36" t="s">
        <v>7</v>
      </c>
      <c r="D36" t="s">
        <v>15</v>
      </c>
      <c r="E36" t="s">
        <v>913</v>
      </c>
      <c r="F36" t="s">
        <v>397</v>
      </c>
      <c r="G36" t="s">
        <v>673</v>
      </c>
      <c r="H36" t="s">
        <v>368</v>
      </c>
      <c r="I36" t="s">
        <v>897</v>
      </c>
      <c r="J36" t="s">
        <v>938</v>
      </c>
      <c r="K36" t="s">
        <v>2934</v>
      </c>
      <c r="L36" t="s">
        <v>2935</v>
      </c>
      <c r="M36" t="s">
        <v>2938</v>
      </c>
      <c r="N36" t="s">
        <v>2939</v>
      </c>
    </row>
    <row r="37" spans="1:14" x14ac:dyDescent="0.25">
      <c r="A37" t="s">
        <v>665</v>
      </c>
      <c r="B37" t="s">
        <v>939</v>
      </c>
      <c r="C37" t="s">
        <v>7</v>
      </c>
      <c r="D37" t="s">
        <v>10</v>
      </c>
      <c r="E37" t="s">
        <v>913</v>
      </c>
      <c r="F37" t="s">
        <v>397</v>
      </c>
      <c r="G37" t="s">
        <v>673</v>
      </c>
      <c r="H37" t="s">
        <v>68</v>
      </c>
      <c r="I37" t="s">
        <v>340</v>
      </c>
      <c r="J37" t="s">
        <v>885</v>
      </c>
      <c r="K37" t="s">
        <v>2934</v>
      </c>
      <c r="L37" t="s">
        <v>2935</v>
      </c>
      <c r="M37" t="s">
        <v>2938</v>
      </c>
      <c r="N37" t="s">
        <v>2939</v>
      </c>
    </row>
    <row r="38" spans="1:14" x14ac:dyDescent="0.25">
      <c r="A38" t="s">
        <v>808</v>
      </c>
      <c r="B38" t="s">
        <v>940</v>
      </c>
      <c r="C38" t="s">
        <v>8</v>
      </c>
      <c r="D38" t="s">
        <v>9</v>
      </c>
      <c r="E38" t="s">
        <v>880</v>
      </c>
      <c r="F38" t="s">
        <v>787</v>
      </c>
      <c r="G38" t="s">
        <v>673</v>
      </c>
      <c r="H38" t="s">
        <v>24</v>
      </c>
      <c r="I38" t="s">
        <v>884</v>
      </c>
      <c r="J38" t="s">
        <v>898</v>
      </c>
      <c r="K38" t="s">
        <v>2934</v>
      </c>
      <c r="L38" t="s">
        <v>2935</v>
      </c>
      <c r="M38" t="s">
        <v>2938</v>
      </c>
      <c r="N38" t="s">
        <v>2939</v>
      </c>
    </row>
    <row r="39" spans="1:14" x14ac:dyDescent="0.25">
      <c r="A39" t="s">
        <v>755</v>
      </c>
      <c r="B39" t="s">
        <v>941</v>
      </c>
      <c r="C39" t="s">
        <v>8</v>
      </c>
      <c r="D39" t="s">
        <v>9</v>
      </c>
      <c r="E39" t="s">
        <v>913</v>
      </c>
      <c r="F39" t="s">
        <v>787</v>
      </c>
      <c r="G39" t="s">
        <v>673</v>
      </c>
      <c r="H39" t="s">
        <v>24</v>
      </c>
      <c r="I39" t="s">
        <v>908</v>
      </c>
      <c r="J39" t="s">
        <v>881</v>
      </c>
      <c r="K39" t="s">
        <v>2934</v>
      </c>
      <c r="L39" t="s">
        <v>2935</v>
      </c>
      <c r="M39" t="s">
        <v>2938</v>
      </c>
      <c r="N39" t="s">
        <v>2939</v>
      </c>
    </row>
    <row r="40" spans="1:14" x14ac:dyDescent="0.25">
      <c r="A40" t="s">
        <v>730</v>
      </c>
      <c r="B40" t="s">
        <v>942</v>
      </c>
      <c r="C40" t="s">
        <v>6</v>
      </c>
      <c r="D40" t="s">
        <v>12</v>
      </c>
      <c r="E40" t="s">
        <v>913</v>
      </c>
      <c r="F40" t="s">
        <v>397</v>
      </c>
      <c r="G40" t="s">
        <v>673</v>
      </c>
      <c r="H40" t="s">
        <v>55</v>
      </c>
      <c r="I40" t="s">
        <v>943</v>
      </c>
      <c r="J40" t="s">
        <v>944</v>
      </c>
      <c r="K40" t="s">
        <v>2934</v>
      </c>
      <c r="L40" t="s">
        <v>2935</v>
      </c>
      <c r="M40" t="s">
        <v>2938</v>
      </c>
      <c r="N40" t="s">
        <v>2939</v>
      </c>
    </row>
    <row r="41" spans="1:14" x14ac:dyDescent="0.25">
      <c r="A41" t="s">
        <v>673</v>
      </c>
      <c r="B41" t="s">
        <v>945</v>
      </c>
      <c r="C41" t="s">
        <v>7</v>
      </c>
      <c r="D41" t="s">
        <v>15</v>
      </c>
      <c r="E41" t="s">
        <v>913</v>
      </c>
      <c r="F41" t="s">
        <v>787</v>
      </c>
      <c r="G41" t="s">
        <v>673</v>
      </c>
      <c r="H41" t="s">
        <v>283</v>
      </c>
      <c r="I41" t="s">
        <v>897</v>
      </c>
      <c r="J41" t="s">
        <v>881</v>
      </c>
      <c r="K41" t="s">
        <v>2934</v>
      </c>
      <c r="L41" t="s">
        <v>2935</v>
      </c>
      <c r="M41" t="s">
        <v>2938</v>
      </c>
      <c r="N41" t="s">
        <v>2939</v>
      </c>
    </row>
    <row r="42" spans="1:14" x14ac:dyDescent="0.25">
      <c r="A42" t="s">
        <v>721</v>
      </c>
      <c r="B42" t="s">
        <v>946</v>
      </c>
      <c r="C42" t="s">
        <v>7</v>
      </c>
      <c r="D42" t="s">
        <v>10</v>
      </c>
      <c r="E42" t="s">
        <v>913</v>
      </c>
      <c r="F42" t="s">
        <v>397</v>
      </c>
      <c r="G42" t="s">
        <v>673</v>
      </c>
      <c r="H42" t="s">
        <v>947</v>
      </c>
      <c r="I42" t="s">
        <v>340</v>
      </c>
      <c r="J42" t="s">
        <v>906</v>
      </c>
      <c r="K42" t="s">
        <v>2934</v>
      </c>
      <c r="L42" t="s">
        <v>2935</v>
      </c>
      <c r="M42" t="s">
        <v>2938</v>
      </c>
      <c r="N42" t="s">
        <v>2939</v>
      </c>
    </row>
    <row r="43" spans="1:14" x14ac:dyDescent="0.25">
      <c r="A43" t="s">
        <v>698</v>
      </c>
      <c r="B43" t="s">
        <v>948</v>
      </c>
      <c r="C43" t="s">
        <v>4</v>
      </c>
      <c r="D43" t="s">
        <v>11</v>
      </c>
      <c r="E43" t="s">
        <v>949</v>
      </c>
      <c r="F43" t="s">
        <v>397</v>
      </c>
      <c r="G43" t="s">
        <v>673</v>
      </c>
      <c r="H43" t="s">
        <v>264</v>
      </c>
      <c r="I43" t="s">
        <v>381</v>
      </c>
      <c r="J43" t="s">
        <v>906</v>
      </c>
      <c r="K43" t="s">
        <v>2934</v>
      </c>
      <c r="L43" t="s">
        <v>2935</v>
      </c>
      <c r="M43" t="s">
        <v>2938</v>
      </c>
      <c r="N43" t="s">
        <v>2939</v>
      </c>
    </row>
    <row r="44" spans="1:14" x14ac:dyDescent="0.25">
      <c r="A44" t="s">
        <v>724</v>
      </c>
      <c r="B44" t="s">
        <v>950</v>
      </c>
      <c r="C44" t="s">
        <v>4</v>
      </c>
      <c r="D44" t="s">
        <v>15</v>
      </c>
      <c r="E44" t="s">
        <v>913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2934</v>
      </c>
      <c r="L44" t="s">
        <v>2935</v>
      </c>
      <c r="M44" t="s">
        <v>2940</v>
      </c>
      <c r="N44" t="s">
        <v>2941</v>
      </c>
    </row>
    <row r="45" spans="1:14" x14ac:dyDescent="0.25">
      <c r="A45" t="s">
        <v>700</v>
      </c>
      <c r="B45" t="s">
        <v>951</v>
      </c>
      <c r="C45" t="s">
        <v>7</v>
      </c>
      <c r="D45" t="s">
        <v>9</v>
      </c>
      <c r="E45" t="s">
        <v>913</v>
      </c>
      <c r="F45" t="s">
        <v>397</v>
      </c>
      <c r="G45" t="s">
        <v>673</v>
      </c>
      <c r="H45" t="s">
        <v>924</v>
      </c>
      <c r="I45" t="s">
        <v>908</v>
      </c>
      <c r="J45" t="s">
        <v>952</v>
      </c>
      <c r="K45" t="s">
        <v>2934</v>
      </c>
      <c r="L45" t="s">
        <v>2935</v>
      </c>
      <c r="M45" t="s">
        <v>2940</v>
      </c>
      <c r="N45" t="s">
        <v>2941</v>
      </c>
    </row>
    <row r="46" spans="1:14" x14ac:dyDescent="0.25">
      <c r="A46" t="s">
        <v>749</v>
      </c>
      <c r="B46" t="s">
        <v>953</v>
      </c>
      <c r="C46" t="s">
        <v>8</v>
      </c>
      <c r="D46" t="s">
        <v>17</v>
      </c>
      <c r="E46" t="s">
        <v>913</v>
      </c>
      <c r="F46" t="s">
        <v>397</v>
      </c>
      <c r="G46" t="s">
        <v>673</v>
      </c>
      <c r="H46" t="s">
        <v>890</v>
      </c>
      <c r="I46" t="s">
        <v>364</v>
      </c>
      <c r="J46" t="s">
        <v>931</v>
      </c>
      <c r="K46" t="s">
        <v>2934</v>
      </c>
      <c r="L46" t="s">
        <v>2935</v>
      </c>
      <c r="M46" t="s">
        <v>2940</v>
      </c>
      <c r="N46" t="s">
        <v>2941</v>
      </c>
    </row>
    <row r="47" spans="1:14" x14ac:dyDescent="0.25">
      <c r="A47" t="s">
        <v>796</v>
      </c>
      <c r="B47" t="s">
        <v>954</v>
      </c>
      <c r="C47" t="s">
        <v>6</v>
      </c>
      <c r="D47" t="s">
        <v>11</v>
      </c>
      <c r="E47" t="s">
        <v>913</v>
      </c>
      <c r="F47" t="s">
        <v>397</v>
      </c>
      <c r="G47" t="s">
        <v>673</v>
      </c>
      <c r="H47" t="s">
        <v>930</v>
      </c>
      <c r="I47" t="s">
        <v>340</v>
      </c>
      <c r="J47" t="s">
        <v>955</v>
      </c>
      <c r="K47" t="s">
        <v>2934</v>
      </c>
      <c r="L47" t="s">
        <v>2935</v>
      </c>
      <c r="M47" t="s">
        <v>2940</v>
      </c>
      <c r="N47" t="s">
        <v>2941</v>
      </c>
    </row>
    <row r="48" spans="1:14" x14ac:dyDescent="0.25">
      <c r="A48" t="s">
        <v>674</v>
      </c>
      <c r="B48" t="s">
        <v>956</v>
      </c>
      <c r="C48" t="s">
        <v>6</v>
      </c>
      <c r="D48" t="s">
        <v>13</v>
      </c>
      <c r="E48" t="s">
        <v>913</v>
      </c>
      <c r="F48" t="s">
        <v>397</v>
      </c>
      <c r="G48" t="s">
        <v>673</v>
      </c>
      <c r="H48" t="s">
        <v>118</v>
      </c>
      <c r="I48" t="s">
        <v>364</v>
      </c>
      <c r="J48" t="s">
        <v>952</v>
      </c>
      <c r="K48" t="s">
        <v>2934</v>
      </c>
      <c r="L48" t="s">
        <v>2935</v>
      </c>
      <c r="M48" t="s">
        <v>2940</v>
      </c>
      <c r="N48" t="s">
        <v>2941</v>
      </c>
    </row>
    <row r="49" spans="1:14" x14ac:dyDescent="0.25">
      <c r="A49" t="s">
        <v>827</v>
      </c>
      <c r="B49" t="s">
        <v>957</v>
      </c>
      <c r="C49" t="s">
        <v>4</v>
      </c>
      <c r="D49" t="s">
        <v>10</v>
      </c>
      <c r="E49" t="s">
        <v>913</v>
      </c>
      <c r="F49" t="s">
        <v>397</v>
      </c>
      <c r="G49" t="s">
        <v>673</v>
      </c>
      <c r="H49" t="s">
        <v>930</v>
      </c>
      <c r="I49" t="s">
        <v>381</v>
      </c>
      <c r="J49" t="s">
        <v>952</v>
      </c>
      <c r="K49" t="s">
        <v>2934</v>
      </c>
      <c r="L49" t="s">
        <v>2935</v>
      </c>
      <c r="M49" t="s">
        <v>2940</v>
      </c>
      <c r="N49" t="s">
        <v>2941</v>
      </c>
    </row>
    <row r="50" spans="1:14" x14ac:dyDescent="0.25">
      <c r="A50" t="s">
        <v>676</v>
      </c>
      <c r="B50" t="s">
        <v>958</v>
      </c>
      <c r="C50" t="s">
        <v>6</v>
      </c>
      <c r="D50" t="s">
        <v>11</v>
      </c>
      <c r="E50" t="s">
        <v>913</v>
      </c>
      <c r="F50" t="s">
        <v>397</v>
      </c>
      <c r="G50" t="s">
        <v>673</v>
      </c>
      <c r="H50" t="s">
        <v>930</v>
      </c>
      <c r="I50" t="s">
        <v>340</v>
      </c>
      <c r="J50" t="s">
        <v>955</v>
      </c>
      <c r="K50" t="s">
        <v>2934</v>
      </c>
      <c r="L50" t="s">
        <v>2935</v>
      </c>
      <c r="M50" t="s">
        <v>2940</v>
      </c>
      <c r="N50" t="s">
        <v>2941</v>
      </c>
    </row>
    <row r="51" spans="1:14" x14ac:dyDescent="0.25">
      <c r="A51" t="s">
        <v>790</v>
      </c>
      <c r="B51" t="s">
        <v>959</v>
      </c>
      <c r="C51" t="s">
        <v>6</v>
      </c>
      <c r="D51" t="s">
        <v>11</v>
      </c>
      <c r="E51" t="s">
        <v>913</v>
      </c>
      <c r="F51" t="s">
        <v>397</v>
      </c>
      <c r="G51" t="s">
        <v>673</v>
      </c>
      <c r="H51" t="s">
        <v>930</v>
      </c>
      <c r="I51" t="s">
        <v>340</v>
      </c>
      <c r="J51" t="s">
        <v>955</v>
      </c>
      <c r="K51" t="s">
        <v>2934</v>
      </c>
      <c r="L51" t="s">
        <v>2935</v>
      </c>
      <c r="M51" t="s">
        <v>2940</v>
      </c>
      <c r="N51" t="s">
        <v>2941</v>
      </c>
    </row>
    <row r="52" spans="1:14" x14ac:dyDescent="0.25">
      <c r="A52" t="s">
        <v>795</v>
      </c>
      <c r="B52" t="s">
        <v>960</v>
      </c>
      <c r="C52" t="s">
        <v>4</v>
      </c>
      <c r="D52" t="s">
        <v>15</v>
      </c>
      <c r="E52" t="s">
        <v>927</v>
      </c>
      <c r="F52" t="s">
        <v>397</v>
      </c>
      <c r="G52" t="s">
        <v>673</v>
      </c>
      <c r="H52" t="s">
        <v>961</v>
      </c>
      <c r="I52" t="s">
        <v>364</v>
      </c>
      <c r="J52" t="s">
        <v>955</v>
      </c>
      <c r="K52" t="s">
        <v>2934</v>
      </c>
      <c r="L52" t="s">
        <v>2935</v>
      </c>
      <c r="M52" t="s">
        <v>2940</v>
      </c>
      <c r="N52" t="s">
        <v>2941</v>
      </c>
    </row>
    <row r="53" spans="1:14" x14ac:dyDescent="0.25">
      <c r="A53" t="s">
        <v>669</v>
      </c>
      <c r="B53" t="s">
        <v>962</v>
      </c>
      <c r="C53" t="s">
        <v>6</v>
      </c>
      <c r="D53" t="s">
        <v>11</v>
      </c>
      <c r="E53" t="s">
        <v>963</v>
      </c>
      <c r="F53" t="s">
        <v>397</v>
      </c>
      <c r="G53" t="s">
        <v>673</v>
      </c>
      <c r="H53" t="s">
        <v>961</v>
      </c>
      <c r="I53" t="s">
        <v>340</v>
      </c>
      <c r="J53" t="s">
        <v>888</v>
      </c>
      <c r="K53" t="s">
        <v>2934</v>
      </c>
      <c r="L53" t="s">
        <v>2935</v>
      </c>
      <c r="M53" t="s">
        <v>2940</v>
      </c>
      <c r="N53" t="s">
        <v>2941</v>
      </c>
    </row>
    <row r="54" spans="1:14" x14ac:dyDescent="0.25">
      <c r="A54" t="s">
        <v>792</v>
      </c>
      <c r="B54" t="s">
        <v>964</v>
      </c>
      <c r="C54" t="s">
        <v>7</v>
      </c>
      <c r="D54" t="s">
        <v>9</v>
      </c>
      <c r="E54" t="s">
        <v>913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2934</v>
      </c>
      <c r="L54" t="s">
        <v>2935</v>
      </c>
      <c r="M54" t="s">
        <v>2940</v>
      </c>
      <c r="N54" t="s">
        <v>2941</v>
      </c>
    </row>
    <row r="55" spans="1:14" x14ac:dyDescent="0.25">
      <c r="A55" t="s">
        <v>771</v>
      </c>
      <c r="B55" t="s">
        <v>965</v>
      </c>
      <c r="C55" t="s">
        <v>6</v>
      </c>
      <c r="D55" t="s">
        <v>11</v>
      </c>
      <c r="E55" t="s">
        <v>966</v>
      </c>
      <c r="F55" t="s">
        <v>814</v>
      </c>
      <c r="G55" t="s">
        <v>698</v>
      </c>
      <c r="H55" t="s">
        <v>94</v>
      </c>
      <c r="I55" t="s">
        <v>967</v>
      </c>
      <c r="J55" t="s">
        <v>968</v>
      </c>
      <c r="K55" t="s">
        <v>2934</v>
      </c>
      <c r="L55" t="s">
        <v>2942</v>
      </c>
      <c r="M55" t="s">
        <v>2940</v>
      </c>
      <c r="N55" t="s">
        <v>2941</v>
      </c>
    </row>
    <row r="56" spans="1:14" x14ac:dyDescent="0.25">
      <c r="A56" t="s">
        <v>712</v>
      </c>
      <c r="B56" t="s">
        <v>969</v>
      </c>
      <c r="C56" t="s">
        <v>6</v>
      </c>
      <c r="D56" t="s">
        <v>10</v>
      </c>
      <c r="E56" t="s">
        <v>927</v>
      </c>
      <c r="F56" t="s">
        <v>814</v>
      </c>
      <c r="G56" t="s">
        <v>698</v>
      </c>
      <c r="H56" t="s">
        <v>59</v>
      </c>
      <c r="I56" t="s">
        <v>970</v>
      </c>
      <c r="J56" t="s">
        <v>971</v>
      </c>
      <c r="K56" t="s">
        <v>2934</v>
      </c>
      <c r="L56" t="s">
        <v>2942</v>
      </c>
      <c r="M56" t="s">
        <v>2943</v>
      </c>
      <c r="N56" t="s">
        <v>2944</v>
      </c>
    </row>
    <row r="57" spans="1:14" x14ac:dyDescent="0.25">
      <c r="A57" t="s">
        <v>747</v>
      </c>
      <c r="B57" t="s">
        <v>972</v>
      </c>
      <c r="C57" t="s">
        <v>8</v>
      </c>
      <c r="D57" t="s">
        <v>13</v>
      </c>
      <c r="E57" t="s">
        <v>966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2934</v>
      </c>
      <c r="L57" t="s">
        <v>2942</v>
      </c>
      <c r="M57" t="s">
        <v>2943</v>
      </c>
      <c r="N57" t="s">
        <v>2944</v>
      </c>
    </row>
    <row r="58" spans="1:14" x14ac:dyDescent="0.25">
      <c r="A58" t="s">
        <v>748</v>
      </c>
      <c r="B58" t="s">
        <v>973</v>
      </c>
      <c r="C58" t="s">
        <v>8</v>
      </c>
      <c r="D58" t="s">
        <v>11</v>
      </c>
      <c r="E58" t="s">
        <v>927</v>
      </c>
      <c r="F58" t="s">
        <v>814</v>
      </c>
      <c r="G58" t="s">
        <v>698</v>
      </c>
      <c r="H58" t="s">
        <v>138</v>
      </c>
      <c r="I58" t="s">
        <v>974</v>
      </c>
      <c r="J58" t="s">
        <v>57</v>
      </c>
      <c r="K58" t="s">
        <v>2934</v>
      </c>
      <c r="L58" t="s">
        <v>2942</v>
      </c>
      <c r="M58" t="s">
        <v>2943</v>
      </c>
      <c r="N58" t="s">
        <v>2944</v>
      </c>
    </row>
    <row r="59" spans="1:14" x14ac:dyDescent="0.25">
      <c r="A59" t="s">
        <v>805</v>
      </c>
      <c r="B59" t="s">
        <v>975</v>
      </c>
      <c r="C59" t="s">
        <v>8</v>
      </c>
      <c r="D59" t="s">
        <v>11</v>
      </c>
      <c r="E59" t="s">
        <v>966</v>
      </c>
      <c r="F59" t="s">
        <v>814</v>
      </c>
      <c r="G59" t="s">
        <v>698</v>
      </c>
      <c r="H59" t="s">
        <v>976</v>
      </c>
      <c r="I59" t="s">
        <v>977</v>
      </c>
      <c r="J59" t="s">
        <v>58</v>
      </c>
      <c r="K59" t="s">
        <v>2934</v>
      </c>
      <c r="L59" t="s">
        <v>2942</v>
      </c>
      <c r="M59" t="s">
        <v>2943</v>
      </c>
      <c r="N59" t="s">
        <v>2944</v>
      </c>
    </row>
    <row r="60" spans="1:14" x14ac:dyDescent="0.25">
      <c r="A60" t="s">
        <v>811</v>
      </c>
      <c r="B60" t="s">
        <v>978</v>
      </c>
      <c r="C60" t="s">
        <v>4</v>
      </c>
      <c r="D60" t="s">
        <v>9</v>
      </c>
      <c r="E60" t="s">
        <v>979</v>
      </c>
      <c r="F60" t="s">
        <v>814</v>
      </c>
      <c r="G60" t="s">
        <v>698</v>
      </c>
      <c r="H60" t="s">
        <v>41</v>
      </c>
      <c r="I60" t="s">
        <v>967</v>
      </c>
      <c r="J60" t="s">
        <v>58</v>
      </c>
      <c r="K60" t="s">
        <v>2934</v>
      </c>
      <c r="L60" t="s">
        <v>2942</v>
      </c>
      <c r="M60" t="s">
        <v>2943</v>
      </c>
      <c r="N60" t="s">
        <v>2944</v>
      </c>
    </row>
    <row r="61" spans="1:14" x14ac:dyDescent="0.25">
      <c r="A61" t="s">
        <v>683</v>
      </c>
      <c r="B61" t="s">
        <v>980</v>
      </c>
      <c r="C61" t="s">
        <v>6</v>
      </c>
      <c r="D61" t="s">
        <v>15</v>
      </c>
      <c r="E61" t="s">
        <v>966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2934</v>
      </c>
      <c r="L61" t="s">
        <v>2942</v>
      </c>
      <c r="M61" t="s">
        <v>2943</v>
      </c>
      <c r="N61" t="s">
        <v>2944</v>
      </c>
    </row>
    <row r="62" spans="1:14" x14ac:dyDescent="0.25">
      <c r="A62" t="s">
        <v>679</v>
      </c>
      <c r="B62" t="s">
        <v>981</v>
      </c>
      <c r="C62" t="s">
        <v>4</v>
      </c>
      <c r="D62" t="s">
        <v>9</v>
      </c>
      <c r="E62" t="s">
        <v>966</v>
      </c>
      <c r="F62" t="s">
        <v>814</v>
      </c>
      <c r="G62" t="s">
        <v>698</v>
      </c>
      <c r="H62" t="s">
        <v>41</v>
      </c>
      <c r="I62" t="s">
        <v>967</v>
      </c>
      <c r="J62" t="s">
        <v>58</v>
      </c>
      <c r="K62" t="s">
        <v>2934</v>
      </c>
      <c r="L62" t="s">
        <v>2942</v>
      </c>
      <c r="M62" t="s">
        <v>2943</v>
      </c>
      <c r="N62" t="s">
        <v>2944</v>
      </c>
    </row>
    <row r="63" spans="1:14" x14ac:dyDescent="0.25">
      <c r="A63" t="s">
        <v>399</v>
      </c>
      <c r="B63" t="s">
        <v>982</v>
      </c>
      <c r="C63" t="s">
        <v>8</v>
      </c>
      <c r="D63" t="s">
        <v>11</v>
      </c>
      <c r="E63" t="s">
        <v>927</v>
      </c>
      <c r="F63" t="s">
        <v>814</v>
      </c>
      <c r="G63" t="s">
        <v>698</v>
      </c>
      <c r="H63" t="s">
        <v>976</v>
      </c>
      <c r="I63" t="s">
        <v>977</v>
      </c>
      <c r="J63" t="s">
        <v>58</v>
      </c>
      <c r="K63" t="s">
        <v>2934</v>
      </c>
      <c r="L63" t="s">
        <v>2942</v>
      </c>
      <c r="M63" t="s">
        <v>2943</v>
      </c>
      <c r="N63" t="s">
        <v>2944</v>
      </c>
    </row>
    <row r="64" spans="1:14" x14ac:dyDescent="0.25">
      <c r="A64" t="s">
        <v>804</v>
      </c>
      <c r="B64" t="s">
        <v>983</v>
      </c>
      <c r="C64" t="s">
        <v>8</v>
      </c>
      <c r="D64" t="s">
        <v>11</v>
      </c>
      <c r="E64" t="s">
        <v>927</v>
      </c>
      <c r="F64" t="s">
        <v>814</v>
      </c>
      <c r="G64" t="s">
        <v>698</v>
      </c>
      <c r="H64" t="s">
        <v>976</v>
      </c>
      <c r="I64" t="s">
        <v>977</v>
      </c>
      <c r="J64" t="s">
        <v>58</v>
      </c>
      <c r="K64" t="s">
        <v>2934</v>
      </c>
      <c r="L64" t="s">
        <v>2942</v>
      </c>
      <c r="M64" t="s">
        <v>2943</v>
      </c>
      <c r="N64" t="s">
        <v>2944</v>
      </c>
    </row>
    <row r="65" spans="1:14" x14ac:dyDescent="0.25">
      <c r="A65" t="s">
        <v>814</v>
      </c>
      <c r="B65" t="s">
        <v>984</v>
      </c>
      <c r="C65" t="s">
        <v>7</v>
      </c>
      <c r="D65" t="s">
        <v>12</v>
      </c>
      <c r="E65" t="s">
        <v>927</v>
      </c>
      <c r="F65" t="s">
        <v>814</v>
      </c>
      <c r="G65" t="s">
        <v>698</v>
      </c>
      <c r="H65" t="s">
        <v>976</v>
      </c>
      <c r="I65" t="s">
        <v>977</v>
      </c>
      <c r="J65" t="s">
        <v>58</v>
      </c>
      <c r="K65" t="s">
        <v>2934</v>
      </c>
      <c r="L65" t="s">
        <v>2942</v>
      </c>
      <c r="M65" t="s">
        <v>2943</v>
      </c>
      <c r="N65" t="s">
        <v>2944</v>
      </c>
    </row>
    <row r="66" spans="1:14" x14ac:dyDescent="0.25">
      <c r="A66" t="s">
        <v>398</v>
      </c>
      <c r="B66" t="s">
        <v>985</v>
      </c>
      <c r="C66" t="s">
        <v>4</v>
      </c>
      <c r="D66" t="s">
        <v>9</v>
      </c>
      <c r="E66" t="s">
        <v>966</v>
      </c>
      <c r="F66" t="s">
        <v>814</v>
      </c>
      <c r="G66" t="s">
        <v>698</v>
      </c>
      <c r="H66" t="s">
        <v>53</v>
      </c>
      <c r="I66" t="s">
        <v>986</v>
      </c>
      <c r="J66" t="s">
        <v>88</v>
      </c>
      <c r="K66" t="s">
        <v>2934</v>
      </c>
      <c r="L66" t="s">
        <v>2942</v>
      </c>
      <c r="M66" t="s">
        <v>2943</v>
      </c>
      <c r="N66" t="s">
        <v>2944</v>
      </c>
    </row>
    <row r="67" spans="1:14" x14ac:dyDescent="0.25">
      <c r="A67" t="s">
        <v>397</v>
      </c>
      <c r="B67" t="s">
        <v>987</v>
      </c>
      <c r="C67" t="s">
        <v>6</v>
      </c>
      <c r="D67" t="s">
        <v>15</v>
      </c>
      <c r="E67" t="s">
        <v>927</v>
      </c>
      <c r="F67" t="s">
        <v>787</v>
      </c>
      <c r="G67" t="s">
        <v>673</v>
      </c>
      <c r="H67" t="s">
        <v>368</v>
      </c>
      <c r="I67" t="s">
        <v>352</v>
      </c>
      <c r="J67" t="s">
        <v>906</v>
      </c>
      <c r="K67" t="s">
        <v>2934</v>
      </c>
      <c r="L67" t="s">
        <v>2935</v>
      </c>
      <c r="M67" t="s">
        <v>2945</v>
      </c>
      <c r="N67" t="s">
        <v>2946</v>
      </c>
    </row>
    <row r="68" spans="1:14" x14ac:dyDescent="0.25">
      <c r="A68" t="s">
        <v>787</v>
      </c>
      <c r="B68" t="s">
        <v>988</v>
      </c>
      <c r="C68" t="s">
        <v>8</v>
      </c>
      <c r="D68" t="s">
        <v>12</v>
      </c>
      <c r="E68" t="s">
        <v>927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2934</v>
      </c>
      <c r="L68" t="s">
        <v>2935</v>
      </c>
      <c r="M68" t="s">
        <v>2945</v>
      </c>
      <c r="N68" t="s">
        <v>2946</v>
      </c>
    </row>
    <row r="69" spans="1:14" x14ac:dyDescent="0.25">
      <c r="A69" t="s">
        <v>782</v>
      </c>
      <c r="B69" t="s">
        <v>989</v>
      </c>
      <c r="C69" t="s">
        <v>4</v>
      </c>
      <c r="D69" t="s">
        <v>9</v>
      </c>
      <c r="E69" t="s">
        <v>913</v>
      </c>
      <c r="F69" t="s">
        <v>398</v>
      </c>
      <c r="G69" t="s">
        <v>721</v>
      </c>
      <c r="H69" t="s">
        <v>990</v>
      </c>
      <c r="I69" t="s">
        <v>364</v>
      </c>
      <c r="J69" t="s">
        <v>321</v>
      </c>
      <c r="K69" t="s">
        <v>2934</v>
      </c>
      <c r="L69" t="s">
        <v>2935</v>
      </c>
      <c r="M69" t="s">
        <v>2947</v>
      </c>
      <c r="N69" t="s">
        <v>2948</v>
      </c>
    </row>
    <row r="70" spans="1:14" x14ac:dyDescent="0.25">
      <c r="A70" t="s">
        <v>776</v>
      </c>
      <c r="B70" t="s">
        <v>991</v>
      </c>
      <c r="C70" t="s">
        <v>8</v>
      </c>
      <c r="D70" t="s">
        <v>13</v>
      </c>
      <c r="E70" t="s">
        <v>913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2934</v>
      </c>
      <c r="L70" t="s">
        <v>2942</v>
      </c>
      <c r="M70" t="s">
        <v>2947</v>
      </c>
      <c r="N70" t="s">
        <v>2948</v>
      </c>
    </row>
    <row r="71" spans="1:14" x14ac:dyDescent="0.25">
      <c r="A71" t="s">
        <v>775</v>
      </c>
      <c r="B71" t="s">
        <v>992</v>
      </c>
      <c r="C71" t="s">
        <v>8</v>
      </c>
      <c r="D71" t="s">
        <v>13</v>
      </c>
      <c r="E71" t="s">
        <v>880</v>
      </c>
      <c r="F71" t="s">
        <v>398</v>
      </c>
      <c r="G71" t="s">
        <v>698</v>
      </c>
      <c r="H71" t="s">
        <v>891</v>
      </c>
      <c r="I71" t="s">
        <v>364</v>
      </c>
      <c r="J71" t="s">
        <v>993</v>
      </c>
      <c r="K71" t="s">
        <v>2934</v>
      </c>
      <c r="L71" t="s">
        <v>2935</v>
      </c>
      <c r="M71" t="s">
        <v>2947</v>
      </c>
      <c r="N71" t="s">
        <v>2948</v>
      </c>
    </row>
    <row r="72" spans="1:14" x14ac:dyDescent="0.25">
      <c r="A72" t="s">
        <v>774</v>
      </c>
      <c r="B72" t="s">
        <v>994</v>
      </c>
      <c r="C72" t="s">
        <v>4</v>
      </c>
      <c r="D72" t="s">
        <v>9</v>
      </c>
      <c r="E72" t="s">
        <v>880</v>
      </c>
      <c r="F72" t="s">
        <v>398</v>
      </c>
      <c r="G72" t="s">
        <v>698</v>
      </c>
      <c r="H72" t="s">
        <v>995</v>
      </c>
      <c r="I72" t="s">
        <v>364</v>
      </c>
      <c r="J72" t="s">
        <v>309</v>
      </c>
      <c r="K72" t="s">
        <v>2934</v>
      </c>
      <c r="L72" t="s">
        <v>2935</v>
      </c>
      <c r="M72" t="s">
        <v>2947</v>
      </c>
      <c r="N72" t="s">
        <v>2948</v>
      </c>
    </row>
    <row r="73" spans="1:14" x14ac:dyDescent="0.25">
      <c r="A73" t="s">
        <v>803</v>
      </c>
      <c r="B73" t="s">
        <v>996</v>
      </c>
      <c r="C73" t="s">
        <v>4</v>
      </c>
      <c r="D73" t="s">
        <v>9</v>
      </c>
      <c r="E73" t="s">
        <v>880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2934</v>
      </c>
      <c r="L73" t="s">
        <v>2935</v>
      </c>
      <c r="M73" t="s">
        <v>2947</v>
      </c>
      <c r="N73" t="s">
        <v>2948</v>
      </c>
    </row>
    <row r="74" spans="1:14" x14ac:dyDescent="0.25">
      <c r="A74" t="s">
        <v>815</v>
      </c>
      <c r="B74" t="s">
        <v>997</v>
      </c>
      <c r="C74" t="s">
        <v>8</v>
      </c>
      <c r="D74" t="s">
        <v>12</v>
      </c>
      <c r="E74" t="s">
        <v>913</v>
      </c>
      <c r="F74" t="s">
        <v>398</v>
      </c>
      <c r="G74" t="s">
        <v>698</v>
      </c>
      <c r="H74" t="s">
        <v>315</v>
      </c>
      <c r="I74" t="s">
        <v>364</v>
      </c>
      <c r="J74" t="s">
        <v>998</v>
      </c>
      <c r="K74" t="s">
        <v>2934</v>
      </c>
      <c r="L74" t="s">
        <v>2935</v>
      </c>
      <c r="M74" t="s">
        <v>2947</v>
      </c>
      <c r="N74" t="s">
        <v>2948</v>
      </c>
    </row>
    <row r="75" spans="1:14" x14ac:dyDescent="0.25">
      <c r="A75" t="s">
        <v>777</v>
      </c>
      <c r="B75" t="s">
        <v>999</v>
      </c>
      <c r="C75" t="s">
        <v>4</v>
      </c>
      <c r="D75" t="s">
        <v>13</v>
      </c>
      <c r="E75" t="s">
        <v>913</v>
      </c>
      <c r="F75" t="s">
        <v>398</v>
      </c>
      <c r="G75" t="s">
        <v>721</v>
      </c>
      <c r="H75" t="s">
        <v>277</v>
      </c>
      <c r="I75" t="s">
        <v>1000</v>
      </c>
      <c r="J75" t="s">
        <v>320</v>
      </c>
      <c r="K75" t="s">
        <v>2934</v>
      </c>
      <c r="L75" t="s">
        <v>2935</v>
      </c>
      <c r="M75" t="s">
        <v>2947</v>
      </c>
      <c r="N75" t="s">
        <v>2948</v>
      </c>
    </row>
    <row r="76" spans="1:14" x14ac:dyDescent="0.25">
      <c r="A76" t="s">
        <v>716</v>
      </c>
      <c r="B76" t="s">
        <v>1001</v>
      </c>
      <c r="C76" t="s">
        <v>6</v>
      </c>
      <c r="D76" t="s">
        <v>9</v>
      </c>
      <c r="E76" t="s">
        <v>880</v>
      </c>
      <c r="F76" t="s">
        <v>398</v>
      </c>
      <c r="G76" t="s">
        <v>673</v>
      </c>
      <c r="H76" t="s">
        <v>1002</v>
      </c>
      <c r="I76" t="s">
        <v>943</v>
      </c>
      <c r="J76" t="s">
        <v>321</v>
      </c>
      <c r="K76" t="s">
        <v>2934</v>
      </c>
      <c r="L76" t="s">
        <v>2935</v>
      </c>
      <c r="M76" t="s">
        <v>2949</v>
      </c>
      <c r="N76" t="s">
        <v>2950</v>
      </c>
    </row>
    <row r="77" spans="1:14" x14ac:dyDescent="0.25">
      <c r="A77" t="s">
        <v>793</v>
      </c>
      <c r="B77" t="s">
        <v>1003</v>
      </c>
      <c r="C77" t="s">
        <v>7</v>
      </c>
      <c r="D77" t="s">
        <v>12</v>
      </c>
      <c r="E77" t="s">
        <v>927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2934</v>
      </c>
      <c r="L77" t="s">
        <v>2942</v>
      </c>
      <c r="M77" t="s">
        <v>2949</v>
      </c>
      <c r="N77" t="s">
        <v>2950</v>
      </c>
    </row>
    <row r="78" spans="1:14" x14ac:dyDescent="0.25">
      <c r="A78" t="s">
        <v>642</v>
      </c>
      <c r="B78" t="s">
        <v>1004</v>
      </c>
      <c r="C78" t="s">
        <v>7</v>
      </c>
      <c r="D78" t="s">
        <v>13</v>
      </c>
      <c r="E78" t="s">
        <v>913</v>
      </c>
      <c r="F78" t="s">
        <v>398</v>
      </c>
      <c r="G78" t="s">
        <v>721</v>
      </c>
      <c r="H78" t="s">
        <v>891</v>
      </c>
      <c r="I78" t="s">
        <v>364</v>
      </c>
      <c r="J78" t="s">
        <v>993</v>
      </c>
      <c r="K78" t="s">
        <v>2934</v>
      </c>
      <c r="L78" t="s">
        <v>2935</v>
      </c>
      <c r="M78" t="s">
        <v>2949</v>
      </c>
      <c r="N78" t="s">
        <v>2950</v>
      </c>
    </row>
    <row r="79" spans="1:14" x14ac:dyDescent="0.25">
      <c r="A79" t="s">
        <v>794</v>
      </c>
      <c r="B79" t="s">
        <v>1005</v>
      </c>
      <c r="C79" t="s">
        <v>6</v>
      </c>
      <c r="D79" t="s">
        <v>11</v>
      </c>
      <c r="E79" t="s">
        <v>880</v>
      </c>
      <c r="F79" t="s">
        <v>397</v>
      </c>
      <c r="G79" t="s">
        <v>698</v>
      </c>
      <c r="H79" t="s">
        <v>1006</v>
      </c>
      <c r="I79" t="s">
        <v>934</v>
      </c>
      <c r="J79" t="s">
        <v>277</v>
      </c>
      <c r="K79" t="s">
        <v>2934</v>
      </c>
      <c r="L79" t="s">
        <v>2935</v>
      </c>
      <c r="M79" t="s">
        <v>2949</v>
      </c>
      <c r="N79" t="s">
        <v>2950</v>
      </c>
    </row>
    <row r="80" spans="1:14" x14ac:dyDescent="0.25">
      <c r="A80" t="s">
        <v>393</v>
      </c>
      <c r="B80" t="s">
        <v>1007</v>
      </c>
      <c r="C80" t="s">
        <v>8</v>
      </c>
      <c r="D80" t="s">
        <v>11</v>
      </c>
      <c r="E80" t="s">
        <v>1008</v>
      </c>
      <c r="F80" t="s">
        <v>397</v>
      </c>
      <c r="G80" t="s">
        <v>698</v>
      </c>
      <c r="H80" t="s">
        <v>952</v>
      </c>
      <c r="I80" t="s">
        <v>914</v>
      </c>
      <c r="J80" t="s">
        <v>128</v>
      </c>
      <c r="K80" t="s">
        <v>2934</v>
      </c>
      <c r="L80" t="s">
        <v>2935</v>
      </c>
      <c r="M80" t="s">
        <v>2949</v>
      </c>
      <c r="N80" t="s">
        <v>2950</v>
      </c>
    </row>
    <row r="81" spans="1:14" x14ac:dyDescent="0.25">
      <c r="A81" t="s">
        <v>395</v>
      </c>
      <c r="B81" t="s">
        <v>1009</v>
      </c>
      <c r="C81" t="s">
        <v>8</v>
      </c>
      <c r="D81" t="s">
        <v>11</v>
      </c>
      <c r="E81" t="s">
        <v>880</v>
      </c>
      <c r="F81" t="s">
        <v>397</v>
      </c>
      <c r="G81" t="s">
        <v>698</v>
      </c>
      <c r="H81" t="s">
        <v>1010</v>
      </c>
      <c r="I81" t="s">
        <v>884</v>
      </c>
      <c r="J81" t="s">
        <v>315</v>
      </c>
      <c r="K81" t="s">
        <v>2934</v>
      </c>
      <c r="L81" t="s">
        <v>2935</v>
      </c>
      <c r="M81" t="s">
        <v>2949</v>
      </c>
      <c r="N81" t="s">
        <v>2950</v>
      </c>
    </row>
    <row r="82" spans="1:14" x14ac:dyDescent="0.25">
      <c r="A82" t="s">
        <v>396</v>
      </c>
      <c r="B82" t="s">
        <v>1011</v>
      </c>
      <c r="C82" t="s">
        <v>4</v>
      </c>
      <c r="D82" t="s">
        <v>13</v>
      </c>
      <c r="E82" t="s">
        <v>880</v>
      </c>
      <c r="F82" t="s">
        <v>398</v>
      </c>
      <c r="G82" t="s">
        <v>673</v>
      </c>
      <c r="H82" t="s">
        <v>132</v>
      </c>
      <c r="I82" t="s">
        <v>1012</v>
      </c>
      <c r="J82" t="s">
        <v>1013</v>
      </c>
      <c r="K82" t="s">
        <v>2934</v>
      </c>
      <c r="L82" t="s">
        <v>2935</v>
      </c>
      <c r="M82" t="s">
        <v>2949</v>
      </c>
      <c r="N82" t="s">
        <v>2950</v>
      </c>
    </row>
    <row r="83" spans="1:14" x14ac:dyDescent="0.25">
      <c r="A83" t="s">
        <v>394</v>
      </c>
      <c r="B83" t="s">
        <v>1014</v>
      </c>
      <c r="C83" t="s">
        <v>4</v>
      </c>
      <c r="D83" t="s">
        <v>11</v>
      </c>
      <c r="E83" t="s">
        <v>880</v>
      </c>
      <c r="F83" t="s">
        <v>398</v>
      </c>
      <c r="G83" t="s">
        <v>673</v>
      </c>
      <c r="H83" t="s">
        <v>367</v>
      </c>
      <c r="I83" t="s">
        <v>884</v>
      </c>
      <c r="J83" t="s">
        <v>1015</v>
      </c>
      <c r="K83" t="s">
        <v>2934</v>
      </c>
      <c r="L83" t="s">
        <v>2935</v>
      </c>
      <c r="M83" t="s">
        <v>2949</v>
      </c>
      <c r="N83" t="s">
        <v>2950</v>
      </c>
    </row>
    <row r="84" spans="1:14" x14ac:dyDescent="0.25">
      <c r="A84" t="s">
        <v>643</v>
      </c>
      <c r="B84" t="s">
        <v>1016</v>
      </c>
      <c r="C84" t="s">
        <v>4</v>
      </c>
      <c r="D84" t="s">
        <v>9</v>
      </c>
      <c r="E84" t="s">
        <v>880</v>
      </c>
      <c r="F84" t="s">
        <v>398</v>
      </c>
      <c r="G84" t="s">
        <v>673</v>
      </c>
      <c r="H84" t="s">
        <v>292</v>
      </c>
      <c r="I84" t="s">
        <v>1017</v>
      </c>
      <c r="J84" t="s">
        <v>320</v>
      </c>
      <c r="K84" t="s">
        <v>2934</v>
      </c>
      <c r="L84" t="s">
        <v>2935</v>
      </c>
      <c r="M84" t="s">
        <v>2949</v>
      </c>
      <c r="N84" t="s">
        <v>2950</v>
      </c>
    </row>
    <row r="85" spans="1:14" x14ac:dyDescent="0.25">
      <c r="A85" t="s">
        <v>696</v>
      </c>
      <c r="B85" t="s">
        <v>1018</v>
      </c>
      <c r="C85" t="s">
        <v>4</v>
      </c>
      <c r="D85" t="s">
        <v>17</v>
      </c>
      <c r="E85" t="s">
        <v>927</v>
      </c>
      <c r="F85" t="s">
        <v>814</v>
      </c>
      <c r="G85" t="s">
        <v>698</v>
      </c>
      <c r="H85" t="s">
        <v>41</v>
      </c>
      <c r="I85" t="s">
        <v>1019</v>
      </c>
      <c r="J85" t="s">
        <v>111</v>
      </c>
      <c r="K85" t="s">
        <v>2934</v>
      </c>
      <c r="L85" t="s">
        <v>2942</v>
      </c>
      <c r="M85" t="s">
        <v>2949</v>
      </c>
      <c r="N85" t="s">
        <v>2950</v>
      </c>
    </row>
    <row r="86" spans="1:14" x14ac:dyDescent="0.25">
      <c r="A86" t="s">
        <v>750</v>
      </c>
      <c r="B86" t="s">
        <v>1020</v>
      </c>
      <c r="C86" t="s">
        <v>4</v>
      </c>
      <c r="D86" t="s">
        <v>9</v>
      </c>
      <c r="E86" t="s">
        <v>927</v>
      </c>
      <c r="F86" t="s">
        <v>814</v>
      </c>
      <c r="G86" t="s">
        <v>698</v>
      </c>
      <c r="H86" t="s">
        <v>202</v>
      </c>
      <c r="I86" t="s">
        <v>281</v>
      </c>
      <c r="J86" t="s">
        <v>1021</v>
      </c>
      <c r="K86" t="s">
        <v>2934</v>
      </c>
      <c r="L86" t="s">
        <v>2942</v>
      </c>
      <c r="M86" t="s">
        <v>2949</v>
      </c>
      <c r="N86" t="s">
        <v>2950</v>
      </c>
    </row>
    <row r="87" spans="1:14" x14ac:dyDescent="0.25">
      <c r="A87" t="s">
        <v>653</v>
      </c>
      <c r="B87" t="s">
        <v>1022</v>
      </c>
      <c r="C87" t="s">
        <v>8</v>
      </c>
      <c r="D87" t="s">
        <v>11</v>
      </c>
      <c r="E87" t="s">
        <v>966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2934</v>
      </c>
      <c r="L87" t="s">
        <v>2942</v>
      </c>
      <c r="M87" t="s">
        <v>2949</v>
      </c>
      <c r="N87" t="s">
        <v>2950</v>
      </c>
    </row>
    <row r="88" spans="1:14" x14ac:dyDescent="0.25">
      <c r="A88" t="s">
        <v>742</v>
      </c>
      <c r="B88" t="s">
        <v>1023</v>
      </c>
      <c r="C88" t="s">
        <v>7</v>
      </c>
      <c r="D88" t="s">
        <v>13</v>
      </c>
      <c r="E88" t="s">
        <v>880</v>
      </c>
      <c r="F88" t="s">
        <v>398</v>
      </c>
      <c r="G88" t="s">
        <v>721</v>
      </c>
      <c r="H88" t="s">
        <v>249</v>
      </c>
      <c r="I88" t="s">
        <v>1000</v>
      </c>
      <c r="J88" t="s">
        <v>275</v>
      </c>
      <c r="K88" t="s">
        <v>2934</v>
      </c>
      <c r="L88" t="s">
        <v>2935</v>
      </c>
      <c r="M88" t="s">
        <v>2951</v>
      </c>
      <c r="N88" t="s">
        <v>2952</v>
      </c>
    </row>
    <row r="89" spans="1:14" x14ac:dyDescent="0.25">
      <c r="A89" t="s">
        <v>825</v>
      </c>
      <c r="B89" t="s">
        <v>1024</v>
      </c>
      <c r="C89" t="s">
        <v>6</v>
      </c>
      <c r="D89" t="s">
        <v>9</v>
      </c>
      <c r="E89" t="s">
        <v>927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2934</v>
      </c>
      <c r="L89" t="s">
        <v>2942</v>
      </c>
      <c r="M89" t="s">
        <v>2951</v>
      </c>
      <c r="N89" t="s">
        <v>2952</v>
      </c>
    </row>
    <row r="90" spans="1:14" x14ac:dyDescent="0.25">
      <c r="A90" t="s">
        <v>726</v>
      </c>
      <c r="B90" t="s">
        <v>1025</v>
      </c>
      <c r="C90" t="s">
        <v>7</v>
      </c>
      <c r="D90" t="s">
        <v>10</v>
      </c>
      <c r="E90" t="s">
        <v>913</v>
      </c>
      <c r="F90" t="s">
        <v>814</v>
      </c>
      <c r="G90" t="s">
        <v>721</v>
      </c>
      <c r="H90" t="s">
        <v>308</v>
      </c>
      <c r="I90" t="s">
        <v>1026</v>
      </c>
      <c r="J90" t="s">
        <v>330</v>
      </c>
      <c r="K90" t="s">
        <v>2934</v>
      </c>
      <c r="L90" t="s">
        <v>2935</v>
      </c>
      <c r="M90" t="s">
        <v>2951</v>
      </c>
      <c r="N90" t="s">
        <v>2952</v>
      </c>
    </row>
    <row r="91" spans="1:14" x14ac:dyDescent="0.25">
      <c r="A91" t="s">
        <v>645</v>
      </c>
      <c r="B91" t="s">
        <v>1027</v>
      </c>
      <c r="C91" t="s">
        <v>6</v>
      </c>
      <c r="D91" t="s">
        <v>11</v>
      </c>
      <c r="E91" t="s">
        <v>927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2934</v>
      </c>
      <c r="L91" t="s">
        <v>2942</v>
      </c>
      <c r="M91" t="s">
        <v>2951</v>
      </c>
      <c r="N91" t="s">
        <v>2952</v>
      </c>
    </row>
    <row r="92" spans="1:14" x14ac:dyDescent="0.25">
      <c r="A92" t="s">
        <v>800</v>
      </c>
      <c r="B92" t="s">
        <v>1028</v>
      </c>
      <c r="C92" t="s">
        <v>6</v>
      </c>
      <c r="D92" t="s">
        <v>11</v>
      </c>
      <c r="E92" t="s">
        <v>913</v>
      </c>
      <c r="F92" t="s">
        <v>814</v>
      </c>
      <c r="G92" t="s">
        <v>698</v>
      </c>
      <c r="H92" t="s">
        <v>134</v>
      </c>
      <c r="I92" t="s">
        <v>1029</v>
      </c>
      <c r="J92" t="s">
        <v>56</v>
      </c>
      <c r="K92" t="s">
        <v>2934</v>
      </c>
      <c r="L92" t="s">
        <v>2942</v>
      </c>
      <c r="M92" t="s">
        <v>2951</v>
      </c>
      <c r="N92" t="s">
        <v>2952</v>
      </c>
    </row>
    <row r="93" spans="1:14" x14ac:dyDescent="0.25">
      <c r="A93" t="s">
        <v>773</v>
      </c>
      <c r="B93" t="s">
        <v>1030</v>
      </c>
      <c r="C93" t="s">
        <v>7</v>
      </c>
      <c r="D93" t="s">
        <v>11</v>
      </c>
      <c r="E93" t="s">
        <v>913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2934</v>
      </c>
      <c r="L93" t="s">
        <v>2935</v>
      </c>
      <c r="M93" t="s">
        <v>2953</v>
      </c>
      <c r="N93" t="s">
        <v>2954</v>
      </c>
    </row>
    <row r="94" spans="1:14" x14ac:dyDescent="0.25">
      <c r="A94" t="s">
        <v>784</v>
      </c>
      <c r="B94" t="s">
        <v>1031</v>
      </c>
      <c r="C94" t="s">
        <v>6</v>
      </c>
      <c r="D94" t="s">
        <v>10</v>
      </c>
      <c r="E94" t="s">
        <v>913</v>
      </c>
      <c r="F94" t="s">
        <v>398</v>
      </c>
      <c r="G94" t="s">
        <v>1483</v>
      </c>
      <c r="H94" t="s">
        <v>1032</v>
      </c>
      <c r="I94" t="s">
        <v>1483</v>
      </c>
      <c r="J94" t="s">
        <v>1032</v>
      </c>
      <c r="K94" t="s">
        <v>2934</v>
      </c>
      <c r="L94" t="s">
        <v>2935</v>
      </c>
      <c r="M94" t="s">
        <v>2953</v>
      </c>
      <c r="N94" t="s">
        <v>2954</v>
      </c>
    </row>
    <row r="95" spans="1:14" x14ac:dyDescent="0.25">
      <c r="A95" t="s">
        <v>789</v>
      </c>
      <c r="B95" t="s">
        <v>1033</v>
      </c>
      <c r="C95" t="s">
        <v>6</v>
      </c>
      <c r="D95" t="s">
        <v>13</v>
      </c>
      <c r="E95" t="s">
        <v>880</v>
      </c>
      <c r="F95" t="s">
        <v>397</v>
      </c>
      <c r="G95" t="s">
        <v>1483</v>
      </c>
      <c r="H95" t="s">
        <v>128</v>
      </c>
      <c r="I95" t="s">
        <v>1483</v>
      </c>
      <c r="J95" t="s">
        <v>128</v>
      </c>
      <c r="K95" t="s">
        <v>2934</v>
      </c>
      <c r="L95" t="s">
        <v>2935</v>
      </c>
      <c r="M95" t="s">
        <v>2953</v>
      </c>
      <c r="N95" t="s">
        <v>2954</v>
      </c>
    </row>
    <row r="96" spans="1:14" x14ac:dyDescent="0.25">
      <c r="A96" t="s">
        <v>646</v>
      </c>
      <c r="B96" t="s">
        <v>1034</v>
      </c>
      <c r="C96" t="s">
        <v>7</v>
      </c>
      <c r="D96" t="s">
        <v>15</v>
      </c>
      <c r="E96" t="s">
        <v>913</v>
      </c>
      <c r="F96" t="s">
        <v>397</v>
      </c>
      <c r="G96" t="s">
        <v>698</v>
      </c>
      <c r="H96" t="s">
        <v>277</v>
      </c>
      <c r="I96" t="s">
        <v>1000</v>
      </c>
      <c r="J96" t="s">
        <v>320</v>
      </c>
      <c r="K96" t="s">
        <v>2934</v>
      </c>
      <c r="L96" t="s">
        <v>2935</v>
      </c>
      <c r="M96" t="s">
        <v>2953</v>
      </c>
      <c r="N96" t="s">
        <v>2954</v>
      </c>
    </row>
    <row r="97" spans="1:14" x14ac:dyDescent="0.25">
      <c r="A97" t="s">
        <v>682</v>
      </c>
      <c r="B97" t="s">
        <v>1035</v>
      </c>
      <c r="C97" t="s">
        <v>7</v>
      </c>
      <c r="D97" t="s">
        <v>11</v>
      </c>
      <c r="E97" t="s">
        <v>949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2934</v>
      </c>
      <c r="L97" t="s">
        <v>2935</v>
      </c>
      <c r="M97" t="s">
        <v>2953</v>
      </c>
      <c r="N97" t="s">
        <v>2954</v>
      </c>
    </row>
    <row r="98" spans="1:14" x14ac:dyDescent="0.25">
      <c r="A98" t="s">
        <v>671</v>
      </c>
      <c r="B98" t="s">
        <v>1036</v>
      </c>
      <c r="C98" t="s">
        <v>6</v>
      </c>
      <c r="D98" t="s">
        <v>10</v>
      </c>
      <c r="E98" t="s">
        <v>913</v>
      </c>
      <c r="F98" t="s">
        <v>397</v>
      </c>
      <c r="G98" t="s">
        <v>1483</v>
      </c>
      <c r="H98" t="s">
        <v>316</v>
      </c>
      <c r="I98" t="s">
        <v>1483</v>
      </c>
      <c r="J98" t="s">
        <v>316</v>
      </c>
      <c r="K98" t="s">
        <v>2934</v>
      </c>
      <c r="L98" t="s">
        <v>2935</v>
      </c>
      <c r="M98" t="s">
        <v>2953</v>
      </c>
      <c r="N98" t="s">
        <v>2954</v>
      </c>
    </row>
    <row r="99" spans="1:14" x14ac:dyDescent="0.25">
      <c r="A99" t="s">
        <v>746</v>
      </c>
      <c r="B99" t="s">
        <v>1037</v>
      </c>
      <c r="C99" t="s">
        <v>8</v>
      </c>
      <c r="D99" t="s">
        <v>15</v>
      </c>
      <c r="E99" t="s">
        <v>913</v>
      </c>
      <c r="F99" t="s">
        <v>398</v>
      </c>
      <c r="G99" t="s">
        <v>1483</v>
      </c>
      <c r="H99" t="s">
        <v>249</v>
      </c>
      <c r="I99" t="s">
        <v>1483</v>
      </c>
      <c r="J99" t="s">
        <v>249</v>
      </c>
      <c r="K99" t="s">
        <v>2934</v>
      </c>
      <c r="L99" t="s">
        <v>2935</v>
      </c>
      <c r="M99" t="s">
        <v>2955</v>
      </c>
      <c r="N99" t="s">
        <v>2956</v>
      </c>
    </row>
    <row r="100" spans="1:14" x14ac:dyDescent="0.25">
      <c r="A100" t="s">
        <v>813</v>
      </c>
      <c r="B100" t="s">
        <v>1038</v>
      </c>
      <c r="C100" t="s">
        <v>4</v>
      </c>
      <c r="D100" t="s">
        <v>11</v>
      </c>
      <c r="E100" t="s">
        <v>927</v>
      </c>
      <c r="F100" t="s">
        <v>397</v>
      </c>
      <c r="G100" t="s">
        <v>1483</v>
      </c>
      <c r="H100" t="s">
        <v>30</v>
      </c>
      <c r="I100" t="s">
        <v>1483</v>
      </c>
      <c r="J100" t="s">
        <v>30</v>
      </c>
      <c r="K100" t="s">
        <v>2934</v>
      </c>
      <c r="L100" t="s">
        <v>2935</v>
      </c>
      <c r="M100" t="s">
        <v>2955</v>
      </c>
      <c r="N100" t="s">
        <v>2956</v>
      </c>
    </row>
    <row r="101" spans="1:14" x14ac:dyDescent="0.25">
      <c r="A101" t="s">
        <v>659</v>
      </c>
      <c r="B101" t="s">
        <v>1039</v>
      </c>
      <c r="C101" t="s">
        <v>6</v>
      </c>
      <c r="D101" t="s">
        <v>10</v>
      </c>
      <c r="E101" t="s">
        <v>913</v>
      </c>
      <c r="F101" t="s">
        <v>398</v>
      </c>
      <c r="G101" t="s">
        <v>673</v>
      </c>
      <c r="H101" t="s">
        <v>233</v>
      </c>
      <c r="I101" t="s">
        <v>1000</v>
      </c>
      <c r="J101" t="s">
        <v>1040</v>
      </c>
      <c r="K101" t="s">
        <v>2934</v>
      </c>
      <c r="L101" t="s">
        <v>2935</v>
      </c>
      <c r="M101" t="s">
        <v>2955</v>
      </c>
      <c r="N101" t="s">
        <v>2956</v>
      </c>
    </row>
    <row r="102" spans="1:14" x14ac:dyDescent="0.25">
      <c r="A102" t="s">
        <v>695</v>
      </c>
      <c r="B102" t="s">
        <v>1041</v>
      </c>
      <c r="C102" t="s">
        <v>7</v>
      </c>
      <c r="D102" t="s">
        <v>17</v>
      </c>
      <c r="E102" t="s">
        <v>880</v>
      </c>
      <c r="F102" t="s">
        <v>814</v>
      </c>
      <c r="G102" t="s">
        <v>721</v>
      </c>
      <c r="H102" t="s">
        <v>296</v>
      </c>
      <c r="I102" t="s">
        <v>1012</v>
      </c>
      <c r="J102" t="s">
        <v>294</v>
      </c>
      <c r="K102" t="s">
        <v>2934</v>
      </c>
      <c r="L102" t="s">
        <v>2935</v>
      </c>
      <c r="M102" t="s">
        <v>2955</v>
      </c>
      <c r="N102" t="s">
        <v>2956</v>
      </c>
    </row>
    <row r="103" spans="1:14" x14ac:dyDescent="0.25">
      <c r="A103" t="s">
        <v>672</v>
      </c>
      <c r="B103" t="s">
        <v>1042</v>
      </c>
      <c r="C103" t="s">
        <v>7</v>
      </c>
      <c r="D103" t="s">
        <v>17</v>
      </c>
      <c r="E103" t="s">
        <v>880</v>
      </c>
      <c r="F103" t="s">
        <v>814</v>
      </c>
      <c r="G103" t="s">
        <v>721</v>
      </c>
      <c r="H103" t="s">
        <v>312</v>
      </c>
      <c r="I103" t="s">
        <v>1012</v>
      </c>
      <c r="J103" t="s">
        <v>291</v>
      </c>
      <c r="K103" t="s">
        <v>2934</v>
      </c>
      <c r="L103" t="s">
        <v>2935</v>
      </c>
      <c r="M103" t="s">
        <v>2955</v>
      </c>
      <c r="N103" t="s">
        <v>2956</v>
      </c>
    </row>
    <row r="104" spans="1:14" x14ac:dyDescent="0.25">
      <c r="A104" t="s">
        <v>799</v>
      </c>
      <c r="B104" t="s">
        <v>1043</v>
      </c>
      <c r="C104" t="s">
        <v>7</v>
      </c>
      <c r="D104" t="s">
        <v>9</v>
      </c>
      <c r="E104" t="s">
        <v>913</v>
      </c>
      <c r="F104" t="s">
        <v>397</v>
      </c>
      <c r="G104" t="s">
        <v>698</v>
      </c>
      <c r="H104" t="s">
        <v>1002</v>
      </c>
      <c r="I104" t="s">
        <v>364</v>
      </c>
      <c r="J104" t="s">
        <v>1032</v>
      </c>
      <c r="K104" t="s">
        <v>2934</v>
      </c>
      <c r="L104" t="s">
        <v>2935</v>
      </c>
      <c r="M104" t="s">
        <v>2955</v>
      </c>
      <c r="N104" t="s">
        <v>2956</v>
      </c>
    </row>
    <row r="105" spans="1:14" x14ac:dyDescent="0.25">
      <c r="A105" t="s">
        <v>715</v>
      </c>
      <c r="B105" t="s">
        <v>1044</v>
      </c>
      <c r="C105" t="s">
        <v>6</v>
      </c>
      <c r="D105" t="s">
        <v>13</v>
      </c>
      <c r="E105" t="s">
        <v>913</v>
      </c>
      <c r="F105" t="s">
        <v>398</v>
      </c>
      <c r="G105" t="s">
        <v>1483</v>
      </c>
      <c r="H105" t="s">
        <v>1045</v>
      </c>
      <c r="I105" t="s">
        <v>1483</v>
      </c>
      <c r="J105" t="s">
        <v>1045</v>
      </c>
      <c r="K105" t="s">
        <v>2934</v>
      </c>
      <c r="L105" t="s">
        <v>2935</v>
      </c>
      <c r="M105" t="s">
        <v>2955</v>
      </c>
      <c r="N105" t="s">
        <v>2956</v>
      </c>
    </row>
    <row r="106" spans="1:14" x14ac:dyDescent="0.25">
      <c r="A106" t="s">
        <v>725</v>
      </c>
      <c r="B106" t="s">
        <v>1046</v>
      </c>
      <c r="C106" t="s">
        <v>6</v>
      </c>
      <c r="D106" t="s">
        <v>10</v>
      </c>
      <c r="E106" t="s">
        <v>913</v>
      </c>
      <c r="F106" t="s">
        <v>398</v>
      </c>
      <c r="G106" t="s">
        <v>673</v>
      </c>
      <c r="H106" t="s">
        <v>1045</v>
      </c>
      <c r="I106" t="s">
        <v>1000</v>
      </c>
      <c r="J106" t="s">
        <v>115</v>
      </c>
      <c r="K106" t="s">
        <v>2934</v>
      </c>
      <c r="L106" t="s">
        <v>2935</v>
      </c>
      <c r="M106" t="s">
        <v>2955</v>
      </c>
      <c r="N106" t="s">
        <v>2956</v>
      </c>
    </row>
    <row r="107" spans="1:14" x14ac:dyDescent="0.25">
      <c r="A107" t="s">
        <v>819</v>
      </c>
      <c r="B107" t="s">
        <v>1047</v>
      </c>
      <c r="C107" t="s">
        <v>7</v>
      </c>
      <c r="D107" t="s">
        <v>9</v>
      </c>
      <c r="E107" t="s">
        <v>913</v>
      </c>
      <c r="F107" t="s">
        <v>397</v>
      </c>
      <c r="G107" t="s">
        <v>698</v>
      </c>
      <c r="H107" t="s">
        <v>371</v>
      </c>
      <c r="I107" t="s">
        <v>364</v>
      </c>
      <c r="J107" t="s">
        <v>1048</v>
      </c>
      <c r="K107" t="s">
        <v>2934</v>
      </c>
      <c r="L107" t="s">
        <v>2935</v>
      </c>
      <c r="M107" t="s">
        <v>2955</v>
      </c>
      <c r="N107" t="s">
        <v>2956</v>
      </c>
    </row>
    <row r="108" spans="1:14" x14ac:dyDescent="0.25">
      <c r="A108" t="s">
        <v>670</v>
      </c>
      <c r="B108" t="s">
        <v>1049</v>
      </c>
      <c r="C108" t="s">
        <v>6</v>
      </c>
      <c r="D108" t="s">
        <v>10</v>
      </c>
      <c r="E108" t="s">
        <v>913</v>
      </c>
      <c r="F108" t="s">
        <v>398</v>
      </c>
      <c r="G108" t="s">
        <v>673</v>
      </c>
      <c r="H108" t="s">
        <v>1032</v>
      </c>
      <c r="I108" t="s">
        <v>1050</v>
      </c>
      <c r="J108" t="s">
        <v>115</v>
      </c>
      <c r="K108" t="s">
        <v>2934</v>
      </c>
      <c r="L108" t="s">
        <v>2935</v>
      </c>
      <c r="M108" t="s">
        <v>2955</v>
      </c>
      <c r="N108" t="s">
        <v>2956</v>
      </c>
    </row>
    <row r="109" spans="1:14" x14ac:dyDescent="0.25">
      <c r="A109" t="s">
        <v>693</v>
      </c>
      <c r="B109" t="s">
        <v>1051</v>
      </c>
      <c r="C109" t="s">
        <v>7</v>
      </c>
      <c r="D109" t="s">
        <v>11</v>
      </c>
      <c r="E109" t="s">
        <v>913</v>
      </c>
      <c r="F109" t="s">
        <v>397</v>
      </c>
      <c r="G109" t="s">
        <v>673</v>
      </c>
      <c r="H109" t="s">
        <v>371</v>
      </c>
      <c r="I109" t="s">
        <v>364</v>
      </c>
      <c r="J109" t="s">
        <v>1048</v>
      </c>
      <c r="K109" t="s">
        <v>2934</v>
      </c>
      <c r="L109" t="s">
        <v>2935</v>
      </c>
      <c r="M109" t="s">
        <v>2955</v>
      </c>
      <c r="N109" t="s">
        <v>2956</v>
      </c>
    </row>
    <row r="110" spans="1:14" x14ac:dyDescent="0.25">
      <c r="A110" t="s">
        <v>817</v>
      </c>
      <c r="B110" t="s">
        <v>1052</v>
      </c>
      <c r="C110" t="s">
        <v>6</v>
      </c>
      <c r="D110" t="s">
        <v>13</v>
      </c>
      <c r="E110" t="s">
        <v>913</v>
      </c>
      <c r="F110" t="s">
        <v>398</v>
      </c>
      <c r="G110" t="s">
        <v>1483</v>
      </c>
      <c r="H110" t="s">
        <v>1032</v>
      </c>
      <c r="I110" t="s">
        <v>1483</v>
      </c>
      <c r="J110" t="s">
        <v>1032</v>
      </c>
      <c r="K110" t="s">
        <v>2934</v>
      </c>
      <c r="L110" t="s">
        <v>2935</v>
      </c>
      <c r="M110" t="s">
        <v>2955</v>
      </c>
      <c r="N110" t="s">
        <v>2956</v>
      </c>
    </row>
    <row r="111" spans="1:14" x14ac:dyDescent="0.25">
      <c r="A111" t="s">
        <v>807</v>
      </c>
      <c r="B111" t="s">
        <v>1053</v>
      </c>
      <c r="C111" t="s">
        <v>6</v>
      </c>
      <c r="D111" t="s">
        <v>12</v>
      </c>
      <c r="E111" t="s">
        <v>880</v>
      </c>
      <c r="F111" t="s">
        <v>398</v>
      </c>
      <c r="G111" t="s">
        <v>1483</v>
      </c>
      <c r="H111" t="s">
        <v>1032</v>
      </c>
      <c r="I111" t="s">
        <v>1483</v>
      </c>
      <c r="J111" t="s">
        <v>1032</v>
      </c>
      <c r="K111" t="s">
        <v>2934</v>
      </c>
      <c r="L111" t="s">
        <v>2935</v>
      </c>
      <c r="M111" t="s">
        <v>2955</v>
      </c>
      <c r="N111" t="s">
        <v>2956</v>
      </c>
    </row>
    <row r="112" spans="1:14" x14ac:dyDescent="0.25">
      <c r="A112" t="s">
        <v>769</v>
      </c>
      <c r="B112" t="s">
        <v>1054</v>
      </c>
      <c r="C112" t="s">
        <v>7</v>
      </c>
      <c r="D112" t="s">
        <v>9</v>
      </c>
      <c r="E112" t="s">
        <v>913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2934</v>
      </c>
      <c r="L112" t="s">
        <v>2935</v>
      </c>
      <c r="M112" t="s">
        <v>2955</v>
      </c>
      <c r="N112" t="s">
        <v>2956</v>
      </c>
    </row>
    <row r="113" spans="1:14" x14ac:dyDescent="0.25">
      <c r="A113" t="s">
        <v>731</v>
      </c>
      <c r="B113" t="s">
        <v>1055</v>
      </c>
      <c r="C113" t="s">
        <v>6</v>
      </c>
      <c r="D113" t="s">
        <v>10</v>
      </c>
      <c r="E113" t="s">
        <v>880</v>
      </c>
      <c r="F113" t="s">
        <v>398</v>
      </c>
      <c r="G113" t="s">
        <v>673</v>
      </c>
      <c r="H113" t="s">
        <v>320</v>
      </c>
      <c r="I113" t="s">
        <v>1017</v>
      </c>
      <c r="J113" t="s">
        <v>119</v>
      </c>
      <c r="K113" t="s">
        <v>2934</v>
      </c>
      <c r="L113" t="s">
        <v>2935</v>
      </c>
      <c r="M113" t="s">
        <v>2955</v>
      </c>
      <c r="N113" t="s">
        <v>2956</v>
      </c>
    </row>
    <row r="114" spans="1:14" x14ac:dyDescent="0.25">
      <c r="A114" t="s">
        <v>797</v>
      </c>
      <c r="B114" t="s">
        <v>1056</v>
      </c>
      <c r="C114" t="s">
        <v>7</v>
      </c>
      <c r="D114" t="s">
        <v>11</v>
      </c>
      <c r="E114" t="s">
        <v>913</v>
      </c>
      <c r="F114" t="s">
        <v>397</v>
      </c>
      <c r="G114" t="s">
        <v>673</v>
      </c>
      <c r="H114" t="s">
        <v>371</v>
      </c>
      <c r="I114" t="s">
        <v>364</v>
      </c>
      <c r="J114" t="s">
        <v>1048</v>
      </c>
      <c r="K114" t="s">
        <v>2934</v>
      </c>
      <c r="L114" t="s">
        <v>2935</v>
      </c>
      <c r="M114" t="s">
        <v>2955</v>
      </c>
      <c r="N114" t="s">
        <v>2956</v>
      </c>
    </row>
    <row r="115" spans="1:14" x14ac:dyDescent="0.25">
      <c r="A115" t="s">
        <v>677</v>
      </c>
      <c r="B115" t="s">
        <v>1057</v>
      </c>
      <c r="C115" t="s">
        <v>8</v>
      </c>
      <c r="D115" t="s">
        <v>9</v>
      </c>
      <c r="E115" t="s">
        <v>913</v>
      </c>
      <c r="F115" t="s">
        <v>398</v>
      </c>
      <c r="G115" t="s">
        <v>1483</v>
      </c>
      <c r="H115" t="s">
        <v>336</v>
      </c>
      <c r="I115" t="s">
        <v>1483</v>
      </c>
      <c r="J115" t="s">
        <v>336</v>
      </c>
      <c r="K115" t="s">
        <v>2934</v>
      </c>
      <c r="L115" t="s">
        <v>2935</v>
      </c>
      <c r="M115" t="s">
        <v>2957</v>
      </c>
      <c r="N115" t="s">
        <v>2958</v>
      </c>
    </row>
    <row r="116" spans="1:14" x14ac:dyDescent="0.25">
      <c r="A116" t="s">
        <v>663</v>
      </c>
      <c r="B116" t="s">
        <v>1058</v>
      </c>
      <c r="C116" t="s">
        <v>8</v>
      </c>
      <c r="D116" t="s">
        <v>9</v>
      </c>
      <c r="E116" t="s">
        <v>913</v>
      </c>
      <c r="F116" t="s">
        <v>398</v>
      </c>
      <c r="G116" t="s">
        <v>698</v>
      </c>
      <c r="H116" t="s">
        <v>336</v>
      </c>
      <c r="I116" t="s">
        <v>897</v>
      </c>
      <c r="J116" t="s">
        <v>1040</v>
      </c>
      <c r="K116" t="s">
        <v>2934</v>
      </c>
      <c r="L116" t="s">
        <v>2935</v>
      </c>
      <c r="M116" t="s">
        <v>2957</v>
      </c>
      <c r="N116" t="s">
        <v>2958</v>
      </c>
    </row>
    <row r="117" spans="1:14" x14ac:dyDescent="0.25">
      <c r="A117" t="s">
        <v>783</v>
      </c>
      <c r="B117" t="s">
        <v>1059</v>
      </c>
      <c r="C117" t="s">
        <v>4</v>
      </c>
      <c r="D117" t="s">
        <v>17</v>
      </c>
      <c r="E117" t="s">
        <v>913</v>
      </c>
      <c r="F117" t="s">
        <v>398</v>
      </c>
      <c r="G117" t="s">
        <v>1483</v>
      </c>
      <c r="H117" t="s">
        <v>249</v>
      </c>
      <c r="I117" t="s">
        <v>1483</v>
      </c>
      <c r="J117" t="s">
        <v>249</v>
      </c>
      <c r="K117" t="s">
        <v>2934</v>
      </c>
      <c r="L117" t="s">
        <v>2935</v>
      </c>
      <c r="M117" t="s">
        <v>2957</v>
      </c>
      <c r="N117" t="s">
        <v>2958</v>
      </c>
    </row>
    <row r="118" spans="1:14" x14ac:dyDescent="0.25">
      <c r="A118" t="s">
        <v>763</v>
      </c>
      <c r="B118" t="s">
        <v>1060</v>
      </c>
      <c r="C118" t="s">
        <v>7</v>
      </c>
      <c r="D118" t="s">
        <v>15</v>
      </c>
      <c r="E118" t="s">
        <v>913</v>
      </c>
      <c r="F118" t="s">
        <v>787</v>
      </c>
      <c r="G118" t="s">
        <v>1483</v>
      </c>
      <c r="H118" t="s">
        <v>893</v>
      </c>
      <c r="I118" t="s">
        <v>1483</v>
      </c>
      <c r="J118" t="s">
        <v>893</v>
      </c>
      <c r="K118" t="s">
        <v>2934</v>
      </c>
      <c r="L118" t="s">
        <v>2935</v>
      </c>
      <c r="M118" t="s">
        <v>2957</v>
      </c>
      <c r="N118" t="s">
        <v>2958</v>
      </c>
    </row>
    <row r="119" spans="1:14" x14ac:dyDescent="0.25">
      <c r="A119" t="s">
        <v>822</v>
      </c>
      <c r="B119" t="s">
        <v>1061</v>
      </c>
      <c r="C119" t="s">
        <v>8</v>
      </c>
      <c r="D119" t="s">
        <v>11</v>
      </c>
      <c r="E119" t="s">
        <v>927</v>
      </c>
      <c r="F119" t="s">
        <v>397</v>
      </c>
      <c r="G119" t="s">
        <v>1483</v>
      </c>
      <c r="H119" t="s">
        <v>55</v>
      </c>
      <c r="I119" t="s">
        <v>1483</v>
      </c>
      <c r="J119" t="s">
        <v>55</v>
      </c>
      <c r="K119" t="s">
        <v>2934</v>
      </c>
      <c r="L119" t="s">
        <v>2935</v>
      </c>
      <c r="M119" t="s">
        <v>2959</v>
      </c>
      <c r="N119" t="s">
        <v>2960</v>
      </c>
    </row>
    <row r="120" spans="1:14" x14ac:dyDescent="0.25">
      <c r="A120" t="s">
        <v>741</v>
      </c>
      <c r="B120" t="s">
        <v>1062</v>
      </c>
      <c r="C120" t="s">
        <v>4</v>
      </c>
      <c r="D120" t="s">
        <v>13</v>
      </c>
      <c r="E120" t="s">
        <v>927</v>
      </c>
      <c r="F120" t="s">
        <v>397</v>
      </c>
      <c r="G120" t="s">
        <v>1483</v>
      </c>
      <c r="H120" t="s">
        <v>55</v>
      </c>
      <c r="I120" t="s">
        <v>1483</v>
      </c>
      <c r="J120" t="s">
        <v>55</v>
      </c>
      <c r="K120" t="s">
        <v>2934</v>
      </c>
      <c r="L120" t="s">
        <v>2935</v>
      </c>
      <c r="M120" t="s">
        <v>2959</v>
      </c>
      <c r="N120" t="s">
        <v>2960</v>
      </c>
    </row>
    <row r="121" spans="1:14" x14ac:dyDescent="0.25">
      <c r="A121" t="s">
        <v>826</v>
      </c>
      <c r="B121" t="s">
        <v>1063</v>
      </c>
      <c r="C121" t="s">
        <v>6</v>
      </c>
      <c r="D121" t="s">
        <v>13</v>
      </c>
      <c r="E121" t="s">
        <v>913</v>
      </c>
      <c r="F121" t="s">
        <v>398</v>
      </c>
      <c r="G121" t="s">
        <v>1483</v>
      </c>
      <c r="H121" t="s">
        <v>944</v>
      </c>
      <c r="I121" t="s">
        <v>1483</v>
      </c>
      <c r="J121" t="s">
        <v>944</v>
      </c>
      <c r="K121" t="s">
        <v>2934</v>
      </c>
      <c r="L121" t="s">
        <v>2935</v>
      </c>
      <c r="M121" t="s">
        <v>2959</v>
      </c>
      <c r="N121" t="s">
        <v>2960</v>
      </c>
    </row>
    <row r="122" spans="1:14" x14ac:dyDescent="0.25">
      <c r="A122" t="s">
        <v>802</v>
      </c>
      <c r="B122" t="s">
        <v>1064</v>
      </c>
      <c r="C122" t="s">
        <v>7</v>
      </c>
      <c r="D122" t="s">
        <v>11</v>
      </c>
      <c r="E122" t="s">
        <v>913</v>
      </c>
      <c r="F122" t="s">
        <v>398</v>
      </c>
      <c r="G122" t="s">
        <v>1483</v>
      </c>
      <c r="H122" t="s">
        <v>893</v>
      </c>
      <c r="I122" t="s">
        <v>1483</v>
      </c>
      <c r="J122" t="s">
        <v>893</v>
      </c>
      <c r="K122" t="s">
        <v>2934</v>
      </c>
      <c r="L122" t="s">
        <v>2935</v>
      </c>
      <c r="M122" t="s">
        <v>2959</v>
      </c>
      <c r="N122" t="s">
        <v>2960</v>
      </c>
    </row>
    <row r="123" spans="1:14" x14ac:dyDescent="0.25">
      <c r="A123" t="s">
        <v>745</v>
      </c>
      <c r="B123" t="s">
        <v>1065</v>
      </c>
      <c r="C123" t="s">
        <v>7</v>
      </c>
      <c r="D123" t="s">
        <v>15</v>
      </c>
      <c r="E123" t="s">
        <v>913</v>
      </c>
      <c r="F123" t="s">
        <v>398</v>
      </c>
      <c r="G123" t="s">
        <v>1483</v>
      </c>
      <c r="H123" t="s">
        <v>885</v>
      </c>
      <c r="I123" t="s">
        <v>1483</v>
      </c>
      <c r="J123" t="s">
        <v>885</v>
      </c>
      <c r="K123" t="s">
        <v>2934</v>
      </c>
      <c r="L123" t="s">
        <v>2935</v>
      </c>
      <c r="M123" t="s">
        <v>2959</v>
      </c>
      <c r="N123" t="s">
        <v>2960</v>
      </c>
    </row>
    <row r="124" spans="1:14" x14ac:dyDescent="0.25">
      <c r="A124" t="s">
        <v>786</v>
      </c>
      <c r="B124" t="s">
        <v>1066</v>
      </c>
      <c r="C124" t="s">
        <v>6</v>
      </c>
      <c r="D124" t="s">
        <v>13</v>
      </c>
      <c r="E124" t="s">
        <v>913</v>
      </c>
      <c r="F124" t="s">
        <v>398</v>
      </c>
      <c r="G124" t="s">
        <v>1483</v>
      </c>
      <c r="H124" t="s">
        <v>1010</v>
      </c>
      <c r="I124" t="s">
        <v>1483</v>
      </c>
      <c r="J124" t="s">
        <v>1010</v>
      </c>
      <c r="K124" t="s">
        <v>2934</v>
      </c>
      <c r="L124" t="s">
        <v>2935</v>
      </c>
      <c r="M124" t="s">
        <v>2959</v>
      </c>
      <c r="N124" t="s">
        <v>2960</v>
      </c>
    </row>
    <row r="125" spans="1:14" x14ac:dyDescent="0.25">
      <c r="A125" t="s">
        <v>823</v>
      </c>
      <c r="B125" t="s">
        <v>1067</v>
      </c>
      <c r="C125" t="s">
        <v>6</v>
      </c>
      <c r="D125" t="s">
        <v>10</v>
      </c>
      <c r="E125" t="s">
        <v>913</v>
      </c>
      <c r="F125" t="s">
        <v>398</v>
      </c>
      <c r="G125" t="s">
        <v>1483</v>
      </c>
      <c r="H125" t="s">
        <v>906</v>
      </c>
      <c r="I125" t="s">
        <v>1483</v>
      </c>
      <c r="J125" t="s">
        <v>906</v>
      </c>
      <c r="K125" t="s">
        <v>2934</v>
      </c>
      <c r="L125" t="s">
        <v>2935</v>
      </c>
      <c r="M125" t="s">
        <v>2959</v>
      </c>
      <c r="N125" t="s">
        <v>2960</v>
      </c>
    </row>
    <row r="126" spans="1:14" x14ac:dyDescent="0.25">
      <c r="A126" t="s">
        <v>818</v>
      </c>
      <c r="B126" t="s">
        <v>1068</v>
      </c>
      <c r="C126" t="s">
        <v>7</v>
      </c>
      <c r="D126" t="s">
        <v>9</v>
      </c>
      <c r="E126" t="s">
        <v>913</v>
      </c>
      <c r="F126" t="s">
        <v>398</v>
      </c>
      <c r="G126" t="s">
        <v>1483</v>
      </c>
      <c r="H126" t="s">
        <v>944</v>
      </c>
      <c r="I126" t="s">
        <v>1483</v>
      </c>
      <c r="J126" t="s">
        <v>944</v>
      </c>
      <c r="K126" t="s">
        <v>2934</v>
      </c>
      <c r="L126" t="s">
        <v>2935</v>
      </c>
      <c r="M126" t="s">
        <v>2959</v>
      </c>
      <c r="N126" t="s">
        <v>2960</v>
      </c>
    </row>
    <row r="127" spans="1:14" x14ac:dyDescent="0.25">
      <c r="A127" t="s">
        <v>735</v>
      </c>
      <c r="B127" t="s">
        <v>1069</v>
      </c>
      <c r="C127" t="s">
        <v>7</v>
      </c>
      <c r="D127" t="s">
        <v>11</v>
      </c>
      <c r="E127" t="s">
        <v>913</v>
      </c>
      <c r="F127" t="s">
        <v>398</v>
      </c>
      <c r="G127" t="s">
        <v>1483</v>
      </c>
      <c r="H127" t="s">
        <v>906</v>
      </c>
      <c r="I127" t="s">
        <v>1483</v>
      </c>
      <c r="J127" t="s">
        <v>906</v>
      </c>
      <c r="K127" t="s">
        <v>2934</v>
      </c>
      <c r="L127" t="s">
        <v>2935</v>
      </c>
      <c r="M127" t="s">
        <v>2959</v>
      </c>
      <c r="N127" t="s">
        <v>2960</v>
      </c>
    </row>
    <row r="128" spans="1:14" x14ac:dyDescent="0.25">
      <c r="A128" t="s">
        <v>714</v>
      </c>
      <c r="B128" t="s">
        <v>1070</v>
      </c>
      <c r="C128" t="s">
        <v>6</v>
      </c>
      <c r="D128" t="s">
        <v>12</v>
      </c>
      <c r="E128" t="s">
        <v>913</v>
      </c>
      <c r="F128" t="s">
        <v>398</v>
      </c>
      <c r="G128" t="s">
        <v>1483</v>
      </c>
      <c r="H128" t="s">
        <v>906</v>
      </c>
      <c r="I128" t="s">
        <v>1483</v>
      </c>
      <c r="J128" t="s">
        <v>906</v>
      </c>
      <c r="K128" t="s">
        <v>2934</v>
      </c>
      <c r="L128" t="s">
        <v>2935</v>
      </c>
      <c r="M128" t="s">
        <v>2959</v>
      </c>
      <c r="N128" t="s">
        <v>2960</v>
      </c>
    </row>
    <row r="129" spans="1:14" x14ac:dyDescent="0.25">
      <c r="A129" t="s">
        <v>689</v>
      </c>
      <c r="B129" t="s">
        <v>1071</v>
      </c>
      <c r="C129" t="s">
        <v>6</v>
      </c>
      <c r="D129" t="s">
        <v>13</v>
      </c>
      <c r="E129" t="s">
        <v>913</v>
      </c>
      <c r="F129" t="s">
        <v>398</v>
      </c>
      <c r="G129" t="s">
        <v>1483</v>
      </c>
      <c r="H129" t="s">
        <v>906</v>
      </c>
      <c r="I129" t="s">
        <v>1483</v>
      </c>
      <c r="J129" t="s">
        <v>906</v>
      </c>
      <c r="K129" t="s">
        <v>2934</v>
      </c>
      <c r="L129" t="s">
        <v>2935</v>
      </c>
      <c r="M129" t="s">
        <v>2959</v>
      </c>
      <c r="N129" t="s">
        <v>2960</v>
      </c>
    </row>
    <row r="130" spans="1:14" x14ac:dyDescent="0.25">
      <c r="A130" t="s">
        <v>680</v>
      </c>
      <c r="B130" t="s">
        <v>1072</v>
      </c>
      <c r="C130" t="s">
        <v>4</v>
      </c>
      <c r="D130" t="s">
        <v>10</v>
      </c>
      <c r="E130" t="s">
        <v>1073</v>
      </c>
      <c r="F130" t="s">
        <v>398</v>
      </c>
      <c r="G130" t="s">
        <v>1483</v>
      </c>
      <c r="H130" t="s">
        <v>938</v>
      </c>
      <c r="I130" t="s">
        <v>1483</v>
      </c>
      <c r="J130" t="s">
        <v>938</v>
      </c>
      <c r="K130" t="s">
        <v>2934</v>
      </c>
      <c r="L130" t="s">
        <v>2935</v>
      </c>
      <c r="M130" t="s">
        <v>2961</v>
      </c>
      <c r="N130" t="s">
        <v>2962</v>
      </c>
    </row>
    <row r="131" spans="1:14" x14ac:dyDescent="0.25">
      <c r="A131" t="s">
        <v>644</v>
      </c>
      <c r="B131" t="s">
        <v>1074</v>
      </c>
      <c r="C131" t="s">
        <v>4</v>
      </c>
      <c r="D131" t="s">
        <v>15</v>
      </c>
      <c r="E131" t="s">
        <v>913</v>
      </c>
      <c r="F131" t="s">
        <v>397</v>
      </c>
      <c r="G131" t="s">
        <v>1483</v>
      </c>
      <c r="H131" t="s">
        <v>361</v>
      </c>
      <c r="I131" t="s">
        <v>1483</v>
      </c>
      <c r="J131" t="s">
        <v>361</v>
      </c>
      <c r="K131" t="s">
        <v>2934</v>
      </c>
      <c r="L131" t="s">
        <v>2935</v>
      </c>
      <c r="M131" t="s">
        <v>2961</v>
      </c>
      <c r="N131" t="s">
        <v>2962</v>
      </c>
    </row>
    <row r="132" spans="1:14" x14ac:dyDescent="0.25">
      <c r="A132" t="s">
        <v>798</v>
      </c>
      <c r="B132" t="s">
        <v>1075</v>
      </c>
      <c r="C132" t="s">
        <v>4</v>
      </c>
      <c r="D132" t="s">
        <v>15</v>
      </c>
      <c r="E132" t="s">
        <v>913</v>
      </c>
      <c r="F132" t="s">
        <v>397</v>
      </c>
      <c r="G132" t="s">
        <v>1483</v>
      </c>
      <c r="H132" t="s">
        <v>101</v>
      </c>
      <c r="I132" t="s">
        <v>1483</v>
      </c>
      <c r="J132" t="s">
        <v>101</v>
      </c>
      <c r="K132" t="s">
        <v>2934</v>
      </c>
      <c r="L132" t="s">
        <v>2935</v>
      </c>
      <c r="M132" t="s">
        <v>2961</v>
      </c>
      <c r="N132" t="s">
        <v>2962</v>
      </c>
    </row>
    <row r="133" spans="1:14" x14ac:dyDescent="0.25">
      <c r="A133" t="s">
        <v>691</v>
      </c>
      <c r="B133" t="s">
        <v>1076</v>
      </c>
      <c r="C133" t="s">
        <v>4</v>
      </c>
      <c r="D133" t="s">
        <v>15</v>
      </c>
      <c r="E133" t="s">
        <v>913</v>
      </c>
      <c r="F133" t="s">
        <v>398</v>
      </c>
      <c r="G133" t="s">
        <v>1483</v>
      </c>
      <c r="H133" t="s">
        <v>1077</v>
      </c>
      <c r="I133" t="s">
        <v>1483</v>
      </c>
      <c r="J133" t="s">
        <v>1077</v>
      </c>
      <c r="K133" t="s">
        <v>2934</v>
      </c>
      <c r="L133" t="s">
        <v>2935</v>
      </c>
      <c r="M133" t="s">
        <v>2961</v>
      </c>
      <c r="N133" t="s">
        <v>2962</v>
      </c>
    </row>
    <row r="134" spans="1:14" x14ac:dyDescent="0.25">
      <c r="A134" t="s">
        <v>667</v>
      </c>
      <c r="B134" t="s">
        <v>1078</v>
      </c>
      <c r="C134" t="s">
        <v>8</v>
      </c>
      <c r="D134" t="s">
        <v>9</v>
      </c>
      <c r="E134" t="s">
        <v>1079</v>
      </c>
      <c r="F134" t="s">
        <v>398</v>
      </c>
      <c r="G134" t="s">
        <v>1483</v>
      </c>
      <c r="H134" t="s">
        <v>354</v>
      </c>
      <c r="I134" t="s">
        <v>1483</v>
      </c>
      <c r="J134" t="s">
        <v>354</v>
      </c>
      <c r="K134" t="s">
        <v>2934</v>
      </c>
      <c r="L134" t="s">
        <v>2935</v>
      </c>
      <c r="M134" t="s">
        <v>2961</v>
      </c>
      <c r="N134" t="s">
        <v>2962</v>
      </c>
    </row>
    <row r="135" spans="1:14" x14ac:dyDescent="0.25">
      <c r="A135" t="s">
        <v>736</v>
      </c>
      <c r="B135" t="s">
        <v>1080</v>
      </c>
      <c r="C135" t="s">
        <v>8</v>
      </c>
      <c r="D135" t="s">
        <v>9</v>
      </c>
      <c r="E135" t="s">
        <v>913</v>
      </c>
      <c r="F135" t="s">
        <v>397</v>
      </c>
      <c r="G135" t="s">
        <v>1483</v>
      </c>
      <c r="H135" t="s">
        <v>881</v>
      </c>
      <c r="I135" t="s">
        <v>1483</v>
      </c>
      <c r="J135" t="s">
        <v>881</v>
      </c>
      <c r="K135" t="s">
        <v>2934</v>
      </c>
      <c r="L135" t="s">
        <v>2935</v>
      </c>
      <c r="M135" t="s">
        <v>2961</v>
      </c>
      <c r="N135" t="s">
        <v>2962</v>
      </c>
    </row>
    <row r="136" spans="1:14" x14ac:dyDescent="0.25">
      <c r="A136" t="s">
        <v>821</v>
      </c>
      <c r="B136" t="s">
        <v>1081</v>
      </c>
      <c r="C136" t="s">
        <v>7</v>
      </c>
      <c r="D136" t="s">
        <v>11</v>
      </c>
      <c r="E136" t="s">
        <v>949</v>
      </c>
      <c r="F136" t="s">
        <v>398</v>
      </c>
      <c r="G136" t="s">
        <v>1483</v>
      </c>
      <c r="H136" t="s">
        <v>944</v>
      </c>
      <c r="I136" t="s">
        <v>1483</v>
      </c>
      <c r="J136" t="s">
        <v>944</v>
      </c>
      <c r="K136" t="s">
        <v>2934</v>
      </c>
      <c r="L136" t="s">
        <v>2935</v>
      </c>
      <c r="M136" t="s">
        <v>2961</v>
      </c>
      <c r="N136" t="s">
        <v>2962</v>
      </c>
    </row>
    <row r="137" spans="1:14" x14ac:dyDescent="0.25">
      <c r="A137" t="s">
        <v>658</v>
      </c>
      <c r="B137" t="s">
        <v>1082</v>
      </c>
      <c r="C137" t="s">
        <v>7</v>
      </c>
      <c r="D137" t="s">
        <v>11</v>
      </c>
      <c r="E137" t="s">
        <v>880</v>
      </c>
      <c r="F137" t="s">
        <v>397</v>
      </c>
      <c r="G137" t="s">
        <v>1483</v>
      </c>
      <c r="H137" t="s">
        <v>339</v>
      </c>
      <c r="I137" t="s">
        <v>1483</v>
      </c>
      <c r="J137" t="s">
        <v>339</v>
      </c>
      <c r="K137" t="s">
        <v>2934</v>
      </c>
      <c r="L137" t="s">
        <v>2935</v>
      </c>
      <c r="M137" t="s">
        <v>2961</v>
      </c>
      <c r="N137" t="s">
        <v>2962</v>
      </c>
    </row>
    <row r="138" spans="1:14" x14ac:dyDescent="0.25">
      <c r="A138" t="s">
        <v>772</v>
      </c>
      <c r="B138" t="s">
        <v>1083</v>
      </c>
      <c r="C138" t="s">
        <v>7</v>
      </c>
      <c r="D138" t="s">
        <v>13</v>
      </c>
      <c r="E138" t="s">
        <v>927</v>
      </c>
      <c r="F138" t="s">
        <v>397</v>
      </c>
      <c r="G138" t="s">
        <v>1483</v>
      </c>
      <c r="H138" t="s">
        <v>361</v>
      </c>
      <c r="I138" t="s">
        <v>1483</v>
      </c>
      <c r="J138" t="s">
        <v>361</v>
      </c>
      <c r="K138" t="s">
        <v>2934</v>
      </c>
      <c r="L138" t="s">
        <v>2935</v>
      </c>
      <c r="M138" t="s">
        <v>2963</v>
      </c>
      <c r="N138" t="s">
        <v>2936</v>
      </c>
    </row>
    <row r="139" spans="1:14" x14ac:dyDescent="0.25">
      <c r="A139" t="s">
        <v>801</v>
      </c>
      <c r="B139" t="s">
        <v>1084</v>
      </c>
      <c r="C139" t="s">
        <v>4</v>
      </c>
      <c r="D139" t="s">
        <v>17</v>
      </c>
      <c r="E139" t="s">
        <v>927</v>
      </c>
      <c r="F139" t="s">
        <v>814</v>
      </c>
      <c r="G139" t="s">
        <v>1483</v>
      </c>
      <c r="H139" t="s">
        <v>30</v>
      </c>
      <c r="I139" t="s">
        <v>1483</v>
      </c>
      <c r="J139" t="s">
        <v>30</v>
      </c>
      <c r="K139" t="s">
        <v>2934</v>
      </c>
      <c r="L139" t="s">
        <v>2935</v>
      </c>
      <c r="M139" t="s">
        <v>2963</v>
      </c>
      <c r="N139" t="s">
        <v>2936</v>
      </c>
    </row>
    <row r="140" spans="1:14" x14ac:dyDescent="0.25">
      <c r="A140" t="s">
        <v>785</v>
      </c>
      <c r="B140" t="s">
        <v>1085</v>
      </c>
      <c r="C140" t="s">
        <v>8</v>
      </c>
      <c r="D140" t="s">
        <v>11</v>
      </c>
      <c r="E140" t="s">
        <v>913</v>
      </c>
      <c r="F140" t="s">
        <v>397</v>
      </c>
      <c r="G140" t="s">
        <v>1483</v>
      </c>
      <c r="H140" t="s">
        <v>368</v>
      </c>
      <c r="I140" t="s">
        <v>1483</v>
      </c>
      <c r="J140" t="s">
        <v>368</v>
      </c>
      <c r="K140" t="s">
        <v>2934</v>
      </c>
      <c r="L140" t="s">
        <v>2935</v>
      </c>
      <c r="M140" t="s">
        <v>2963</v>
      </c>
      <c r="N140" t="s">
        <v>2936</v>
      </c>
    </row>
    <row r="141" spans="1:14" x14ac:dyDescent="0.25">
      <c r="A141" t="s">
        <v>824</v>
      </c>
      <c r="B141" t="s">
        <v>1086</v>
      </c>
      <c r="C141" t="s">
        <v>7</v>
      </c>
      <c r="D141" t="s">
        <v>15</v>
      </c>
      <c r="E141" t="s">
        <v>913</v>
      </c>
      <c r="F141" t="s">
        <v>397</v>
      </c>
      <c r="G141" t="s">
        <v>1483</v>
      </c>
      <c r="H141" t="s">
        <v>361</v>
      </c>
      <c r="I141" t="s">
        <v>1483</v>
      </c>
      <c r="J141" t="s">
        <v>361</v>
      </c>
      <c r="K141" t="s">
        <v>2934</v>
      </c>
      <c r="L141" t="s">
        <v>2935</v>
      </c>
      <c r="M141" t="s">
        <v>2963</v>
      </c>
      <c r="N141" t="s">
        <v>2936</v>
      </c>
    </row>
    <row r="142" spans="1:14" x14ac:dyDescent="0.25">
      <c r="A142" t="s">
        <v>791</v>
      </c>
      <c r="B142" t="s">
        <v>1087</v>
      </c>
      <c r="C142" t="s">
        <v>6</v>
      </c>
      <c r="D142" t="s">
        <v>10</v>
      </c>
      <c r="E142" t="s">
        <v>927</v>
      </c>
      <c r="F142" t="s">
        <v>787</v>
      </c>
      <c r="G142" t="s">
        <v>1483</v>
      </c>
      <c r="H142" t="s">
        <v>149</v>
      </c>
      <c r="I142" t="s">
        <v>1483</v>
      </c>
      <c r="J142" t="s">
        <v>149</v>
      </c>
      <c r="K142" t="s">
        <v>2934</v>
      </c>
      <c r="L142" t="s">
        <v>2935</v>
      </c>
      <c r="M142" t="s">
        <v>2963</v>
      </c>
      <c r="N142" t="s">
        <v>2936</v>
      </c>
    </row>
    <row r="143" spans="1:14" x14ac:dyDescent="0.25">
      <c r="A143" t="s">
        <v>738</v>
      </c>
      <c r="B143" t="s">
        <v>1088</v>
      </c>
      <c r="C143" t="s">
        <v>7</v>
      </c>
      <c r="D143" t="s">
        <v>10</v>
      </c>
      <c r="E143" t="s">
        <v>1089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2964</v>
      </c>
      <c r="L143" t="s">
        <v>2965</v>
      </c>
      <c r="M143" t="s">
        <v>2966</v>
      </c>
      <c r="N143" t="s">
        <v>2938</v>
      </c>
    </row>
    <row r="144" spans="1:14" x14ac:dyDescent="0.25">
      <c r="A144" t="s">
        <v>690</v>
      </c>
      <c r="B144" t="s">
        <v>1090</v>
      </c>
      <c r="C144" t="s">
        <v>8</v>
      </c>
      <c r="D144" t="s">
        <v>9</v>
      </c>
      <c r="E144" t="s">
        <v>927</v>
      </c>
      <c r="F144" t="s">
        <v>814</v>
      </c>
      <c r="G144" t="s">
        <v>698</v>
      </c>
      <c r="H144" t="s">
        <v>1091</v>
      </c>
      <c r="I144" t="s">
        <v>375</v>
      </c>
      <c r="J144" t="s">
        <v>93</v>
      </c>
      <c r="K144" t="s">
        <v>2964</v>
      </c>
      <c r="L144" t="s">
        <v>2967</v>
      </c>
      <c r="M144" t="s">
        <v>2966</v>
      </c>
      <c r="N144" t="s">
        <v>2938</v>
      </c>
    </row>
    <row r="145" spans="1:14" x14ac:dyDescent="0.25">
      <c r="A145" t="s">
        <v>809</v>
      </c>
      <c r="B145" t="s">
        <v>1092</v>
      </c>
      <c r="C145" t="s">
        <v>6</v>
      </c>
      <c r="D145" t="s">
        <v>11</v>
      </c>
      <c r="E145" t="s">
        <v>1089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2964</v>
      </c>
      <c r="L145" t="s">
        <v>2965</v>
      </c>
      <c r="M145" t="s">
        <v>2966</v>
      </c>
      <c r="N145" t="s">
        <v>2938</v>
      </c>
    </row>
    <row r="146" spans="1:14" x14ac:dyDescent="0.25">
      <c r="A146" t="s">
        <v>812</v>
      </c>
      <c r="B146" t="s">
        <v>1093</v>
      </c>
      <c r="C146" t="s">
        <v>7</v>
      </c>
      <c r="D146" t="s">
        <v>10</v>
      </c>
      <c r="E146" t="s">
        <v>1089</v>
      </c>
      <c r="F146" t="s">
        <v>398</v>
      </c>
      <c r="G146" t="s">
        <v>698</v>
      </c>
      <c r="H146" t="s">
        <v>266</v>
      </c>
      <c r="I146" t="s">
        <v>1094</v>
      </c>
      <c r="J146" t="s">
        <v>231</v>
      </c>
      <c r="K146" t="s">
        <v>2964</v>
      </c>
      <c r="L146" t="s">
        <v>2965</v>
      </c>
      <c r="M146" t="s">
        <v>2966</v>
      </c>
      <c r="N146" t="s">
        <v>2938</v>
      </c>
    </row>
    <row r="147" spans="1:14" x14ac:dyDescent="0.25">
      <c r="A147" t="s">
        <v>744</v>
      </c>
      <c r="B147" t="s">
        <v>1095</v>
      </c>
      <c r="C147" t="s">
        <v>4</v>
      </c>
      <c r="D147" t="s">
        <v>13</v>
      </c>
      <c r="E147" t="s">
        <v>913</v>
      </c>
      <c r="F147" t="s">
        <v>814</v>
      </c>
      <c r="G147" t="s">
        <v>698</v>
      </c>
      <c r="H147" t="s">
        <v>169</v>
      </c>
      <c r="I147" t="s">
        <v>1096</v>
      </c>
      <c r="J147" t="s">
        <v>93</v>
      </c>
      <c r="K147" t="s">
        <v>2964</v>
      </c>
      <c r="L147" t="s">
        <v>2967</v>
      </c>
      <c r="M147" t="s">
        <v>2966</v>
      </c>
      <c r="N147" t="s">
        <v>2938</v>
      </c>
    </row>
    <row r="148" spans="1:14" x14ac:dyDescent="0.25">
      <c r="A148" t="s">
        <v>697</v>
      </c>
      <c r="B148" t="s">
        <v>1097</v>
      </c>
      <c r="C148" t="s">
        <v>6</v>
      </c>
      <c r="D148" t="s">
        <v>13</v>
      </c>
      <c r="E148" t="s">
        <v>913</v>
      </c>
      <c r="F148" t="s">
        <v>814</v>
      </c>
      <c r="G148" t="s">
        <v>698</v>
      </c>
      <c r="H148" t="s">
        <v>151</v>
      </c>
      <c r="I148" t="s">
        <v>967</v>
      </c>
      <c r="J148" t="s">
        <v>19</v>
      </c>
      <c r="K148" t="s">
        <v>2968</v>
      </c>
      <c r="L148" t="s">
        <v>2969</v>
      </c>
      <c r="M148" t="s">
        <v>2970</v>
      </c>
      <c r="N148" t="s">
        <v>2971</v>
      </c>
    </row>
    <row r="149" spans="1:14" x14ac:dyDescent="0.25">
      <c r="A149" t="s">
        <v>694</v>
      </c>
      <c r="B149" t="s">
        <v>1098</v>
      </c>
      <c r="C149" t="s">
        <v>7</v>
      </c>
      <c r="D149" t="s">
        <v>9</v>
      </c>
      <c r="E149" t="s">
        <v>913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2972</v>
      </c>
      <c r="L149" t="s">
        <v>2967</v>
      </c>
      <c r="M149" t="s">
        <v>2970</v>
      </c>
      <c r="N149" t="s">
        <v>2971</v>
      </c>
    </row>
    <row r="150" spans="1:14" x14ac:dyDescent="0.25">
      <c r="A150" t="s">
        <v>762</v>
      </c>
      <c r="B150" t="s">
        <v>1099</v>
      </c>
      <c r="C150" t="s">
        <v>6</v>
      </c>
      <c r="D150" t="s">
        <v>15</v>
      </c>
      <c r="E150" t="s">
        <v>1100</v>
      </c>
      <c r="F150" t="s">
        <v>398</v>
      </c>
      <c r="G150" t="s">
        <v>721</v>
      </c>
      <c r="H150" t="s">
        <v>1101</v>
      </c>
      <c r="I150" t="s">
        <v>1102</v>
      </c>
      <c r="J150" t="s">
        <v>1103</v>
      </c>
      <c r="K150" t="s">
        <v>2968</v>
      </c>
      <c r="L150" t="s">
        <v>2969</v>
      </c>
      <c r="M150" t="s">
        <v>2970</v>
      </c>
      <c r="N150" t="s">
        <v>2971</v>
      </c>
    </row>
    <row r="151" spans="1:14" x14ac:dyDescent="0.25">
      <c r="A151" t="s">
        <v>788</v>
      </c>
      <c r="B151" t="s">
        <v>1104</v>
      </c>
      <c r="C151" t="s">
        <v>8</v>
      </c>
      <c r="D151" t="s">
        <v>10</v>
      </c>
      <c r="E151" t="s">
        <v>1100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2964</v>
      </c>
      <c r="L151" t="s">
        <v>2965</v>
      </c>
      <c r="M151" t="s">
        <v>2970</v>
      </c>
      <c r="N151" t="s">
        <v>2971</v>
      </c>
    </row>
    <row r="152" spans="1:14" x14ac:dyDescent="0.25">
      <c r="A152" t="s">
        <v>770</v>
      </c>
      <c r="B152" t="s">
        <v>1105</v>
      </c>
      <c r="C152" t="s">
        <v>4</v>
      </c>
      <c r="D152" t="s">
        <v>11</v>
      </c>
      <c r="E152" t="s">
        <v>1100</v>
      </c>
      <c r="F152" t="s">
        <v>814</v>
      </c>
      <c r="G152" t="s">
        <v>673</v>
      </c>
      <c r="H152" t="s">
        <v>29</v>
      </c>
      <c r="I152" t="s">
        <v>986</v>
      </c>
      <c r="J152" t="s">
        <v>1106</v>
      </c>
      <c r="K152" t="s">
        <v>2972</v>
      </c>
      <c r="L152" t="s">
        <v>2967</v>
      </c>
      <c r="M152" t="s">
        <v>2970</v>
      </c>
      <c r="N152" t="s">
        <v>2971</v>
      </c>
    </row>
    <row r="153" spans="1:14" x14ac:dyDescent="0.25">
      <c r="A153" t="s">
        <v>722</v>
      </c>
      <c r="B153" t="s">
        <v>1107</v>
      </c>
      <c r="C153" t="s">
        <v>8</v>
      </c>
      <c r="D153" t="s">
        <v>15</v>
      </c>
      <c r="E153" t="s">
        <v>1008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2972</v>
      </c>
      <c r="L153" t="s">
        <v>2967</v>
      </c>
      <c r="M153" t="s">
        <v>2970</v>
      </c>
      <c r="N153" t="s">
        <v>2971</v>
      </c>
    </row>
    <row r="154" spans="1:14" x14ac:dyDescent="0.25">
      <c r="A154" t="s">
        <v>664</v>
      </c>
      <c r="B154" t="s">
        <v>1108</v>
      </c>
      <c r="C154" t="s">
        <v>7</v>
      </c>
      <c r="D154" t="s">
        <v>9</v>
      </c>
      <c r="E154" t="s">
        <v>1008</v>
      </c>
      <c r="F154" t="s">
        <v>814</v>
      </c>
      <c r="G154" t="s">
        <v>721</v>
      </c>
      <c r="H154" t="s">
        <v>170</v>
      </c>
      <c r="I154" t="s">
        <v>1109</v>
      </c>
      <c r="J154" t="s">
        <v>1110</v>
      </c>
      <c r="K154" t="s">
        <v>2968</v>
      </c>
      <c r="L154" t="s">
        <v>2969</v>
      </c>
      <c r="M154" t="s">
        <v>2970</v>
      </c>
      <c r="N154" t="s">
        <v>2971</v>
      </c>
    </row>
    <row r="155" spans="1:14" x14ac:dyDescent="0.25">
      <c r="A155" t="s">
        <v>656</v>
      </c>
      <c r="B155" t="s">
        <v>1111</v>
      </c>
      <c r="C155" t="s">
        <v>6</v>
      </c>
      <c r="D155" t="s">
        <v>9</v>
      </c>
      <c r="E155" t="s">
        <v>949</v>
      </c>
      <c r="F155" t="s">
        <v>814</v>
      </c>
      <c r="G155" t="s">
        <v>698</v>
      </c>
      <c r="H155" t="s">
        <v>1112</v>
      </c>
      <c r="I155" t="s">
        <v>1096</v>
      </c>
      <c r="J155" t="s">
        <v>121</v>
      </c>
      <c r="K155" t="s">
        <v>2964</v>
      </c>
      <c r="L155" t="s">
        <v>2967</v>
      </c>
      <c r="M155" t="s">
        <v>2973</v>
      </c>
      <c r="N155" t="s">
        <v>2943</v>
      </c>
    </row>
    <row r="156" spans="1:14" x14ac:dyDescent="0.25">
      <c r="A156" t="s">
        <v>855</v>
      </c>
      <c r="B156" t="s">
        <v>1113</v>
      </c>
      <c r="C156" t="s">
        <v>7</v>
      </c>
      <c r="D156" t="s">
        <v>13</v>
      </c>
      <c r="E156" t="s">
        <v>1008</v>
      </c>
      <c r="F156" t="s">
        <v>804</v>
      </c>
      <c r="G156" t="s">
        <v>698</v>
      </c>
      <c r="H156" t="s">
        <v>1114</v>
      </c>
      <c r="I156" t="s">
        <v>1115</v>
      </c>
      <c r="J156" t="s">
        <v>1116</v>
      </c>
      <c r="K156" t="s">
        <v>2964</v>
      </c>
      <c r="L156" t="s">
        <v>2965</v>
      </c>
      <c r="M156" t="s">
        <v>2973</v>
      </c>
      <c r="N156" t="s">
        <v>2943</v>
      </c>
    </row>
    <row r="157" spans="1:14" x14ac:dyDescent="0.25">
      <c r="A157" t="s">
        <v>848</v>
      </c>
      <c r="B157" t="s">
        <v>1117</v>
      </c>
      <c r="C157" t="s">
        <v>6</v>
      </c>
      <c r="D157" t="s">
        <v>9</v>
      </c>
      <c r="E157" t="s">
        <v>949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2964</v>
      </c>
      <c r="L157" t="s">
        <v>2967</v>
      </c>
      <c r="M157" t="s">
        <v>2973</v>
      </c>
      <c r="N157" t="s">
        <v>2943</v>
      </c>
    </row>
    <row r="158" spans="1:14" x14ac:dyDescent="0.25">
      <c r="A158" t="s">
        <v>655</v>
      </c>
      <c r="B158" t="s">
        <v>1118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1119</v>
      </c>
      <c r="K158" t="s">
        <v>2964</v>
      </c>
      <c r="L158" t="s">
        <v>2967</v>
      </c>
      <c r="M158" t="s">
        <v>2973</v>
      </c>
      <c r="N158" t="s">
        <v>2943</v>
      </c>
    </row>
    <row r="159" spans="1:14" x14ac:dyDescent="0.25">
      <c r="A159" t="s">
        <v>733</v>
      </c>
      <c r="B159" t="s">
        <v>1120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1121</v>
      </c>
      <c r="I159" t="s">
        <v>375</v>
      </c>
      <c r="J159" t="s">
        <v>1122</v>
      </c>
      <c r="K159" t="s">
        <v>2964</v>
      </c>
      <c r="L159" t="s">
        <v>2967</v>
      </c>
      <c r="M159" t="s">
        <v>2973</v>
      </c>
      <c r="N159" t="s">
        <v>2943</v>
      </c>
    </row>
    <row r="160" spans="1:14" x14ac:dyDescent="0.25">
      <c r="A160" t="s">
        <v>760</v>
      </c>
      <c r="B160" t="s">
        <v>1123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1101</v>
      </c>
      <c r="I160" t="s">
        <v>342</v>
      </c>
      <c r="J160" t="s">
        <v>92</v>
      </c>
      <c r="K160" t="s">
        <v>2964</v>
      </c>
      <c r="L160" t="s">
        <v>2967</v>
      </c>
      <c r="M160" t="s">
        <v>2973</v>
      </c>
      <c r="N160" t="s">
        <v>2943</v>
      </c>
    </row>
    <row r="161" spans="1:14" x14ac:dyDescent="0.25">
      <c r="A161" t="s">
        <v>732</v>
      </c>
      <c r="B161" t="s">
        <v>1124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1125</v>
      </c>
      <c r="J161" t="s">
        <v>1126</v>
      </c>
      <c r="K161" t="s">
        <v>2964</v>
      </c>
      <c r="L161" t="s">
        <v>2967</v>
      </c>
      <c r="M161" t="s">
        <v>2973</v>
      </c>
      <c r="N161" t="s">
        <v>2943</v>
      </c>
    </row>
    <row r="162" spans="1:14" x14ac:dyDescent="0.25">
      <c r="A162" t="s">
        <v>723</v>
      </c>
      <c r="B162" t="s">
        <v>1127</v>
      </c>
      <c r="C162" t="s">
        <v>8</v>
      </c>
      <c r="D162" t="s">
        <v>11</v>
      </c>
      <c r="E162" t="s">
        <v>927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2964</v>
      </c>
      <c r="L162" t="s">
        <v>2942</v>
      </c>
      <c r="M162" t="s">
        <v>2973</v>
      </c>
      <c r="N162" t="s">
        <v>2943</v>
      </c>
    </row>
    <row r="163" spans="1:14" x14ac:dyDescent="0.25">
      <c r="A163" t="s">
        <v>717</v>
      </c>
      <c r="B163" t="s">
        <v>1128</v>
      </c>
      <c r="C163" t="s">
        <v>7</v>
      </c>
      <c r="D163" t="s">
        <v>13</v>
      </c>
      <c r="E163" t="s">
        <v>913</v>
      </c>
      <c r="F163" t="s">
        <v>814</v>
      </c>
      <c r="G163" t="s">
        <v>721</v>
      </c>
      <c r="H163" t="s">
        <v>1129</v>
      </c>
      <c r="I163" t="s">
        <v>375</v>
      </c>
      <c r="J163" t="s">
        <v>62</v>
      </c>
      <c r="K163" t="s">
        <v>2964</v>
      </c>
      <c r="L163" t="s">
        <v>2967</v>
      </c>
      <c r="M163" t="s">
        <v>2973</v>
      </c>
      <c r="N163" t="s">
        <v>2943</v>
      </c>
    </row>
    <row r="164" spans="1:14" x14ac:dyDescent="0.25">
      <c r="A164" t="s">
        <v>759</v>
      </c>
      <c r="B164" t="s">
        <v>1130</v>
      </c>
      <c r="C164" t="s">
        <v>6</v>
      </c>
      <c r="D164" t="s">
        <v>12</v>
      </c>
      <c r="E164" t="s">
        <v>880</v>
      </c>
      <c r="F164" t="s">
        <v>814</v>
      </c>
      <c r="G164" t="s">
        <v>721</v>
      </c>
      <c r="H164" t="s">
        <v>1131</v>
      </c>
      <c r="I164" t="s">
        <v>977</v>
      </c>
      <c r="J164" t="s">
        <v>1119</v>
      </c>
      <c r="K164" t="s">
        <v>2964</v>
      </c>
      <c r="L164" t="s">
        <v>2967</v>
      </c>
      <c r="M164" t="s">
        <v>2973</v>
      </c>
      <c r="N164" t="s">
        <v>2943</v>
      </c>
    </row>
    <row r="165" spans="1:14" x14ac:dyDescent="0.25">
      <c r="A165" t="s">
        <v>729</v>
      </c>
      <c r="B165" t="s">
        <v>1132</v>
      </c>
      <c r="C165" t="s">
        <v>4</v>
      </c>
      <c r="D165" t="s">
        <v>9</v>
      </c>
      <c r="E165" t="s">
        <v>880</v>
      </c>
      <c r="F165" t="s">
        <v>814</v>
      </c>
      <c r="G165" t="s">
        <v>721</v>
      </c>
      <c r="H165" t="s">
        <v>224</v>
      </c>
      <c r="I165" t="s">
        <v>342</v>
      </c>
      <c r="J165" t="s">
        <v>1119</v>
      </c>
      <c r="K165" t="s">
        <v>2964</v>
      </c>
      <c r="L165" t="s">
        <v>2967</v>
      </c>
      <c r="M165" t="s">
        <v>2973</v>
      </c>
      <c r="N165" t="s">
        <v>2943</v>
      </c>
    </row>
    <row r="166" spans="1:14" x14ac:dyDescent="0.25">
      <c r="A166" t="s">
        <v>781</v>
      </c>
      <c r="B166" t="s">
        <v>1133</v>
      </c>
      <c r="C166" t="s">
        <v>6</v>
      </c>
      <c r="D166" t="s">
        <v>9</v>
      </c>
      <c r="E166" t="s">
        <v>1134</v>
      </c>
      <c r="F166" t="s">
        <v>398</v>
      </c>
      <c r="G166" t="s">
        <v>721</v>
      </c>
      <c r="H166" t="s">
        <v>1122</v>
      </c>
      <c r="I166" t="s">
        <v>319</v>
      </c>
      <c r="J166" t="s">
        <v>43</v>
      </c>
      <c r="K166" t="s">
        <v>2964</v>
      </c>
      <c r="L166" t="s">
        <v>2965</v>
      </c>
      <c r="M166" t="s">
        <v>2974</v>
      </c>
      <c r="N166" t="s">
        <v>2975</v>
      </c>
    </row>
    <row r="167" spans="1:14" x14ac:dyDescent="0.25">
      <c r="A167" t="s">
        <v>720</v>
      </c>
      <c r="B167" t="s">
        <v>1135</v>
      </c>
      <c r="C167" t="s">
        <v>6</v>
      </c>
      <c r="D167" t="s">
        <v>13</v>
      </c>
      <c r="E167" t="s">
        <v>1134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2964</v>
      </c>
      <c r="L167" t="s">
        <v>2965</v>
      </c>
      <c r="M167" t="s">
        <v>2974</v>
      </c>
      <c r="N167" t="s">
        <v>2975</v>
      </c>
    </row>
    <row r="168" spans="1:14" x14ac:dyDescent="0.25">
      <c r="A168" t="s">
        <v>768</v>
      </c>
      <c r="B168" t="s">
        <v>1136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1137</v>
      </c>
      <c r="I168" t="s">
        <v>1138</v>
      </c>
      <c r="J168" t="s">
        <v>41</v>
      </c>
      <c r="K168" t="s">
        <v>2964</v>
      </c>
      <c r="L168" t="s">
        <v>2965</v>
      </c>
      <c r="M168" t="s">
        <v>2974</v>
      </c>
      <c r="N168" t="s">
        <v>2975</v>
      </c>
    </row>
    <row r="169" spans="1:14" x14ac:dyDescent="0.25">
      <c r="A169" t="s">
        <v>752</v>
      </c>
      <c r="B169" t="s">
        <v>1139</v>
      </c>
      <c r="C169" t="s">
        <v>7</v>
      </c>
      <c r="D169" t="s">
        <v>11</v>
      </c>
      <c r="E169" t="s">
        <v>1100</v>
      </c>
      <c r="F169" t="s">
        <v>398</v>
      </c>
      <c r="G169" t="s">
        <v>698</v>
      </c>
      <c r="H169" t="s">
        <v>1137</v>
      </c>
      <c r="I169" t="s">
        <v>1029</v>
      </c>
      <c r="J169" t="s">
        <v>42</v>
      </c>
      <c r="K169" t="s">
        <v>2964</v>
      </c>
      <c r="L169" t="s">
        <v>2965</v>
      </c>
      <c r="M169" t="s">
        <v>2974</v>
      </c>
      <c r="N169" t="s">
        <v>2975</v>
      </c>
    </row>
    <row r="170" spans="1:14" x14ac:dyDescent="0.25">
      <c r="A170" t="s">
        <v>847</v>
      </c>
      <c r="B170" t="s">
        <v>1140</v>
      </c>
      <c r="C170" t="s">
        <v>8</v>
      </c>
      <c r="D170" t="s">
        <v>17</v>
      </c>
      <c r="E170" t="s">
        <v>880</v>
      </c>
      <c r="F170" t="s">
        <v>397</v>
      </c>
      <c r="G170" t="s">
        <v>698</v>
      </c>
      <c r="H170" t="s">
        <v>1141</v>
      </c>
      <c r="I170" t="s">
        <v>272</v>
      </c>
      <c r="J170" t="s">
        <v>125</v>
      </c>
      <c r="K170" t="s">
        <v>2964</v>
      </c>
      <c r="L170" t="s">
        <v>2965</v>
      </c>
      <c r="M170" t="s">
        <v>2974</v>
      </c>
      <c r="N170" t="s">
        <v>2975</v>
      </c>
    </row>
    <row r="171" spans="1:14" x14ac:dyDescent="0.25">
      <c r="A171" t="s">
        <v>858</v>
      </c>
      <c r="B171" t="s">
        <v>1142</v>
      </c>
      <c r="C171" t="s">
        <v>4</v>
      </c>
      <c r="D171" t="s">
        <v>13</v>
      </c>
      <c r="E171" t="s">
        <v>880</v>
      </c>
      <c r="F171" t="s">
        <v>398</v>
      </c>
      <c r="G171" t="s">
        <v>721</v>
      </c>
      <c r="H171" t="s">
        <v>1143</v>
      </c>
      <c r="I171" t="s">
        <v>281</v>
      </c>
      <c r="J171" t="s">
        <v>34</v>
      </c>
      <c r="K171" t="s">
        <v>2964</v>
      </c>
      <c r="L171" t="s">
        <v>2965</v>
      </c>
      <c r="M171" t="s">
        <v>2974</v>
      </c>
      <c r="N171" t="s">
        <v>2975</v>
      </c>
    </row>
    <row r="172" spans="1:14" x14ac:dyDescent="0.25">
      <c r="A172" t="s">
        <v>839</v>
      </c>
      <c r="B172" t="s">
        <v>1144</v>
      </c>
      <c r="C172" t="s">
        <v>8</v>
      </c>
      <c r="D172" t="s">
        <v>17</v>
      </c>
      <c r="E172" t="s">
        <v>913</v>
      </c>
      <c r="F172" t="s">
        <v>397</v>
      </c>
      <c r="G172" t="s">
        <v>698</v>
      </c>
      <c r="H172" t="s">
        <v>1101</v>
      </c>
      <c r="I172" t="s">
        <v>272</v>
      </c>
      <c r="J172" t="s">
        <v>348</v>
      </c>
      <c r="K172" t="s">
        <v>2964</v>
      </c>
      <c r="L172" t="s">
        <v>2965</v>
      </c>
      <c r="M172" t="s">
        <v>2974</v>
      </c>
      <c r="N172" t="s">
        <v>2975</v>
      </c>
    </row>
    <row r="173" spans="1:14" x14ac:dyDescent="0.25">
      <c r="A173" t="s">
        <v>765</v>
      </c>
      <c r="B173" t="s">
        <v>1145</v>
      </c>
      <c r="C173" t="s">
        <v>4</v>
      </c>
      <c r="D173" t="s">
        <v>11</v>
      </c>
      <c r="E173" t="s">
        <v>880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2964</v>
      </c>
      <c r="L173" t="s">
        <v>2965</v>
      </c>
      <c r="M173" t="s">
        <v>2974</v>
      </c>
      <c r="N173" t="s">
        <v>2975</v>
      </c>
    </row>
    <row r="174" spans="1:14" x14ac:dyDescent="0.25">
      <c r="A174" t="s">
        <v>850</v>
      </c>
      <c r="B174" t="s">
        <v>1146</v>
      </c>
      <c r="C174" t="s">
        <v>4</v>
      </c>
      <c r="D174" t="s">
        <v>17</v>
      </c>
      <c r="E174" t="s">
        <v>880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2964</v>
      </c>
      <c r="L174" t="s">
        <v>2965</v>
      </c>
      <c r="M174" t="s">
        <v>2974</v>
      </c>
      <c r="N174" t="s">
        <v>2975</v>
      </c>
    </row>
    <row r="175" spans="1:14" x14ac:dyDescent="0.25">
      <c r="A175" t="s">
        <v>836</v>
      </c>
      <c r="B175" t="s">
        <v>1147</v>
      </c>
      <c r="C175" t="s">
        <v>7</v>
      </c>
      <c r="D175" t="s">
        <v>9</v>
      </c>
      <c r="E175" t="s">
        <v>1089</v>
      </c>
      <c r="F175" t="s">
        <v>398</v>
      </c>
      <c r="G175" t="s">
        <v>698</v>
      </c>
      <c r="H175" t="s">
        <v>1148</v>
      </c>
      <c r="I175" t="s">
        <v>383</v>
      </c>
      <c r="J175" t="s">
        <v>1110</v>
      </c>
      <c r="K175" t="s">
        <v>2968</v>
      </c>
      <c r="L175" t="s">
        <v>2969</v>
      </c>
      <c r="M175" t="s">
        <v>2976</v>
      </c>
      <c r="N175" t="s">
        <v>2945</v>
      </c>
    </row>
    <row r="176" spans="1:14" x14ac:dyDescent="0.25">
      <c r="A176" t="s">
        <v>842</v>
      </c>
      <c r="B176" t="s">
        <v>1149</v>
      </c>
      <c r="C176" t="s">
        <v>6</v>
      </c>
      <c r="D176" t="s">
        <v>11</v>
      </c>
      <c r="E176" t="s">
        <v>913</v>
      </c>
      <c r="F176" t="s">
        <v>814</v>
      </c>
      <c r="G176" t="s">
        <v>721</v>
      </c>
      <c r="H176" t="s">
        <v>1150</v>
      </c>
      <c r="I176" t="s">
        <v>383</v>
      </c>
      <c r="J176" t="s">
        <v>45</v>
      </c>
      <c r="K176" t="s">
        <v>2964</v>
      </c>
      <c r="L176" t="s">
        <v>2967</v>
      </c>
      <c r="M176" t="s">
        <v>2976</v>
      </c>
      <c r="N176" t="s">
        <v>2945</v>
      </c>
    </row>
    <row r="177" spans="1:14" x14ac:dyDescent="0.25">
      <c r="A177" t="s">
        <v>849</v>
      </c>
      <c r="B177" t="s">
        <v>1151</v>
      </c>
      <c r="C177" t="s">
        <v>7</v>
      </c>
      <c r="D177" t="s">
        <v>17</v>
      </c>
      <c r="E177" t="s">
        <v>1152</v>
      </c>
      <c r="F177" t="s">
        <v>398</v>
      </c>
      <c r="G177" t="s">
        <v>698</v>
      </c>
      <c r="H177" t="s">
        <v>1153</v>
      </c>
      <c r="I177" t="s">
        <v>378</v>
      </c>
      <c r="J177" t="s">
        <v>1154</v>
      </c>
      <c r="K177" t="s">
        <v>2968</v>
      </c>
      <c r="L177" t="s">
        <v>2969</v>
      </c>
      <c r="M177" t="s">
        <v>2976</v>
      </c>
      <c r="N177" t="s">
        <v>2945</v>
      </c>
    </row>
    <row r="178" spans="1:14" x14ac:dyDescent="0.25">
      <c r="A178" t="s">
        <v>860</v>
      </c>
      <c r="B178" t="s">
        <v>1155</v>
      </c>
      <c r="C178" t="s">
        <v>8</v>
      </c>
      <c r="D178" t="s">
        <v>11</v>
      </c>
      <c r="E178" t="s">
        <v>1089</v>
      </c>
      <c r="F178" t="s">
        <v>398</v>
      </c>
      <c r="G178" t="s">
        <v>698</v>
      </c>
      <c r="H178" t="s">
        <v>145</v>
      </c>
      <c r="I178" t="s">
        <v>1156</v>
      </c>
      <c r="J178" t="s">
        <v>63</v>
      </c>
      <c r="K178" t="s">
        <v>2968</v>
      </c>
      <c r="L178" t="s">
        <v>2969</v>
      </c>
      <c r="M178" t="s">
        <v>2976</v>
      </c>
      <c r="N178" t="s">
        <v>2945</v>
      </c>
    </row>
    <row r="179" spans="1:14" x14ac:dyDescent="0.25">
      <c r="A179" t="s">
        <v>702</v>
      </c>
      <c r="B179" t="s">
        <v>1157</v>
      </c>
      <c r="C179" t="s">
        <v>4</v>
      </c>
      <c r="D179" t="s">
        <v>9</v>
      </c>
      <c r="E179" t="s">
        <v>880</v>
      </c>
      <c r="F179" t="s">
        <v>814</v>
      </c>
      <c r="G179" t="s">
        <v>721</v>
      </c>
      <c r="H179" t="s">
        <v>1158</v>
      </c>
      <c r="I179" t="s">
        <v>342</v>
      </c>
      <c r="J179" t="s">
        <v>44</v>
      </c>
      <c r="K179" t="s">
        <v>2964</v>
      </c>
      <c r="L179" t="s">
        <v>2967</v>
      </c>
      <c r="M179" t="s">
        <v>2976</v>
      </c>
      <c r="N179" t="s">
        <v>2945</v>
      </c>
    </row>
    <row r="180" spans="1:14" x14ac:dyDescent="0.25">
      <c r="A180" t="s">
        <v>652</v>
      </c>
      <c r="B180" t="s">
        <v>1159</v>
      </c>
      <c r="C180" t="s">
        <v>4</v>
      </c>
      <c r="D180" t="s">
        <v>9</v>
      </c>
      <c r="E180" t="s">
        <v>880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2964</v>
      </c>
      <c r="L180" t="s">
        <v>2967</v>
      </c>
      <c r="M180" t="s">
        <v>2976</v>
      </c>
      <c r="N180" t="s">
        <v>2945</v>
      </c>
    </row>
    <row r="181" spans="1:14" x14ac:dyDescent="0.25">
      <c r="A181" t="s">
        <v>761</v>
      </c>
      <c r="B181" t="s">
        <v>1160</v>
      </c>
      <c r="C181" t="s">
        <v>8</v>
      </c>
      <c r="D181" t="s">
        <v>13</v>
      </c>
      <c r="E181" t="s">
        <v>880</v>
      </c>
      <c r="F181" t="s">
        <v>398</v>
      </c>
      <c r="G181" t="s">
        <v>698</v>
      </c>
      <c r="H181" t="s">
        <v>1129</v>
      </c>
      <c r="I181" t="s">
        <v>977</v>
      </c>
      <c r="J181" t="s">
        <v>1103</v>
      </c>
      <c r="K181" t="s">
        <v>2968</v>
      </c>
      <c r="L181" t="s">
        <v>2969</v>
      </c>
      <c r="M181" t="s">
        <v>2976</v>
      </c>
      <c r="N181" t="s">
        <v>2945</v>
      </c>
    </row>
    <row r="182" spans="1:14" x14ac:dyDescent="0.25">
      <c r="A182" t="s">
        <v>713</v>
      </c>
      <c r="B182" t="s">
        <v>1161</v>
      </c>
      <c r="C182" t="s">
        <v>4</v>
      </c>
      <c r="D182" t="s">
        <v>13</v>
      </c>
      <c r="E182" t="s">
        <v>880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2964</v>
      </c>
      <c r="L182" t="s">
        <v>2967</v>
      </c>
      <c r="M182" t="s">
        <v>2976</v>
      </c>
      <c r="N182" t="s">
        <v>2945</v>
      </c>
    </row>
    <row r="183" spans="1:14" x14ac:dyDescent="0.25">
      <c r="A183" t="s">
        <v>657</v>
      </c>
      <c r="B183" t="s">
        <v>1162</v>
      </c>
      <c r="C183" t="s">
        <v>7</v>
      </c>
      <c r="D183" t="s">
        <v>9</v>
      </c>
      <c r="E183" t="s">
        <v>880</v>
      </c>
      <c r="F183" t="s">
        <v>398</v>
      </c>
      <c r="G183" t="s">
        <v>721</v>
      </c>
      <c r="H183" t="s">
        <v>1163</v>
      </c>
      <c r="I183" t="s">
        <v>281</v>
      </c>
      <c r="J183" t="s">
        <v>348</v>
      </c>
      <c r="K183" t="s">
        <v>2968</v>
      </c>
      <c r="L183" t="s">
        <v>2969</v>
      </c>
      <c r="M183" t="s">
        <v>2977</v>
      </c>
      <c r="N183" t="s">
        <v>2947</v>
      </c>
    </row>
    <row r="184" spans="1:14" x14ac:dyDescent="0.25">
      <c r="A184" t="s">
        <v>678</v>
      </c>
      <c r="B184" t="s">
        <v>1164</v>
      </c>
      <c r="C184" t="s">
        <v>7</v>
      </c>
      <c r="D184" t="s">
        <v>9</v>
      </c>
      <c r="E184" t="s">
        <v>880</v>
      </c>
      <c r="F184" t="s">
        <v>814</v>
      </c>
      <c r="G184" t="s">
        <v>698</v>
      </c>
      <c r="H184" t="s">
        <v>145</v>
      </c>
      <c r="I184" t="s">
        <v>974</v>
      </c>
      <c r="J184" t="s">
        <v>62</v>
      </c>
      <c r="K184" t="s">
        <v>2972</v>
      </c>
      <c r="L184" t="s">
        <v>2967</v>
      </c>
      <c r="M184" t="s">
        <v>2977</v>
      </c>
      <c r="N184" t="s">
        <v>2947</v>
      </c>
    </row>
    <row r="185" spans="1:14" x14ac:dyDescent="0.25">
      <c r="A185" t="s">
        <v>764</v>
      </c>
      <c r="B185" t="s">
        <v>1165</v>
      </c>
      <c r="C185" t="s">
        <v>7</v>
      </c>
      <c r="D185" t="s">
        <v>11</v>
      </c>
      <c r="E185" t="s">
        <v>880</v>
      </c>
      <c r="F185" t="s">
        <v>398</v>
      </c>
      <c r="G185" t="s">
        <v>721</v>
      </c>
      <c r="H185" t="s">
        <v>169</v>
      </c>
      <c r="I185" t="s">
        <v>1166</v>
      </c>
      <c r="J185" t="s">
        <v>1103</v>
      </c>
      <c r="K185" t="s">
        <v>2968</v>
      </c>
      <c r="L185" t="s">
        <v>2969</v>
      </c>
      <c r="M185" t="s">
        <v>2977</v>
      </c>
      <c r="N185" t="s">
        <v>2947</v>
      </c>
    </row>
    <row r="186" spans="1:14" x14ac:dyDescent="0.25">
      <c r="A186" t="s">
        <v>856</v>
      </c>
      <c r="B186" t="s">
        <v>1167</v>
      </c>
      <c r="C186" t="s">
        <v>7</v>
      </c>
      <c r="D186" t="s">
        <v>11</v>
      </c>
      <c r="E186" t="s">
        <v>880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2972</v>
      </c>
      <c r="L186" t="s">
        <v>2967</v>
      </c>
      <c r="M186" t="s">
        <v>2977</v>
      </c>
      <c r="N186" t="s">
        <v>2947</v>
      </c>
    </row>
    <row r="187" spans="1:14" x14ac:dyDescent="0.25">
      <c r="A187" t="s">
        <v>834</v>
      </c>
      <c r="B187" t="s">
        <v>1168</v>
      </c>
      <c r="C187" t="s">
        <v>4</v>
      </c>
      <c r="D187" t="s">
        <v>13</v>
      </c>
      <c r="E187" t="s">
        <v>880</v>
      </c>
      <c r="F187" t="s">
        <v>398</v>
      </c>
      <c r="G187" t="s">
        <v>721</v>
      </c>
      <c r="H187" t="s">
        <v>1169</v>
      </c>
      <c r="I187" t="s">
        <v>304</v>
      </c>
      <c r="J187" t="s">
        <v>103</v>
      </c>
      <c r="K187" t="s">
        <v>2968</v>
      </c>
      <c r="L187" t="s">
        <v>2969</v>
      </c>
      <c r="M187" t="s">
        <v>2977</v>
      </c>
      <c r="N187" t="s">
        <v>2947</v>
      </c>
    </row>
    <row r="188" spans="1:14" x14ac:dyDescent="0.25">
      <c r="A188" t="s">
        <v>838</v>
      </c>
      <c r="B188" t="s">
        <v>1170</v>
      </c>
      <c r="C188" t="s">
        <v>4</v>
      </c>
      <c r="D188" t="s">
        <v>13</v>
      </c>
      <c r="E188" t="s">
        <v>880</v>
      </c>
      <c r="F188" t="s">
        <v>814</v>
      </c>
      <c r="G188" t="s">
        <v>698</v>
      </c>
      <c r="H188" t="s">
        <v>1169</v>
      </c>
      <c r="I188" t="s">
        <v>304</v>
      </c>
      <c r="J188" t="s">
        <v>103</v>
      </c>
      <c r="K188" t="s">
        <v>2972</v>
      </c>
      <c r="L188" t="s">
        <v>2967</v>
      </c>
      <c r="M188" t="s">
        <v>2977</v>
      </c>
      <c r="N188" t="s">
        <v>2947</v>
      </c>
    </row>
    <row r="189" spans="1:14" x14ac:dyDescent="0.25">
      <c r="A189" t="s">
        <v>863</v>
      </c>
      <c r="B189" t="s">
        <v>1171</v>
      </c>
      <c r="C189" t="s">
        <v>8</v>
      </c>
      <c r="D189" t="s">
        <v>11</v>
      </c>
      <c r="E189" t="s">
        <v>880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2968</v>
      </c>
      <c r="L189" t="s">
        <v>2969</v>
      </c>
      <c r="M189" t="s">
        <v>2977</v>
      </c>
      <c r="N189" t="s">
        <v>2947</v>
      </c>
    </row>
    <row r="190" spans="1:14" x14ac:dyDescent="0.25">
      <c r="A190" t="s">
        <v>843</v>
      </c>
      <c r="B190" t="s">
        <v>1172</v>
      </c>
      <c r="C190" t="s">
        <v>8</v>
      </c>
      <c r="D190" t="s">
        <v>11</v>
      </c>
      <c r="E190" t="s">
        <v>880</v>
      </c>
      <c r="F190" t="s">
        <v>814</v>
      </c>
      <c r="G190" t="s">
        <v>698</v>
      </c>
      <c r="H190" t="s">
        <v>145</v>
      </c>
      <c r="I190" t="s">
        <v>1109</v>
      </c>
      <c r="J190" t="s">
        <v>96</v>
      </c>
      <c r="K190" t="s">
        <v>2972</v>
      </c>
      <c r="L190" t="s">
        <v>2967</v>
      </c>
      <c r="M190" t="s">
        <v>2977</v>
      </c>
      <c r="N190" t="s">
        <v>2947</v>
      </c>
    </row>
    <row r="191" spans="1:14" x14ac:dyDescent="0.25">
      <c r="A191" t="s">
        <v>830</v>
      </c>
      <c r="B191" t="s">
        <v>1173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1169</v>
      </c>
      <c r="I191" t="s">
        <v>351</v>
      </c>
      <c r="J191" t="s">
        <v>1126</v>
      </c>
      <c r="K191" t="s">
        <v>2968</v>
      </c>
      <c r="L191" t="s">
        <v>2969</v>
      </c>
      <c r="M191" t="s">
        <v>2978</v>
      </c>
      <c r="N191" t="s">
        <v>2979</v>
      </c>
    </row>
    <row r="192" spans="1:14" x14ac:dyDescent="0.25">
      <c r="A192" t="s">
        <v>853</v>
      </c>
      <c r="B192" t="s">
        <v>1174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1175</v>
      </c>
      <c r="I192" t="s">
        <v>1029</v>
      </c>
      <c r="J192" t="s">
        <v>63</v>
      </c>
      <c r="K192" t="s">
        <v>2968</v>
      </c>
      <c r="L192" t="s">
        <v>2969</v>
      </c>
      <c r="M192" t="s">
        <v>2978</v>
      </c>
      <c r="N192" t="s">
        <v>2979</v>
      </c>
    </row>
    <row r="193" spans="1:14" x14ac:dyDescent="0.25">
      <c r="A193" t="s">
        <v>832</v>
      </c>
      <c r="B193" t="s">
        <v>1176</v>
      </c>
      <c r="C193" t="s">
        <v>4</v>
      </c>
      <c r="D193" t="s">
        <v>17</v>
      </c>
      <c r="E193" t="s">
        <v>949</v>
      </c>
      <c r="F193" t="s">
        <v>398</v>
      </c>
      <c r="G193" t="s">
        <v>698</v>
      </c>
      <c r="H193" t="s">
        <v>86</v>
      </c>
      <c r="I193" t="s">
        <v>351</v>
      </c>
      <c r="J193" t="s">
        <v>1114</v>
      </c>
      <c r="K193" t="s">
        <v>2968</v>
      </c>
      <c r="L193" t="s">
        <v>2969</v>
      </c>
      <c r="M193" t="s">
        <v>2978</v>
      </c>
      <c r="N193" t="s">
        <v>2979</v>
      </c>
    </row>
    <row r="194" spans="1:14" x14ac:dyDescent="0.25">
      <c r="A194" t="s">
        <v>685</v>
      </c>
      <c r="B194" t="s">
        <v>1177</v>
      </c>
      <c r="C194" t="s">
        <v>4</v>
      </c>
      <c r="D194" t="s">
        <v>11</v>
      </c>
      <c r="E194" t="s">
        <v>880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2964</v>
      </c>
      <c r="L194" t="s">
        <v>2965</v>
      </c>
      <c r="M194" t="s">
        <v>2978</v>
      </c>
      <c r="N194" t="s">
        <v>2979</v>
      </c>
    </row>
    <row r="195" spans="1:14" x14ac:dyDescent="0.25">
      <c r="A195" t="s">
        <v>648</v>
      </c>
      <c r="B195" t="s">
        <v>1178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1101</v>
      </c>
      <c r="I195" t="s">
        <v>351</v>
      </c>
      <c r="J195" t="s">
        <v>1119</v>
      </c>
      <c r="K195" t="s">
        <v>2964</v>
      </c>
      <c r="L195" t="s">
        <v>2967</v>
      </c>
      <c r="M195" t="s">
        <v>2980</v>
      </c>
      <c r="N195" t="s">
        <v>2949</v>
      </c>
    </row>
    <row r="196" spans="1:14" x14ac:dyDescent="0.25">
      <c r="A196" t="s">
        <v>757</v>
      </c>
      <c r="B196" t="s">
        <v>1179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1153</v>
      </c>
      <c r="I196" t="s">
        <v>304</v>
      </c>
      <c r="J196" t="s">
        <v>1119</v>
      </c>
      <c r="K196" t="s">
        <v>2964</v>
      </c>
      <c r="L196" t="s">
        <v>2967</v>
      </c>
      <c r="M196" t="s">
        <v>2980</v>
      </c>
      <c r="N196" t="s">
        <v>2949</v>
      </c>
    </row>
    <row r="197" spans="1:14" x14ac:dyDescent="0.25">
      <c r="A197" t="s">
        <v>687</v>
      </c>
      <c r="B197" t="s">
        <v>1180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1181</v>
      </c>
      <c r="I197" t="s">
        <v>281</v>
      </c>
      <c r="J197" t="s">
        <v>103</v>
      </c>
      <c r="K197" t="s">
        <v>2964</v>
      </c>
      <c r="L197" t="s">
        <v>2967</v>
      </c>
      <c r="M197" t="s">
        <v>2980</v>
      </c>
      <c r="N197" t="s">
        <v>2949</v>
      </c>
    </row>
    <row r="198" spans="1:14" x14ac:dyDescent="0.25">
      <c r="A198" t="s">
        <v>864</v>
      </c>
      <c r="B198" t="s">
        <v>1182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1183</v>
      </c>
      <c r="I198" t="s">
        <v>342</v>
      </c>
      <c r="J198" t="s">
        <v>103</v>
      </c>
      <c r="K198" t="s">
        <v>2964</v>
      </c>
      <c r="L198" t="s">
        <v>2967</v>
      </c>
      <c r="M198" t="s">
        <v>2980</v>
      </c>
      <c r="N198" t="s">
        <v>2949</v>
      </c>
    </row>
    <row r="199" spans="1:14" x14ac:dyDescent="0.25">
      <c r="A199" t="s">
        <v>681</v>
      </c>
      <c r="B199" t="s">
        <v>1184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2964</v>
      </c>
      <c r="L199" t="s">
        <v>2967</v>
      </c>
      <c r="M199" t="s">
        <v>2981</v>
      </c>
      <c r="N199" t="s">
        <v>2951</v>
      </c>
    </row>
    <row r="200" spans="1:14" x14ac:dyDescent="0.25">
      <c r="A200" t="s">
        <v>841</v>
      </c>
      <c r="B200" t="s">
        <v>1185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1186</v>
      </c>
      <c r="I200" t="s">
        <v>351</v>
      </c>
      <c r="J200" t="s">
        <v>348</v>
      </c>
      <c r="K200" t="s">
        <v>2964</v>
      </c>
      <c r="L200" t="s">
        <v>2967</v>
      </c>
      <c r="M200" t="s">
        <v>2981</v>
      </c>
      <c r="N200" t="s">
        <v>2951</v>
      </c>
    </row>
    <row r="201" spans="1:14" x14ac:dyDescent="0.25">
      <c r="A201" t="s">
        <v>650</v>
      </c>
      <c r="B201" t="s">
        <v>1187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1188</v>
      </c>
      <c r="J201" t="s">
        <v>63</v>
      </c>
      <c r="K201" t="s">
        <v>2964</v>
      </c>
      <c r="L201" t="s">
        <v>2967</v>
      </c>
      <c r="M201" t="s">
        <v>2981</v>
      </c>
      <c r="N201" t="s">
        <v>2951</v>
      </c>
    </row>
    <row r="202" spans="1:14" x14ac:dyDescent="0.25">
      <c r="A202" t="s">
        <v>758</v>
      </c>
      <c r="B202" t="s">
        <v>1189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1190</v>
      </c>
      <c r="I202" t="s">
        <v>342</v>
      </c>
      <c r="J202" t="s">
        <v>348</v>
      </c>
      <c r="K202" t="s">
        <v>2964</v>
      </c>
      <c r="L202" t="s">
        <v>2967</v>
      </c>
      <c r="M202" t="s">
        <v>2981</v>
      </c>
      <c r="N202" t="s">
        <v>2951</v>
      </c>
    </row>
    <row r="203" spans="1:14" x14ac:dyDescent="0.25">
      <c r="A203" t="s">
        <v>767</v>
      </c>
      <c r="B203" t="s">
        <v>1191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2964</v>
      </c>
      <c r="L203" t="s">
        <v>2967</v>
      </c>
      <c r="M203" t="s">
        <v>2982</v>
      </c>
      <c r="N203" t="s">
        <v>2983</v>
      </c>
    </row>
    <row r="204" spans="1:14" x14ac:dyDescent="0.25">
      <c r="A204" t="s">
        <v>862</v>
      </c>
      <c r="B204" t="s">
        <v>1192</v>
      </c>
      <c r="C204" t="s">
        <v>7</v>
      </c>
      <c r="D204" t="s">
        <v>9</v>
      </c>
      <c r="E204" t="s">
        <v>880</v>
      </c>
      <c r="F204" t="s">
        <v>398</v>
      </c>
      <c r="G204" t="s">
        <v>698</v>
      </c>
      <c r="H204" t="s">
        <v>1193</v>
      </c>
      <c r="I204" t="s">
        <v>342</v>
      </c>
      <c r="J204" t="s">
        <v>1103</v>
      </c>
      <c r="K204" t="s">
        <v>2964</v>
      </c>
      <c r="L204" t="s">
        <v>2967</v>
      </c>
      <c r="M204" t="s">
        <v>2982</v>
      </c>
      <c r="N204" t="s">
        <v>2983</v>
      </c>
    </row>
    <row r="205" spans="1:14" x14ac:dyDescent="0.25">
      <c r="A205" t="s">
        <v>778</v>
      </c>
      <c r="B205" t="s">
        <v>1194</v>
      </c>
      <c r="C205" t="s">
        <v>6</v>
      </c>
      <c r="D205" t="s">
        <v>9</v>
      </c>
      <c r="E205" t="s">
        <v>1195</v>
      </c>
      <c r="F205" t="s">
        <v>398</v>
      </c>
      <c r="G205" t="s">
        <v>698</v>
      </c>
      <c r="H205" t="s">
        <v>1196</v>
      </c>
      <c r="I205" t="s">
        <v>342</v>
      </c>
      <c r="J205" t="s">
        <v>1197</v>
      </c>
      <c r="K205" t="s">
        <v>2964</v>
      </c>
      <c r="L205" t="s">
        <v>2967</v>
      </c>
      <c r="M205" t="s">
        <v>2984</v>
      </c>
      <c r="N205" t="s">
        <v>2953</v>
      </c>
    </row>
    <row r="206" spans="1:14" x14ac:dyDescent="0.25">
      <c r="A206" t="s">
        <v>828</v>
      </c>
      <c r="B206" t="s">
        <v>1198</v>
      </c>
      <c r="C206" t="s">
        <v>7</v>
      </c>
      <c r="D206" t="s">
        <v>11</v>
      </c>
      <c r="E206" t="s">
        <v>949</v>
      </c>
      <c r="F206" t="s">
        <v>398</v>
      </c>
      <c r="G206" t="s">
        <v>698</v>
      </c>
      <c r="H206" t="s">
        <v>1158</v>
      </c>
      <c r="I206" t="s">
        <v>1199</v>
      </c>
      <c r="J206" t="s">
        <v>1197</v>
      </c>
      <c r="K206" t="s">
        <v>2964</v>
      </c>
      <c r="L206" t="s">
        <v>2967</v>
      </c>
      <c r="M206" t="s">
        <v>2984</v>
      </c>
      <c r="N206" t="s">
        <v>2953</v>
      </c>
    </row>
    <row r="207" spans="1:14" x14ac:dyDescent="0.25">
      <c r="A207" t="s">
        <v>837</v>
      </c>
      <c r="B207" t="s">
        <v>1200</v>
      </c>
      <c r="C207" t="s">
        <v>6</v>
      </c>
      <c r="D207" t="s">
        <v>9</v>
      </c>
      <c r="E207" t="s">
        <v>1201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2972</v>
      </c>
      <c r="L207" t="s">
        <v>2942</v>
      </c>
      <c r="M207" t="s">
        <v>2985</v>
      </c>
      <c r="N207" t="s">
        <v>2986</v>
      </c>
    </row>
    <row r="208" spans="1:14" x14ac:dyDescent="0.25">
      <c r="A208" t="s">
        <v>851</v>
      </c>
      <c r="B208" t="s">
        <v>1202</v>
      </c>
      <c r="C208" t="s">
        <v>7</v>
      </c>
      <c r="D208" t="s">
        <v>13</v>
      </c>
      <c r="E208" t="s">
        <v>1100</v>
      </c>
      <c r="F208" t="s">
        <v>398</v>
      </c>
      <c r="G208" t="s">
        <v>721</v>
      </c>
      <c r="H208" t="s">
        <v>219</v>
      </c>
      <c r="I208" t="s">
        <v>375</v>
      </c>
      <c r="J208" t="s">
        <v>1203</v>
      </c>
      <c r="K208" t="s">
        <v>2972</v>
      </c>
      <c r="L208" t="s">
        <v>2942</v>
      </c>
      <c r="M208" t="s">
        <v>2985</v>
      </c>
      <c r="N208" t="s">
        <v>2986</v>
      </c>
    </row>
    <row r="209" spans="1:14" x14ac:dyDescent="0.25">
      <c r="A209" t="s">
        <v>684</v>
      </c>
      <c r="B209" t="s">
        <v>1204</v>
      </c>
      <c r="C209" t="s">
        <v>6</v>
      </c>
      <c r="D209" t="s">
        <v>9</v>
      </c>
      <c r="E209" t="s">
        <v>1100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2972</v>
      </c>
      <c r="L209" t="s">
        <v>2942</v>
      </c>
      <c r="M209" t="s">
        <v>2985</v>
      </c>
      <c r="N209" t="s">
        <v>2986</v>
      </c>
    </row>
    <row r="210" spans="1:14" x14ac:dyDescent="0.25">
      <c r="A210" t="s">
        <v>701</v>
      </c>
      <c r="B210" t="s">
        <v>1205</v>
      </c>
      <c r="C210" t="s">
        <v>7</v>
      </c>
      <c r="D210" t="s">
        <v>15</v>
      </c>
      <c r="E210" t="s">
        <v>1100</v>
      </c>
      <c r="F210" t="s">
        <v>398</v>
      </c>
      <c r="G210" t="s">
        <v>721</v>
      </c>
      <c r="H210" t="s">
        <v>177</v>
      </c>
      <c r="I210" t="s">
        <v>1096</v>
      </c>
      <c r="J210" t="s">
        <v>1206</v>
      </c>
      <c r="K210" t="s">
        <v>2972</v>
      </c>
      <c r="L210" t="s">
        <v>2942</v>
      </c>
      <c r="M210" t="s">
        <v>2985</v>
      </c>
      <c r="N210" t="s">
        <v>2986</v>
      </c>
    </row>
    <row r="211" spans="1:14" x14ac:dyDescent="0.25">
      <c r="A211" t="s">
        <v>718</v>
      </c>
      <c r="B211" t="s">
        <v>1207</v>
      </c>
      <c r="C211" t="s">
        <v>6</v>
      </c>
      <c r="D211" t="s">
        <v>9</v>
      </c>
      <c r="E211" t="s">
        <v>1100</v>
      </c>
      <c r="F211" t="s">
        <v>787</v>
      </c>
      <c r="G211" t="s">
        <v>698</v>
      </c>
      <c r="H211" t="s">
        <v>1208</v>
      </c>
      <c r="I211" t="s">
        <v>342</v>
      </c>
      <c r="J211" t="s">
        <v>1193</v>
      </c>
      <c r="K211" t="s">
        <v>2972</v>
      </c>
      <c r="L211" t="s">
        <v>2942</v>
      </c>
      <c r="M211" t="s">
        <v>2985</v>
      </c>
      <c r="N211" t="s">
        <v>2986</v>
      </c>
    </row>
    <row r="212" spans="1:14" x14ac:dyDescent="0.25">
      <c r="A212" t="s">
        <v>766</v>
      </c>
      <c r="B212" t="s">
        <v>1209</v>
      </c>
      <c r="C212" t="s">
        <v>7</v>
      </c>
      <c r="D212" t="s">
        <v>14</v>
      </c>
      <c r="E212" t="s">
        <v>1100</v>
      </c>
      <c r="F212" t="s">
        <v>397</v>
      </c>
      <c r="G212" t="s">
        <v>721</v>
      </c>
      <c r="H212" t="s">
        <v>160</v>
      </c>
      <c r="I212" t="s">
        <v>1096</v>
      </c>
      <c r="J212" t="s">
        <v>1210</v>
      </c>
      <c r="K212" t="s">
        <v>2972</v>
      </c>
      <c r="L212" t="s">
        <v>2942</v>
      </c>
      <c r="M212" t="s">
        <v>2987</v>
      </c>
      <c r="N212" t="s">
        <v>2988</v>
      </c>
    </row>
    <row r="213" spans="1:14" x14ac:dyDescent="0.25">
      <c r="A213" t="s">
        <v>675</v>
      </c>
      <c r="B213" t="s">
        <v>1211</v>
      </c>
      <c r="C213" t="s">
        <v>7</v>
      </c>
      <c r="D213" t="s">
        <v>9</v>
      </c>
      <c r="E213" t="s">
        <v>1100</v>
      </c>
      <c r="F213" t="s">
        <v>397</v>
      </c>
      <c r="G213" t="s">
        <v>721</v>
      </c>
      <c r="H213" t="s">
        <v>166</v>
      </c>
      <c r="I213" t="s">
        <v>342</v>
      </c>
      <c r="J213" t="s">
        <v>1101</v>
      </c>
      <c r="K213" t="s">
        <v>2972</v>
      </c>
      <c r="L213" t="s">
        <v>2942</v>
      </c>
      <c r="M213" t="s">
        <v>2987</v>
      </c>
      <c r="N213" t="s">
        <v>2988</v>
      </c>
    </row>
    <row r="214" spans="1:14" x14ac:dyDescent="0.25">
      <c r="A214" t="s">
        <v>756</v>
      </c>
      <c r="B214" t="s">
        <v>1212</v>
      </c>
      <c r="C214" t="s">
        <v>6</v>
      </c>
      <c r="D214" t="s">
        <v>11</v>
      </c>
      <c r="E214" t="s">
        <v>1100</v>
      </c>
      <c r="F214" t="s">
        <v>787</v>
      </c>
      <c r="G214" t="s">
        <v>698</v>
      </c>
      <c r="H214" t="s">
        <v>1213</v>
      </c>
      <c r="I214" t="s">
        <v>353</v>
      </c>
      <c r="J214" t="s">
        <v>203</v>
      </c>
      <c r="K214" t="s">
        <v>2972</v>
      </c>
      <c r="L214" t="s">
        <v>2942</v>
      </c>
      <c r="M214" t="s">
        <v>2987</v>
      </c>
      <c r="N214" t="s">
        <v>2988</v>
      </c>
    </row>
    <row r="215" spans="1:14" x14ac:dyDescent="0.25">
      <c r="A215" t="s">
        <v>647</v>
      </c>
      <c r="B215" t="s">
        <v>1214</v>
      </c>
      <c r="C215" t="s">
        <v>4</v>
      </c>
      <c r="D215" t="s">
        <v>15</v>
      </c>
      <c r="E215" t="s">
        <v>1100</v>
      </c>
      <c r="F215" t="s">
        <v>398</v>
      </c>
      <c r="G215" t="s">
        <v>721</v>
      </c>
      <c r="H215" t="s">
        <v>171</v>
      </c>
      <c r="I215" t="s">
        <v>986</v>
      </c>
      <c r="J215" t="s">
        <v>66</v>
      </c>
      <c r="K215" t="s">
        <v>2972</v>
      </c>
      <c r="L215" t="s">
        <v>2942</v>
      </c>
      <c r="M215" t="s">
        <v>2987</v>
      </c>
      <c r="N215" t="s">
        <v>2988</v>
      </c>
    </row>
    <row r="216" spans="1:14" x14ac:dyDescent="0.25">
      <c r="A216" t="s">
        <v>706</v>
      </c>
      <c r="B216" t="s">
        <v>1215</v>
      </c>
      <c r="C216" t="s">
        <v>6</v>
      </c>
      <c r="D216" t="s">
        <v>11</v>
      </c>
      <c r="E216" t="s">
        <v>1100</v>
      </c>
      <c r="F216" t="s">
        <v>787</v>
      </c>
      <c r="G216" t="s">
        <v>698</v>
      </c>
      <c r="H216" t="s">
        <v>1216</v>
      </c>
      <c r="I216" t="s">
        <v>1217</v>
      </c>
      <c r="J216" t="s">
        <v>203</v>
      </c>
      <c r="K216" t="s">
        <v>2972</v>
      </c>
      <c r="L216" t="s">
        <v>2942</v>
      </c>
      <c r="M216" t="s">
        <v>2987</v>
      </c>
      <c r="N216" t="s">
        <v>2988</v>
      </c>
    </row>
    <row r="217" spans="1:14" x14ac:dyDescent="0.25">
      <c r="A217" t="s">
        <v>835</v>
      </c>
      <c r="B217" t="s">
        <v>1218</v>
      </c>
      <c r="C217" t="s">
        <v>6</v>
      </c>
      <c r="D217" t="s">
        <v>13</v>
      </c>
      <c r="E217" t="s">
        <v>1100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2972</v>
      </c>
      <c r="L217" t="s">
        <v>2942</v>
      </c>
      <c r="M217" t="s">
        <v>2987</v>
      </c>
      <c r="N217" t="s">
        <v>2988</v>
      </c>
    </row>
    <row r="218" spans="1:14" x14ac:dyDescent="0.25">
      <c r="A218" t="s">
        <v>709</v>
      </c>
      <c r="B218" t="s">
        <v>1219</v>
      </c>
      <c r="C218" t="s">
        <v>7</v>
      </c>
      <c r="D218" t="s">
        <v>10</v>
      </c>
      <c r="E218" t="s">
        <v>1100</v>
      </c>
      <c r="F218" t="s">
        <v>397</v>
      </c>
      <c r="G218" t="s">
        <v>721</v>
      </c>
      <c r="H218" t="s">
        <v>162</v>
      </c>
      <c r="I218" t="s">
        <v>1109</v>
      </c>
      <c r="J218" t="s">
        <v>1148</v>
      </c>
      <c r="K218" t="s">
        <v>2972</v>
      </c>
      <c r="L218" t="s">
        <v>2942</v>
      </c>
      <c r="M218" t="s">
        <v>2987</v>
      </c>
      <c r="N218" t="s">
        <v>2988</v>
      </c>
    </row>
    <row r="219" spans="1:14" x14ac:dyDescent="0.25">
      <c r="A219" t="s">
        <v>854</v>
      </c>
      <c r="B219" t="s">
        <v>1220</v>
      </c>
      <c r="C219" t="s">
        <v>4</v>
      </c>
      <c r="D219" t="s">
        <v>15</v>
      </c>
      <c r="E219" t="s">
        <v>1100</v>
      </c>
      <c r="F219" t="s">
        <v>398</v>
      </c>
      <c r="G219" t="s">
        <v>721</v>
      </c>
      <c r="H219" t="s">
        <v>171</v>
      </c>
      <c r="I219" t="s">
        <v>986</v>
      </c>
      <c r="J219" t="s">
        <v>66</v>
      </c>
      <c r="K219" t="s">
        <v>2972</v>
      </c>
      <c r="L219" t="s">
        <v>2942</v>
      </c>
      <c r="M219" t="s">
        <v>2987</v>
      </c>
      <c r="N219" t="s">
        <v>2988</v>
      </c>
    </row>
    <row r="220" spans="1:14" x14ac:dyDescent="0.25">
      <c r="A220" t="s">
        <v>840</v>
      </c>
      <c r="B220" t="s">
        <v>1221</v>
      </c>
      <c r="C220" t="s">
        <v>4</v>
      </c>
      <c r="D220" t="s">
        <v>15</v>
      </c>
      <c r="E220" t="s">
        <v>1100</v>
      </c>
      <c r="F220" t="s">
        <v>398</v>
      </c>
      <c r="G220" t="s">
        <v>721</v>
      </c>
      <c r="H220" t="s">
        <v>171</v>
      </c>
      <c r="I220" t="s">
        <v>967</v>
      </c>
      <c r="J220" t="s">
        <v>151</v>
      </c>
      <c r="K220" t="s">
        <v>2972</v>
      </c>
      <c r="L220" t="s">
        <v>2942</v>
      </c>
      <c r="M220" t="s">
        <v>2987</v>
      </c>
      <c r="N220" t="s">
        <v>2988</v>
      </c>
    </row>
    <row r="221" spans="1:14" x14ac:dyDescent="0.25">
      <c r="A221" t="s">
        <v>703</v>
      </c>
      <c r="B221" t="s">
        <v>1222</v>
      </c>
      <c r="C221" t="s">
        <v>6</v>
      </c>
      <c r="D221" t="s">
        <v>15</v>
      </c>
      <c r="E221" t="s">
        <v>1089</v>
      </c>
      <c r="F221" t="s">
        <v>787</v>
      </c>
      <c r="G221" t="s">
        <v>698</v>
      </c>
      <c r="H221" t="s">
        <v>224</v>
      </c>
      <c r="I221" t="s">
        <v>1102</v>
      </c>
      <c r="J221" t="s">
        <v>1122</v>
      </c>
      <c r="K221" t="s">
        <v>2972</v>
      </c>
      <c r="L221" t="s">
        <v>2967</v>
      </c>
      <c r="M221" t="s">
        <v>2989</v>
      </c>
      <c r="N221" t="s">
        <v>2990</v>
      </c>
    </row>
    <row r="222" spans="1:14" x14ac:dyDescent="0.25">
      <c r="A222" t="s">
        <v>662</v>
      </c>
      <c r="B222" t="s">
        <v>1223</v>
      </c>
      <c r="C222" t="s">
        <v>7</v>
      </c>
      <c r="D222" t="s">
        <v>9</v>
      </c>
      <c r="E222" t="s">
        <v>1089</v>
      </c>
      <c r="F222" t="s">
        <v>803</v>
      </c>
      <c r="G222" t="s">
        <v>698</v>
      </c>
      <c r="H222" t="s">
        <v>1224</v>
      </c>
      <c r="I222" t="s">
        <v>342</v>
      </c>
      <c r="J222" t="s">
        <v>1225</v>
      </c>
      <c r="K222" t="s">
        <v>2972</v>
      </c>
      <c r="L222" t="s">
        <v>2967</v>
      </c>
      <c r="M222" t="s">
        <v>2991</v>
      </c>
      <c r="N222" t="s">
        <v>2992</v>
      </c>
    </row>
    <row r="223" spans="1:14" x14ac:dyDescent="0.25">
      <c r="A223" t="s">
        <v>708</v>
      </c>
      <c r="B223" t="s">
        <v>1226</v>
      </c>
      <c r="C223" t="s">
        <v>4</v>
      </c>
      <c r="D223" t="s">
        <v>13</v>
      </c>
      <c r="E223" t="s">
        <v>1089</v>
      </c>
      <c r="F223" t="s">
        <v>398</v>
      </c>
      <c r="G223" t="s">
        <v>673</v>
      </c>
      <c r="H223" t="s">
        <v>1227</v>
      </c>
      <c r="I223" t="s">
        <v>302</v>
      </c>
      <c r="J223" t="s">
        <v>62</v>
      </c>
      <c r="K223" t="s">
        <v>2972</v>
      </c>
      <c r="L223" t="s">
        <v>2967</v>
      </c>
      <c r="M223" t="s">
        <v>2991</v>
      </c>
      <c r="N223" t="s">
        <v>2992</v>
      </c>
    </row>
    <row r="224" spans="1:14" x14ac:dyDescent="0.25">
      <c r="A224" t="s">
        <v>719</v>
      </c>
      <c r="B224" t="s">
        <v>1228</v>
      </c>
      <c r="C224" t="s">
        <v>4</v>
      </c>
      <c r="D224" t="s">
        <v>13</v>
      </c>
      <c r="E224" t="s">
        <v>1089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2972</v>
      </c>
      <c r="L224" t="s">
        <v>2967</v>
      </c>
      <c r="M224" t="s">
        <v>2991</v>
      </c>
      <c r="N224" t="s">
        <v>2992</v>
      </c>
    </row>
    <row r="225" spans="1:14" x14ac:dyDescent="0.25">
      <c r="A225" t="s">
        <v>705</v>
      </c>
      <c r="B225" t="s">
        <v>1229</v>
      </c>
      <c r="C225" t="s">
        <v>6</v>
      </c>
      <c r="D225" t="s">
        <v>15</v>
      </c>
      <c r="E225" t="s">
        <v>1152</v>
      </c>
      <c r="F225" t="s">
        <v>787</v>
      </c>
      <c r="G225" t="s">
        <v>698</v>
      </c>
      <c r="H225" t="s">
        <v>155</v>
      </c>
      <c r="I225" t="s">
        <v>1102</v>
      </c>
      <c r="J225" t="s">
        <v>107</v>
      </c>
      <c r="K225" t="s">
        <v>2972</v>
      </c>
      <c r="L225" t="s">
        <v>2967</v>
      </c>
      <c r="M225" t="s">
        <v>2991</v>
      </c>
      <c r="N225" t="s">
        <v>2992</v>
      </c>
    </row>
    <row r="226" spans="1:14" x14ac:dyDescent="0.25">
      <c r="A226" t="s">
        <v>780</v>
      </c>
      <c r="B226" t="s">
        <v>1230</v>
      </c>
      <c r="C226" t="s">
        <v>7</v>
      </c>
      <c r="D226" t="s">
        <v>9</v>
      </c>
      <c r="E226" t="s">
        <v>1152</v>
      </c>
      <c r="F226" t="s">
        <v>803</v>
      </c>
      <c r="G226" t="s">
        <v>698</v>
      </c>
      <c r="H226" t="s">
        <v>1231</v>
      </c>
      <c r="I226" t="s">
        <v>377</v>
      </c>
      <c r="J226" t="s">
        <v>1213</v>
      </c>
      <c r="K226" t="s">
        <v>2972</v>
      </c>
      <c r="L226" t="s">
        <v>2967</v>
      </c>
      <c r="M226" t="s">
        <v>2991</v>
      </c>
      <c r="N226" t="s">
        <v>2992</v>
      </c>
    </row>
    <row r="227" spans="1:14" x14ac:dyDescent="0.25">
      <c r="A227" t="s">
        <v>859</v>
      </c>
      <c r="B227" t="s">
        <v>1232</v>
      </c>
      <c r="C227" t="s">
        <v>4</v>
      </c>
      <c r="D227" t="s">
        <v>13</v>
      </c>
      <c r="E227" t="s">
        <v>1089</v>
      </c>
      <c r="F227" t="s">
        <v>397</v>
      </c>
      <c r="G227" t="s">
        <v>673</v>
      </c>
      <c r="H227" t="s">
        <v>1163</v>
      </c>
      <c r="I227" t="s">
        <v>287</v>
      </c>
      <c r="J227" t="s">
        <v>122</v>
      </c>
      <c r="K227" t="s">
        <v>2972</v>
      </c>
      <c r="L227" t="s">
        <v>2967</v>
      </c>
      <c r="M227" t="s">
        <v>2991</v>
      </c>
      <c r="N227" t="s">
        <v>2992</v>
      </c>
    </row>
    <row r="228" spans="1:14" x14ac:dyDescent="0.25">
      <c r="A228" t="s">
        <v>831</v>
      </c>
      <c r="B228" t="s">
        <v>1233</v>
      </c>
      <c r="C228" t="s">
        <v>6</v>
      </c>
      <c r="D228" t="s">
        <v>15</v>
      </c>
      <c r="E228" t="s">
        <v>1234</v>
      </c>
      <c r="F228" t="s">
        <v>803</v>
      </c>
      <c r="G228" t="s">
        <v>698</v>
      </c>
      <c r="H228" t="s">
        <v>226</v>
      </c>
      <c r="I228" t="s">
        <v>358</v>
      </c>
      <c r="J228" t="s">
        <v>1235</v>
      </c>
      <c r="K228" t="s">
        <v>2993</v>
      </c>
      <c r="L228" t="s">
        <v>2942</v>
      </c>
      <c r="M228" t="s">
        <v>2991</v>
      </c>
      <c r="N228" t="s">
        <v>2992</v>
      </c>
    </row>
    <row r="229" spans="1:14" x14ac:dyDescent="0.25">
      <c r="A229" t="s">
        <v>861</v>
      </c>
      <c r="B229" t="s">
        <v>1236</v>
      </c>
      <c r="C229" t="s">
        <v>6</v>
      </c>
      <c r="D229" t="s">
        <v>13</v>
      </c>
      <c r="E229" t="s">
        <v>880</v>
      </c>
      <c r="F229" t="s">
        <v>782</v>
      </c>
      <c r="G229" t="s">
        <v>698</v>
      </c>
      <c r="H229" t="s">
        <v>1237</v>
      </c>
      <c r="I229" t="s">
        <v>342</v>
      </c>
      <c r="J229" t="s">
        <v>1121</v>
      </c>
      <c r="K229" t="s">
        <v>2993</v>
      </c>
      <c r="L229" t="s">
        <v>2942</v>
      </c>
      <c r="M229" t="s">
        <v>2994</v>
      </c>
      <c r="N229" t="s">
        <v>2995</v>
      </c>
    </row>
    <row r="230" spans="1:14" x14ac:dyDescent="0.25">
      <c r="A230" t="s">
        <v>833</v>
      </c>
      <c r="B230" t="s">
        <v>1238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2993</v>
      </c>
      <c r="L230" t="s">
        <v>2942</v>
      </c>
      <c r="M230" t="s">
        <v>2994</v>
      </c>
      <c r="N230" t="s">
        <v>2995</v>
      </c>
    </row>
    <row r="231" spans="1:14" x14ac:dyDescent="0.25">
      <c r="A231" t="s">
        <v>845</v>
      </c>
      <c r="B231" t="s">
        <v>1239</v>
      </c>
      <c r="C231" t="s">
        <v>7</v>
      </c>
      <c r="D231" t="s">
        <v>13</v>
      </c>
      <c r="E231" t="s">
        <v>1134</v>
      </c>
      <c r="F231" t="s">
        <v>397</v>
      </c>
      <c r="G231" t="s">
        <v>698</v>
      </c>
      <c r="H231" t="s">
        <v>1240</v>
      </c>
      <c r="I231" t="s">
        <v>342</v>
      </c>
      <c r="J231" t="s">
        <v>1143</v>
      </c>
      <c r="K231" t="s">
        <v>2993</v>
      </c>
      <c r="L231" t="s">
        <v>2942</v>
      </c>
      <c r="M231" t="s">
        <v>2994</v>
      </c>
      <c r="N231" t="s">
        <v>2995</v>
      </c>
    </row>
    <row r="232" spans="1:14" x14ac:dyDescent="0.25">
      <c r="A232" t="s">
        <v>857</v>
      </c>
      <c r="B232" t="s">
        <v>1241</v>
      </c>
      <c r="C232" t="s">
        <v>6</v>
      </c>
      <c r="D232" t="s">
        <v>10</v>
      </c>
      <c r="E232" t="s">
        <v>913</v>
      </c>
      <c r="F232" t="s">
        <v>397</v>
      </c>
      <c r="G232" t="s">
        <v>698</v>
      </c>
      <c r="H232" t="s">
        <v>165</v>
      </c>
      <c r="I232" t="s">
        <v>974</v>
      </c>
      <c r="J232" t="s">
        <v>49</v>
      </c>
      <c r="K232" t="s">
        <v>2993</v>
      </c>
      <c r="L232" t="s">
        <v>2942</v>
      </c>
      <c r="M232" t="s">
        <v>2996</v>
      </c>
      <c r="N232" t="s">
        <v>2997</v>
      </c>
    </row>
    <row r="233" spans="1:14" x14ac:dyDescent="0.25">
      <c r="A233" t="s">
        <v>846</v>
      </c>
      <c r="B233" t="s">
        <v>1242</v>
      </c>
      <c r="C233" t="s">
        <v>4</v>
      </c>
      <c r="D233" t="s">
        <v>15</v>
      </c>
      <c r="E233" t="s">
        <v>880</v>
      </c>
      <c r="F233" t="s">
        <v>803</v>
      </c>
      <c r="G233" t="s">
        <v>698</v>
      </c>
      <c r="H233" t="s">
        <v>1243</v>
      </c>
      <c r="I233" t="s">
        <v>351</v>
      </c>
      <c r="J233" t="s">
        <v>259</v>
      </c>
      <c r="K233" t="s">
        <v>2993</v>
      </c>
      <c r="L233" t="s">
        <v>2942</v>
      </c>
      <c r="M233" t="s">
        <v>2996</v>
      </c>
      <c r="N233" t="s">
        <v>2997</v>
      </c>
    </row>
    <row r="234" spans="1:14" x14ac:dyDescent="0.25">
      <c r="A234" t="s">
        <v>704</v>
      </c>
      <c r="B234" t="s">
        <v>1244</v>
      </c>
      <c r="C234" t="s">
        <v>6</v>
      </c>
      <c r="D234" t="s">
        <v>9</v>
      </c>
      <c r="E234" t="s">
        <v>927</v>
      </c>
      <c r="F234" t="s">
        <v>397</v>
      </c>
      <c r="G234" t="s">
        <v>698</v>
      </c>
      <c r="H234" t="s">
        <v>1245</v>
      </c>
      <c r="I234" t="s">
        <v>1246</v>
      </c>
      <c r="J234" t="s">
        <v>1247</v>
      </c>
      <c r="K234" t="s">
        <v>2993</v>
      </c>
      <c r="L234" t="s">
        <v>2942</v>
      </c>
      <c r="M234" t="s">
        <v>2996</v>
      </c>
      <c r="N234" t="s">
        <v>2997</v>
      </c>
    </row>
    <row r="235" spans="1:14" x14ac:dyDescent="0.25">
      <c r="A235" t="s">
        <v>710</v>
      </c>
      <c r="B235" t="s">
        <v>1248</v>
      </c>
      <c r="C235" t="s">
        <v>7</v>
      </c>
      <c r="D235" t="s">
        <v>13</v>
      </c>
      <c r="E235" t="s">
        <v>913</v>
      </c>
      <c r="F235" t="s">
        <v>782</v>
      </c>
      <c r="G235" t="s">
        <v>721</v>
      </c>
      <c r="H235" t="s">
        <v>245</v>
      </c>
      <c r="I235" t="s">
        <v>1199</v>
      </c>
      <c r="J235" t="s">
        <v>155</v>
      </c>
      <c r="K235" t="s">
        <v>2993</v>
      </c>
      <c r="L235" t="s">
        <v>2942</v>
      </c>
      <c r="M235" t="s">
        <v>2996</v>
      </c>
      <c r="N235" t="s">
        <v>2997</v>
      </c>
    </row>
    <row r="236" spans="1:14" x14ac:dyDescent="0.25">
      <c r="A236" t="s">
        <v>844</v>
      </c>
      <c r="B236" t="s">
        <v>1249</v>
      </c>
      <c r="C236" t="s">
        <v>4</v>
      </c>
      <c r="D236" t="s">
        <v>15</v>
      </c>
      <c r="E236" t="s">
        <v>880</v>
      </c>
      <c r="F236" t="s">
        <v>803</v>
      </c>
      <c r="G236" t="s">
        <v>698</v>
      </c>
      <c r="H236" t="s">
        <v>1250</v>
      </c>
      <c r="I236" t="s">
        <v>967</v>
      </c>
      <c r="J236" t="s">
        <v>259</v>
      </c>
      <c r="K236" t="s">
        <v>2993</v>
      </c>
      <c r="L236" t="s">
        <v>2942</v>
      </c>
      <c r="M236" t="s">
        <v>2996</v>
      </c>
      <c r="N236" t="s">
        <v>2998</v>
      </c>
    </row>
    <row r="237" spans="1:14" x14ac:dyDescent="0.25">
      <c r="A237" t="s">
        <v>711</v>
      </c>
      <c r="B237" t="s">
        <v>1251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1252</v>
      </c>
      <c r="I237" t="s">
        <v>1253</v>
      </c>
      <c r="J237" t="s">
        <v>169</v>
      </c>
      <c r="K237" t="s">
        <v>2993</v>
      </c>
      <c r="L237" t="s">
        <v>2942</v>
      </c>
      <c r="M237" t="s">
        <v>2999</v>
      </c>
      <c r="N237" t="s">
        <v>2998</v>
      </c>
    </row>
    <row r="238" spans="1:14" x14ac:dyDescent="0.25">
      <c r="A238" t="s">
        <v>654</v>
      </c>
      <c r="B238" t="s">
        <v>1254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1255</v>
      </c>
      <c r="I238" t="s">
        <v>342</v>
      </c>
      <c r="J238" t="s">
        <v>1183</v>
      </c>
      <c r="K238" t="s">
        <v>2993</v>
      </c>
      <c r="L238" t="s">
        <v>2942</v>
      </c>
      <c r="M238" t="s">
        <v>2999</v>
      </c>
      <c r="N238" t="s">
        <v>2998</v>
      </c>
    </row>
    <row r="239" spans="1:14" x14ac:dyDescent="0.25">
      <c r="A239" t="s">
        <v>707</v>
      </c>
      <c r="B239" t="s">
        <v>1256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1257</v>
      </c>
      <c r="I239" t="s">
        <v>342</v>
      </c>
      <c r="J239" t="s">
        <v>258</v>
      </c>
      <c r="K239" t="s">
        <v>2993</v>
      </c>
      <c r="L239" t="s">
        <v>2942</v>
      </c>
      <c r="M239" t="s">
        <v>2999</v>
      </c>
      <c r="N239" t="s">
        <v>2998</v>
      </c>
    </row>
    <row r="240" spans="1:14" x14ac:dyDescent="0.25">
      <c r="A240" t="s">
        <v>686</v>
      </c>
      <c r="B240" t="s">
        <v>1258</v>
      </c>
      <c r="C240" t="s">
        <v>6</v>
      </c>
      <c r="D240" t="s">
        <v>15</v>
      </c>
      <c r="E240" t="s">
        <v>1259</v>
      </c>
      <c r="F240" t="s">
        <v>782</v>
      </c>
      <c r="G240" t="s">
        <v>721</v>
      </c>
      <c r="H240" t="s">
        <v>210</v>
      </c>
      <c r="I240" t="s">
        <v>1156</v>
      </c>
      <c r="J240" t="s">
        <v>198</v>
      </c>
      <c r="K240" t="s">
        <v>2993</v>
      </c>
      <c r="L240" t="s">
        <v>2942</v>
      </c>
      <c r="M240" t="s">
        <v>3000</v>
      </c>
      <c r="N240" t="s">
        <v>3001</v>
      </c>
    </row>
    <row r="241" spans="1:14" x14ac:dyDescent="0.25">
      <c r="A241" t="s">
        <v>829</v>
      </c>
      <c r="B241" t="s">
        <v>1260</v>
      </c>
      <c r="C241" t="s">
        <v>6</v>
      </c>
      <c r="D241" t="s">
        <v>15</v>
      </c>
      <c r="E241" t="s">
        <v>1259</v>
      </c>
      <c r="F241" t="s">
        <v>775</v>
      </c>
      <c r="G241" t="s">
        <v>698</v>
      </c>
      <c r="H241" t="s">
        <v>1261</v>
      </c>
      <c r="I241" t="s">
        <v>1262</v>
      </c>
      <c r="J241" t="s">
        <v>1263</v>
      </c>
      <c r="K241" t="s">
        <v>2993</v>
      </c>
      <c r="L241" t="s">
        <v>2942</v>
      </c>
      <c r="M241" t="s">
        <v>3000</v>
      </c>
      <c r="N241" t="s">
        <v>3001</v>
      </c>
    </row>
    <row r="242" spans="1:14" x14ac:dyDescent="0.25">
      <c r="A242" t="s">
        <v>779</v>
      </c>
      <c r="B242" t="s">
        <v>1264</v>
      </c>
      <c r="C242" t="s">
        <v>6</v>
      </c>
      <c r="D242" t="s">
        <v>9</v>
      </c>
      <c r="E242" t="s">
        <v>1265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2993</v>
      </c>
      <c r="L242" t="s">
        <v>2942</v>
      </c>
      <c r="M242" t="s">
        <v>3000</v>
      </c>
      <c r="N242" t="s">
        <v>3001</v>
      </c>
    </row>
    <row r="243" spans="1:14" x14ac:dyDescent="0.25">
      <c r="A243" t="s">
        <v>728</v>
      </c>
      <c r="B243" t="s">
        <v>1266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1175</v>
      </c>
      <c r="K243" t="s">
        <v>2993</v>
      </c>
      <c r="L243" t="s">
        <v>2942</v>
      </c>
      <c r="M243" t="s">
        <v>3002</v>
      </c>
      <c r="N243" t="s">
        <v>3003</v>
      </c>
    </row>
    <row r="244" spans="1:14" x14ac:dyDescent="0.25">
      <c r="A244" t="s">
        <v>852</v>
      </c>
      <c r="B244" t="s">
        <v>1267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1268</v>
      </c>
      <c r="I244" t="s">
        <v>353</v>
      </c>
      <c r="J244" t="s">
        <v>1269</v>
      </c>
      <c r="K244" t="s">
        <v>2993</v>
      </c>
      <c r="L244" t="s">
        <v>2942</v>
      </c>
      <c r="M244" t="s">
        <v>3004</v>
      </c>
      <c r="N244" t="s">
        <v>3005</v>
      </c>
    </row>
    <row r="245" spans="1:14" x14ac:dyDescent="0.25">
      <c r="A245" t="s">
        <v>660</v>
      </c>
      <c r="B245" t="s">
        <v>1270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1271</v>
      </c>
      <c r="I245" t="s">
        <v>353</v>
      </c>
      <c r="J245" t="s">
        <v>1150</v>
      </c>
      <c r="K245" t="s">
        <v>2993</v>
      </c>
      <c r="L245" t="s">
        <v>2942</v>
      </c>
      <c r="M245" t="s">
        <v>3004</v>
      </c>
      <c r="N245" t="s">
        <v>3005</v>
      </c>
    </row>
    <row r="246" spans="1:14" x14ac:dyDescent="0.25">
      <c r="A246" t="s">
        <v>1272</v>
      </c>
      <c r="B246" t="s">
        <v>1273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1274</v>
      </c>
      <c r="K246" t="s">
        <v>2993</v>
      </c>
      <c r="L246" t="s">
        <v>2942</v>
      </c>
      <c r="M246" t="s">
        <v>3004</v>
      </c>
      <c r="N246" t="s">
        <v>3005</v>
      </c>
    </row>
    <row r="247" spans="1:14" x14ac:dyDescent="0.25">
      <c r="A247" t="s">
        <v>1275</v>
      </c>
      <c r="B247" t="s">
        <v>1276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1277</v>
      </c>
      <c r="I247" t="s">
        <v>353</v>
      </c>
      <c r="J247" t="s">
        <v>104</v>
      </c>
      <c r="K247" t="s">
        <v>2993</v>
      </c>
      <c r="L247" t="s">
        <v>2942</v>
      </c>
      <c r="M247" t="s">
        <v>3004</v>
      </c>
      <c r="N247" t="s">
        <v>3005</v>
      </c>
    </row>
    <row r="248" spans="1:14" x14ac:dyDescent="0.25">
      <c r="A248" t="s">
        <v>1278</v>
      </c>
      <c r="B248" t="s">
        <v>1279</v>
      </c>
      <c r="C248" t="s">
        <v>4</v>
      </c>
      <c r="D248" t="s">
        <v>9</v>
      </c>
      <c r="E248" t="s">
        <v>927</v>
      </c>
      <c r="F248" t="s">
        <v>397</v>
      </c>
      <c r="G248" t="s">
        <v>721</v>
      </c>
      <c r="H248" t="s">
        <v>239</v>
      </c>
      <c r="I248" t="s">
        <v>1115</v>
      </c>
      <c r="J248" t="s">
        <v>145</v>
      </c>
      <c r="K248" t="s">
        <v>2993</v>
      </c>
      <c r="L248" t="s">
        <v>2942</v>
      </c>
      <c r="M248" t="s">
        <v>3004</v>
      </c>
      <c r="N248" t="s">
        <v>3005</v>
      </c>
    </row>
    <row r="249" spans="1:14" x14ac:dyDescent="0.25">
      <c r="A249" t="s">
        <v>1280</v>
      </c>
      <c r="B249" t="s">
        <v>1281</v>
      </c>
      <c r="C249" t="s">
        <v>4</v>
      </c>
      <c r="D249" t="s">
        <v>17</v>
      </c>
      <c r="E249" t="s">
        <v>913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2993</v>
      </c>
      <c r="L249" t="s">
        <v>2942</v>
      </c>
      <c r="M249" t="s">
        <v>3004</v>
      </c>
      <c r="N249" t="s">
        <v>3005</v>
      </c>
    </row>
    <row r="250" spans="1:14" x14ac:dyDescent="0.25">
      <c r="A250" t="s">
        <v>1282</v>
      </c>
      <c r="B250" t="s">
        <v>1283</v>
      </c>
      <c r="C250" t="s">
        <v>7</v>
      </c>
      <c r="D250" t="s">
        <v>13</v>
      </c>
      <c r="E250" t="s">
        <v>913</v>
      </c>
      <c r="F250" t="s">
        <v>782</v>
      </c>
      <c r="G250" t="s">
        <v>721</v>
      </c>
      <c r="H250" t="s">
        <v>1284</v>
      </c>
      <c r="I250" t="s">
        <v>1096</v>
      </c>
      <c r="J250" t="s">
        <v>206</v>
      </c>
      <c r="K250" t="s">
        <v>2993</v>
      </c>
      <c r="L250" t="s">
        <v>2942</v>
      </c>
      <c r="M250" t="s">
        <v>3004</v>
      </c>
      <c r="N250" t="s">
        <v>3005</v>
      </c>
    </row>
    <row r="251" spans="1:14" x14ac:dyDescent="0.25">
      <c r="A251" t="s">
        <v>1285</v>
      </c>
      <c r="B251" t="s">
        <v>1286</v>
      </c>
      <c r="C251" t="s">
        <v>4</v>
      </c>
      <c r="D251" t="s">
        <v>9</v>
      </c>
      <c r="E251" t="s">
        <v>913</v>
      </c>
      <c r="F251" t="s">
        <v>787</v>
      </c>
      <c r="G251" t="s">
        <v>698</v>
      </c>
      <c r="H251" t="s">
        <v>1287</v>
      </c>
      <c r="I251" t="s">
        <v>1156</v>
      </c>
      <c r="J251" t="s">
        <v>99</v>
      </c>
      <c r="K251" t="s">
        <v>2993</v>
      </c>
      <c r="L251" t="s">
        <v>2942</v>
      </c>
      <c r="M251" t="s">
        <v>3004</v>
      </c>
      <c r="N251" t="s">
        <v>3005</v>
      </c>
    </row>
    <row r="252" spans="1:14" x14ac:dyDescent="0.25">
      <c r="A252" t="s">
        <v>1288</v>
      </c>
      <c r="B252" t="s">
        <v>1289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2993</v>
      </c>
      <c r="L252" t="s">
        <v>2942</v>
      </c>
      <c r="M252" t="s">
        <v>3006</v>
      </c>
      <c r="N252" t="s">
        <v>3007</v>
      </c>
    </row>
    <row r="253" spans="1:14" x14ac:dyDescent="0.25">
      <c r="A253" t="s">
        <v>1290</v>
      </c>
      <c r="B253" t="s">
        <v>1291</v>
      </c>
      <c r="C253" t="s">
        <v>7</v>
      </c>
      <c r="D253" t="s">
        <v>13</v>
      </c>
      <c r="E253" t="s">
        <v>949</v>
      </c>
      <c r="F253" t="s">
        <v>397</v>
      </c>
      <c r="G253" t="s">
        <v>721</v>
      </c>
      <c r="H253" t="s">
        <v>76</v>
      </c>
      <c r="I253" t="s">
        <v>375</v>
      </c>
      <c r="J253" t="s">
        <v>1169</v>
      </c>
      <c r="K253" t="s">
        <v>2993</v>
      </c>
      <c r="L253" t="s">
        <v>2942</v>
      </c>
      <c r="M253" t="s">
        <v>3006</v>
      </c>
      <c r="N253" t="s">
        <v>3007</v>
      </c>
    </row>
    <row r="254" spans="1:14" x14ac:dyDescent="0.25">
      <c r="A254" t="s">
        <v>1292</v>
      </c>
      <c r="B254" t="s">
        <v>1293</v>
      </c>
      <c r="C254" t="s">
        <v>7</v>
      </c>
      <c r="D254" t="s">
        <v>14</v>
      </c>
      <c r="E254" t="s">
        <v>949</v>
      </c>
      <c r="F254" t="s">
        <v>397</v>
      </c>
      <c r="G254" t="s">
        <v>721</v>
      </c>
      <c r="H254" t="s">
        <v>160</v>
      </c>
      <c r="I254" t="s">
        <v>353</v>
      </c>
      <c r="J254" t="s">
        <v>1153</v>
      </c>
      <c r="K254" t="s">
        <v>2993</v>
      </c>
      <c r="L254" t="s">
        <v>2942</v>
      </c>
      <c r="M254" t="s">
        <v>3006</v>
      </c>
      <c r="N254" t="s">
        <v>3007</v>
      </c>
    </row>
    <row r="255" spans="1:14" x14ac:dyDescent="0.25">
      <c r="A255" t="s">
        <v>1294</v>
      </c>
      <c r="B255" t="s">
        <v>1295</v>
      </c>
      <c r="C255" t="s">
        <v>7</v>
      </c>
      <c r="D255" t="s">
        <v>13</v>
      </c>
      <c r="E255" t="s">
        <v>913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2993</v>
      </c>
      <c r="L255" t="s">
        <v>2942</v>
      </c>
      <c r="M255" t="s">
        <v>3006</v>
      </c>
      <c r="N255" t="s">
        <v>3007</v>
      </c>
    </row>
    <row r="256" spans="1:14" x14ac:dyDescent="0.25">
      <c r="A256" t="s">
        <v>1296</v>
      </c>
      <c r="B256" t="s">
        <v>1297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1115</v>
      </c>
      <c r="J256" t="s">
        <v>85</v>
      </c>
      <c r="K256" t="s">
        <v>2993</v>
      </c>
      <c r="L256" t="s">
        <v>2942</v>
      </c>
      <c r="M256" t="s">
        <v>3006</v>
      </c>
      <c r="N256" t="s">
        <v>3007</v>
      </c>
    </row>
    <row r="257" spans="1:14" x14ac:dyDescent="0.25">
      <c r="A257" t="s">
        <v>1298</v>
      </c>
      <c r="B257" t="s">
        <v>1299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1300</v>
      </c>
      <c r="I257" t="s">
        <v>1115</v>
      </c>
      <c r="J257" t="s">
        <v>1247</v>
      </c>
      <c r="K257" t="s">
        <v>2993</v>
      </c>
      <c r="L257" t="s">
        <v>2942</v>
      </c>
      <c r="M257" t="s">
        <v>3006</v>
      </c>
      <c r="N257" t="s">
        <v>3007</v>
      </c>
    </row>
    <row r="258" spans="1:14" x14ac:dyDescent="0.25">
      <c r="A258" t="s">
        <v>1301</v>
      </c>
      <c r="B258" t="s">
        <v>1302</v>
      </c>
      <c r="C258" t="s">
        <v>4</v>
      </c>
      <c r="D258" t="s">
        <v>9</v>
      </c>
      <c r="E258" t="s">
        <v>913</v>
      </c>
      <c r="F258" t="s">
        <v>782</v>
      </c>
      <c r="G258" t="s">
        <v>721</v>
      </c>
      <c r="H258" t="s">
        <v>161</v>
      </c>
      <c r="I258" t="s">
        <v>357</v>
      </c>
      <c r="J258" t="s">
        <v>1252</v>
      </c>
      <c r="K258" t="s">
        <v>2993</v>
      </c>
      <c r="L258" t="s">
        <v>2942</v>
      </c>
      <c r="M258" t="s">
        <v>3006</v>
      </c>
      <c r="N258" t="s">
        <v>3007</v>
      </c>
    </row>
    <row r="259" spans="1:14" x14ac:dyDescent="0.25">
      <c r="A259" t="s">
        <v>1303</v>
      </c>
      <c r="B259" t="s">
        <v>1304</v>
      </c>
      <c r="C259" t="s">
        <v>7</v>
      </c>
      <c r="D259" t="s">
        <v>13</v>
      </c>
      <c r="E259" t="s">
        <v>949</v>
      </c>
      <c r="F259" t="s">
        <v>398</v>
      </c>
      <c r="G259" t="s">
        <v>698</v>
      </c>
      <c r="H259" t="s">
        <v>171</v>
      </c>
      <c r="I259" t="s">
        <v>1217</v>
      </c>
      <c r="J259" t="s">
        <v>85</v>
      </c>
      <c r="K259" t="s">
        <v>2993</v>
      </c>
      <c r="L259" t="s">
        <v>2942</v>
      </c>
      <c r="M259" t="s">
        <v>3008</v>
      </c>
      <c r="N259" t="s">
        <v>3009</v>
      </c>
    </row>
    <row r="260" spans="1:14" x14ac:dyDescent="0.25">
      <c r="A260" t="s">
        <v>1305</v>
      </c>
      <c r="B260" t="s">
        <v>1306</v>
      </c>
      <c r="C260" t="s">
        <v>7</v>
      </c>
      <c r="D260" t="s">
        <v>14</v>
      </c>
      <c r="E260" t="s">
        <v>949</v>
      </c>
      <c r="F260" t="s">
        <v>398</v>
      </c>
      <c r="G260" t="s">
        <v>698</v>
      </c>
      <c r="H260" t="s">
        <v>1252</v>
      </c>
      <c r="I260" t="s">
        <v>353</v>
      </c>
      <c r="J260" t="s">
        <v>49</v>
      </c>
      <c r="K260" t="s">
        <v>2993</v>
      </c>
      <c r="L260" t="s">
        <v>2942</v>
      </c>
      <c r="M260" t="s">
        <v>3008</v>
      </c>
      <c r="N260" t="s">
        <v>3009</v>
      </c>
    </row>
    <row r="261" spans="1:14" x14ac:dyDescent="0.25">
      <c r="A261" t="s">
        <v>1307</v>
      </c>
      <c r="B261" t="s">
        <v>1308</v>
      </c>
      <c r="C261" t="s">
        <v>7</v>
      </c>
      <c r="D261" t="s">
        <v>14</v>
      </c>
      <c r="E261" t="s">
        <v>949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2993</v>
      </c>
      <c r="L261" t="s">
        <v>2942</v>
      </c>
      <c r="M261" t="s">
        <v>3008</v>
      </c>
      <c r="N261" t="s">
        <v>3009</v>
      </c>
    </row>
    <row r="262" spans="1:14" x14ac:dyDescent="0.25">
      <c r="A262" t="s">
        <v>1309</v>
      </c>
      <c r="B262" t="s">
        <v>1310</v>
      </c>
      <c r="C262" t="s">
        <v>7</v>
      </c>
      <c r="D262" t="s">
        <v>13</v>
      </c>
      <c r="E262" t="s">
        <v>913</v>
      </c>
      <c r="F262" t="s">
        <v>398</v>
      </c>
      <c r="G262" t="s">
        <v>698</v>
      </c>
      <c r="H262" t="s">
        <v>1245</v>
      </c>
      <c r="I262" t="s">
        <v>1246</v>
      </c>
      <c r="J262" t="s">
        <v>1247</v>
      </c>
      <c r="K262" t="s">
        <v>2993</v>
      </c>
      <c r="L262" t="s">
        <v>2942</v>
      </c>
      <c r="M262" t="s">
        <v>3008</v>
      </c>
      <c r="N262" t="s">
        <v>3009</v>
      </c>
    </row>
    <row r="263" spans="1:14" x14ac:dyDescent="0.25">
      <c r="A263" t="s">
        <v>1311</v>
      </c>
      <c r="B263" t="s">
        <v>1312</v>
      </c>
      <c r="C263" t="s">
        <v>4</v>
      </c>
      <c r="D263" t="s">
        <v>9</v>
      </c>
      <c r="E263" t="s">
        <v>1313</v>
      </c>
      <c r="F263" t="s">
        <v>397</v>
      </c>
      <c r="G263" t="s">
        <v>721</v>
      </c>
      <c r="H263" t="s">
        <v>152</v>
      </c>
      <c r="I263" t="s">
        <v>342</v>
      </c>
      <c r="J263" t="s">
        <v>1206</v>
      </c>
      <c r="K263" t="s">
        <v>2993</v>
      </c>
      <c r="L263" t="s">
        <v>2942</v>
      </c>
      <c r="M263" t="s">
        <v>3008</v>
      </c>
      <c r="N263" t="s">
        <v>3009</v>
      </c>
    </row>
    <row r="264" spans="1:14" x14ac:dyDescent="0.25">
      <c r="A264" t="s">
        <v>1314</v>
      </c>
      <c r="B264" t="s">
        <v>1315</v>
      </c>
      <c r="C264" t="s">
        <v>7</v>
      </c>
      <c r="D264" t="s">
        <v>11</v>
      </c>
      <c r="E264" t="s">
        <v>949</v>
      </c>
      <c r="F264" t="s">
        <v>782</v>
      </c>
      <c r="G264" t="s">
        <v>721</v>
      </c>
      <c r="H264" t="s">
        <v>1316</v>
      </c>
      <c r="I264" t="s">
        <v>1096</v>
      </c>
      <c r="J264" t="s">
        <v>1317</v>
      </c>
      <c r="K264" t="s">
        <v>2993</v>
      </c>
      <c r="L264" t="s">
        <v>2942</v>
      </c>
      <c r="M264" t="s">
        <v>3008</v>
      </c>
      <c r="N264" t="s">
        <v>3009</v>
      </c>
    </row>
    <row r="265" spans="1:14" x14ac:dyDescent="0.25">
      <c r="A265" t="s">
        <v>1318</v>
      </c>
      <c r="B265" t="s">
        <v>1319</v>
      </c>
      <c r="C265" t="s">
        <v>4</v>
      </c>
      <c r="D265" t="s">
        <v>15</v>
      </c>
      <c r="E265" t="s">
        <v>949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2993</v>
      </c>
      <c r="L265" t="s">
        <v>2942</v>
      </c>
      <c r="M265" t="s">
        <v>3008</v>
      </c>
      <c r="N265" t="s">
        <v>3009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 t="e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#VALUE!</v>
      </c>
      <c r="L2" s="7" t="e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#VALUE!</v>
      </c>
      <c r="M2" s="7" t="e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#VALUE!</v>
      </c>
      <c r="N2" s="7" t="e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#VALUE!</v>
      </c>
      <c r="O2" s="5" t="e">
        <f>IF(AND(K2&lt;&gt;"", L2&lt;&gt;""), DATEDIF(K2, L2, "M") + 1, "")</f>
        <v>#VALUE!</v>
      </c>
      <c r="P2" s="10" t="e">
        <f>IF('FY2022'!$A4&lt;&gt;"",IF(AND(MONTH($K2) &lt;= 1, MONTH($L2) &gt;= 1), IF($O2 &lt;&gt; "", $E2/$O2, ""), ""),"")</f>
        <v>#VALUE!</v>
      </c>
      <c r="Q2" s="10" t="e">
        <f>IF('FY2022'!$A4&lt;&gt;"",IF(AND(MONTH($K2) &lt;= 2, MONTH($L2) &gt;= 2), IF($O2 &lt;&gt; "", $E2/$O2, ""), ""),"")</f>
        <v>#VALUE!</v>
      </c>
      <c r="R2" s="10" t="e">
        <f>IF('FY2022'!$A4&lt;&gt;"",IF(AND(MONTH($K2) &lt;= 3, MONTH($L2) &gt;= 3), IF($O2 &lt;&gt; "", $E2/$O2, ""), ""),"")</f>
        <v>#VALUE!</v>
      </c>
      <c r="S2" s="10" t="e">
        <f>IF('FY2022'!$A4&lt;&gt;"",IF(AND(MONTH($K2) &lt;= 4, MONTH($L2) &gt;= 4), IF($O2 &lt;&gt; "", $E2/$O2, ""), ""),"")</f>
        <v>#VALUE!</v>
      </c>
      <c r="T2" s="10" t="e">
        <f>IF('FY2022'!$A4&lt;&gt;"",IF(AND(MONTH($K2) &lt;= 5, MONTH($L2) &gt;= 5), IF($O2 &lt;&gt; "", $E2/$O2, ""), ""),"")</f>
        <v>#VALUE!</v>
      </c>
      <c r="U2" s="10" t="e">
        <f>IF('FY2022'!$A4&lt;&gt;"",IF(AND(MONTH($K2) &lt;= 6, MONTH($L2) &gt;= 6), IF($O2 &lt;&gt; "", $E2/$O2, ""), ""),"")</f>
        <v>#VALUE!</v>
      </c>
      <c r="V2" s="10" t="e">
        <f>IF('FY2022'!$A4&lt;&gt;"",IF(AND(MONTH($K2) &lt;= 7, MONTH($L2) &gt;= 7 ), IF($O2 &lt;&gt; "", $E2/$O2, ""), ""),"")</f>
        <v>#VALUE!</v>
      </c>
      <c r="W2" s="10" t="e">
        <f>IF('FY2022'!$A4&lt;&gt;"",IF(AND(MONTH($K2) &lt;= 8, MONTH($L2) &gt;= 8), IF($O2 &lt;&gt; "", $E2/$O2, ""), ""),"")</f>
        <v>#VALUE!</v>
      </c>
      <c r="X2" s="10" t="e">
        <f>IF('FY2022'!$A4&lt;&gt;"",IF(AND(MONTH($K2) &lt;= 9, MONTH($L2) &gt;= 9), IF($O2 &lt;&gt; "", $E2/$O2, ""), ""),"")</f>
        <v>#VALUE!</v>
      </c>
      <c r="Y2" s="10" t="e">
        <f>IF('FY2022'!$A4&lt;&gt;"",IF(AND(MONTH($K2) &lt;= 10, MONTH($L2) &gt;= 10), IF($O2 &lt;&gt; "", $E2/$O2, ""), ""),"")</f>
        <v>#VALUE!</v>
      </c>
      <c r="Z2" s="10" t="e">
        <f>IF('FY2022'!$A4&lt;&gt;"",IF(AND(MONTH($K2) &lt;= 11, MONTH($L2) &gt;= 11), IF($O2 &lt;&gt; "", $E2/$O2, ""), ""),"")</f>
        <v>#VALUE!</v>
      </c>
      <c r="AA2" s="10" t="e">
        <f>IF('FY2022'!$A4&lt;&gt;"",IF(AND(MONTH($K2) &lt;= 12, MONTH($L2) &gt;= 12), IF($O2 &lt;&gt; "", $E2/$O2, ""), ""),"")</f>
        <v>#VALUE!</v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 t="e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#VALUE!</v>
      </c>
      <c r="L3" s="7" t="e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#VALUE!</v>
      </c>
      <c r="M3" s="7" t="e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#VALUE!</v>
      </c>
      <c r="N3" s="7" t="e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#VALUE!</v>
      </c>
      <c r="O3" s="5" t="e">
        <f t="shared" ref="O3:O66" si="0">IF(AND(K3&lt;&gt;"", L3&lt;&gt;""), DATEDIF(K3, L3, "M") + 1, "")</f>
        <v>#VALUE!</v>
      </c>
      <c r="P3" s="10" t="e">
        <f>IF('FY2022'!$A5&lt;&gt;"",IF(AND(MONTH($K3) &lt;= 1, MONTH($L3) &gt;= 1), IF($O3 &lt;&gt; "", $E3/$O3, ""), ""),"")</f>
        <v>#VALUE!</v>
      </c>
      <c r="Q3" s="10" t="e">
        <f>IF('FY2022'!$A5&lt;&gt;"",IF(AND(MONTH($K3)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""),"")</f>
        <v>#VALUE!</v>
      </c>
      <c r="S3" s="10" t="e">
        <f>IF('FY2022'!$A5&lt;&gt;"",IF(AND(MONTH($K3) &lt;= 4, MONTH($L3) &gt;= 4), IF($O3 &lt;&gt; "", $E3/$O3, ""), ""),"")</f>
        <v>#VALUE!</v>
      </c>
      <c r="T3" s="10" t="e">
        <f>IF('FY2022'!$A5&lt;&gt;"",IF(AND(MONTH($K3) &lt;= 5, MONTH($L3) &gt;= 5), IF($O3 &lt;&gt; "", $E3/$O3, ""), ""),"")</f>
        <v>#VALUE!</v>
      </c>
      <c r="U3" s="10" t="e">
        <f>IF('FY2022'!$A5&lt;&gt;"",IF(AND(MONTH($K3) &lt;= 6, MONTH($L3) &gt;= 6), IF($O3 &lt;&gt; "", $E3/$O3, ""), ""),"")</f>
        <v>#VALUE!</v>
      </c>
      <c r="V3" s="10" t="e">
        <f>IF('FY2022'!$A5&lt;&gt;"",IF(AND(MONTH($K3) &lt;= 7, MONTH($L3) &gt;= 7 ), IF($O3 &lt;&gt; "", $E3/$O3, ""), ""),"")</f>
        <v>#VALUE!</v>
      </c>
      <c r="W3" s="10" t="e">
        <f>IF('FY2022'!$A5&lt;&gt;"",IF(AND(MONTH($K3) &lt;= 8, MONTH($L3) &gt;= 8), IF($O3 &lt;&gt; "", $E3/$O3, ""), ""),"")</f>
        <v>#VALUE!</v>
      </c>
      <c r="X3" s="10" t="e">
        <f>IF('FY2022'!$A5&lt;&gt;"",IF(AND(MONTH($K3) &lt;= 9, MONTH($L3) &gt;= 9), IF($O3 &lt;&gt; "", $E3/$O3, ""), ""),"")</f>
        <v>#VALUE!</v>
      </c>
      <c r="Y3" s="10" t="e">
        <f>IF('FY2022'!$A5&lt;&gt;"",IF(AND(MONTH($K3) &lt;= 10, MONTH($L3) &gt;= 10), IF($O3 &lt;&gt; "", $E3/$O3, ""), ""),"")</f>
        <v>#VALUE!</v>
      </c>
      <c r="Z3" s="10" t="e">
        <f>IF('FY2022'!$A5&lt;&gt;"",IF(AND(MONTH($K3) &lt;= 11, MONTH($L3) &gt;= 11), IF($O3 &lt;&gt; "", $E3/$O3, ""), ""),"")</f>
        <v>#VALUE!</v>
      </c>
      <c r="AA3" s="10" t="e">
        <f>IF('FY2022'!$A5&lt;&gt;"",IF(AND(MONTH($K3) &lt;= 12, MONTH($L3) &gt;= 12), IF($O3 &lt;&gt; "", $E3/$O3, ""), ""),"")</f>
        <v>#VALUE!</v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 t="e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#VALUE!</v>
      </c>
      <c r="L4" s="7" t="e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#VALUE!</v>
      </c>
      <c r="M4" s="7" t="e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#VALUE!</v>
      </c>
      <c r="N4" s="7" t="e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#VALUE!</v>
      </c>
      <c r="O4" s="5" t="e">
        <f t="shared" si="0"/>
        <v>#VALUE!</v>
      </c>
      <c r="P4" s="10" t="e">
        <f>IF('FY2022'!$A6&lt;&gt;"",IF(AND(MONTH($K4) &lt;= 1, MONTH($L4) &gt;= 1), IF($O4 &lt;&gt; "", $E4/$O4, ""), ""),"")</f>
        <v>#VALUE!</v>
      </c>
      <c r="Q4" s="10" t="e">
        <f>IF('FY2022'!$A6&lt;&gt;"",IF(AND(MONTH($K4) &lt;= 2, MONTH($L4) &gt;= 2), IF($O4 &lt;&gt; "", $E4/$O4, ""), ""),"")</f>
        <v>#VALUE!</v>
      </c>
      <c r="R4" s="10" t="e">
        <f>IF('FY2022'!$A6&lt;&gt;"",IF(AND(MONTH($K4) &lt;= 3, MONTH($L4) &gt;= 3), IF($O4 &lt;&gt; "", $E4/$O4, ""), ""),"")</f>
        <v>#VALUE!</v>
      </c>
      <c r="S4" s="10" t="e">
        <f>IF('FY2022'!$A6&lt;&gt;"",IF(AND(MONTH($K4) &lt;= 4, MONTH($L4) &gt;= 4), IF($O4 &lt;&gt; "", $E4/$O4, ""), ""),"")</f>
        <v>#VALUE!</v>
      </c>
      <c r="T4" s="10" t="e">
        <f>IF('FY2022'!$A6&lt;&gt;"",IF(AND(MONTH($K4) &lt;= 5, MONTH($L4) &gt;= 5), IF($O4 &lt;&gt; "", $E4/$O4, ""), ""),"")</f>
        <v>#VALUE!</v>
      </c>
      <c r="U4" s="10" t="e">
        <f>IF('FY2022'!$A6&lt;&gt;"",IF(AND(MONTH($K4) &lt;= 6, MONTH($L4) &gt;= 6), IF($O4 &lt;&gt; "", $E4/$O4, ""), ""),"")</f>
        <v>#VALUE!</v>
      </c>
      <c r="V4" s="10" t="e">
        <f>IF('FY2022'!$A6&lt;&gt;"",IF(AND(MONTH($K4) &lt;= 7, MONTH($L4) &gt;= 7 ), IF($O4 &lt;&gt; "", $E4/$O4, ""), ""),"")</f>
        <v>#VALUE!</v>
      </c>
      <c r="W4" s="10" t="e">
        <f>IF('FY2022'!$A6&lt;&gt;"",IF(AND(MONTH($K4) &lt;= 8, MONTH($L4) &gt;= 8), IF($O4 &lt;&gt; "", $E4/$O4, ""), ""),"")</f>
        <v>#VALUE!</v>
      </c>
      <c r="X4" s="10" t="e">
        <f>IF('FY2022'!$A6&lt;&gt;"",IF(AND(MONTH($K4) &lt;= 9, MONTH($L4) &gt;= 9), IF($O4 &lt;&gt; "", $E4/$O4, ""), ""),"")</f>
        <v>#VALUE!</v>
      </c>
      <c r="Y4" s="10" t="e">
        <f>IF('FY2022'!$A6&lt;&gt;"",IF(AND(MONTH($K4) &lt;= 10, MONTH($L4) &gt;= 10), IF($O4 &lt;&gt; "", $E4/$O4, ""), ""),"")</f>
        <v>#VALUE!</v>
      </c>
      <c r="Z4" s="10" t="e">
        <f>IF('FY2022'!$A6&lt;&gt;"",IF(AND(MONTH($K4) &lt;= 11, MONTH($L4) &gt;= 11), IF($O4 &lt;&gt; "", $E4/$O4, ""), ""),"")</f>
        <v>#VALUE!</v>
      </c>
      <c r="AA4" s="10" t="e">
        <f>IF('FY2022'!$A6&lt;&gt;"",IF(AND(MONTH($K4) &lt;= 12, MONTH($L4) &gt;= 12), IF($O4 &lt;&gt; "", $E4/$O4, ""), ""),"")</f>
        <v>#VALUE!</v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 t="e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#VALUE!</v>
      </c>
      <c r="L5" s="7" t="e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#VALUE!</v>
      </c>
      <c r="M5" s="7" t="e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#VALUE!</v>
      </c>
      <c r="N5" s="7" t="e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#VALUE!</v>
      </c>
      <c r="O5" s="5" t="e">
        <f t="shared" si="0"/>
        <v>#VALUE!</v>
      </c>
      <c r="P5" s="10" t="e">
        <f>IF('FY2022'!$A7&lt;&gt;"",IF(AND(MONTH($K5) &lt;= 1, MONTH($L5) &gt;= 1), IF($O5 &lt;&gt; "", $E5/$O5, ""), ""),"")</f>
        <v>#VALUE!</v>
      </c>
      <c r="Q5" s="10" t="e">
        <f>IF('FY2022'!$A7&lt;&gt;"",IF(AND(MONTH($K5) &lt;= 2, MONTH($L5) &gt;= 2), IF($O5 &lt;&gt; "", $E5/$O5, ""), ""),"")</f>
        <v>#VALUE!</v>
      </c>
      <c r="R5" s="10" t="e">
        <f>IF('FY2022'!$A7&lt;&gt;"",IF(AND(MONTH($K5) &lt;= 3, MONTH($L5) &gt;= 3), IF($O5 &lt;&gt; "", $E5/$O5, ""), ""),"")</f>
        <v>#VALUE!</v>
      </c>
      <c r="S5" s="10" t="e">
        <f>IF('FY2022'!$A7&lt;&gt;"",IF(AND(MONTH($K5) &lt;= 4, MONTH($L5) &gt;= 4), IF($O5 &lt;&gt; "", $E5/$O5, ""), ""),"")</f>
        <v>#VALUE!</v>
      </c>
      <c r="T5" s="10" t="e">
        <f>IF('FY2022'!$A7&lt;&gt;"",IF(AND(MONTH($K5) &lt;= 5, MONTH($L5) &gt;= 5), IF($O5 &lt;&gt; "", $E5/$O5, ""), ""),"")</f>
        <v>#VALUE!</v>
      </c>
      <c r="U5" s="10" t="e">
        <f>IF('FY2022'!$A7&lt;&gt;"",IF(AND(MONTH($K5) &lt;= 6, MONTH($L5) &gt;= 6), IF($O5 &lt;&gt; "", $E5/$O5, ""), ""),"")</f>
        <v>#VALUE!</v>
      </c>
      <c r="V5" s="10" t="e">
        <f>IF('FY2022'!$A7&lt;&gt;"",IF(AND(MONTH($K5) &lt;= 7, MONTH($L5) &gt;= 7 ), IF($O5 &lt;&gt; "", $E5/$O5, ""), ""),"")</f>
        <v>#VALUE!</v>
      </c>
      <c r="W5" s="10" t="e">
        <f>IF('FY2022'!$A7&lt;&gt;"",IF(AND(MONTH($K5) &lt;= 8, MONTH($L5) &gt;= 8), IF($O5 &lt;&gt; "", $E5/$O5, ""), ""),"")</f>
        <v>#VALUE!</v>
      </c>
      <c r="X5" s="10" t="e">
        <f>IF('FY2022'!$A7&lt;&gt;"",IF(AND(MONTH($K5) &lt;= 9, MONTH($L5) &gt;= 9), IF($O5 &lt;&gt; "", $E5/$O5, ""), ""),"")</f>
        <v>#VALUE!</v>
      </c>
      <c r="Y5" s="10" t="e">
        <f>IF('FY2022'!$A7&lt;&gt;"",IF(AND(MONTH($K5) &lt;= 10, MONTH($L5) &gt;= 10), IF($O5 &lt;&gt; "", $E5/$O5, ""), ""),"")</f>
        <v>#VALUE!</v>
      </c>
      <c r="Z5" s="10" t="e">
        <f>IF('FY2022'!$A7&lt;&gt;"",IF(AND(MONTH($K5) &lt;= 11, MONTH($L5) &gt;= 11), IF($O5 &lt;&gt; "", $E5/$O5, ""), ""),"")</f>
        <v>#VALUE!</v>
      </c>
      <c r="AA5" s="10" t="e">
        <f>IF('FY2022'!$A7&lt;&gt;"",IF(AND(MONTH($K5) &lt;= 12, MONTH($L5) &gt;= 12), IF($O5 &lt;&gt; "", $E5/$O5, ""), ""),"")</f>
        <v>#VALUE!</v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 t="e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#VALUE!</v>
      </c>
      <c r="L6" s="7" t="e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#VALUE!</v>
      </c>
      <c r="M6" s="7" t="e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#VALUE!</v>
      </c>
      <c r="N6" s="7" t="e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#VALUE!</v>
      </c>
      <c r="O6" s="5" t="e">
        <f t="shared" si="0"/>
        <v>#VALUE!</v>
      </c>
      <c r="P6" s="10" t="e">
        <f>IF('FY2022'!$A8&lt;&gt;"",IF(AND(MONTH($K6) &lt;= 1, MONTH($L6) &gt;= 1), IF($O6 &lt;&gt; "", $E6/$O6, ""), ""),"")</f>
        <v>#VALUE!</v>
      </c>
      <c r="Q6" s="10" t="e">
        <f>IF('FY2022'!$A8&lt;&gt;"",IF(AND(MONTH($K6) &lt;= 2, MONTH($L6) &gt;= 2), IF($O6 &lt;&gt; "", $E6/$O6, ""), ""),"")</f>
        <v>#VALUE!</v>
      </c>
      <c r="R6" s="10" t="e">
        <f>IF('FY2022'!$A8&lt;&gt;"",IF(AND(MONTH($K6) &lt;= 3, MONTH($L6) &gt;= 3), IF($O6 &lt;&gt; "", $E6/$O6, ""), ""),"")</f>
        <v>#VALUE!</v>
      </c>
      <c r="S6" s="10" t="e">
        <f>IF('FY2022'!$A8&lt;&gt;"",IF(AND(MONTH($K6) &lt;= 4, MONTH($L6) &gt;= 4), IF($O6 &lt;&gt; "", $E6/$O6, ""), ""),"")</f>
        <v>#VALUE!</v>
      </c>
      <c r="T6" s="10" t="e">
        <f>IF('FY2022'!$A8&lt;&gt;"",IF(AND(MONTH($K6) &lt;= 5, MONTH($L6) &gt;= 5), IF($O6 &lt;&gt; "", $E6/$O6, ""), ""),"")</f>
        <v>#VALUE!</v>
      </c>
      <c r="U6" s="10" t="e">
        <f>IF('FY2022'!$A8&lt;&gt;"",IF(AND(MONTH($K6) &lt;= 6, MONTH($L6) &gt;= 6), IF($O6 &lt;&gt; "", $E6/$O6, ""), ""),"")</f>
        <v>#VALUE!</v>
      </c>
      <c r="V6" s="10" t="e">
        <f>IF('FY2022'!$A8&lt;&gt;"",IF(AND(MONTH($K6) &lt;= 7, MONTH($L6) &gt;= 7 ), IF($O6 &lt;&gt; "", $E6/$O6, ""), ""),"")</f>
        <v>#VALUE!</v>
      </c>
      <c r="W6" s="10" t="e">
        <f>IF('FY2022'!$A8&lt;&gt;"",IF(AND(MONTH($K6) &lt;= 8, MONTH($L6) &gt;= 8), IF($O6 &lt;&gt; "", $E6/$O6, ""), ""),"")</f>
        <v>#VALUE!</v>
      </c>
      <c r="X6" s="10" t="e">
        <f>IF('FY2022'!$A8&lt;&gt;"",IF(AND(MONTH($K6) &lt;= 9, MONTH($L6) &gt;= 9), IF($O6 &lt;&gt; "", $E6/$O6, ""), ""),"")</f>
        <v>#VALUE!</v>
      </c>
      <c r="Y6" s="10" t="e">
        <f>IF('FY2022'!$A8&lt;&gt;"",IF(AND(MONTH($K6) &lt;= 10, MONTH($L6) &gt;= 10), IF($O6 &lt;&gt; "", $E6/$O6, ""), ""),"")</f>
        <v>#VALUE!</v>
      </c>
      <c r="Z6" s="10" t="e">
        <f>IF('FY2022'!$A8&lt;&gt;"",IF(AND(MONTH($K6) &lt;= 11, MONTH($L6) &gt;= 11), IF($O6 &lt;&gt; "", $E6/$O6, ""), ""),"")</f>
        <v>#VALUE!</v>
      </c>
      <c r="AA6" s="10" t="e">
        <f>IF('FY2022'!$A8&lt;&gt;"",IF(AND(MONTH($K6) &lt;= 12, MONTH($L6) &gt;= 12), IF($O6 &lt;&gt; "", $E6/$O6, ""), ""),"")</f>
        <v>#VALUE!</v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 t="e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#VALUE!</v>
      </c>
      <c r="L7" s="7" t="e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#VALUE!</v>
      </c>
      <c r="M7" s="7" t="e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#VALUE!</v>
      </c>
      <c r="N7" s="7" t="e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#VALUE!</v>
      </c>
      <c r="O7" s="5" t="e">
        <f t="shared" si="0"/>
        <v>#VALUE!</v>
      </c>
      <c r="P7" s="10" t="e">
        <f>IF('FY2022'!$A9&lt;&gt;"",IF(AND(MONTH($K7) &lt;= 1, MONTH($L7) &gt;= 1), IF($O7 &lt;&gt; "", $E7/$O7, ""), ""),"")</f>
        <v>#VALUE!</v>
      </c>
      <c r="Q7" s="10" t="e">
        <f>IF('FY2022'!$A9&lt;&gt;"",IF(AND(MONTH($K7) &lt;= 2, MONTH($L7) &gt;= 2), IF($O7 &lt;&gt; "", $E7/$O7, ""), ""),"")</f>
        <v>#VALUE!</v>
      </c>
      <c r="R7" s="10" t="e">
        <f>IF('FY2022'!$A9&lt;&gt;"",IF(AND(MONTH($K7) &lt;= 3, MONTH($L7) &gt;= 3), IF($O7 &lt;&gt; "", $E7/$O7, ""), ""),"")</f>
        <v>#VALUE!</v>
      </c>
      <c r="S7" s="10" t="e">
        <f>IF('FY2022'!$A9&lt;&gt;"",IF(AND(MONTH($K7) &lt;= 4, MONTH($L7) &gt;= 4), IF($O7 &lt;&gt; "", $E7/$O7, ""), ""),"")</f>
        <v>#VALUE!</v>
      </c>
      <c r="T7" s="10" t="e">
        <f>IF('FY2022'!$A9&lt;&gt;"",IF(AND(MONTH($K7) &lt;= 5, MONTH($L7) &gt;= 5), IF($O7 &lt;&gt; "", $E7/$O7, ""), ""),"")</f>
        <v>#VALUE!</v>
      </c>
      <c r="U7" s="10" t="e">
        <f>IF('FY2022'!$A9&lt;&gt;"",IF(AND(MONTH($K7) &lt;= 6, MONTH($L7) &gt;= 6), IF($O7 &lt;&gt; "", $E7/$O7, ""), ""),"")</f>
        <v>#VALUE!</v>
      </c>
      <c r="V7" s="10" t="e">
        <f>IF('FY2022'!$A9&lt;&gt;"",IF(AND(MONTH($K7) &lt;= 7, MONTH($L7) &gt;= 7 ), IF($O7 &lt;&gt; "", $E7/$O7, ""), ""),"")</f>
        <v>#VALUE!</v>
      </c>
      <c r="W7" s="10" t="e">
        <f>IF('FY2022'!$A9&lt;&gt;"",IF(AND(MONTH($K7) &lt;= 8, MONTH($L7) &gt;= 8), IF($O7 &lt;&gt; "", $E7/$O7, ""), ""),"")</f>
        <v>#VALUE!</v>
      </c>
      <c r="X7" s="10" t="e">
        <f>IF('FY2022'!$A9&lt;&gt;"",IF(AND(MONTH($K7) &lt;= 9, MONTH($L7) &gt;= 9), IF($O7 &lt;&gt; "", $E7/$O7, ""), ""),"")</f>
        <v>#VALUE!</v>
      </c>
      <c r="Y7" s="10" t="e">
        <f>IF('FY2022'!$A9&lt;&gt;"",IF(AND(MONTH($K7) &lt;= 10, MONTH($L7) &gt;= 10), IF($O7 &lt;&gt; "", $E7/$O7, ""), ""),"")</f>
        <v>#VALUE!</v>
      </c>
      <c r="Z7" s="10" t="e">
        <f>IF('FY2022'!$A9&lt;&gt;"",IF(AND(MONTH($K7) &lt;= 11, MONTH($L7) &gt;= 11), IF($O7 &lt;&gt; "", $E7/$O7, ""), ""),"")</f>
        <v>#VALUE!</v>
      </c>
      <c r="AA7" s="10" t="e">
        <f>IF('FY2022'!$A9&lt;&gt;"",IF(AND(MONTH($K7) &lt;= 12, MONTH($L7) &gt;= 12), IF($O7 &lt;&gt; "", $E7/$O7, ""), ""),"")</f>
        <v>#VALUE!</v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 t="e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#VALUE!</v>
      </c>
      <c r="L8" s="7" t="e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#VALUE!</v>
      </c>
      <c r="M8" s="7" t="e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#VALUE!</v>
      </c>
      <c r="N8" s="7" t="e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#VALUE!</v>
      </c>
      <c r="O8" s="5" t="e">
        <f t="shared" si="0"/>
        <v>#VALUE!</v>
      </c>
      <c r="P8" s="10" t="e">
        <f>IF('FY2022'!$A10&lt;&gt;"",IF(AND(MONTH($K8) &lt;= 1, MONTH($L8) &gt;= 1), IF($O8 &lt;&gt; "", $E8/$O8, ""), ""),"")</f>
        <v>#VALUE!</v>
      </c>
      <c r="Q8" s="10" t="e">
        <f>IF('FY2022'!$A10&lt;&gt;"",IF(AND(MONTH($K8) &lt;= 2, MONTH($L8) &gt;= 2), IF($O8 &lt;&gt; "", $E8/$O8, ""), ""),"")</f>
        <v>#VALUE!</v>
      </c>
      <c r="R8" s="10" t="e">
        <f>IF('FY2022'!$A10&lt;&gt;"",IF(AND(MONTH($K8) &lt;= 3, MONTH($L8) &gt;= 3), IF($O8 &lt;&gt; "", $E8/$O8, ""), ""),"")</f>
        <v>#VALUE!</v>
      </c>
      <c r="S8" s="10" t="e">
        <f>IF('FY2022'!$A10&lt;&gt;"",IF(AND(MONTH($K8) &lt;= 4, MONTH($L8) &gt;= 4), IF($O8 &lt;&gt; "", $E8/$O8, ""), ""),"")</f>
        <v>#VALUE!</v>
      </c>
      <c r="T8" s="10" t="e">
        <f>IF('FY2022'!$A10&lt;&gt;"",IF(AND(MONTH($K8) &lt;= 5, MONTH($L8) &gt;= 5), IF($O8 &lt;&gt; "", $E8/$O8, ""), ""),"")</f>
        <v>#VALUE!</v>
      </c>
      <c r="U8" s="10" t="e">
        <f>IF('FY2022'!$A10&lt;&gt;"",IF(AND(MONTH($K8) &lt;= 6, MONTH($L8) &gt;= 6), IF($O8 &lt;&gt; "", $E8/$O8, ""), ""),"")</f>
        <v>#VALUE!</v>
      </c>
      <c r="V8" s="10" t="e">
        <f>IF('FY2022'!$A10&lt;&gt;"",IF(AND(MONTH($K8) &lt;= 7, MONTH($L8) &gt;= 7 ), IF($O8 &lt;&gt; "", $E8/$O8, ""), ""),"")</f>
        <v>#VALUE!</v>
      </c>
      <c r="W8" s="10" t="e">
        <f>IF('FY2022'!$A10&lt;&gt;"",IF(AND(MONTH($K8) &lt;= 8, MONTH($L8) &gt;= 8), IF($O8 &lt;&gt; "", $E8/$O8, ""), ""),"")</f>
        <v>#VALUE!</v>
      </c>
      <c r="X8" s="10" t="e">
        <f>IF('FY2022'!$A10&lt;&gt;"",IF(AND(MONTH($K8) &lt;= 9, MONTH($L8) &gt;= 9), IF($O8 &lt;&gt; "", $E8/$O8, ""), ""),"")</f>
        <v>#VALUE!</v>
      </c>
      <c r="Y8" s="10" t="e">
        <f>IF('FY2022'!$A10&lt;&gt;"",IF(AND(MONTH($K8) &lt;= 10, MONTH($L8) &gt;= 10), IF($O8 &lt;&gt; "", $E8/$O8, ""), ""),"")</f>
        <v>#VALUE!</v>
      </c>
      <c r="Z8" s="10" t="e">
        <f>IF('FY2022'!$A10&lt;&gt;"",IF(AND(MONTH($K8) &lt;= 11, MONTH($L8) &gt;= 11), IF($O8 &lt;&gt; "", $E8/$O8, ""), ""),"")</f>
        <v>#VALUE!</v>
      </c>
      <c r="AA8" s="10" t="e">
        <f>IF('FY2022'!$A10&lt;&gt;"",IF(AND(MONTH($K8) &lt;= 12, MONTH($L8) &gt;= 12), IF($O8 &lt;&gt; "", $E8/$O8, ""), ""),"")</f>
        <v>#VALUE!</v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 t="e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#VALUE!</v>
      </c>
      <c r="L9" s="7" t="e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#VALUE!</v>
      </c>
      <c r="M9" s="7" t="e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#VALUE!</v>
      </c>
      <c r="N9" s="7" t="e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#VALUE!</v>
      </c>
      <c r="O9" s="5" t="e">
        <f t="shared" si="0"/>
        <v>#VALUE!</v>
      </c>
      <c r="P9" s="10" t="e">
        <f>IF('FY2022'!$A11&lt;&gt;"",IF(AND(MONTH($K9) &lt;= 1, MONTH($L9) &gt;= 1), IF($O9 &lt;&gt; "", $E9/$O9, ""), ""),"")</f>
        <v>#VALUE!</v>
      </c>
      <c r="Q9" s="10" t="e">
        <f>IF('FY2022'!$A11&lt;&gt;"",IF(AND(MONTH($K9) &lt;= 2, MONTH($L9) &gt;= 2), IF($O9 &lt;&gt; "", $E9/$O9, ""), ""),"")</f>
        <v>#VALUE!</v>
      </c>
      <c r="R9" s="10" t="e">
        <f>IF('FY2022'!$A11&lt;&gt;"",IF(AND(MONTH($K9) &lt;= 3, MONTH($L9) &gt;= 3), IF($O9 &lt;&gt; "", $E9/$O9, ""), ""),"")</f>
        <v>#VALUE!</v>
      </c>
      <c r="S9" s="10" t="e">
        <f>IF('FY2022'!$A11&lt;&gt;"",IF(AND(MONTH($K9) &lt;= 4, MONTH($L9) &gt;= 4), IF($O9 &lt;&gt; "", $E9/$O9, ""), ""),"")</f>
        <v>#VALUE!</v>
      </c>
      <c r="T9" s="10" t="e">
        <f>IF('FY2022'!$A11&lt;&gt;"",IF(AND(MONTH($K9) &lt;= 5, MONTH($L9) &gt;= 5), IF($O9 &lt;&gt; "", $E9/$O9, ""), ""),"")</f>
        <v>#VALUE!</v>
      </c>
      <c r="U9" s="10" t="e">
        <f>IF('FY2022'!$A11&lt;&gt;"",IF(AND(MONTH($K9) &lt;= 6, MONTH($L9) &gt;= 6), IF($O9 &lt;&gt; "", $E9/$O9, ""), ""),"")</f>
        <v>#VALUE!</v>
      </c>
      <c r="V9" s="10" t="e">
        <f>IF('FY2022'!$A11&lt;&gt;"",IF(AND(MONTH($K9) &lt;= 7, MONTH($L9) &gt;= 7 ), IF($O9 &lt;&gt; "", $E9/$O9, ""), ""),"")</f>
        <v>#VALUE!</v>
      </c>
      <c r="W9" s="10" t="e">
        <f>IF('FY2022'!$A11&lt;&gt;"",IF(AND(MONTH($K9) &lt;= 8, MONTH($L9) &gt;= 8), IF($O9 &lt;&gt; "", $E9/$O9, ""), ""),"")</f>
        <v>#VALUE!</v>
      </c>
      <c r="X9" s="10" t="e">
        <f>IF('FY2022'!$A11&lt;&gt;"",IF(AND(MONTH($K9) &lt;= 9, MONTH($L9) &gt;= 9), IF($O9 &lt;&gt; "", $E9/$O9, ""), ""),"")</f>
        <v>#VALUE!</v>
      </c>
      <c r="Y9" s="10" t="e">
        <f>IF('FY2022'!$A11&lt;&gt;"",IF(AND(MONTH($K9) &lt;= 10, MONTH($L9) &gt;= 10), IF($O9 &lt;&gt; "", $E9/$O9, ""), ""),"")</f>
        <v>#VALUE!</v>
      </c>
      <c r="Z9" s="10" t="e">
        <f>IF('FY2022'!$A11&lt;&gt;"",IF(AND(MONTH($K9) &lt;= 11, MONTH($L9) &gt;= 11), IF($O9 &lt;&gt; "", $E9/$O9, ""), ""),"")</f>
        <v>#VALUE!</v>
      </c>
      <c r="AA9" s="10" t="e">
        <f>IF('FY2022'!$A11&lt;&gt;"",IF(AND(MONTH($K9) &lt;= 12, MONTH($L9) &gt;= 12), IF($O9 &lt;&gt; "", $E9/$O9, ""), ""),"")</f>
        <v>#VALUE!</v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 t="e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#VALUE!</v>
      </c>
      <c r="L10" s="7" t="e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#VALUE!</v>
      </c>
      <c r="M10" s="7" t="e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#VALUE!</v>
      </c>
      <c r="N10" s="7" t="e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#VALUE!</v>
      </c>
      <c r="O10" s="5" t="e">
        <f t="shared" si="0"/>
        <v>#VALUE!</v>
      </c>
      <c r="P10" s="10" t="e">
        <f>IF('FY2022'!$A12&lt;&gt;"",IF(AND(MONTH($K10) &lt;= 1, MONTH($L10) &gt;= 1), IF($O10 &lt;&gt; "", $E10/$O10, ""), ""),"")</f>
        <v>#VALUE!</v>
      </c>
      <c r="Q10" s="10" t="e">
        <f>IF('FY2022'!$A12&lt;&gt;"",IF(AND(MONTH($K10) &lt;= 2, MONTH($L10) &gt;= 2), IF($O10 &lt;&gt; "", $E10/$O10, ""), ""),"")</f>
        <v>#VALUE!</v>
      </c>
      <c r="R10" s="10" t="e">
        <f>IF('FY2022'!$A12&lt;&gt;"",IF(AND(MONTH($K10) &lt;= 3, MONTH($L10) &gt;= 3), IF($O10 &lt;&gt; "", $E10/$O10, ""), ""),"")</f>
        <v>#VALUE!</v>
      </c>
      <c r="S10" s="10" t="e">
        <f>IF('FY2022'!$A12&lt;&gt;"",IF(AND(MONTH($K10) &lt;= 4, MONTH($L10) &gt;= 4), IF($O10 &lt;&gt; "", $E10/$O10, ""), ""),"")</f>
        <v>#VALUE!</v>
      </c>
      <c r="T10" s="10" t="e">
        <f>IF('FY2022'!$A12&lt;&gt;"",IF(AND(MONTH($K10) &lt;= 5, MONTH($L10) &gt;= 5), IF($O10 &lt;&gt; "", $E10/$O10, ""), ""),"")</f>
        <v>#VALUE!</v>
      </c>
      <c r="U10" s="10" t="e">
        <f>IF('FY2022'!$A12&lt;&gt;"",IF(AND(MONTH($K10) &lt;= 6, MONTH($L10) &gt;= 6), IF($O10 &lt;&gt; "", $E10/$O10, ""), ""),"")</f>
        <v>#VALUE!</v>
      </c>
      <c r="V10" s="10" t="e">
        <f>IF('FY2022'!$A12&lt;&gt;"",IF(AND(MONTH($K10) &lt;= 7, MONTH($L10) &gt;= 7 ), IF($O10 &lt;&gt; "", $E10/$O10, ""), ""),"")</f>
        <v>#VALUE!</v>
      </c>
      <c r="W10" s="10" t="e">
        <f>IF('FY2022'!$A12&lt;&gt;"",IF(AND(MONTH($K10) &lt;= 8, MONTH($L10) &gt;= 8), IF($O10 &lt;&gt; "", $E10/$O10, ""), ""),"")</f>
        <v>#VALUE!</v>
      </c>
      <c r="X10" s="10" t="e">
        <f>IF('FY2022'!$A12&lt;&gt;"",IF(AND(MONTH($K10) &lt;= 9, MONTH($L10) &gt;= 9), IF($O10 &lt;&gt; "", $E10/$O10, ""), ""),"")</f>
        <v>#VALUE!</v>
      </c>
      <c r="Y10" s="10" t="e">
        <f>IF('FY2022'!$A12&lt;&gt;"",IF(AND(MONTH($K10) &lt;= 10, MONTH($L10) &gt;= 10), IF($O10 &lt;&gt; "", $E10/$O10, ""), ""),"")</f>
        <v>#VALUE!</v>
      </c>
      <c r="Z10" s="10" t="e">
        <f>IF('FY2022'!$A12&lt;&gt;"",IF(AND(MONTH($K10) &lt;= 11, MONTH($L10) &gt;= 11), IF($O10 &lt;&gt; "", $E10/$O10, ""), ""),"")</f>
        <v>#VALUE!</v>
      </c>
      <c r="AA10" s="10" t="e">
        <f>IF('FY2022'!$A12&lt;&gt;"",IF(AND(MONTH($K10) &lt;= 12, MONTH($L10) &gt;= 12), IF($O10 &lt;&gt; "", $E10/$O10, ""), ""),"")</f>
        <v>#VALUE!</v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 t="e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#VALUE!</v>
      </c>
      <c r="L11" s="7" t="e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#VALUE!</v>
      </c>
      <c r="M11" s="7" t="e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#VALUE!</v>
      </c>
      <c r="N11" s="7" t="e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#VALUE!</v>
      </c>
      <c r="O11" s="5" t="e">
        <f t="shared" si="0"/>
        <v>#VALUE!</v>
      </c>
      <c r="P11" s="10" t="e">
        <f>IF('FY2022'!$A13&lt;&gt;"",IF(AND(MONTH($K11) &lt;= 1, MONTH($L11) &gt;= 1), IF($O11 &lt;&gt; "", $E11/$O11, ""), ""),"")</f>
        <v>#VALUE!</v>
      </c>
      <c r="Q11" s="10" t="e">
        <f>IF('FY2022'!$A13&lt;&gt;"",IF(AND(MONTH($K11) &lt;= 2, MONTH($L11) &gt;= 2), IF($O11 &lt;&gt; "", $E11/$O11, ""), ""),"")</f>
        <v>#VALUE!</v>
      </c>
      <c r="R11" s="10" t="e">
        <f>IF('FY2022'!$A13&lt;&gt;"",IF(AND(MONTH($K11) &lt;= 3, MONTH($L11) &gt;= 3), IF($O11 &lt;&gt; "", $E11/$O11, ""), ""),"")</f>
        <v>#VALUE!</v>
      </c>
      <c r="S11" s="10" t="e">
        <f>IF('FY2022'!$A13&lt;&gt;"",IF(AND(MONTH($K11) &lt;= 4, MONTH($L11) &gt;= 4), IF($O11 &lt;&gt; "", $E11/$O11, ""), ""),"")</f>
        <v>#VALUE!</v>
      </c>
      <c r="T11" s="10" t="e">
        <f>IF('FY2022'!$A13&lt;&gt;"",IF(AND(MONTH($K11) &lt;= 5, MONTH($L11) &gt;= 5), IF($O11 &lt;&gt; "", $E11/$O11, ""), ""),"")</f>
        <v>#VALUE!</v>
      </c>
      <c r="U11" s="10" t="e">
        <f>IF('FY2022'!$A13&lt;&gt;"",IF(AND(MONTH($K11) &lt;= 6, MONTH($L11) &gt;= 6), IF($O11 &lt;&gt; "", $E11/$O11, ""), ""),"")</f>
        <v>#VALUE!</v>
      </c>
      <c r="V11" s="10" t="e">
        <f>IF('FY2022'!$A13&lt;&gt;"",IF(AND(MONTH($K11) &lt;= 7, MONTH($L11) &gt;= 7 ), IF($O11 &lt;&gt; "", $E11/$O11, ""), ""),"")</f>
        <v>#VALUE!</v>
      </c>
      <c r="W11" s="10" t="e">
        <f>IF('FY2022'!$A13&lt;&gt;"",IF(AND(MONTH($K11) &lt;= 8, MONTH($L11) &gt;= 8), IF($O11 &lt;&gt; "", $E11/$O11, ""), ""),"")</f>
        <v>#VALUE!</v>
      </c>
      <c r="X11" s="10" t="e">
        <f>IF('FY2022'!$A13&lt;&gt;"",IF(AND(MONTH($K11) &lt;= 9, MONTH($L11) &gt;= 9), IF($O11 &lt;&gt; "", $E11/$O11, ""), ""),"")</f>
        <v>#VALUE!</v>
      </c>
      <c r="Y11" s="10" t="e">
        <f>IF('FY2022'!$A13&lt;&gt;"",IF(AND(MONTH($K11) &lt;= 10, MONTH($L11) &gt;= 10), IF($O11 &lt;&gt; "", $E11/$O11, ""), ""),"")</f>
        <v>#VALUE!</v>
      </c>
      <c r="Z11" s="10" t="e">
        <f>IF('FY2022'!$A13&lt;&gt;"",IF(AND(MONTH($K11) &lt;= 11, MONTH($L11) &gt;= 11), IF($O11 &lt;&gt; "", $E11/$O11, ""), ""),"")</f>
        <v>#VALUE!</v>
      </c>
      <c r="AA11" s="10" t="e">
        <f>IF('FY2022'!$A13&lt;&gt;"",IF(AND(MONTH($K11) &lt;= 12, MONTH($L11) &gt;= 12), IF($O11 &lt;&gt; "", $E11/$O11, ""), ""),"")</f>
        <v>#VALUE!</v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 t="e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#VALUE!</v>
      </c>
      <c r="L12" s="7" t="e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#VALUE!</v>
      </c>
      <c r="M12" s="7" t="e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#VALUE!</v>
      </c>
      <c r="N12" s="7" t="e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#VALUE!</v>
      </c>
      <c r="O12" s="5" t="e">
        <f t="shared" si="0"/>
        <v>#VALUE!</v>
      </c>
      <c r="P12" s="10" t="e">
        <f>IF('FY2022'!$A14&lt;&gt;"",IF(AND(MONTH($K12) &lt;= 1, MONTH($L12) &gt;= 1), IF($O12 &lt;&gt; "", $E12/$O12, ""), ""),"")</f>
        <v>#VALUE!</v>
      </c>
      <c r="Q12" s="10" t="e">
        <f>IF('FY2022'!$A14&lt;&gt;"",IF(AND(MONTH($K12) &lt;= 2, MONTH($L12) &gt;= 2), IF($O12 &lt;&gt; "", $E12/$O12, ""), ""),"")</f>
        <v>#VALUE!</v>
      </c>
      <c r="R12" s="10" t="e">
        <f>IF('FY2022'!$A14&lt;&gt;"",IF(AND(MONTH($K12) &lt;= 3, MONTH($L12) &gt;= 3), IF($O12 &lt;&gt; "", $E12/$O12, ""), ""),"")</f>
        <v>#VALUE!</v>
      </c>
      <c r="S12" s="10" t="e">
        <f>IF('FY2022'!$A14&lt;&gt;"",IF(AND(MONTH($K12) &lt;= 4, MONTH($L12) &gt;= 4), IF($O12 &lt;&gt; "", $E12/$O12, ""), ""),"")</f>
        <v>#VALUE!</v>
      </c>
      <c r="T12" s="10" t="e">
        <f>IF('FY2022'!$A14&lt;&gt;"",IF(AND(MONTH($K12) &lt;= 5, MONTH($L12) &gt;= 5), IF($O12 &lt;&gt; "", $E12/$O12, ""), ""),"")</f>
        <v>#VALUE!</v>
      </c>
      <c r="U12" s="10" t="e">
        <f>IF('FY2022'!$A14&lt;&gt;"",IF(AND(MONTH($K12) &lt;= 6, MONTH($L12) &gt;= 6), IF($O12 &lt;&gt; "", $E12/$O12, ""), ""),"")</f>
        <v>#VALUE!</v>
      </c>
      <c r="V12" s="10" t="e">
        <f>IF('FY2022'!$A14&lt;&gt;"",IF(AND(MONTH($K12) &lt;= 7, MONTH($L12) &gt;= 7 ), IF($O12 &lt;&gt; "", $E12/$O12, ""), ""),"")</f>
        <v>#VALUE!</v>
      </c>
      <c r="W12" s="10" t="e">
        <f>IF('FY2022'!$A14&lt;&gt;"",IF(AND(MONTH($K12) &lt;= 8, MONTH($L12) &gt;= 8), IF($O12 &lt;&gt; "", $E12/$O12, ""), ""),"")</f>
        <v>#VALUE!</v>
      </c>
      <c r="X12" s="10" t="e">
        <f>IF('FY2022'!$A14&lt;&gt;"",IF(AND(MONTH($K12) &lt;= 9, MONTH($L12) &gt;= 9), IF($O12 &lt;&gt; "", $E12/$O12, ""), ""),"")</f>
        <v>#VALUE!</v>
      </c>
      <c r="Y12" s="10" t="e">
        <f>IF('FY2022'!$A14&lt;&gt;"",IF(AND(MONTH($K12) &lt;= 10, MONTH($L12) &gt;= 10), IF($O12 &lt;&gt; "", $E12/$O12, ""), ""),"")</f>
        <v>#VALUE!</v>
      </c>
      <c r="Z12" s="10" t="e">
        <f>IF('FY2022'!$A14&lt;&gt;"",IF(AND(MONTH($K12) &lt;= 11, MONTH($L12) &gt;= 11), IF($O12 &lt;&gt; "", $E12/$O12, ""), ""),"")</f>
        <v>#VALUE!</v>
      </c>
      <c r="AA12" s="10" t="e">
        <f>IF('FY2022'!$A14&lt;&gt;"",IF(AND(MONTH($K12) &lt;= 12, MONTH($L12) &gt;= 12), IF($O12 &lt;&gt; "", $E12/$O12, ""), ""),"")</f>
        <v>#VALUE!</v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 t="e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#VALUE!</v>
      </c>
      <c r="L13" s="7" t="e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#VALUE!</v>
      </c>
      <c r="M13" s="7" t="e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#VALUE!</v>
      </c>
      <c r="N13" s="7" t="e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#VALUE!</v>
      </c>
      <c r="O13" s="5" t="e">
        <f t="shared" si="0"/>
        <v>#VALUE!</v>
      </c>
      <c r="P13" s="10" t="e">
        <f>IF('FY2022'!$A15&lt;&gt;"",IF(AND(MONTH($K13) &lt;= 1, MONTH($L13) &gt;= 1), IF($O13 &lt;&gt; "", $E13/$O13, ""), ""),"")</f>
        <v>#VALUE!</v>
      </c>
      <c r="Q13" s="10" t="e">
        <f>IF('FY2022'!$A15&lt;&gt;"",IF(AND(MONTH($K13) &lt;= 2, MONTH($L13) &gt;= 2), IF($O13 &lt;&gt; "", $E13/$O13, ""), ""),"")</f>
        <v>#VALUE!</v>
      </c>
      <c r="R13" s="10" t="e">
        <f>IF('FY2022'!$A15&lt;&gt;"",IF(AND(MONTH($K13) &lt;= 3, MONTH($L13) &gt;= 3), IF($O13 &lt;&gt; "", $E13/$O13, ""), ""),"")</f>
        <v>#VALUE!</v>
      </c>
      <c r="S13" s="10" t="e">
        <f>IF('FY2022'!$A15&lt;&gt;"",IF(AND(MONTH($K13) &lt;= 4, MONTH($L13) &gt;= 4), IF($O13 &lt;&gt; "", $E13/$O13, ""), ""),"")</f>
        <v>#VALUE!</v>
      </c>
      <c r="T13" s="10" t="e">
        <f>IF('FY2022'!$A15&lt;&gt;"",IF(AND(MONTH($K13) &lt;= 5, MONTH($L13) &gt;= 5), IF($O13 &lt;&gt; "", $E13/$O13, ""), ""),"")</f>
        <v>#VALUE!</v>
      </c>
      <c r="U13" s="10" t="e">
        <f>IF('FY2022'!$A15&lt;&gt;"",IF(AND(MONTH($K13) &lt;= 6, MONTH($L13) &gt;= 6), IF($O13 &lt;&gt; "", $E13/$O13, ""), ""),"")</f>
        <v>#VALUE!</v>
      </c>
      <c r="V13" s="10" t="e">
        <f>IF('FY2022'!$A15&lt;&gt;"",IF(AND(MONTH($K13) &lt;= 7, MONTH($L13) &gt;= 7 ), IF($O13 &lt;&gt; "", $E13/$O13, ""), ""),"")</f>
        <v>#VALUE!</v>
      </c>
      <c r="W13" s="10" t="e">
        <f>IF('FY2022'!$A15&lt;&gt;"",IF(AND(MONTH($K13) &lt;= 8, MONTH($L13) &gt;= 8), IF($O13 &lt;&gt; "", $E13/$O13, ""), ""),"")</f>
        <v>#VALUE!</v>
      </c>
      <c r="X13" s="10" t="e">
        <f>IF('FY2022'!$A15&lt;&gt;"",IF(AND(MONTH($K13) &lt;= 9, MONTH($L13) &gt;= 9), IF($O13 &lt;&gt; "", $E13/$O13, ""), ""),"")</f>
        <v>#VALUE!</v>
      </c>
      <c r="Y13" s="10" t="e">
        <f>IF('FY2022'!$A15&lt;&gt;"",IF(AND(MONTH($K13) &lt;= 10, MONTH($L13) &gt;= 10), IF($O13 &lt;&gt; "", $E13/$O13, ""), ""),"")</f>
        <v>#VALUE!</v>
      </c>
      <c r="Z13" s="10" t="e">
        <f>IF('FY2022'!$A15&lt;&gt;"",IF(AND(MONTH($K13) &lt;= 11, MONTH($L13) &gt;= 11), IF($O13 &lt;&gt; "", $E13/$O13, ""), ""),"")</f>
        <v>#VALUE!</v>
      </c>
      <c r="AA13" s="10" t="e">
        <f>IF('FY2022'!$A15&lt;&gt;"",IF(AND(MONTH($K13) &lt;= 12, MONTH($L13) &gt;= 12), IF($O13 &lt;&gt; "", $E13/$O13, ""), ""),"")</f>
        <v>#VALUE!</v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 t="e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#VALUE!</v>
      </c>
      <c r="L14" s="7" t="e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#VALUE!</v>
      </c>
      <c r="M14" s="7" t="e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#VALUE!</v>
      </c>
      <c r="N14" s="7" t="e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#VALUE!</v>
      </c>
      <c r="O14" s="5" t="e">
        <f t="shared" si="0"/>
        <v>#VALUE!</v>
      </c>
      <c r="P14" s="10" t="e">
        <f>IF('FY2022'!$A16&lt;&gt;"",IF(AND(MONTH($K14) &lt;= 1, MONTH($L14) &gt;= 1), IF($O14 &lt;&gt; "", $E14/$O14, ""), ""),"")</f>
        <v>#VALUE!</v>
      </c>
      <c r="Q14" s="10" t="e">
        <f>IF('FY2022'!$A16&lt;&gt;"",IF(AND(MONTH($K14) &lt;= 2, MONTH($L14) &gt;= 2), IF($O14 &lt;&gt; "", $E14/$O14, ""), ""),"")</f>
        <v>#VALUE!</v>
      </c>
      <c r="R14" s="10" t="e">
        <f>IF('FY2022'!$A16&lt;&gt;"",IF(AND(MONTH($K14) &lt;= 3, MONTH($L14) &gt;= 3), IF($O14 &lt;&gt; "", $E14/$O14, ""), ""),"")</f>
        <v>#VALUE!</v>
      </c>
      <c r="S14" s="10" t="e">
        <f>IF('FY2022'!$A16&lt;&gt;"",IF(AND(MONTH($K14) &lt;= 4, MONTH($L14) &gt;= 4), IF($O14 &lt;&gt; "", $E14/$O14, ""), ""),"")</f>
        <v>#VALUE!</v>
      </c>
      <c r="T14" s="10" t="e">
        <f>IF('FY2022'!$A16&lt;&gt;"",IF(AND(MONTH($K14) &lt;= 5, MONTH($L14) &gt;= 5), IF($O14 &lt;&gt; "", $E14/$O14, ""), ""),"")</f>
        <v>#VALUE!</v>
      </c>
      <c r="U14" s="10" t="e">
        <f>IF('FY2022'!$A16&lt;&gt;"",IF(AND(MONTH($K14) &lt;= 6, MONTH($L14) &gt;= 6), IF($O14 &lt;&gt; "", $E14/$O14, ""), ""),"")</f>
        <v>#VALUE!</v>
      </c>
      <c r="V14" s="10" t="e">
        <f>IF('FY2022'!$A16&lt;&gt;"",IF(AND(MONTH($K14) &lt;= 7, MONTH($L14) &gt;= 7 ), IF($O14 &lt;&gt; "", $E14/$O14, ""), ""),"")</f>
        <v>#VALUE!</v>
      </c>
      <c r="W14" s="10" t="e">
        <f>IF('FY2022'!$A16&lt;&gt;"",IF(AND(MONTH($K14) &lt;= 8, MONTH($L14) &gt;= 8), IF($O14 &lt;&gt; "", $E14/$O14, ""), ""),"")</f>
        <v>#VALUE!</v>
      </c>
      <c r="X14" s="10" t="e">
        <f>IF('FY2022'!$A16&lt;&gt;"",IF(AND(MONTH($K14) &lt;= 9, MONTH($L14) &gt;= 9), IF($O14 &lt;&gt; "", $E14/$O14, ""), ""),"")</f>
        <v>#VALUE!</v>
      </c>
      <c r="Y14" s="10" t="e">
        <f>IF('FY2022'!$A16&lt;&gt;"",IF(AND(MONTH($K14) &lt;= 10, MONTH($L14) &gt;= 10), IF($O14 &lt;&gt; "", $E14/$O14, ""), ""),"")</f>
        <v>#VALUE!</v>
      </c>
      <c r="Z14" s="10" t="e">
        <f>IF('FY2022'!$A16&lt;&gt;"",IF(AND(MONTH($K14) &lt;= 11, MONTH($L14) &gt;= 11), IF($O14 &lt;&gt; "", $E14/$O14, ""), ""),"")</f>
        <v>#VALUE!</v>
      </c>
      <c r="AA14" s="10" t="e">
        <f>IF('FY2022'!$A16&lt;&gt;"",IF(AND(MONTH($K14) &lt;= 12, MONTH($L14) &gt;= 12), IF($O14 &lt;&gt; "", $E14/$O14, ""), ""),"")</f>
        <v>#VALUE!</v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 t="e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#VALUE!</v>
      </c>
      <c r="L15" s="7" t="e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#VALUE!</v>
      </c>
      <c r="M15" s="7" t="e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#VALUE!</v>
      </c>
      <c r="N15" s="7" t="e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#VALUE!</v>
      </c>
      <c r="O15" s="5" t="e">
        <f t="shared" si="0"/>
        <v>#VALUE!</v>
      </c>
      <c r="P15" s="10" t="e">
        <f>IF('FY2022'!$A17&lt;&gt;"",IF(AND(MONTH($K15) &lt;= 1, MONTH($L15) &gt;= 1), IF($O15 &lt;&gt; "", $E15/$O15, ""), ""),"")</f>
        <v>#VALUE!</v>
      </c>
      <c r="Q15" s="10" t="e">
        <f>IF('FY2022'!$A17&lt;&gt;"",IF(AND(MONTH($K15) &lt;= 2, MONTH($L15) &gt;= 2), IF($O15 &lt;&gt; "", $E15/$O15, ""), ""),"")</f>
        <v>#VALUE!</v>
      </c>
      <c r="R15" s="10" t="e">
        <f>IF('FY2022'!$A17&lt;&gt;"",IF(AND(MONTH($K15) &lt;= 3, MONTH($L15) &gt;= 3), IF($O15 &lt;&gt; "", $E15/$O15, ""), ""),"")</f>
        <v>#VALUE!</v>
      </c>
      <c r="S15" s="10" t="e">
        <f>IF('FY2022'!$A17&lt;&gt;"",IF(AND(MONTH($K15) &lt;= 4, MONTH($L15) &gt;= 4), IF($O15 &lt;&gt; "", $E15/$O15, ""), ""),"")</f>
        <v>#VALUE!</v>
      </c>
      <c r="T15" s="10" t="e">
        <f>IF('FY2022'!$A17&lt;&gt;"",IF(AND(MONTH($K15) &lt;= 5, MONTH($L15) &gt;= 5), IF($O15 &lt;&gt; "", $E15/$O15, ""), ""),"")</f>
        <v>#VALUE!</v>
      </c>
      <c r="U15" s="10" t="e">
        <f>IF('FY2022'!$A17&lt;&gt;"",IF(AND(MONTH($K15) &lt;= 6, MONTH($L15) &gt;= 6), IF($O15 &lt;&gt; "", $E15/$O15, ""), ""),"")</f>
        <v>#VALUE!</v>
      </c>
      <c r="V15" s="10" t="e">
        <f>IF('FY2022'!$A17&lt;&gt;"",IF(AND(MONTH($K15) &lt;= 7, MONTH($L15) &gt;= 7 ), IF($O15 &lt;&gt; "", $E15/$O15, ""), ""),"")</f>
        <v>#VALUE!</v>
      </c>
      <c r="W15" s="10" t="e">
        <f>IF('FY2022'!$A17&lt;&gt;"",IF(AND(MONTH($K15) &lt;= 8, MONTH($L15) &gt;= 8), IF($O15 &lt;&gt; "", $E15/$O15, ""), ""),"")</f>
        <v>#VALUE!</v>
      </c>
      <c r="X15" s="10" t="e">
        <f>IF('FY2022'!$A17&lt;&gt;"",IF(AND(MONTH($K15) &lt;= 9, MONTH($L15) &gt;= 9), IF($O15 &lt;&gt; "", $E15/$O15, ""), ""),"")</f>
        <v>#VALUE!</v>
      </c>
      <c r="Y15" s="10" t="e">
        <f>IF('FY2022'!$A17&lt;&gt;"",IF(AND(MONTH($K15) &lt;= 10, MONTH($L15) &gt;= 10), IF($O15 &lt;&gt; "", $E15/$O15, ""), ""),"")</f>
        <v>#VALUE!</v>
      </c>
      <c r="Z15" s="10" t="e">
        <f>IF('FY2022'!$A17&lt;&gt;"",IF(AND(MONTH($K15) &lt;= 11, MONTH($L15) &gt;= 11), IF($O15 &lt;&gt; "", $E15/$O15, ""), ""),"")</f>
        <v>#VALUE!</v>
      </c>
      <c r="AA15" s="10" t="e">
        <f>IF('FY2022'!$A17&lt;&gt;"",IF(AND(MONTH($K15) &lt;= 12, MONTH($L15) &gt;= 12), IF($O15 &lt;&gt; "", $E15/$O15, ""), ""),"")</f>
        <v>#VALUE!</v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 t="e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#VALUE!</v>
      </c>
      <c r="L16" s="7" t="e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#VALUE!</v>
      </c>
      <c r="M16" s="7" t="e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#VALUE!</v>
      </c>
      <c r="N16" s="7" t="e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#VALUE!</v>
      </c>
      <c r="O16" s="5" t="e">
        <f t="shared" si="0"/>
        <v>#VALUE!</v>
      </c>
      <c r="P16" s="10" t="e">
        <f>IF('FY2022'!$A18&lt;&gt;"",IF(AND(MONTH($K16) &lt;= 1, MONTH($L16) &gt;= 1), IF($O16 &lt;&gt; "", $E16/$O16, ""), ""),"")</f>
        <v>#VALUE!</v>
      </c>
      <c r="Q16" s="10" t="e">
        <f>IF('FY2022'!$A18&lt;&gt;"",IF(AND(MONTH($K16) &lt;= 2, MONTH($L16) &gt;= 2), IF($O16 &lt;&gt; "", $E16/$O16, ""), ""),"")</f>
        <v>#VALUE!</v>
      </c>
      <c r="R16" s="10" t="e">
        <f>IF('FY2022'!$A18&lt;&gt;"",IF(AND(MONTH($K16) &lt;= 3, MONTH($L16) &gt;= 3), IF($O16 &lt;&gt; "", $E16/$O16, ""), ""),"")</f>
        <v>#VALUE!</v>
      </c>
      <c r="S16" s="10" t="e">
        <f>IF('FY2022'!$A18&lt;&gt;"",IF(AND(MONTH($K16) &lt;= 4, MONTH($L16) &gt;= 4), IF($O16 &lt;&gt; "", $E16/$O16, ""), ""),"")</f>
        <v>#VALUE!</v>
      </c>
      <c r="T16" s="10" t="e">
        <f>IF('FY2022'!$A18&lt;&gt;"",IF(AND(MONTH($K16) &lt;= 5, MONTH($L16) &gt;= 5), IF($O16 &lt;&gt; "", $E16/$O16, ""), ""),"")</f>
        <v>#VALUE!</v>
      </c>
      <c r="U16" s="10" t="e">
        <f>IF('FY2022'!$A18&lt;&gt;"",IF(AND(MONTH($K16) &lt;= 6, MONTH($L16) &gt;= 6), IF($O16 &lt;&gt; "", $E16/$O16, ""), ""),"")</f>
        <v>#VALUE!</v>
      </c>
      <c r="V16" s="10" t="e">
        <f>IF('FY2022'!$A18&lt;&gt;"",IF(AND(MONTH($K16) &lt;= 7, MONTH($L16) &gt;= 7 ), IF($O16 &lt;&gt; "", $E16/$O16, ""), ""),"")</f>
        <v>#VALUE!</v>
      </c>
      <c r="W16" s="10" t="e">
        <f>IF('FY2022'!$A18&lt;&gt;"",IF(AND(MONTH($K16) &lt;= 8, MONTH($L16) &gt;= 8), IF($O16 &lt;&gt; "", $E16/$O16, ""), ""),"")</f>
        <v>#VALUE!</v>
      </c>
      <c r="X16" s="10" t="e">
        <f>IF('FY2022'!$A18&lt;&gt;"",IF(AND(MONTH($K16) &lt;= 9, MONTH($L16) &gt;= 9), IF($O16 &lt;&gt; "", $E16/$O16, ""), ""),"")</f>
        <v>#VALUE!</v>
      </c>
      <c r="Y16" s="10" t="e">
        <f>IF('FY2022'!$A18&lt;&gt;"",IF(AND(MONTH($K16) &lt;= 10, MONTH($L16) &gt;= 10), IF($O16 &lt;&gt; "", $E16/$O16, ""), ""),"")</f>
        <v>#VALUE!</v>
      </c>
      <c r="Z16" s="10" t="e">
        <f>IF('FY2022'!$A18&lt;&gt;"",IF(AND(MONTH($K16) &lt;= 11, MONTH($L16) &gt;= 11), IF($O16 &lt;&gt; "", $E16/$O16, ""), ""),"")</f>
        <v>#VALUE!</v>
      </c>
      <c r="AA16" s="10" t="e">
        <f>IF('FY2022'!$A18&lt;&gt;"",IF(AND(MONTH($K16) &lt;= 12, MONTH($L16) &gt;= 12), IF($O16 &lt;&gt; "", $E16/$O16, ""), ""),"")</f>
        <v>#VALUE!</v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 t="e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#VALUE!</v>
      </c>
      <c r="L17" s="7" t="e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#VALUE!</v>
      </c>
      <c r="M17" s="7" t="e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#VALUE!</v>
      </c>
      <c r="N17" s="7" t="e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#VALUE!</v>
      </c>
      <c r="O17" s="5" t="e">
        <f t="shared" si="0"/>
        <v>#VALUE!</v>
      </c>
      <c r="P17" s="10" t="e">
        <f>IF('FY2022'!$A19&lt;&gt;"",IF(AND(MONTH($K17) &lt;= 1, MONTH($L17) &gt;= 1), IF($O17 &lt;&gt; "", $E17/$O17, ""), ""),"")</f>
        <v>#VALUE!</v>
      </c>
      <c r="Q17" s="10" t="e">
        <f>IF('FY2022'!$A19&lt;&gt;"",IF(AND(MONTH($K17) &lt;= 2, MONTH($L17) &gt;= 2), IF($O17 &lt;&gt; "", $E17/$O17, ""), ""),"")</f>
        <v>#VALUE!</v>
      </c>
      <c r="R17" s="10" t="e">
        <f>IF('FY2022'!$A19&lt;&gt;"",IF(AND(MONTH($K17) &lt;= 3, MONTH($L17) &gt;= 3), IF($O17 &lt;&gt; "", $E17/$O17, ""), ""),"")</f>
        <v>#VALUE!</v>
      </c>
      <c r="S17" s="10" t="e">
        <f>IF('FY2022'!$A19&lt;&gt;"",IF(AND(MONTH($K17) &lt;= 4, MONTH($L17) &gt;= 4), IF($O17 &lt;&gt; "", $E17/$O17, ""), ""),"")</f>
        <v>#VALUE!</v>
      </c>
      <c r="T17" s="10" t="e">
        <f>IF('FY2022'!$A19&lt;&gt;"",IF(AND(MONTH($K17) &lt;= 5, MONTH($L17) &gt;= 5), IF($O17 &lt;&gt; "", $E17/$O17, ""), ""),"")</f>
        <v>#VALUE!</v>
      </c>
      <c r="U17" s="10" t="e">
        <f>IF('FY2022'!$A19&lt;&gt;"",IF(AND(MONTH($K17) &lt;= 6, MONTH($L17) &gt;= 6), IF($O17 &lt;&gt; "", $E17/$O17, ""), ""),"")</f>
        <v>#VALUE!</v>
      </c>
      <c r="V17" s="10" t="e">
        <f>IF('FY2022'!$A19&lt;&gt;"",IF(AND(MONTH($K17) &lt;= 7, MONTH($L17) &gt;= 7 ), IF($O17 &lt;&gt; "", $E17/$O17, ""), ""),"")</f>
        <v>#VALUE!</v>
      </c>
      <c r="W17" s="10" t="e">
        <f>IF('FY2022'!$A19&lt;&gt;"",IF(AND(MONTH($K17) &lt;= 8, MONTH($L17) &gt;= 8), IF($O17 &lt;&gt; "", $E17/$O17, ""), ""),"")</f>
        <v>#VALUE!</v>
      </c>
      <c r="X17" s="10" t="e">
        <f>IF('FY2022'!$A19&lt;&gt;"",IF(AND(MONTH($K17) &lt;= 9, MONTH($L17) &gt;= 9), IF($O17 &lt;&gt; "", $E17/$O17, ""), ""),"")</f>
        <v>#VALUE!</v>
      </c>
      <c r="Y17" s="10" t="e">
        <f>IF('FY2022'!$A19&lt;&gt;"",IF(AND(MONTH($K17) &lt;= 10, MONTH($L17) &gt;= 10), IF($O17 &lt;&gt; "", $E17/$O17, ""), ""),"")</f>
        <v>#VALUE!</v>
      </c>
      <c r="Z17" s="10" t="e">
        <f>IF('FY2022'!$A19&lt;&gt;"",IF(AND(MONTH($K17) &lt;= 11, MONTH($L17) &gt;= 11), IF($O17 &lt;&gt; "", $E17/$O17, ""), ""),"")</f>
        <v>#VALUE!</v>
      </c>
      <c r="AA17" s="10" t="e">
        <f>IF('FY2022'!$A19&lt;&gt;"",IF(AND(MONTH($K17) &lt;= 12, MONTH($L17) &gt;= 12), IF($O17 &lt;&gt; "", $E17/$O17, ""), ""),"")</f>
        <v>#VALUE!</v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 t="e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#VALUE!</v>
      </c>
      <c r="L18" s="7" t="e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#VALUE!</v>
      </c>
      <c r="M18" s="7" t="e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#VALUE!</v>
      </c>
      <c r="N18" s="7" t="e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#VALUE!</v>
      </c>
      <c r="O18" s="5" t="e">
        <f t="shared" si="0"/>
        <v>#VALUE!</v>
      </c>
      <c r="P18" s="10" t="e">
        <f>IF('FY2022'!$A20&lt;&gt;"",IF(AND(MONTH($K18) &lt;= 1, MONTH($L18) &gt;= 1), IF($O18 &lt;&gt; "", $E18/$O18, ""), ""),"")</f>
        <v>#VALUE!</v>
      </c>
      <c r="Q18" s="10" t="e">
        <f>IF('FY2022'!$A20&lt;&gt;"",IF(AND(MONTH($K18) &lt;= 2, MONTH($L18) &gt;= 2), IF($O18 &lt;&gt; "", $E18/$O18, ""), ""),"")</f>
        <v>#VALUE!</v>
      </c>
      <c r="R18" s="10" t="e">
        <f>IF('FY2022'!$A20&lt;&gt;"",IF(AND(MONTH($K18) &lt;= 3, MONTH($L18) &gt;= 3), IF($O18 &lt;&gt; "", $E18/$O18, ""), ""),"")</f>
        <v>#VALUE!</v>
      </c>
      <c r="S18" s="10" t="e">
        <f>IF('FY2022'!$A20&lt;&gt;"",IF(AND(MONTH($K18) &lt;= 4, MONTH($L18) &gt;= 4), IF($O18 &lt;&gt; "", $E18/$O18, ""), ""),"")</f>
        <v>#VALUE!</v>
      </c>
      <c r="T18" s="10" t="e">
        <f>IF('FY2022'!$A20&lt;&gt;"",IF(AND(MONTH($K18) &lt;= 5, MONTH($L18) &gt;= 5), IF($O18 &lt;&gt; "", $E18/$O18, ""), ""),"")</f>
        <v>#VALUE!</v>
      </c>
      <c r="U18" s="10" t="e">
        <f>IF('FY2022'!$A20&lt;&gt;"",IF(AND(MONTH($K18) &lt;= 6, MONTH($L18) &gt;= 6), IF($O18 &lt;&gt; "", $E18/$O18, ""), ""),"")</f>
        <v>#VALUE!</v>
      </c>
      <c r="V18" s="10" t="e">
        <f>IF('FY2022'!$A20&lt;&gt;"",IF(AND(MONTH($K18) &lt;= 7, MONTH($L18) &gt;= 7 ), IF($O18 &lt;&gt; "", $E18/$O18, ""), ""),"")</f>
        <v>#VALUE!</v>
      </c>
      <c r="W18" s="10" t="e">
        <f>IF('FY2022'!$A20&lt;&gt;"",IF(AND(MONTH($K18) &lt;= 8, MONTH($L18) &gt;= 8), IF($O18 &lt;&gt; "", $E18/$O18, ""), ""),"")</f>
        <v>#VALUE!</v>
      </c>
      <c r="X18" s="10" t="e">
        <f>IF('FY2022'!$A20&lt;&gt;"",IF(AND(MONTH($K18) &lt;= 9, MONTH($L18) &gt;= 9), IF($O18 &lt;&gt; "", $E18/$O18, ""), ""),"")</f>
        <v>#VALUE!</v>
      </c>
      <c r="Y18" s="10" t="e">
        <f>IF('FY2022'!$A20&lt;&gt;"",IF(AND(MONTH($K18) &lt;= 10, MONTH($L18) &gt;= 10), IF($O18 &lt;&gt; "", $E18/$O18, ""), ""),"")</f>
        <v>#VALUE!</v>
      </c>
      <c r="Z18" s="10" t="e">
        <f>IF('FY2022'!$A20&lt;&gt;"",IF(AND(MONTH($K18) &lt;= 11, MONTH($L18) &gt;= 11), IF($O18 &lt;&gt; "", $E18/$O18, ""), ""),"")</f>
        <v>#VALUE!</v>
      </c>
      <c r="AA18" s="10" t="e">
        <f>IF('FY2022'!$A20&lt;&gt;"",IF(AND(MONTH($K18) &lt;= 12, MONTH($L18) &gt;= 12), IF($O18 &lt;&gt; "", $E18/$O18, ""), ""),"")</f>
        <v>#VALUE!</v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 t="e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#VALUE!</v>
      </c>
      <c r="L19" s="7" t="e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#VALUE!</v>
      </c>
      <c r="M19" s="7" t="e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#VALUE!</v>
      </c>
      <c r="N19" s="7" t="e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#VALUE!</v>
      </c>
      <c r="O19" s="5" t="e">
        <f t="shared" si="0"/>
        <v>#VALUE!</v>
      </c>
      <c r="P19" s="10" t="e">
        <f>IF('FY2022'!$A21&lt;&gt;"",IF(AND(MONTH($K19) &lt;= 1, MONTH($L19) &gt;= 1), IF($O19 &lt;&gt; "", $E19/$O19, ""), ""),"")</f>
        <v>#VALUE!</v>
      </c>
      <c r="Q19" s="10" t="e">
        <f>IF('FY2022'!$A21&lt;&gt;"",IF(AND(MONTH($K19) &lt;= 2, MONTH($L19) &gt;= 2), IF($O19 &lt;&gt; "", $E19/$O19, ""), ""),"")</f>
        <v>#VALUE!</v>
      </c>
      <c r="R19" s="10" t="e">
        <f>IF('FY2022'!$A21&lt;&gt;"",IF(AND(MONTH($K19) &lt;= 3, MONTH($L19) &gt;= 3), IF($O19 &lt;&gt; "", $E19/$O19, ""), ""),"")</f>
        <v>#VALUE!</v>
      </c>
      <c r="S19" s="10" t="e">
        <f>IF('FY2022'!$A21&lt;&gt;"",IF(AND(MONTH($K19) &lt;= 4, MONTH($L19) &gt;= 4), IF($O19 &lt;&gt; "", $E19/$O19, ""), ""),"")</f>
        <v>#VALUE!</v>
      </c>
      <c r="T19" s="10" t="e">
        <f>IF('FY2022'!$A21&lt;&gt;"",IF(AND(MONTH($K19) &lt;= 5, MONTH($L19) &gt;= 5), IF($O19 &lt;&gt; "", $E19/$O19, ""), ""),"")</f>
        <v>#VALUE!</v>
      </c>
      <c r="U19" s="10" t="e">
        <f>IF('FY2022'!$A21&lt;&gt;"",IF(AND(MONTH($K19) &lt;= 6, MONTH($L19) &gt;= 6), IF($O19 &lt;&gt; "", $E19/$O19, ""), ""),"")</f>
        <v>#VALUE!</v>
      </c>
      <c r="V19" s="10" t="e">
        <f>IF('FY2022'!$A21&lt;&gt;"",IF(AND(MONTH($K19) &lt;= 7, MONTH($L19) &gt;= 7 ), IF($O19 &lt;&gt; "", $E19/$O19, ""), ""),"")</f>
        <v>#VALUE!</v>
      </c>
      <c r="W19" s="10" t="e">
        <f>IF('FY2022'!$A21&lt;&gt;"",IF(AND(MONTH($K19) &lt;= 8, MONTH($L19) &gt;= 8), IF($O19 &lt;&gt; "", $E19/$O19, ""), ""),"")</f>
        <v>#VALUE!</v>
      </c>
      <c r="X19" s="10" t="e">
        <f>IF('FY2022'!$A21&lt;&gt;"",IF(AND(MONTH($K19) &lt;= 9, MONTH($L19) &gt;= 9), IF($O19 &lt;&gt; "", $E19/$O19, ""), ""),"")</f>
        <v>#VALUE!</v>
      </c>
      <c r="Y19" s="10" t="e">
        <f>IF('FY2022'!$A21&lt;&gt;"",IF(AND(MONTH($K19) &lt;= 10, MONTH($L19) &gt;= 10), IF($O19 &lt;&gt; "", $E19/$O19, ""), ""),"")</f>
        <v>#VALUE!</v>
      </c>
      <c r="Z19" s="10" t="e">
        <f>IF('FY2022'!$A21&lt;&gt;"",IF(AND(MONTH($K19) &lt;= 11, MONTH($L19) &gt;= 11), IF($O19 &lt;&gt; "", $E19/$O19, ""), ""),"")</f>
        <v>#VALUE!</v>
      </c>
      <c r="AA19" s="10" t="e">
        <f>IF('FY2022'!$A21&lt;&gt;"",IF(AND(MONTH($K19) &lt;= 12, MONTH($L19) &gt;= 12), IF($O19 &lt;&gt; "", $E19/$O19, ""), ""),"")</f>
        <v>#VALUE!</v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 t="e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#VALUE!</v>
      </c>
      <c r="L20" s="7" t="e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#VALUE!</v>
      </c>
      <c r="M20" s="7" t="e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#VALUE!</v>
      </c>
      <c r="N20" s="7" t="e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#VALUE!</v>
      </c>
      <c r="O20" s="5" t="e">
        <f t="shared" si="0"/>
        <v>#VALUE!</v>
      </c>
      <c r="P20" s="10" t="e">
        <f>IF('FY2022'!$A22&lt;&gt;"",IF(AND(MONTH($K20) &lt;= 1, MONTH($L20) &gt;= 1), IF($O20 &lt;&gt; "", $E20/$O20, ""), ""),"")</f>
        <v>#VALUE!</v>
      </c>
      <c r="Q20" s="10" t="e">
        <f>IF('FY2022'!$A22&lt;&gt;"",IF(AND(MONTH($K20) &lt;= 2, MONTH($L20) &gt;= 2), IF($O20 &lt;&gt; "", $E20/$O20, ""), ""),"")</f>
        <v>#VALUE!</v>
      </c>
      <c r="R20" s="10" t="e">
        <f>IF('FY2022'!$A22&lt;&gt;"",IF(AND(MONTH($K20) &lt;= 3, MONTH($L20) &gt;= 3), IF($O20 &lt;&gt; "", $E20/$O20, ""), ""),"")</f>
        <v>#VALUE!</v>
      </c>
      <c r="S20" s="10" t="e">
        <f>IF('FY2022'!$A22&lt;&gt;"",IF(AND(MONTH($K20) &lt;= 4, MONTH($L20) &gt;= 4), IF($O20 &lt;&gt; "", $E20/$O20, ""), ""),"")</f>
        <v>#VALUE!</v>
      </c>
      <c r="T20" s="10" t="e">
        <f>IF('FY2022'!$A22&lt;&gt;"",IF(AND(MONTH($K20) &lt;= 5, MONTH($L20) &gt;= 5), IF($O20 &lt;&gt; "", $E20/$O20, ""), ""),"")</f>
        <v>#VALUE!</v>
      </c>
      <c r="U20" s="10" t="e">
        <f>IF('FY2022'!$A22&lt;&gt;"",IF(AND(MONTH($K20) &lt;= 6, MONTH($L20) &gt;= 6), IF($O20 &lt;&gt; "", $E20/$O20, ""), ""),"")</f>
        <v>#VALUE!</v>
      </c>
      <c r="V20" s="10" t="e">
        <f>IF('FY2022'!$A22&lt;&gt;"",IF(AND(MONTH($K20) &lt;= 7, MONTH($L20) &gt;= 7 ), IF($O20 &lt;&gt; "", $E20/$O20, ""), ""),"")</f>
        <v>#VALUE!</v>
      </c>
      <c r="W20" s="10" t="e">
        <f>IF('FY2022'!$A22&lt;&gt;"",IF(AND(MONTH($K20) &lt;= 8, MONTH($L20) &gt;= 8), IF($O20 &lt;&gt; "", $E20/$O20, ""), ""),"")</f>
        <v>#VALUE!</v>
      </c>
      <c r="X20" s="10" t="e">
        <f>IF('FY2022'!$A22&lt;&gt;"",IF(AND(MONTH($K20) &lt;= 9, MONTH($L20) &gt;= 9), IF($O20 &lt;&gt; "", $E20/$O20, ""), ""),"")</f>
        <v>#VALUE!</v>
      </c>
      <c r="Y20" s="10" t="e">
        <f>IF('FY2022'!$A22&lt;&gt;"",IF(AND(MONTH($K20) &lt;= 10, MONTH($L20) &gt;= 10), IF($O20 &lt;&gt; "", $E20/$O20, ""), ""),"")</f>
        <v>#VALUE!</v>
      </c>
      <c r="Z20" s="10" t="e">
        <f>IF('FY2022'!$A22&lt;&gt;"",IF(AND(MONTH($K20) &lt;= 11, MONTH($L20) &gt;= 11), IF($O20 &lt;&gt; "", $E20/$O20, ""), ""),"")</f>
        <v>#VALUE!</v>
      </c>
      <c r="AA20" s="10" t="e">
        <f>IF('FY2022'!$A22&lt;&gt;"",IF(AND(MONTH($K20) &lt;= 12, MONTH($L20) &gt;= 12), IF($O20 &lt;&gt; "", $E20/$O20, ""), ""),"")</f>
        <v>#VALUE!</v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 t="e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#VALUE!</v>
      </c>
      <c r="L21" s="7" t="e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#VALUE!</v>
      </c>
      <c r="M21" s="7" t="e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#VALUE!</v>
      </c>
      <c r="N21" s="7" t="e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#VALUE!</v>
      </c>
      <c r="O21" s="5" t="e">
        <f t="shared" si="0"/>
        <v>#VALUE!</v>
      </c>
      <c r="P21" s="10" t="e">
        <f>IF('FY2022'!$A23&lt;&gt;"",IF(AND(MONTH($K21) &lt;= 1, MONTH($L21) &gt;= 1), IF($O21 &lt;&gt; "", $E21/$O21, ""), ""),"")</f>
        <v>#VALUE!</v>
      </c>
      <c r="Q21" s="10" t="e">
        <f>IF('FY2022'!$A23&lt;&gt;"",IF(AND(MONTH($K21) &lt;= 2, MONTH($L21) &gt;= 2), IF($O21 &lt;&gt; "", $E21/$O21, ""), ""),"")</f>
        <v>#VALUE!</v>
      </c>
      <c r="R21" s="10" t="e">
        <f>IF('FY2022'!$A23&lt;&gt;"",IF(AND(MONTH($K21) &lt;= 3, MONTH($L21) &gt;= 3), IF($O21 &lt;&gt; "", $E21/$O21, ""), ""),"")</f>
        <v>#VALUE!</v>
      </c>
      <c r="S21" s="10" t="e">
        <f>IF('FY2022'!$A23&lt;&gt;"",IF(AND(MONTH($K21) &lt;= 4, MONTH($L21) &gt;= 4), IF($O21 &lt;&gt; "", $E21/$O21, ""), ""),"")</f>
        <v>#VALUE!</v>
      </c>
      <c r="T21" s="10" t="e">
        <f>IF('FY2022'!$A23&lt;&gt;"",IF(AND(MONTH($K21) &lt;= 5, MONTH($L21) &gt;= 5), IF($O21 &lt;&gt; "", $E21/$O21, ""), ""),"")</f>
        <v>#VALUE!</v>
      </c>
      <c r="U21" s="10" t="e">
        <f>IF('FY2022'!$A23&lt;&gt;"",IF(AND(MONTH($K21) &lt;= 6, MONTH($L21) &gt;= 6), IF($O21 &lt;&gt; "", $E21/$O21, ""), ""),"")</f>
        <v>#VALUE!</v>
      </c>
      <c r="V21" s="10" t="e">
        <f>IF('FY2022'!$A23&lt;&gt;"",IF(AND(MONTH($K21) &lt;= 7, MONTH($L21) &gt;= 7 ), IF($O21 &lt;&gt; "", $E21/$O21, ""), ""),"")</f>
        <v>#VALUE!</v>
      </c>
      <c r="W21" s="10" t="e">
        <f>IF('FY2022'!$A23&lt;&gt;"",IF(AND(MONTH($K21) &lt;= 8, MONTH($L21) &gt;= 8), IF($O21 &lt;&gt; "", $E21/$O21, ""), ""),"")</f>
        <v>#VALUE!</v>
      </c>
      <c r="X21" s="10" t="e">
        <f>IF('FY2022'!$A23&lt;&gt;"",IF(AND(MONTH($K21) &lt;= 9, MONTH($L21) &gt;= 9), IF($O21 &lt;&gt; "", $E21/$O21, ""), ""),"")</f>
        <v>#VALUE!</v>
      </c>
      <c r="Y21" s="10" t="e">
        <f>IF('FY2022'!$A23&lt;&gt;"",IF(AND(MONTH($K21) &lt;= 10, MONTH($L21) &gt;= 10), IF($O21 &lt;&gt; "", $E21/$O21, ""), ""),"")</f>
        <v>#VALUE!</v>
      </c>
      <c r="Z21" s="10" t="e">
        <f>IF('FY2022'!$A23&lt;&gt;"",IF(AND(MONTH($K21) &lt;= 11, MONTH($L21) &gt;= 11), IF($O21 &lt;&gt; "", $E21/$O21, ""), ""),"")</f>
        <v>#VALUE!</v>
      </c>
      <c r="AA21" s="10" t="e">
        <f>IF('FY2022'!$A23&lt;&gt;"",IF(AND(MONTH($K21) &lt;= 12, MONTH($L21) &gt;= 12), IF($O21 &lt;&gt; "", $E21/$O21, ""), ""),"")</f>
        <v>#VALUE!</v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 t="e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#VALUE!</v>
      </c>
      <c r="L22" s="7" t="e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#VALUE!</v>
      </c>
      <c r="M22" s="7" t="e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#VALUE!</v>
      </c>
      <c r="N22" s="7" t="e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#VALUE!</v>
      </c>
      <c r="O22" s="5" t="e">
        <f t="shared" si="0"/>
        <v>#VALUE!</v>
      </c>
      <c r="P22" s="10" t="e">
        <f>IF('FY2022'!$A24&lt;&gt;"",IF(AND(MONTH($K22) &lt;= 1, MONTH($L22) &gt;= 1), IF($O22 &lt;&gt; "", $E22/$O22, ""), ""),"")</f>
        <v>#VALUE!</v>
      </c>
      <c r="Q22" s="10" t="e">
        <f>IF('FY2022'!$A24&lt;&gt;"",IF(AND(MONTH($K22) &lt;= 2, MONTH($L22) &gt;= 2), IF($O22 &lt;&gt; "", $E22/$O22, ""), ""),"")</f>
        <v>#VALUE!</v>
      </c>
      <c r="R22" s="10" t="e">
        <f>IF('FY2022'!$A24&lt;&gt;"",IF(AND(MONTH($K22) &lt;= 3, MONTH($L22) &gt;= 3), IF($O22 &lt;&gt; "", $E22/$O22, ""), ""),"")</f>
        <v>#VALUE!</v>
      </c>
      <c r="S22" s="10" t="e">
        <f>IF('FY2022'!$A24&lt;&gt;"",IF(AND(MONTH($K22) &lt;= 4, MONTH($L22) &gt;= 4), IF($O22 &lt;&gt; "", $E22/$O22, ""), ""),"")</f>
        <v>#VALUE!</v>
      </c>
      <c r="T22" s="10" t="e">
        <f>IF('FY2022'!$A24&lt;&gt;"",IF(AND(MONTH($K22) &lt;= 5, MONTH($L22) &gt;= 5), IF($O22 &lt;&gt; "", $E22/$O22, ""), ""),"")</f>
        <v>#VALUE!</v>
      </c>
      <c r="U22" s="10" t="e">
        <f>IF('FY2022'!$A24&lt;&gt;"",IF(AND(MONTH($K22) &lt;= 6, MONTH($L22) &gt;= 6), IF($O22 &lt;&gt; "", $E22/$O22, ""), ""),"")</f>
        <v>#VALUE!</v>
      </c>
      <c r="V22" s="10" t="e">
        <f>IF('FY2022'!$A24&lt;&gt;"",IF(AND(MONTH($K22) &lt;= 7, MONTH($L22) &gt;= 7 ), IF($O22 &lt;&gt; "", $E22/$O22, ""), ""),"")</f>
        <v>#VALUE!</v>
      </c>
      <c r="W22" s="10" t="e">
        <f>IF('FY2022'!$A24&lt;&gt;"",IF(AND(MONTH($K22) &lt;= 8, MONTH($L22) &gt;= 8), IF($O22 &lt;&gt; "", $E22/$O22, ""), ""),"")</f>
        <v>#VALUE!</v>
      </c>
      <c r="X22" s="10" t="e">
        <f>IF('FY2022'!$A24&lt;&gt;"",IF(AND(MONTH($K22) &lt;= 9, MONTH($L22) &gt;= 9), IF($O22 &lt;&gt; "", $E22/$O22, ""), ""),"")</f>
        <v>#VALUE!</v>
      </c>
      <c r="Y22" s="10" t="e">
        <f>IF('FY2022'!$A24&lt;&gt;"",IF(AND(MONTH($K22) &lt;= 10, MONTH($L22) &gt;= 10), IF($O22 &lt;&gt; "", $E22/$O22, ""), ""),"")</f>
        <v>#VALUE!</v>
      </c>
      <c r="Z22" s="10" t="e">
        <f>IF('FY2022'!$A24&lt;&gt;"",IF(AND(MONTH($K22) &lt;= 11, MONTH($L22) &gt;= 11), IF($O22 &lt;&gt; "", $E22/$O22, ""), ""),"")</f>
        <v>#VALUE!</v>
      </c>
      <c r="AA22" s="10" t="e">
        <f>IF('FY2022'!$A24&lt;&gt;"",IF(AND(MONTH($K22) &lt;= 12, MONTH($L22) &gt;= 12), IF($O22 &lt;&gt; "", $E22/$O22, ""), ""),"")</f>
        <v>#VALUE!</v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 t="e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#VALUE!</v>
      </c>
      <c r="L23" s="7" t="e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#VALUE!</v>
      </c>
      <c r="M23" s="7" t="e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#VALUE!</v>
      </c>
      <c r="N23" s="7" t="e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#VALUE!</v>
      </c>
      <c r="O23" s="5" t="e">
        <f t="shared" si="0"/>
        <v>#VALUE!</v>
      </c>
      <c r="P23" s="10" t="e">
        <f>IF('FY2022'!$A25&lt;&gt;"",IF(AND(MONTH($K23) &lt;= 1, MONTH($L23) &gt;= 1), IF($O23 &lt;&gt; "", $E23/$O23, ""), ""),"")</f>
        <v>#VALUE!</v>
      </c>
      <c r="Q23" s="10" t="e">
        <f>IF('FY2022'!$A25&lt;&gt;"",IF(AND(MONTH($K23) &lt;= 2, MONTH($L23) &gt;= 2), IF($O23 &lt;&gt; "", $E23/$O23, ""), ""),"")</f>
        <v>#VALUE!</v>
      </c>
      <c r="R23" s="10" t="e">
        <f>IF('FY2022'!$A25&lt;&gt;"",IF(AND(MONTH($K23) &lt;= 3, MONTH($L23) &gt;= 3), IF($O23 &lt;&gt; "", $E23/$O23, ""), ""),"")</f>
        <v>#VALUE!</v>
      </c>
      <c r="S23" s="10" t="e">
        <f>IF('FY2022'!$A25&lt;&gt;"",IF(AND(MONTH($K23) &lt;= 4, MONTH($L23) &gt;= 4), IF($O23 &lt;&gt; "", $E23/$O23, ""), ""),"")</f>
        <v>#VALUE!</v>
      </c>
      <c r="T23" s="10" t="e">
        <f>IF('FY2022'!$A25&lt;&gt;"",IF(AND(MONTH($K23) &lt;= 5, MONTH($L23) &gt;= 5), IF($O23 &lt;&gt; "", $E23/$O23, ""), ""),"")</f>
        <v>#VALUE!</v>
      </c>
      <c r="U23" s="10" t="e">
        <f>IF('FY2022'!$A25&lt;&gt;"",IF(AND(MONTH($K23) &lt;= 6, MONTH($L23) &gt;= 6), IF($O23 &lt;&gt; "", $E23/$O23, ""), ""),"")</f>
        <v>#VALUE!</v>
      </c>
      <c r="V23" s="10" t="e">
        <f>IF('FY2022'!$A25&lt;&gt;"",IF(AND(MONTH($K23) &lt;= 7, MONTH($L23) &gt;= 7 ), IF($O23 &lt;&gt; "", $E23/$O23, ""), ""),"")</f>
        <v>#VALUE!</v>
      </c>
      <c r="W23" s="10" t="e">
        <f>IF('FY2022'!$A25&lt;&gt;"",IF(AND(MONTH($K23) &lt;= 8, MONTH($L23) &gt;= 8), IF($O23 &lt;&gt; "", $E23/$O23, ""), ""),"")</f>
        <v>#VALUE!</v>
      </c>
      <c r="X23" s="10" t="e">
        <f>IF('FY2022'!$A25&lt;&gt;"",IF(AND(MONTH($K23) &lt;= 9, MONTH($L23) &gt;= 9), IF($O23 &lt;&gt; "", $E23/$O23, ""), ""),"")</f>
        <v>#VALUE!</v>
      </c>
      <c r="Y23" s="10" t="e">
        <f>IF('FY2022'!$A25&lt;&gt;"",IF(AND(MONTH($K23) &lt;= 10, MONTH($L23) &gt;= 10), IF($O23 &lt;&gt; "", $E23/$O23, ""), ""),"")</f>
        <v>#VALUE!</v>
      </c>
      <c r="Z23" s="10" t="e">
        <f>IF('FY2022'!$A25&lt;&gt;"",IF(AND(MONTH($K23) &lt;= 11, MONTH($L23) &gt;= 11), IF($O23 &lt;&gt; "", $E23/$O23, ""), ""),"")</f>
        <v>#VALUE!</v>
      </c>
      <c r="AA23" s="10" t="e">
        <f>IF('FY2022'!$A25&lt;&gt;"",IF(AND(MONTH($K23) &lt;= 12, MONTH($L23) &gt;= 12), IF($O23 &lt;&gt; "", $E23/$O23, ""), ""),"")</f>
        <v>#VALUE!</v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 t="e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#VALUE!</v>
      </c>
      <c r="L24" s="7" t="e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#VALUE!</v>
      </c>
      <c r="M24" s="7" t="e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#VALUE!</v>
      </c>
      <c r="N24" s="7" t="e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#VALUE!</v>
      </c>
      <c r="O24" s="5" t="e">
        <f t="shared" si="0"/>
        <v>#VALUE!</v>
      </c>
      <c r="P24" s="10" t="e">
        <f>IF('FY2022'!$A26&lt;&gt;"",IF(AND(MONTH($K24) &lt;= 1, MONTH($L24) &gt;= 1), IF($O24 &lt;&gt; "", $E24/$O24, ""), ""),"")</f>
        <v>#VALUE!</v>
      </c>
      <c r="Q24" s="10" t="e">
        <f>IF('FY2022'!$A26&lt;&gt;"",IF(AND(MONTH($K24) &lt;= 2, MONTH($L24) &gt;= 2), IF($O24 &lt;&gt; "", $E24/$O24, ""), ""),"")</f>
        <v>#VALUE!</v>
      </c>
      <c r="R24" s="10" t="e">
        <f>IF('FY2022'!$A26&lt;&gt;"",IF(AND(MONTH($K24) &lt;= 3, MONTH($L24) &gt;= 3), IF($O24 &lt;&gt; "", $E24/$O24, ""), ""),"")</f>
        <v>#VALUE!</v>
      </c>
      <c r="S24" s="10" t="e">
        <f>IF('FY2022'!$A26&lt;&gt;"",IF(AND(MONTH($K24) &lt;= 4, MONTH($L24) &gt;= 4), IF($O24 &lt;&gt; "", $E24/$O24, ""), ""),"")</f>
        <v>#VALUE!</v>
      </c>
      <c r="T24" s="10" t="e">
        <f>IF('FY2022'!$A26&lt;&gt;"",IF(AND(MONTH($K24) &lt;= 5, MONTH($L24) &gt;= 5), IF($O24 &lt;&gt; "", $E24/$O24, ""), ""),"")</f>
        <v>#VALUE!</v>
      </c>
      <c r="U24" s="10" t="e">
        <f>IF('FY2022'!$A26&lt;&gt;"",IF(AND(MONTH($K24) &lt;= 6, MONTH($L24) &gt;= 6), IF($O24 &lt;&gt; "", $E24/$O24, ""), ""),"")</f>
        <v>#VALUE!</v>
      </c>
      <c r="V24" s="10" t="e">
        <f>IF('FY2022'!$A26&lt;&gt;"",IF(AND(MONTH($K24) &lt;= 7, MONTH($L24) &gt;= 7 ), IF($O24 &lt;&gt; "", $E24/$O24, ""), ""),"")</f>
        <v>#VALUE!</v>
      </c>
      <c r="W24" s="10" t="e">
        <f>IF('FY2022'!$A26&lt;&gt;"",IF(AND(MONTH($K24) &lt;= 8, MONTH($L24) &gt;= 8), IF($O24 &lt;&gt; "", $E24/$O24, ""), ""),"")</f>
        <v>#VALUE!</v>
      </c>
      <c r="X24" s="10" t="e">
        <f>IF('FY2022'!$A26&lt;&gt;"",IF(AND(MONTH($K24) &lt;= 9, MONTH($L24) &gt;= 9), IF($O24 &lt;&gt; "", $E24/$O24, ""), ""),"")</f>
        <v>#VALUE!</v>
      </c>
      <c r="Y24" s="10" t="e">
        <f>IF('FY2022'!$A26&lt;&gt;"",IF(AND(MONTH($K24) &lt;= 10, MONTH($L24) &gt;= 10), IF($O24 &lt;&gt; "", $E24/$O24, ""), ""),"")</f>
        <v>#VALUE!</v>
      </c>
      <c r="Z24" s="10" t="e">
        <f>IF('FY2022'!$A26&lt;&gt;"",IF(AND(MONTH($K24) &lt;= 11, MONTH($L24) &gt;= 11), IF($O24 &lt;&gt; "", $E24/$O24, ""), ""),"")</f>
        <v>#VALUE!</v>
      </c>
      <c r="AA24" s="10" t="e">
        <f>IF('FY2022'!$A26&lt;&gt;"",IF(AND(MONTH($K24) &lt;= 12, MONTH($L24) &gt;= 12), IF($O24 &lt;&gt; "", $E24/$O24, ""), ""),"")</f>
        <v>#VALUE!</v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 t="e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#VALUE!</v>
      </c>
      <c r="L25" s="7" t="e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#VALUE!</v>
      </c>
      <c r="M25" s="7" t="e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#VALUE!</v>
      </c>
      <c r="N25" s="7" t="e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#VALUE!</v>
      </c>
      <c r="O25" s="5" t="e">
        <f t="shared" si="0"/>
        <v>#VALUE!</v>
      </c>
      <c r="P25" s="10" t="e">
        <f>IF('FY2022'!$A27&lt;&gt;"",IF(AND(MONTH($K25) &lt;= 1, MONTH($L25) &gt;= 1), IF($O25 &lt;&gt; "", $E25/$O25, ""), ""),"")</f>
        <v>#VALUE!</v>
      </c>
      <c r="Q25" s="10" t="e">
        <f>IF('FY2022'!$A27&lt;&gt;"",IF(AND(MONTH($K25) &lt;= 2, MONTH($L25) &gt;= 2), IF($O25 &lt;&gt; "", $E25/$O25, ""), ""),"")</f>
        <v>#VALUE!</v>
      </c>
      <c r="R25" s="10" t="e">
        <f>IF('FY2022'!$A27&lt;&gt;"",IF(AND(MONTH($K25) &lt;= 3, MONTH($L25) &gt;= 3), IF($O25 &lt;&gt; "", $E25/$O25, ""), ""),"")</f>
        <v>#VALUE!</v>
      </c>
      <c r="S25" s="10" t="e">
        <f>IF('FY2022'!$A27&lt;&gt;"",IF(AND(MONTH($K25) &lt;= 4, MONTH($L25) &gt;= 4), IF($O25 &lt;&gt; "", $E25/$O25, ""), ""),"")</f>
        <v>#VALUE!</v>
      </c>
      <c r="T25" s="10" t="e">
        <f>IF('FY2022'!$A27&lt;&gt;"",IF(AND(MONTH($K25) &lt;= 5, MONTH($L25) &gt;= 5), IF($O25 &lt;&gt; "", $E25/$O25, ""), ""),"")</f>
        <v>#VALUE!</v>
      </c>
      <c r="U25" s="10" t="e">
        <f>IF('FY2022'!$A27&lt;&gt;"",IF(AND(MONTH($K25) &lt;= 6, MONTH($L25) &gt;= 6), IF($O25 &lt;&gt; "", $E25/$O25, ""), ""),"")</f>
        <v>#VALUE!</v>
      </c>
      <c r="V25" s="10" t="e">
        <f>IF('FY2022'!$A27&lt;&gt;"",IF(AND(MONTH($K25) &lt;= 7, MONTH($L25) &gt;= 7 ), IF($O25 &lt;&gt; "", $E25/$O25, ""), ""),"")</f>
        <v>#VALUE!</v>
      </c>
      <c r="W25" s="10" t="e">
        <f>IF('FY2022'!$A27&lt;&gt;"",IF(AND(MONTH($K25) &lt;= 8, MONTH($L25) &gt;= 8), IF($O25 &lt;&gt; "", $E25/$O25, ""), ""),"")</f>
        <v>#VALUE!</v>
      </c>
      <c r="X25" s="10" t="e">
        <f>IF('FY2022'!$A27&lt;&gt;"",IF(AND(MONTH($K25) &lt;= 9, MONTH($L25) &gt;= 9), IF($O25 &lt;&gt; "", $E25/$O25, ""), ""),"")</f>
        <v>#VALUE!</v>
      </c>
      <c r="Y25" s="10" t="e">
        <f>IF('FY2022'!$A27&lt;&gt;"",IF(AND(MONTH($K25) &lt;= 10, MONTH($L25) &gt;= 10), IF($O25 &lt;&gt; "", $E25/$O25, ""), ""),"")</f>
        <v>#VALUE!</v>
      </c>
      <c r="Z25" s="10" t="e">
        <f>IF('FY2022'!$A27&lt;&gt;"",IF(AND(MONTH($K25) &lt;= 11, MONTH($L25) &gt;= 11), IF($O25 &lt;&gt; "", $E25/$O25, ""), ""),"")</f>
        <v>#VALUE!</v>
      </c>
      <c r="AA25" s="10" t="e">
        <f>IF('FY2022'!$A27&lt;&gt;"",IF(AND(MONTH($K25) &lt;= 12, MONTH($L25) &gt;= 12), IF($O25 &lt;&gt; "", $E25/$O25, ""), ""),"")</f>
        <v>#VALUE!</v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 t="e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#VALUE!</v>
      </c>
      <c r="L26" s="7" t="e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#VALUE!</v>
      </c>
      <c r="M26" s="7" t="e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#VALUE!</v>
      </c>
      <c r="N26" s="7" t="e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#VALUE!</v>
      </c>
      <c r="O26" s="5" t="e">
        <f t="shared" si="0"/>
        <v>#VALUE!</v>
      </c>
      <c r="P26" s="10" t="e">
        <f>IF('FY2022'!$A28&lt;&gt;"",IF(AND(MONTH($K26) &lt;= 1, MONTH($L26) &gt;= 1), IF($O26 &lt;&gt; "", $E26/$O26, ""), ""),"")</f>
        <v>#VALUE!</v>
      </c>
      <c r="Q26" s="10" t="e">
        <f>IF('FY2022'!$A28&lt;&gt;"",IF(AND(MONTH($K26) &lt;= 2, MONTH($L26) &gt;= 2), IF($O26 &lt;&gt; "", $E26/$O26, ""), ""),"")</f>
        <v>#VALUE!</v>
      </c>
      <c r="R26" s="10" t="e">
        <f>IF('FY2022'!$A28&lt;&gt;"",IF(AND(MONTH($K26) &lt;= 3, MONTH($L26) &gt;= 3), IF($O26 &lt;&gt; "", $E26/$O26, ""), ""),"")</f>
        <v>#VALUE!</v>
      </c>
      <c r="S26" s="10" t="e">
        <f>IF('FY2022'!$A28&lt;&gt;"",IF(AND(MONTH($K26) &lt;= 4, MONTH($L26) &gt;= 4), IF($O26 &lt;&gt; "", $E26/$O26, ""), ""),"")</f>
        <v>#VALUE!</v>
      </c>
      <c r="T26" s="10" t="e">
        <f>IF('FY2022'!$A28&lt;&gt;"",IF(AND(MONTH($K26) &lt;= 5, MONTH($L26) &gt;= 5), IF($O26 &lt;&gt; "", $E26/$O26, ""), ""),"")</f>
        <v>#VALUE!</v>
      </c>
      <c r="U26" s="10" t="e">
        <f>IF('FY2022'!$A28&lt;&gt;"",IF(AND(MONTH($K26) &lt;= 6, MONTH($L26) &gt;= 6), IF($O26 &lt;&gt; "", $E26/$O26, ""), ""),"")</f>
        <v>#VALUE!</v>
      </c>
      <c r="V26" s="10" t="e">
        <f>IF('FY2022'!$A28&lt;&gt;"",IF(AND(MONTH($K26) &lt;= 7, MONTH($L26) &gt;= 7 ), IF($O26 &lt;&gt; "", $E26/$O26, ""), ""),"")</f>
        <v>#VALUE!</v>
      </c>
      <c r="W26" s="10" t="e">
        <f>IF('FY2022'!$A28&lt;&gt;"",IF(AND(MONTH($K26) &lt;= 8, MONTH($L26) &gt;= 8), IF($O26 &lt;&gt; "", $E26/$O26, ""), ""),"")</f>
        <v>#VALUE!</v>
      </c>
      <c r="X26" s="10" t="e">
        <f>IF('FY2022'!$A28&lt;&gt;"",IF(AND(MONTH($K26) &lt;= 9, MONTH($L26) &gt;= 9), IF($O26 &lt;&gt; "", $E26/$O26, ""), ""),"")</f>
        <v>#VALUE!</v>
      </c>
      <c r="Y26" s="10" t="e">
        <f>IF('FY2022'!$A28&lt;&gt;"",IF(AND(MONTH($K26) &lt;= 10, MONTH($L26) &gt;= 10), IF($O26 &lt;&gt; "", $E26/$O26, ""), ""),"")</f>
        <v>#VALUE!</v>
      </c>
      <c r="Z26" s="10" t="e">
        <f>IF('FY2022'!$A28&lt;&gt;"",IF(AND(MONTH($K26) &lt;= 11, MONTH($L26) &gt;= 11), IF($O26 &lt;&gt; "", $E26/$O26, ""), ""),"")</f>
        <v>#VALUE!</v>
      </c>
      <c r="AA26" s="10" t="e">
        <f>IF('FY2022'!$A28&lt;&gt;"",IF(AND(MONTH($K26) &lt;= 12, MONTH($L26) &gt;= 12), IF($O26 &lt;&gt; "", $E26/$O26, ""), ""),"")</f>
        <v>#VALUE!</v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 t="e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#VALUE!</v>
      </c>
      <c r="L27" s="7" t="e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#VALUE!</v>
      </c>
      <c r="M27" s="7" t="e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#VALUE!</v>
      </c>
      <c r="N27" s="7" t="e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#VALUE!</v>
      </c>
      <c r="O27" s="5" t="e">
        <f t="shared" si="0"/>
        <v>#VALUE!</v>
      </c>
      <c r="P27" s="10" t="e">
        <f>IF('FY2022'!$A29&lt;&gt;"",IF(AND(MONTH($K27) &lt;= 1, MONTH($L27) &gt;= 1), IF($O27 &lt;&gt; "", $E27/$O27, ""), ""),"")</f>
        <v>#VALUE!</v>
      </c>
      <c r="Q27" s="10" t="e">
        <f>IF('FY2022'!$A29&lt;&gt;"",IF(AND(MONTH($K27) &lt;= 2, MONTH($L27) &gt;= 2), IF($O27 &lt;&gt; "", $E27/$O27, ""), ""),"")</f>
        <v>#VALUE!</v>
      </c>
      <c r="R27" s="10" t="e">
        <f>IF('FY2022'!$A29&lt;&gt;"",IF(AND(MONTH($K27) &lt;= 3, MONTH($L27) &gt;= 3), IF($O27 &lt;&gt; "", $E27/$O27, ""), ""),"")</f>
        <v>#VALUE!</v>
      </c>
      <c r="S27" s="10" t="e">
        <f>IF('FY2022'!$A29&lt;&gt;"",IF(AND(MONTH($K27) &lt;= 4, MONTH($L27) &gt;= 4), IF($O27 &lt;&gt; "", $E27/$O27, ""), ""),"")</f>
        <v>#VALUE!</v>
      </c>
      <c r="T27" s="10" t="e">
        <f>IF('FY2022'!$A29&lt;&gt;"",IF(AND(MONTH($K27) &lt;= 5, MONTH($L27) &gt;= 5), IF($O27 &lt;&gt; "", $E27/$O27, ""), ""),"")</f>
        <v>#VALUE!</v>
      </c>
      <c r="U27" s="10" t="e">
        <f>IF('FY2022'!$A29&lt;&gt;"",IF(AND(MONTH($K27) &lt;= 6, MONTH($L27) &gt;= 6), IF($O27 &lt;&gt; "", $E27/$O27, ""), ""),"")</f>
        <v>#VALUE!</v>
      </c>
      <c r="V27" s="10" t="e">
        <f>IF('FY2022'!$A29&lt;&gt;"",IF(AND(MONTH($K27) &lt;= 7, MONTH($L27) &gt;= 7 ), IF($O27 &lt;&gt; "", $E27/$O27, ""), ""),"")</f>
        <v>#VALUE!</v>
      </c>
      <c r="W27" s="10" t="e">
        <f>IF('FY2022'!$A29&lt;&gt;"",IF(AND(MONTH($K27) &lt;= 8, MONTH($L27) &gt;= 8), IF($O27 &lt;&gt; "", $E27/$O27, ""), ""),"")</f>
        <v>#VALUE!</v>
      </c>
      <c r="X27" s="10" t="e">
        <f>IF('FY2022'!$A29&lt;&gt;"",IF(AND(MONTH($K27) &lt;= 9, MONTH($L27) &gt;= 9), IF($O27 &lt;&gt; "", $E27/$O27, ""), ""),"")</f>
        <v>#VALUE!</v>
      </c>
      <c r="Y27" s="10" t="e">
        <f>IF('FY2022'!$A29&lt;&gt;"",IF(AND(MONTH($K27) &lt;= 10, MONTH($L27) &gt;= 10), IF($O27 &lt;&gt; "", $E27/$O27, ""), ""),"")</f>
        <v>#VALUE!</v>
      </c>
      <c r="Z27" s="10" t="e">
        <f>IF('FY2022'!$A29&lt;&gt;"",IF(AND(MONTH($K27) &lt;= 11, MONTH($L27) &gt;= 11), IF($O27 &lt;&gt; "", $E27/$O27, ""), ""),"")</f>
        <v>#VALUE!</v>
      </c>
      <c r="AA27" s="10" t="e">
        <f>IF('FY2022'!$A29&lt;&gt;"",IF(AND(MONTH($K27) &lt;= 12, MONTH($L27) &gt;= 12), IF($O27 &lt;&gt; "", $E27/$O27, ""), ""),"")</f>
        <v>#VALUE!</v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 t="e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#VALUE!</v>
      </c>
      <c r="L28" s="7" t="e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#VALUE!</v>
      </c>
      <c r="M28" s="7" t="e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#VALUE!</v>
      </c>
      <c r="N28" s="7" t="e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#VALUE!</v>
      </c>
      <c r="O28" s="5" t="e">
        <f t="shared" si="0"/>
        <v>#VALUE!</v>
      </c>
      <c r="P28" s="10" t="e">
        <f>IF('FY2022'!$A30&lt;&gt;"",IF(AND(MONTH($K28) &lt;= 1, MONTH($L28) &gt;= 1), IF($O28 &lt;&gt; "", $E28/$O28, ""), ""),"")</f>
        <v>#VALUE!</v>
      </c>
      <c r="Q28" s="10" t="e">
        <f>IF('FY2022'!$A30&lt;&gt;"",IF(AND(MONTH($K28) &lt;= 2, MONTH($L28) &gt;= 2), IF($O28 &lt;&gt; "", $E28/$O28, ""), ""),"")</f>
        <v>#VALUE!</v>
      </c>
      <c r="R28" s="10" t="e">
        <f>IF('FY2022'!$A30&lt;&gt;"",IF(AND(MONTH($K28) &lt;= 3, MONTH($L28) &gt;= 3), IF($O28 &lt;&gt; "", $E28/$O28, ""), ""),"")</f>
        <v>#VALUE!</v>
      </c>
      <c r="S28" s="10" t="e">
        <f>IF('FY2022'!$A30&lt;&gt;"",IF(AND(MONTH($K28) &lt;= 4, MONTH($L28) &gt;= 4), IF($O28 &lt;&gt; "", $E28/$O28, ""), ""),"")</f>
        <v>#VALUE!</v>
      </c>
      <c r="T28" s="10" t="e">
        <f>IF('FY2022'!$A30&lt;&gt;"",IF(AND(MONTH($K28) &lt;= 5, MONTH($L28) &gt;= 5), IF($O28 &lt;&gt; "", $E28/$O28, ""), ""),"")</f>
        <v>#VALUE!</v>
      </c>
      <c r="U28" s="10" t="e">
        <f>IF('FY2022'!$A30&lt;&gt;"",IF(AND(MONTH($K28) &lt;= 6, MONTH($L28) &gt;= 6), IF($O28 &lt;&gt; "", $E28/$O28, ""), ""),"")</f>
        <v>#VALUE!</v>
      </c>
      <c r="V28" s="10" t="e">
        <f>IF('FY2022'!$A30&lt;&gt;"",IF(AND(MONTH($K28) &lt;= 7, MONTH($L28) &gt;= 7 ), IF($O28 &lt;&gt; "", $E28/$O28, ""), ""),"")</f>
        <v>#VALUE!</v>
      </c>
      <c r="W28" s="10" t="e">
        <f>IF('FY2022'!$A30&lt;&gt;"",IF(AND(MONTH($K28) &lt;= 8, MONTH($L28) &gt;= 8), IF($O28 &lt;&gt; "", $E28/$O28, ""), ""),"")</f>
        <v>#VALUE!</v>
      </c>
      <c r="X28" s="10" t="e">
        <f>IF('FY2022'!$A30&lt;&gt;"",IF(AND(MONTH($K28) &lt;= 9, MONTH($L28) &gt;= 9), IF($O28 &lt;&gt; "", $E28/$O28, ""), ""),"")</f>
        <v>#VALUE!</v>
      </c>
      <c r="Y28" s="10" t="e">
        <f>IF('FY2022'!$A30&lt;&gt;"",IF(AND(MONTH($K28) &lt;= 10, MONTH($L28) &gt;= 10), IF($O28 &lt;&gt; "", $E28/$O28, ""), ""),"")</f>
        <v>#VALUE!</v>
      </c>
      <c r="Z28" s="10" t="e">
        <f>IF('FY2022'!$A30&lt;&gt;"",IF(AND(MONTH($K28) &lt;= 11, MONTH($L28) &gt;= 11), IF($O28 &lt;&gt; "", $E28/$O28, ""), ""),"")</f>
        <v>#VALUE!</v>
      </c>
      <c r="AA28" s="10" t="e">
        <f>IF('FY2022'!$A30&lt;&gt;"",IF(AND(MONTH($K28) &lt;= 12, MONTH($L28) &gt;= 12), IF($O28 &lt;&gt; "", $E28/$O28, ""), ""),"")</f>
        <v>#VALUE!</v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 t="e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#VALUE!</v>
      </c>
      <c r="L29" s="7" t="e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#VALUE!</v>
      </c>
      <c r="M29" s="7" t="e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#VALUE!</v>
      </c>
      <c r="N29" s="7" t="e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#VALUE!</v>
      </c>
      <c r="O29" s="5" t="e">
        <f t="shared" si="0"/>
        <v>#VALUE!</v>
      </c>
      <c r="P29" s="10" t="e">
        <f>IF('FY2022'!$A31&lt;&gt;"",IF(AND(MONTH($K29) &lt;= 1, MONTH($L29) &gt;= 1), IF($O29 &lt;&gt; "", $E29/$O29, ""), ""),"")</f>
        <v>#VALUE!</v>
      </c>
      <c r="Q29" s="10" t="e">
        <f>IF('FY2022'!$A31&lt;&gt;"",IF(AND(MONTH($K29) &lt;= 2, MONTH($L29) &gt;= 2), IF($O29 &lt;&gt; "", $E29/$O29, ""), ""),"")</f>
        <v>#VALUE!</v>
      </c>
      <c r="R29" s="10" t="e">
        <f>IF('FY2022'!$A31&lt;&gt;"",IF(AND(MONTH($K29) &lt;= 3, MONTH($L29) &gt;= 3), IF($O29 &lt;&gt; "", $E29/$O29, ""), ""),"")</f>
        <v>#VALUE!</v>
      </c>
      <c r="S29" s="10" t="e">
        <f>IF('FY2022'!$A31&lt;&gt;"",IF(AND(MONTH($K29) &lt;= 4, MONTH($L29) &gt;= 4), IF($O29 &lt;&gt; "", $E29/$O29, ""), ""),"")</f>
        <v>#VALUE!</v>
      </c>
      <c r="T29" s="10" t="e">
        <f>IF('FY2022'!$A31&lt;&gt;"",IF(AND(MONTH($K29) &lt;= 5, MONTH($L29) &gt;= 5), IF($O29 &lt;&gt; "", $E29/$O29, ""), ""),"")</f>
        <v>#VALUE!</v>
      </c>
      <c r="U29" s="10" t="e">
        <f>IF('FY2022'!$A31&lt;&gt;"",IF(AND(MONTH($K29) &lt;= 6, MONTH($L29) &gt;= 6), IF($O29 &lt;&gt; "", $E29/$O29, ""), ""),"")</f>
        <v>#VALUE!</v>
      </c>
      <c r="V29" s="10" t="e">
        <f>IF('FY2022'!$A31&lt;&gt;"",IF(AND(MONTH($K29) &lt;= 7, MONTH($L29) &gt;= 7 ), IF($O29 &lt;&gt; "", $E29/$O29, ""), ""),"")</f>
        <v>#VALUE!</v>
      </c>
      <c r="W29" s="10" t="e">
        <f>IF('FY2022'!$A31&lt;&gt;"",IF(AND(MONTH($K29) &lt;= 8, MONTH($L29) &gt;= 8), IF($O29 &lt;&gt; "", $E29/$O29, ""), ""),"")</f>
        <v>#VALUE!</v>
      </c>
      <c r="X29" s="10" t="e">
        <f>IF('FY2022'!$A31&lt;&gt;"",IF(AND(MONTH($K29) &lt;= 9, MONTH($L29) &gt;= 9), IF($O29 &lt;&gt; "", $E29/$O29, ""), ""),"")</f>
        <v>#VALUE!</v>
      </c>
      <c r="Y29" s="10" t="e">
        <f>IF('FY2022'!$A31&lt;&gt;"",IF(AND(MONTH($K29) &lt;= 10, MONTH($L29) &gt;= 10), IF($O29 &lt;&gt; "", $E29/$O29, ""), ""),"")</f>
        <v>#VALUE!</v>
      </c>
      <c r="Z29" s="10" t="e">
        <f>IF('FY2022'!$A31&lt;&gt;"",IF(AND(MONTH($K29) &lt;= 11, MONTH($L29) &gt;= 11), IF($O29 &lt;&gt; "", $E29/$O29, ""), ""),"")</f>
        <v>#VALUE!</v>
      </c>
      <c r="AA29" s="10" t="e">
        <f>IF('FY2022'!$A31&lt;&gt;"",IF(AND(MONTH($K29) &lt;= 12, MONTH($L29) &gt;= 12), IF($O29 &lt;&gt; "", $E29/$O29, ""), ""),"")</f>
        <v>#VALUE!</v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 t="e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#VALUE!</v>
      </c>
      <c r="L30" s="7" t="e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#VALUE!</v>
      </c>
      <c r="M30" s="7" t="e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#VALUE!</v>
      </c>
      <c r="N30" s="7" t="e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#VALUE!</v>
      </c>
      <c r="O30" s="5" t="e">
        <f t="shared" si="0"/>
        <v>#VALUE!</v>
      </c>
      <c r="P30" s="10" t="e">
        <f>IF('FY2022'!$A32&lt;&gt;"",IF(AND(MONTH($K30) &lt;= 1, MONTH($L30) &gt;= 1), IF($O30 &lt;&gt; "", $E30/$O30, ""), ""),"")</f>
        <v>#VALUE!</v>
      </c>
      <c r="Q30" s="10" t="e">
        <f>IF('FY2022'!$A32&lt;&gt;"",IF(AND(MONTH($K30) &lt;= 2, MONTH($L30) &gt;= 2), IF($O30 &lt;&gt; "", $E30/$O30, ""), ""),"")</f>
        <v>#VALUE!</v>
      </c>
      <c r="R30" s="10" t="e">
        <f>IF('FY2022'!$A32&lt;&gt;"",IF(AND(MONTH($K30) &lt;= 3, MONTH($L30) &gt;= 3), IF($O30 &lt;&gt; "", $E30/$O30, ""), ""),"")</f>
        <v>#VALUE!</v>
      </c>
      <c r="S30" s="10" t="e">
        <f>IF('FY2022'!$A32&lt;&gt;"",IF(AND(MONTH($K30) &lt;= 4, MONTH($L30) &gt;= 4), IF($O30 &lt;&gt; "", $E30/$O30, ""), ""),"")</f>
        <v>#VALUE!</v>
      </c>
      <c r="T30" s="10" t="e">
        <f>IF('FY2022'!$A32&lt;&gt;"",IF(AND(MONTH($K30) &lt;= 5, MONTH($L30) &gt;= 5), IF($O30 &lt;&gt; "", $E30/$O30, ""), ""),"")</f>
        <v>#VALUE!</v>
      </c>
      <c r="U30" s="10" t="e">
        <f>IF('FY2022'!$A32&lt;&gt;"",IF(AND(MONTH($K30) &lt;= 6, MONTH($L30) &gt;= 6), IF($O30 &lt;&gt; "", $E30/$O30, ""), ""),"")</f>
        <v>#VALUE!</v>
      </c>
      <c r="V30" s="10" t="e">
        <f>IF('FY2022'!$A32&lt;&gt;"",IF(AND(MONTH($K30) &lt;= 7, MONTH($L30) &gt;= 7 ), IF($O30 &lt;&gt; "", $E30/$O30, ""), ""),"")</f>
        <v>#VALUE!</v>
      </c>
      <c r="W30" s="10" t="e">
        <f>IF('FY2022'!$A32&lt;&gt;"",IF(AND(MONTH($K30) &lt;= 8, MONTH($L30) &gt;= 8), IF($O30 &lt;&gt; "", $E30/$O30, ""), ""),"")</f>
        <v>#VALUE!</v>
      </c>
      <c r="X30" s="10" t="e">
        <f>IF('FY2022'!$A32&lt;&gt;"",IF(AND(MONTH($K30) &lt;= 9, MONTH($L30) &gt;= 9), IF($O30 &lt;&gt; "", $E30/$O30, ""), ""),"")</f>
        <v>#VALUE!</v>
      </c>
      <c r="Y30" s="10" t="e">
        <f>IF('FY2022'!$A32&lt;&gt;"",IF(AND(MONTH($K30) &lt;= 10, MONTH($L30) &gt;= 10), IF($O30 &lt;&gt; "", $E30/$O30, ""), ""),"")</f>
        <v>#VALUE!</v>
      </c>
      <c r="Z30" s="10" t="e">
        <f>IF('FY2022'!$A32&lt;&gt;"",IF(AND(MONTH($K30) &lt;= 11, MONTH($L30) &gt;= 11), IF($O30 &lt;&gt; "", $E30/$O30, ""), ""),"")</f>
        <v>#VALUE!</v>
      </c>
      <c r="AA30" s="10" t="e">
        <f>IF('FY2022'!$A32&lt;&gt;"",IF(AND(MONTH($K30) &lt;= 12, MONTH($L30) &gt;= 12), IF($O30 &lt;&gt; "", $E30/$O30, ""), ""),"")</f>
        <v>#VALUE!</v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 t="e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#VALUE!</v>
      </c>
      <c r="L31" s="7" t="e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#VALUE!</v>
      </c>
      <c r="M31" s="7" t="e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#VALUE!</v>
      </c>
      <c r="N31" s="7" t="e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#VALUE!</v>
      </c>
      <c r="O31" s="5" t="e">
        <f t="shared" si="0"/>
        <v>#VALUE!</v>
      </c>
      <c r="P31" s="10" t="e">
        <f>IF('FY2022'!$A33&lt;&gt;"",IF(AND(MONTH($K31) &lt;= 1, MONTH($L31) &gt;= 1), IF($O31 &lt;&gt; "", $E31/$O31, ""), ""),"")</f>
        <v>#VALUE!</v>
      </c>
      <c r="Q31" s="10" t="e">
        <f>IF('FY2022'!$A33&lt;&gt;"",IF(AND(MONTH($K31) &lt;= 2, MONTH($L31) &gt;= 2), IF($O31 &lt;&gt; "", $E31/$O31, ""), ""),"")</f>
        <v>#VALUE!</v>
      </c>
      <c r="R31" s="10" t="e">
        <f>IF('FY2022'!$A33&lt;&gt;"",IF(AND(MONTH($K31) &lt;= 3, MONTH($L31) &gt;= 3), IF($O31 &lt;&gt; "", $E31/$O31, ""), ""),"")</f>
        <v>#VALUE!</v>
      </c>
      <c r="S31" s="10" t="e">
        <f>IF('FY2022'!$A33&lt;&gt;"",IF(AND(MONTH($K31) &lt;= 4, MONTH($L31) &gt;= 4), IF($O31 &lt;&gt; "", $E31/$O31, ""), ""),"")</f>
        <v>#VALUE!</v>
      </c>
      <c r="T31" s="10" t="e">
        <f>IF('FY2022'!$A33&lt;&gt;"",IF(AND(MONTH($K31) &lt;= 5, MONTH($L31) &gt;= 5), IF($O31 &lt;&gt; "", $E31/$O31, ""), ""),"")</f>
        <v>#VALUE!</v>
      </c>
      <c r="U31" s="10" t="e">
        <f>IF('FY2022'!$A33&lt;&gt;"",IF(AND(MONTH($K31) &lt;= 6, MONTH($L31) &gt;= 6), IF($O31 &lt;&gt; "", $E31/$O31, ""), ""),"")</f>
        <v>#VALUE!</v>
      </c>
      <c r="V31" s="10" t="e">
        <f>IF('FY2022'!$A33&lt;&gt;"",IF(AND(MONTH($K31) &lt;= 7, MONTH($L31) &gt;= 7 ), IF($O31 &lt;&gt; "", $E31/$O31, ""), ""),"")</f>
        <v>#VALUE!</v>
      </c>
      <c r="W31" s="10" t="e">
        <f>IF('FY2022'!$A33&lt;&gt;"",IF(AND(MONTH($K31) &lt;= 8, MONTH($L31) &gt;= 8), IF($O31 &lt;&gt; "", $E31/$O31, ""), ""),"")</f>
        <v>#VALUE!</v>
      </c>
      <c r="X31" s="10" t="e">
        <f>IF('FY2022'!$A33&lt;&gt;"",IF(AND(MONTH($K31) &lt;= 9, MONTH($L31) &gt;= 9), IF($O31 &lt;&gt; "", $E31/$O31, ""), ""),"")</f>
        <v>#VALUE!</v>
      </c>
      <c r="Y31" s="10" t="e">
        <f>IF('FY2022'!$A33&lt;&gt;"",IF(AND(MONTH($K31) &lt;= 10, MONTH($L31) &gt;= 10), IF($O31 &lt;&gt; "", $E31/$O31, ""), ""),"")</f>
        <v>#VALUE!</v>
      </c>
      <c r="Z31" s="10" t="e">
        <f>IF('FY2022'!$A33&lt;&gt;"",IF(AND(MONTH($K31) &lt;= 11, MONTH($L31) &gt;= 11), IF($O31 &lt;&gt; "", $E31/$O31, ""), ""),"")</f>
        <v>#VALUE!</v>
      </c>
      <c r="AA31" s="10" t="e">
        <f>IF('FY2022'!$A33&lt;&gt;"",IF(AND(MONTH($K31) &lt;= 12, MONTH($L31) &gt;= 12), IF($O31 &lt;&gt; "", $E31/$O31, ""), ""),"")</f>
        <v>#VALUE!</v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 t="e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#VALUE!</v>
      </c>
      <c r="L32" s="7" t="e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#VALUE!</v>
      </c>
      <c r="M32" s="7" t="e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#VALUE!</v>
      </c>
      <c r="N32" s="7" t="e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#VALUE!</v>
      </c>
      <c r="O32" s="5" t="e">
        <f t="shared" si="0"/>
        <v>#VALUE!</v>
      </c>
      <c r="P32" s="10" t="e">
        <f>IF('FY2022'!$A34&lt;&gt;"",IF(AND(MONTH($K32) &lt;= 1, MONTH($L32) &gt;= 1), IF($O32 &lt;&gt; "", $E32/$O32, ""), ""),"")</f>
        <v>#VALUE!</v>
      </c>
      <c r="Q32" s="10" t="e">
        <f>IF('FY2022'!$A34&lt;&gt;"",IF(AND(MONTH($K32) &lt;= 2, MONTH($L32) &gt;= 2), IF($O32 &lt;&gt; "", $E32/$O32, ""), ""),"")</f>
        <v>#VALUE!</v>
      </c>
      <c r="R32" s="10" t="e">
        <f>IF('FY2022'!$A34&lt;&gt;"",IF(AND(MONTH($K32) &lt;= 3, MONTH($L32) &gt;= 3), IF($O32 &lt;&gt; "", $E32/$O32, ""), ""),"")</f>
        <v>#VALUE!</v>
      </c>
      <c r="S32" s="10" t="e">
        <f>IF('FY2022'!$A34&lt;&gt;"",IF(AND(MONTH($K32) &lt;= 4, MONTH($L32) &gt;= 4), IF($O32 &lt;&gt; "", $E32/$O32, ""), ""),"")</f>
        <v>#VALUE!</v>
      </c>
      <c r="T32" s="10" t="e">
        <f>IF('FY2022'!$A34&lt;&gt;"",IF(AND(MONTH($K32) &lt;= 5, MONTH($L32) &gt;= 5), IF($O32 &lt;&gt; "", $E32/$O32, ""), ""),"")</f>
        <v>#VALUE!</v>
      </c>
      <c r="U32" s="10" t="e">
        <f>IF('FY2022'!$A34&lt;&gt;"",IF(AND(MONTH($K32) &lt;= 6, MONTH($L32) &gt;= 6), IF($O32 &lt;&gt; "", $E32/$O32, ""), ""),"")</f>
        <v>#VALUE!</v>
      </c>
      <c r="V32" s="10" t="e">
        <f>IF('FY2022'!$A34&lt;&gt;"",IF(AND(MONTH($K32) &lt;= 7, MONTH($L32) &gt;= 7 ), IF($O32 &lt;&gt; "", $E32/$O32, ""), ""),"")</f>
        <v>#VALUE!</v>
      </c>
      <c r="W32" s="10" t="e">
        <f>IF('FY2022'!$A34&lt;&gt;"",IF(AND(MONTH($K32) &lt;= 8, MONTH($L32) &gt;= 8), IF($O32 &lt;&gt; "", $E32/$O32, ""), ""),"")</f>
        <v>#VALUE!</v>
      </c>
      <c r="X32" s="10" t="e">
        <f>IF('FY2022'!$A34&lt;&gt;"",IF(AND(MONTH($K32) &lt;= 9, MONTH($L32) &gt;= 9), IF($O32 &lt;&gt; "", $E32/$O32, ""), ""),"")</f>
        <v>#VALUE!</v>
      </c>
      <c r="Y32" s="10" t="e">
        <f>IF('FY2022'!$A34&lt;&gt;"",IF(AND(MONTH($K32) &lt;= 10, MONTH($L32) &gt;= 10), IF($O32 &lt;&gt; "", $E32/$O32, ""), ""),"")</f>
        <v>#VALUE!</v>
      </c>
      <c r="Z32" s="10" t="e">
        <f>IF('FY2022'!$A34&lt;&gt;"",IF(AND(MONTH($K32) &lt;= 11, MONTH($L32) &gt;= 11), IF($O32 &lt;&gt; "", $E32/$O32, ""), ""),"")</f>
        <v>#VALUE!</v>
      </c>
      <c r="AA32" s="10" t="e">
        <f>IF('FY2022'!$A34&lt;&gt;"",IF(AND(MONTH($K32) &lt;= 12, MONTH($L32) &gt;= 12), IF($O32 &lt;&gt; "", $E32/$O32, ""), ""),"")</f>
        <v>#VALUE!</v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 t="e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#VALUE!</v>
      </c>
      <c r="L33" s="7" t="e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#VALUE!</v>
      </c>
      <c r="M33" s="7" t="e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#VALUE!</v>
      </c>
      <c r="N33" s="7" t="e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#VALUE!</v>
      </c>
      <c r="O33" s="5" t="e">
        <f t="shared" si="0"/>
        <v>#VALUE!</v>
      </c>
      <c r="P33" s="10" t="e">
        <f>IF('FY2022'!$A35&lt;&gt;"",IF(AND(MONTH($K33) &lt;= 1, MONTH($L33) &gt;= 1), IF($O33 &lt;&gt; "", $E33/$O33, ""), ""),"")</f>
        <v>#VALUE!</v>
      </c>
      <c r="Q33" s="10" t="e">
        <f>IF('FY2022'!$A35&lt;&gt;"",IF(AND(MONTH($K33) &lt;= 2, MONTH($L33) &gt;= 2), IF($O33 &lt;&gt; "", $E33/$O33, ""), ""),"")</f>
        <v>#VALUE!</v>
      </c>
      <c r="R33" s="10" t="e">
        <f>IF('FY2022'!$A35&lt;&gt;"",IF(AND(MONTH($K33) &lt;= 3, MONTH($L33) &gt;= 3), IF($O33 &lt;&gt; "", $E33/$O33, ""), ""),"")</f>
        <v>#VALUE!</v>
      </c>
      <c r="S33" s="10" t="e">
        <f>IF('FY2022'!$A35&lt;&gt;"",IF(AND(MONTH($K33) &lt;= 4, MONTH($L33) &gt;= 4), IF($O33 &lt;&gt; "", $E33/$O33, ""), ""),"")</f>
        <v>#VALUE!</v>
      </c>
      <c r="T33" s="10" t="e">
        <f>IF('FY2022'!$A35&lt;&gt;"",IF(AND(MONTH($K33) &lt;= 5, MONTH($L33) &gt;= 5), IF($O33 &lt;&gt; "", $E33/$O33, ""), ""),"")</f>
        <v>#VALUE!</v>
      </c>
      <c r="U33" s="10" t="e">
        <f>IF('FY2022'!$A35&lt;&gt;"",IF(AND(MONTH($K33) &lt;= 6, MONTH($L33) &gt;= 6), IF($O33 &lt;&gt; "", $E33/$O33, ""), ""),"")</f>
        <v>#VALUE!</v>
      </c>
      <c r="V33" s="10" t="e">
        <f>IF('FY2022'!$A35&lt;&gt;"",IF(AND(MONTH($K33) &lt;= 7, MONTH($L33) &gt;= 7 ), IF($O33 &lt;&gt; "", $E33/$O33, ""), ""),"")</f>
        <v>#VALUE!</v>
      </c>
      <c r="W33" s="10" t="e">
        <f>IF('FY2022'!$A35&lt;&gt;"",IF(AND(MONTH($K33) &lt;= 8, MONTH($L33) &gt;= 8), IF($O33 &lt;&gt; "", $E33/$O33, ""), ""),"")</f>
        <v>#VALUE!</v>
      </c>
      <c r="X33" s="10" t="e">
        <f>IF('FY2022'!$A35&lt;&gt;"",IF(AND(MONTH($K33) &lt;= 9, MONTH($L33) &gt;= 9), IF($O33 &lt;&gt; "", $E33/$O33, ""), ""),"")</f>
        <v>#VALUE!</v>
      </c>
      <c r="Y33" s="10" t="e">
        <f>IF('FY2022'!$A35&lt;&gt;"",IF(AND(MONTH($K33) &lt;= 10, MONTH($L33) &gt;= 10), IF($O33 &lt;&gt; "", $E33/$O33, ""), ""),"")</f>
        <v>#VALUE!</v>
      </c>
      <c r="Z33" s="10" t="e">
        <f>IF('FY2022'!$A35&lt;&gt;"",IF(AND(MONTH($K33) &lt;= 11, MONTH($L33) &gt;= 11), IF($O33 &lt;&gt; "", $E33/$O33, ""), ""),"")</f>
        <v>#VALUE!</v>
      </c>
      <c r="AA33" s="10" t="e">
        <f>IF('FY2022'!$A35&lt;&gt;"",IF(AND(MONTH($K33) &lt;= 12, MONTH($L33) &gt;= 12), IF($O33 &lt;&gt; "", $E33/$O33, ""), ""),"")</f>
        <v>#VALUE!</v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 t="e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#VALUE!</v>
      </c>
      <c r="L34" s="7" t="e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#VALUE!</v>
      </c>
      <c r="M34" s="7" t="e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#VALUE!</v>
      </c>
      <c r="N34" s="7" t="e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#VALUE!</v>
      </c>
      <c r="O34" s="5" t="e">
        <f t="shared" si="0"/>
        <v>#VALUE!</v>
      </c>
      <c r="P34" s="10" t="e">
        <f>IF('FY2022'!$A36&lt;&gt;"",IF(AND(MONTH($K34) &lt;= 1, MONTH($L34) &gt;= 1), IF($O34 &lt;&gt; "", $E34/$O34, ""), ""),"")</f>
        <v>#VALUE!</v>
      </c>
      <c r="Q34" s="10" t="e">
        <f>IF('FY2022'!$A36&lt;&gt;"",IF(AND(MONTH($K34) &lt;= 2, MONTH($L34) &gt;= 2), IF($O34 &lt;&gt; "", $E34/$O34, ""), ""),"")</f>
        <v>#VALUE!</v>
      </c>
      <c r="R34" s="10" t="e">
        <f>IF('FY2022'!$A36&lt;&gt;"",IF(AND(MONTH($K34) &lt;= 3, MONTH($L34) &gt;= 3), IF($O34 &lt;&gt; "", $E34/$O34, ""), ""),"")</f>
        <v>#VALUE!</v>
      </c>
      <c r="S34" s="10" t="e">
        <f>IF('FY2022'!$A36&lt;&gt;"",IF(AND(MONTH($K34) &lt;= 4, MONTH($L34) &gt;= 4), IF($O34 &lt;&gt; "", $E34/$O34, ""), ""),"")</f>
        <v>#VALUE!</v>
      </c>
      <c r="T34" s="10" t="e">
        <f>IF('FY2022'!$A36&lt;&gt;"",IF(AND(MONTH($K34) &lt;= 5, MONTH($L34) &gt;= 5), IF($O34 &lt;&gt; "", $E34/$O34, ""), ""),"")</f>
        <v>#VALUE!</v>
      </c>
      <c r="U34" s="10" t="e">
        <f>IF('FY2022'!$A36&lt;&gt;"",IF(AND(MONTH($K34) &lt;= 6, MONTH($L34) &gt;= 6), IF($O34 &lt;&gt; "", $E34/$O34, ""), ""),"")</f>
        <v>#VALUE!</v>
      </c>
      <c r="V34" s="10" t="e">
        <f>IF('FY2022'!$A36&lt;&gt;"",IF(AND(MONTH($K34) &lt;= 7, MONTH($L34) &gt;= 7 ), IF($O34 &lt;&gt; "", $E34/$O34, ""), ""),"")</f>
        <v>#VALUE!</v>
      </c>
      <c r="W34" s="10" t="e">
        <f>IF('FY2022'!$A36&lt;&gt;"",IF(AND(MONTH($K34) &lt;= 8, MONTH($L34) &gt;= 8), IF($O34 &lt;&gt; "", $E34/$O34, ""), ""),"")</f>
        <v>#VALUE!</v>
      </c>
      <c r="X34" s="10" t="e">
        <f>IF('FY2022'!$A36&lt;&gt;"",IF(AND(MONTH($K34) &lt;= 9, MONTH($L34) &gt;= 9), IF($O34 &lt;&gt; "", $E34/$O34, ""), ""),"")</f>
        <v>#VALUE!</v>
      </c>
      <c r="Y34" s="10" t="e">
        <f>IF('FY2022'!$A36&lt;&gt;"",IF(AND(MONTH($K34) &lt;= 10, MONTH($L34) &gt;= 10), IF($O34 &lt;&gt; "", $E34/$O34, ""), ""),"")</f>
        <v>#VALUE!</v>
      </c>
      <c r="Z34" s="10" t="e">
        <f>IF('FY2022'!$A36&lt;&gt;"",IF(AND(MONTH($K34) &lt;= 11, MONTH($L34) &gt;= 11), IF($O34 &lt;&gt; "", $E34/$O34, ""), ""),"")</f>
        <v>#VALUE!</v>
      </c>
      <c r="AA34" s="10" t="e">
        <f>IF('FY2022'!$A36&lt;&gt;"",IF(AND(MONTH($K34) &lt;= 12, MONTH($L34) &gt;= 12), IF($O34 &lt;&gt; "", $E34/$O34, ""), ""),"")</f>
        <v>#VALUE!</v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 t="e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#VALUE!</v>
      </c>
      <c r="L35" s="7" t="e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#VALUE!</v>
      </c>
      <c r="M35" s="7" t="e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#VALUE!</v>
      </c>
      <c r="N35" s="7" t="e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#VALUE!</v>
      </c>
      <c r="O35" s="5" t="e">
        <f t="shared" si="0"/>
        <v>#VALUE!</v>
      </c>
      <c r="P35" s="10" t="e">
        <f>IF('FY2022'!$A37&lt;&gt;"",IF(AND(MONTH($K35) &lt;= 1, MONTH($L35) &gt;= 1), IF($O35 &lt;&gt; "", $E35/$O35, ""), ""),"")</f>
        <v>#VALUE!</v>
      </c>
      <c r="Q35" s="10" t="e">
        <f>IF('FY2022'!$A37&lt;&gt;"",IF(AND(MONTH($K35) &lt;= 2, MONTH($L35) &gt;= 2), IF($O35 &lt;&gt; "", $E35/$O35, ""), ""),"")</f>
        <v>#VALUE!</v>
      </c>
      <c r="R35" s="10" t="e">
        <f>IF('FY2022'!$A37&lt;&gt;"",IF(AND(MONTH($K35) &lt;= 3, MONTH($L35) &gt;= 3), IF($O35 &lt;&gt; "", $E35/$O35, ""), ""),"")</f>
        <v>#VALUE!</v>
      </c>
      <c r="S35" s="10" t="e">
        <f>IF('FY2022'!$A37&lt;&gt;"",IF(AND(MONTH($K35) &lt;= 4, MONTH($L35) &gt;= 4), IF($O35 &lt;&gt; "", $E35/$O35, ""), ""),"")</f>
        <v>#VALUE!</v>
      </c>
      <c r="T35" s="10" t="e">
        <f>IF('FY2022'!$A37&lt;&gt;"",IF(AND(MONTH($K35) &lt;= 5, MONTH($L35) &gt;= 5), IF($O35 &lt;&gt; "", $E35/$O35, ""), ""),"")</f>
        <v>#VALUE!</v>
      </c>
      <c r="U35" s="10" t="e">
        <f>IF('FY2022'!$A37&lt;&gt;"",IF(AND(MONTH($K35) &lt;= 6, MONTH($L35) &gt;= 6), IF($O35 &lt;&gt; "", $E35/$O35, ""), ""),"")</f>
        <v>#VALUE!</v>
      </c>
      <c r="V35" s="10" t="e">
        <f>IF('FY2022'!$A37&lt;&gt;"",IF(AND(MONTH($K35) &lt;= 7, MONTH($L35) &gt;= 7 ), IF($O35 &lt;&gt; "", $E35/$O35, ""), ""),"")</f>
        <v>#VALUE!</v>
      </c>
      <c r="W35" s="10" t="e">
        <f>IF('FY2022'!$A37&lt;&gt;"",IF(AND(MONTH($K35) &lt;= 8, MONTH($L35) &gt;= 8), IF($O35 &lt;&gt; "", $E35/$O35, ""), ""),"")</f>
        <v>#VALUE!</v>
      </c>
      <c r="X35" s="10" t="e">
        <f>IF('FY2022'!$A37&lt;&gt;"",IF(AND(MONTH($K35) &lt;= 9, MONTH($L35) &gt;= 9), IF($O35 &lt;&gt; "", $E35/$O35, ""), ""),"")</f>
        <v>#VALUE!</v>
      </c>
      <c r="Y35" s="10" t="e">
        <f>IF('FY2022'!$A37&lt;&gt;"",IF(AND(MONTH($K35) &lt;= 10, MONTH($L35) &gt;= 10), IF($O35 &lt;&gt; "", $E35/$O35, ""), ""),"")</f>
        <v>#VALUE!</v>
      </c>
      <c r="Z35" s="10" t="e">
        <f>IF('FY2022'!$A37&lt;&gt;"",IF(AND(MONTH($K35) &lt;= 11, MONTH($L35) &gt;= 11), IF($O35 &lt;&gt; "", $E35/$O35, ""), ""),"")</f>
        <v>#VALUE!</v>
      </c>
      <c r="AA35" s="10" t="e">
        <f>IF('FY2022'!$A37&lt;&gt;"",IF(AND(MONTH($K35) &lt;= 12, MONTH($L35) &gt;= 12), IF($O35 &lt;&gt; "", $E35/$O35, ""), ""),"")</f>
        <v>#VALUE!</v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 t="e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#VALUE!</v>
      </c>
      <c r="L36" s="7" t="e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#VALUE!</v>
      </c>
      <c r="M36" s="7" t="e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#VALUE!</v>
      </c>
      <c r="N36" s="7" t="e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#VALUE!</v>
      </c>
      <c r="O36" s="5" t="e">
        <f t="shared" si="0"/>
        <v>#VALUE!</v>
      </c>
      <c r="P36" s="10" t="e">
        <f>IF('FY2022'!$A38&lt;&gt;"",IF(AND(MONTH($K36) &lt;= 1, MONTH($L36) &gt;= 1), IF($O36 &lt;&gt; "", $E36/$O36, ""), ""),"")</f>
        <v>#VALUE!</v>
      </c>
      <c r="Q36" s="10" t="e">
        <f>IF('FY2022'!$A38&lt;&gt;"",IF(AND(MONTH($K36) &lt;= 2, MONTH($L36) &gt;= 2), IF($O36 &lt;&gt; "", $E36/$O36, ""), ""),"")</f>
        <v>#VALUE!</v>
      </c>
      <c r="R36" s="10" t="e">
        <f>IF('FY2022'!$A38&lt;&gt;"",IF(AND(MONTH($K36) &lt;= 3, MONTH($L36) &gt;= 3), IF($O36 &lt;&gt; "", $E36/$O36, ""), ""),"")</f>
        <v>#VALUE!</v>
      </c>
      <c r="S36" s="10" t="e">
        <f>IF('FY2022'!$A38&lt;&gt;"",IF(AND(MONTH($K36) &lt;= 4, MONTH($L36) &gt;= 4), IF($O36 &lt;&gt; "", $E36/$O36, ""), ""),"")</f>
        <v>#VALUE!</v>
      </c>
      <c r="T36" s="10" t="e">
        <f>IF('FY2022'!$A38&lt;&gt;"",IF(AND(MONTH($K36) &lt;= 5, MONTH($L36) &gt;= 5), IF($O36 &lt;&gt; "", $E36/$O36, ""), ""),"")</f>
        <v>#VALUE!</v>
      </c>
      <c r="U36" s="10" t="e">
        <f>IF('FY2022'!$A38&lt;&gt;"",IF(AND(MONTH($K36) &lt;= 6, MONTH($L36) &gt;= 6), IF($O36 &lt;&gt; "", $E36/$O36, ""), ""),"")</f>
        <v>#VALUE!</v>
      </c>
      <c r="V36" s="10" t="e">
        <f>IF('FY2022'!$A38&lt;&gt;"",IF(AND(MONTH($K36) &lt;= 7, MONTH($L36) &gt;= 7 ), IF($O36 &lt;&gt; "", $E36/$O36, ""), ""),"")</f>
        <v>#VALUE!</v>
      </c>
      <c r="W36" s="10" t="e">
        <f>IF('FY2022'!$A38&lt;&gt;"",IF(AND(MONTH($K36) &lt;= 8, MONTH($L36) &gt;= 8), IF($O36 &lt;&gt; "", $E36/$O36, ""), ""),"")</f>
        <v>#VALUE!</v>
      </c>
      <c r="X36" s="10" t="e">
        <f>IF('FY2022'!$A38&lt;&gt;"",IF(AND(MONTH($K36) &lt;= 9, MONTH($L36) &gt;= 9), IF($O36 &lt;&gt; "", $E36/$O36, ""), ""),"")</f>
        <v>#VALUE!</v>
      </c>
      <c r="Y36" s="10" t="e">
        <f>IF('FY2022'!$A38&lt;&gt;"",IF(AND(MONTH($K36) &lt;= 10, MONTH($L36) &gt;= 10), IF($O36 &lt;&gt; "", $E36/$O36, ""), ""),"")</f>
        <v>#VALUE!</v>
      </c>
      <c r="Z36" s="10" t="e">
        <f>IF('FY2022'!$A38&lt;&gt;"",IF(AND(MONTH($K36) &lt;= 11, MONTH($L36) &gt;= 11), IF($O36 &lt;&gt; "", $E36/$O36, ""), ""),"")</f>
        <v>#VALUE!</v>
      </c>
      <c r="AA36" s="10" t="e">
        <f>IF('FY2022'!$A38&lt;&gt;"",IF(AND(MONTH($K36) &lt;= 12, MONTH($L36) &gt;= 12), IF($O36 &lt;&gt; "", $E36/$O36, ""), ""),"")</f>
        <v>#VALUE!</v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 t="e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#VALUE!</v>
      </c>
      <c r="L37" s="7" t="e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#VALUE!</v>
      </c>
      <c r="M37" s="7" t="e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#VALUE!</v>
      </c>
      <c r="N37" s="7" t="e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#VALUE!</v>
      </c>
      <c r="O37" s="5" t="e">
        <f t="shared" si="0"/>
        <v>#VALUE!</v>
      </c>
      <c r="P37" s="10" t="e">
        <f>IF('FY2022'!$A39&lt;&gt;"",IF(AND(MONTH($K37) &lt;= 1, MONTH($L37) &gt;= 1), IF($O37 &lt;&gt; "", $E37/$O37, ""), ""),"")</f>
        <v>#VALUE!</v>
      </c>
      <c r="Q37" s="10" t="e">
        <f>IF('FY2022'!$A39&lt;&gt;"",IF(AND(MONTH($K37) &lt;= 2, MONTH($L37) &gt;= 2), IF($O37 &lt;&gt; "", $E37/$O37, ""), ""),"")</f>
        <v>#VALUE!</v>
      </c>
      <c r="R37" s="10" t="e">
        <f>IF('FY2022'!$A39&lt;&gt;"",IF(AND(MONTH($K37) &lt;= 3, MONTH($L37) &gt;= 3), IF($O37 &lt;&gt; "", $E37/$O37, ""), ""),"")</f>
        <v>#VALUE!</v>
      </c>
      <c r="S37" s="10" t="e">
        <f>IF('FY2022'!$A39&lt;&gt;"",IF(AND(MONTH($K37) &lt;= 4, MONTH($L37) &gt;= 4), IF($O37 &lt;&gt; "", $E37/$O37, ""), ""),"")</f>
        <v>#VALUE!</v>
      </c>
      <c r="T37" s="10" t="e">
        <f>IF('FY2022'!$A39&lt;&gt;"",IF(AND(MONTH($K37) &lt;= 5, MONTH($L37) &gt;= 5), IF($O37 &lt;&gt; "", $E37/$O37, ""), ""),"")</f>
        <v>#VALUE!</v>
      </c>
      <c r="U37" s="10" t="e">
        <f>IF('FY2022'!$A39&lt;&gt;"",IF(AND(MONTH($K37) &lt;= 6, MONTH($L37) &gt;= 6), IF($O37 &lt;&gt; "", $E37/$O37, ""), ""),"")</f>
        <v>#VALUE!</v>
      </c>
      <c r="V37" s="10" t="e">
        <f>IF('FY2022'!$A39&lt;&gt;"",IF(AND(MONTH($K37) &lt;= 7, MONTH($L37) &gt;= 7 ), IF($O37 &lt;&gt; "", $E37/$O37, ""), ""),"")</f>
        <v>#VALUE!</v>
      </c>
      <c r="W37" s="10" t="e">
        <f>IF('FY2022'!$A39&lt;&gt;"",IF(AND(MONTH($K37) &lt;= 8, MONTH($L37) &gt;= 8), IF($O37 &lt;&gt; "", $E37/$O37, ""), ""),"")</f>
        <v>#VALUE!</v>
      </c>
      <c r="X37" s="10" t="e">
        <f>IF('FY2022'!$A39&lt;&gt;"",IF(AND(MONTH($K37) &lt;= 9, MONTH($L37) &gt;= 9), IF($O37 &lt;&gt; "", $E37/$O37, ""), ""),"")</f>
        <v>#VALUE!</v>
      </c>
      <c r="Y37" s="10" t="e">
        <f>IF('FY2022'!$A39&lt;&gt;"",IF(AND(MONTH($K37) &lt;= 10, MONTH($L37) &gt;= 10), IF($O37 &lt;&gt; "", $E37/$O37, ""), ""),"")</f>
        <v>#VALUE!</v>
      </c>
      <c r="Z37" s="10" t="e">
        <f>IF('FY2022'!$A39&lt;&gt;"",IF(AND(MONTH($K37) &lt;= 11, MONTH($L37) &gt;= 11), IF($O37 &lt;&gt; "", $E37/$O37, ""), ""),"")</f>
        <v>#VALUE!</v>
      </c>
      <c r="AA37" s="10" t="e">
        <f>IF('FY2022'!$A39&lt;&gt;"",IF(AND(MONTH($K37) &lt;= 12, MONTH($L37) &gt;= 12), IF($O37 &lt;&gt; "", $E37/$O37, ""), ""),"")</f>
        <v>#VALUE!</v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 t="e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#VALUE!</v>
      </c>
      <c r="L38" s="7" t="e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#VALUE!</v>
      </c>
      <c r="M38" s="7" t="e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#VALUE!</v>
      </c>
      <c r="N38" s="7" t="e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#VALUE!</v>
      </c>
      <c r="O38" s="5" t="e">
        <f t="shared" si="0"/>
        <v>#VALUE!</v>
      </c>
      <c r="P38" s="10" t="e">
        <f>IF('FY2022'!$A40&lt;&gt;"",IF(AND(MONTH($K38) &lt;= 1, MONTH($L38) &gt;= 1), IF($O38 &lt;&gt; "", $E38/$O38, ""), ""),"")</f>
        <v>#VALUE!</v>
      </c>
      <c r="Q38" s="10" t="e">
        <f>IF('FY2022'!$A40&lt;&gt;"",IF(AND(MONTH($K38) &lt;= 2, MONTH($L38) &gt;= 2), IF($O38 &lt;&gt; "", $E38/$O38, ""), ""),"")</f>
        <v>#VALUE!</v>
      </c>
      <c r="R38" s="10" t="e">
        <f>IF('FY2022'!$A40&lt;&gt;"",IF(AND(MONTH($K38) &lt;= 3, MONTH($L38) &gt;= 3), IF($O38 &lt;&gt; "", $E38/$O38, ""), ""),"")</f>
        <v>#VALUE!</v>
      </c>
      <c r="S38" s="10" t="e">
        <f>IF('FY2022'!$A40&lt;&gt;"",IF(AND(MONTH($K38) &lt;= 4, MONTH($L38) &gt;= 4), IF($O38 &lt;&gt; "", $E38/$O38, ""), ""),"")</f>
        <v>#VALUE!</v>
      </c>
      <c r="T38" s="10" t="e">
        <f>IF('FY2022'!$A40&lt;&gt;"",IF(AND(MONTH($K38) &lt;= 5, MONTH($L38) &gt;= 5), IF($O38 &lt;&gt; "", $E38/$O38, ""), ""),"")</f>
        <v>#VALUE!</v>
      </c>
      <c r="U38" s="10" t="e">
        <f>IF('FY2022'!$A40&lt;&gt;"",IF(AND(MONTH($K38) &lt;= 6, MONTH($L38) &gt;= 6), IF($O38 &lt;&gt; "", $E38/$O38, ""), ""),"")</f>
        <v>#VALUE!</v>
      </c>
      <c r="V38" s="10" t="e">
        <f>IF('FY2022'!$A40&lt;&gt;"",IF(AND(MONTH($K38) &lt;= 7, MONTH($L38) &gt;= 7 ), IF($O38 &lt;&gt; "", $E38/$O38, ""), ""),"")</f>
        <v>#VALUE!</v>
      </c>
      <c r="W38" s="10" t="e">
        <f>IF('FY2022'!$A40&lt;&gt;"",IF(AND(MONTH($K38) &lt;= 8, MONTH($L38) &gt;= 8), IF($O38 &lt;&gt; "", $E38/$O38, ""), ""),"")</f>
        <v>#VALUE!</v>
      </c>
      <c r="X38" s="10" t="e">
        <f>IF('FY2022'!$A40&lt;&gt;"",IF(AND(MONTH($K38) &lt;= 9, MONTH($L38) &gt;= 9), IF($O38 &lt;&gt; "", $E38/$O38, ""), ""),"")</f>
        <v>#VALUE!</v>
      </c>
      <c r="Y38" s="10" t="e">
        <f>IF('FY2022'!$A40&lt;&gt;"",IF(AND(MONTH($K38) &lt;= 10, MONTH($L38) &gt;= 10), IF($O38 &lt;&gt; "", $E38/$O38, ""), ""),"")</f>
        <v>#VALUE!</v>
      </c>
      <c r="Z38" s="10" t="e">
        <f>IF('FY2022'!$A40&lt;&gt;"",IF(AND(MONTH($K38) &lt;= 11, MONTH($L38) &gt;= 11), IF($O38 &lt;&gt; "", $E38/$O38, ""), ""),"")</f>
        <v>#VALUE!</v>
      </c>
      <c r="AA38" s="10" t="e">
        <f>IF('FY2022'!$A40&lt;&gt;"",IF(AND(MONTH($K38) &lt;= 12, MONTH($L38) &gt;= 12), IF($O38 &lt;&gt; "", $E38/$O38, ""), ""),"")</f>
        <v>#VALUE!</v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 t="e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#VALUE!</v>
      </c>
      <c r="L39" s="7" t="e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#VALUE!</v>
      </c>
      <c r="M39" s="7" t="e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#VALUE!</v>
      </c>
      <c r="N39" s="7" t="e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#VALUE!</v>
      </c>
      <c r="O39" s="5" t="e">
        <f t="shared" si="0"/>
        <v>#VALUE!</v>
      </c>
      <c r="P39" s="10" t="e">
        <f>IF('FY2022'!$A41&lt;&gt;"",IF(AND(MONTH($K39) &lt;= 1, MONTH($L39) &gt;= 1), IF($O39 &lt;&gt; "", $E39/$O39, ""), ""),"")</f>
        <v>#VALUE!</v>
      </c>
      <c r="Q39" s="10" t="e">
        <f>IF('FY2022'!$A41&lt;&gt;"",IF(AND(MONTH($K39) &lt;= 2, MONTH($L39) &gt;= 2), IF($O39 &lt;&gt; "", $E39/$O39, ""), ""),"")</f>
        <v>#VALUE!</v>
      </c>
      <c r="R39" s="10" t="e">
        <f>IF('FY2022'!$A41&lt;&gt;"",IF(AND(MONTH($K39) &lt;= 3, MONTH($L39) &gt;= 3), IF($O39 &lt;&gt; "", $E39/$O39, ""), ""),"")</f>
        <v>#VALUE!</v>
      </c>
      <c r="S39" s="10" t="e">
        <f>IF('FY2022'!$A41&lt;&gt;"",IF(AND(MONTH($K39) &lt;= 4, MONTH($L39) &gt;= 4), IF($O39 &lt;&gt; "", $E39/$O39, ""), ""),"")</f>
        <v>#VALUE!</v>
      </c>
      <c r="T39" s="10" t="e">
        <f>IF('FY2022'!$A41&lt;&gt;"",IF(AND(MONTH($K39) &lt;= 5, MONTH($L39) &gt;= 5), IF($O39 &lt;&gt; "", $E39/$O39, ""), ""),"")</f>
        <v>#VALUE!</v>
      </c>
      <c r="U39" s="10" t="e">
        <f>IF('FY2022'!$A41&lt;&gt;"",IF(AND(MONTH($K39) &lt;= 6, MONTH($L39) &gt;= 6), IF($O39 &lt;&gt; "", $E39/$O39, ""), ""),"")</f>
        <v>#VALUE!</v>
      </c>
      <c r="V39" s="10" t="e">
        <f>IF('FY2022'!$A41&lt;&gt;"",IF(AND(MONTH($K39) &lt;= 7, MONTH($L39) &gt;= 7 ), IF($O39 &lt;&gt; "", $E39/$O39, ""), ""),"")</f>
        <v>#VALUE!</v>
      </c>
      <c r="W39" s="10" t="e">
        <f>IF('FY2022'!$A41&lt;&gt;"",IF(AND(MONTH($K39) &lt;= 8, MONTH($L39) &gt;= 8), IF($O39 &lt;&gt; "", $E39/$O39, ""), ""),"")</f>
        <v>#VALUE!</v>
      </c>
      <c r="X39" s="10" t="e">
        <f>IF('FY2022'!$A41&lt;&gt;"",IF(AND(MONTH($K39) &lt;= 9, MONTH($L39) &gt;= 9), IF($O39 &lt;&gt; "", $E39/$O39, ""), ""),"")</f>
        <v>#VALUE!</v>
      </c>
      <c r="Y39" s="10" t="e">
        <f>IF('FY2022'!$A41&lt;&gt;"",IF(AND(MONTH($K39) &lt;= 10, MONTH($L39) &gt;= 10), IF($O39 &lt;&gt; "", $E39/$O39, ""), ""),"")</f>
        <v>#VALUE!</v>
      </c>
      <c r="Z39" s="10" t="e">
        <f>IF('FY2022'!$A41&lt;&gt;"",IF(AND(MONTH($K39) &lt;= 11, MONTH($L39) &gt;= 11), IF($O39 &lt;&gt; "", $E39/$O39, ""), ""),"")</f>
        <v>#VALUE!</v>
      </c>
      <c r="AA39" s="10" t="e">
        <f>IF('FY2022'!$A41&lt;&gt;"",IF(AND(MONTH($K39) &lt;= 12, MONTH($L39) &gt;= 12), IF($O39 &lt;&gt; "", $E39/$O39, ""), ""),"")</f>
        <v>#VALUE!</v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 t="e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#VALUE!</v>
      </c>
      <c r="L40" s="7" t="e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#VALUE!</v>
      </c>
      <c r="M40" s="7" t="e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#VALUE!</v>
      </c>
      <c r="N40" s="7" t="e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#VALUE!</v>
      </c>
      <c r="O40" s="5" t="e">
        <f t="shared" si="0"/>
        <v>#VALUE!</v>
      </c>
      <c r="P40" s="10" t="e">
        <f>IF('FY2022'!$A42&lt;&gt;"",IF(AND(MONTH($K40) &lt;= 1, MONTH($L40) &gt;= 1), IF($O40 &lt;&gt; "", $E40/$O40, ""), ""),"")</f>
        <v>#VALUE!</v>
      </c>
      <c r="Q40" s="10" t="e">
        <f>IF('FY2022'!$A42&lt;&gt;"",IF(AND(MONTH($K40) &lt;= 2, MONTH($L40) &gt;= 2), IF($O40 &lt;&gt; "", $E40/$O40, ""), ""),"")</f>
        <v>#VALUE!</v>
      </c>
      <c r="R40" s="10" t="e">
        <f>IF('FY2022'!$A42&lt;&gt;"",IF(AND(MONTH($K40) &lt;= 3, MONTH($L40) &gt;= 3), IF($O40 &lt;&gt; "", $E40/$O40, ""), ""),"")</f>
        <v>#VALUE!</v>
      </c>
      <c r="S40" s="10" t="e">
        <f>IF('FY2022'!$A42&lt;&gt;"",IF(AND(MONTH($K40) &lt;= 4, MONTH($L40) &gt;= 4), IF($O40 &lt;&gt; "", $E40/$O40, ""), ""),"")</f>
        <v>#VALUE!</v>
      </c>
      <c r="T40" s="10" t="e">
        <f>IF('FY2022'!$A42&lt;&gt;"",IF(AND(MONTH($K40) &lt;= 5, MONTH($L40) &gt;= 5), IF($O40 &lt;&gt; "", $E40/$O40, ""), ""),"")</f>
        <v>#VALUE!</v>
      </c>
      <c r="U40" s="10" t="e">
        <f>IF('FY2022'!$A42&lt;&gt;"",IF(AND(MONTH($K40) &lt;= 6, MONTH($L40) &gt;= 6), IF($O40 &lt;&gt; "", $E40/$O40, ""), ""),"")</f>
        <v>#VALUE!</v>
      </c>
      <c r="V40" s="10" t="e">
        <f>IF('FY2022'!$A42&lt;&gt;"",IF(AND(MONTH($K40) &lt;= 7, MONTH($L40) &gt;= 7 ), IF($O40 &lt;&gt; "", $E40/$O40, ""), ""),"")</f>
        <v>#VALUE!</v>
      </c>
      <c r="W40" s="10" t="e">
        <f>IF('FY2022'!$A42&lt;&gt;"",IF(AND(MONTH($K40) &lt;= 8, MONTH($L40) &gt;= 8), IF($O40 &lt;&gt; "", $E40/$O40, ""), ""),"")</f>
        <v>#VALUE!</v>
      </c>
      <c r="X40" s="10" t="e">
        <f>IF('FY2022'!$A42&lt;&gt;"",IF(AND(MONTH($K40) &lt;= 9, MONTH($L40) &gt;= 9), IF($O40 &lt;&gt; "", $E40/$O40, ""), ""),"")</f>
        <v>#VALUE!</v>
      </c>
      <c r="Y40" s="10" t="e">
        <f>IF('FY2022'!$A42&lt;&gt;"",IF(AND(MONTH($K40) &lt;= 10, MONTH($L40) &gt;= 10), IF($O40 &lt;&gt; "", $E40/$O40, ""), ""),"")</f>
        <v>#VALUE!</v>
      </c>
      <c r="Z40" s="10" t="e">
        <f>IF('FY2022'!$A42&lt;&gt;"",IF(AND(MONTH($K40) &lt;= 11, MONTH($L40) &gt;= 11), IF($O40 &lt;&gt; "", $E40/$O40, ""), ""),"")</f>
        <v>#VALUE!</v>
      </c>
      <c r="AA40" s="10" t="e">
        <f>IF('FY2022'!$A42&lt;&gt;"",IF(AND(MONTH($K40) &lt;= 12, MONTH($L40) &gt;= 12), IF($O40 &lt;&gt; "", $E40/$O40, ""), ""),"")</f>
        <v>#VALUE!</v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 t="e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#VALUE!</v>
      </c>
      <c r="L41" s="7" t="e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#VALUE!</v>
      </c>
      <c r="M41" s="7" t="e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#VALUE!</v>
      </c>
      <c r="N41" s="7" t="e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#VALUE!</v>
      </c>
      <c r="O41" s="5" t="e">
        <f t="shared" si="0"/>
        <v>#VALUE!</v>
      </c>
      <c r="P41" s="10" t="e">
        <f>IF('FY2022'!$A43&lt;&gt;"",IF(AND(MONTH($K41) &lt;= 1, MONTH($L41) &gt;= 1), IF($O41 &lt;&gt; "", $E41/$O41, ""), ""),"")</f>
        <v>#VALUE!</v>
      </c>
      <c r="Q41" s="10" t="e">
        <f>IF('FY2022'!$A43&lt;&gt;"",IF(AND(MONTH($K41) &lt;= 2, MONTH($L41) &gt;= 2), IF($O41 &lt;&gt; "", $E41/$O41, ""), ""),"")</f>
        <v>#VALUE!</v>
      </c>
      <c r="R41" s="10" t="e">
        <f>IF('FY2022'!$A43&lt;&gt;"",IF(AND(MONTH($K41) &lt;= 3, MONTH($L41) &gt;= 3), IF($O41 &lt;&gt; "", $E41/$O41, ""), ""),"")</f>
        <v>#VALUE!</v>
      </c>
      <c r="S41" s="10" t="e">
        <f>IF('FY2022'!$A43&lt;&gt;"",IF(AND(MONTH($K41) &lt;= 4, MONTH($L41) &gt;= 4), IF($O41 &lt;&gt; "", $E41/$O41, ""), ""),"")</f>
        <v>#VALUE!</v>
      </c>
      <c r="T41" s="10" t="e">
        <f>IF('FY2022'!$A43&lt;&gt;"",IF(AND(MONTH($K41) &lt;= 5, MONTH($L41) &gt;= 5), IF($O41 &lt;&gt; "", $E41/$O41, ""), ""),"")</f>
        <v>#VALUE!</v>
      </c>
      <c r="U41" s="10" t="e">
        <f>IF('FY2022'!$A43&lt;&gt;"",IF(AND(MONTH($K41) &lt;= 6, MONTH($L41) &gt;= 6), IF($O41 &lt;&gt; "", $E41/$O41, ""), ""),"")</f>
        <v>#VALUE!</v>
      </c>
      <c r="V41" s="10" t="e">
        <f>IF('FY2022'!$A43&lt;&gt;"",IF(AND(MONTH($K41) &lt;= 7, MONTH($L41) &gt;= 7 ), IF($O41 &lt;&gt; "", $E41/$O41, ""), ""),"")</f>
        <v>#VALUE!</v>
      </c>
      <c r="W41" s="10" t="e">
        <f>IF('FY2022'!$A43&lt;&gt;"",IF(AND(MONTH($K41) &lt;= 8, MONTH($L41) &gt;= 8), IF($O41 &lt;&gt; "", $E41/$O41, ""), ""),"")</f>
        <v>#VALUE!</v>
      </c>
      <c r="X41" s="10" t="e">
        <f>IF('FY2022'!$A43&lt;&gt;"",IF(AND(MONTH($K41) &lt;= 9, MONTH($L41) &gt;= 9), IF($O41 &lt;&gt; "", $E41/$O41, ""), ""),"")</f>
        <v>#VALUE!</v>
      </c>
      <c r="Y41" s="10" t="e">
        <f>IF('FY2022'!$A43&lt;&gt;"",IF(AND(MONTH($K41) &lt;= 10, MONTH($L41) &gt;= 10), IF($O41 &lt;&gt; "", $E41/$O41, ""), ""),"")</f>
        <v>#VALUE!</v>
      </c>
      <c r="Z41" s="10" t="e">
        <f>IF('FY2022'!$A43&lt;&gt;"",IF(AND(MONTH($K41) &lt;= 11, MONTH($L41) &gt;= 11), IF($O41 &lt;&gt; "", $E41/$O41, ""), ""),"")</f>
        <v>#VALUE!</v>
      </c>
      <c r="AA41" s="10" t="e">
        <f>IF('FY2022'!$A43&lt;&gt;"",IF(AND(MONTH($K41) &lt;= 12, MONTH($L41) &gt;= 12), IF($O41 &lt;&gt; "", $E41/$O41, ""), ""),"")</f>
        <v>#VALUE!</v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 t="e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#VALUE!</v>
      </c>
      <c r="L42" s="7" t="e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#VALUE!</v>
      </c>
      <c r="M42" s="7" t="e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#VALUE!</v>
      </c>
      <c r="N42" s="7" t="e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#VALUE!</v>
      </c>
      <c r="O42" s="5" t="e">
        <f t="shared" si="0"/>
        <v>#VALUE!</v>
      </c>
      <c r="P42" s="10" t="e">
        <f>IF('FY2022'!$A44&lt;&gt;"",IF(AND(MONTH($K42) &lt;= 1, MONTH($L42) &gt;= 1), IF($O42 &lt;&gt; "", $E42/$O42, ""), ""),"")</f>
        <v>#VALUE!</v>
      </c>
      <c r="Q42" s="10" t="e">
        <f>IF('FY2022'!$A44&lt;&gt;"",IF(AND(MONTH($K42) &lt;= 2, MONTH($L42) &gt;= 2), IF($O42 &lt;&gt; "", $E42/$O42, ""), ""),"")</f>
        <v>#VALUE!</v>
      </c>
      <c r="R42" s="10" t="e">
        <f>IF('FY2022'!$A44&lt;&gt;"",IF(AND(MONTH($K42) &lt;= 3, MONTH($L42) &gt;= 3), IF($O42 &lt;&gt; "", $E42/$O42, ""), ""),"")</f>
        <v>#VALUE!</v>
      </c>
      <c r="S42" s="10" t="e">
        <f>IF('FY2022'!$A44&lt;&gt;"",IF(AND(MONTH($K42) &lt;= 4, MONTH($L42) &gt;= 4), IF($O42 &lt;&gt; "", $E42/$O42, ""), ""),"")</f>
        <v>#VALUE!</v>
      </c>
      <c r="T42" s="10" t="e">
        <f>IF('FY2022'!$A44&lt;&gt;"",IF(AND(MONTH($K42) &lt;= 5, MONTH($L42) &gt;= 5), IF($O42 &lt;&gt; "", $E42/$O42, ""), ""),"")</f>
        <v>#VALUE!</v>
      </c>
      <c r="U42" s="10" t="e">
        <f>IF('FY2022'!$A44&lt;&gt;"",IF(AND(MONTH($K42) &lt;= 6, MONTH($L42) &gt;= 6), IF($O42 &lt;&gt; "", $E42/$O42, ""), ""),"")</f>
        <v>#VALUE!</v>
      </c>
      <c r="V42" s="10" t="e">
        <f>IF('FY2022'!$A44&lt;&gt;"",IF(AND(MONTH($K42) &lt;= 7, MONTH($L42) &gt;= 7 ), IF($O42 &lt;&gt; "", $E42/$O42, ""), ""),"")</f>
        <v>#VALUE!</v>
      </c>
      <c r="W42" s="10" t="e">
        <f>IF('FY2022'!$A44&lt;&gt;"",IF(AND(MONTH($K42) &lt;= 8, MONTH($L42) &gt;= 8), IF($O42 &lt;&gt; "", $E42/$O42, ""), ""),"")</f>
        <v>#VALUE!</v>
      </c>
      <c r="X42" s="10" t="e">
        <f>IF('FY2022'!$A44&lt;&gt;"",IF(AND(MONTH($K42) &lt;= 9, MONTH($L42) &gt;= 9), IF($O42 &lt;&gt; "", $E42/$O42, ""), ""),"")</f>
        <v>#VALUE!</v>
      </c>
      <c r="Y42" s="10" t="e">
        <f>IF('FY2022'!$A44&lt;&gt;"",IF(AND(MONTH($K42) &lt;= 10, MONTH($L42) &gt;= 10), IF($O42 &lt;&gt; "", $E42/$O42, ""), ""),"")</f>
        <v>#VALUE!</v>
      </c>
      <c r="Z42" s="10" t="e">
        <f>IF('FY2022'!$A44&lt;&gt;"",IF(AND(MONTH($K42) &lt;= 11, MONTH($L42) &gt;= 11), IF($O42 &lt;&gt; "", $E42/$O42, ""), ""),"")</f>
        <v>#VALUE!</v>
      </c>
      <c r="AA42" s="10" t="e">
        <f>IF('FY2022'!$A44&lt;&gt;"",IF(AND(MONTH($K42) &lt;= 12, MONTH($L42) &gt;= 12), IF($O42 &lt;&gt; "", $E42/$O42, ""), ""),"")</f>
        <v>#VALUE!</v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 t="e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#VALUE!</v>
      </c>
      <c r="L43" s="7" t="e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#VALUE!</v>
      </c>
      <c r="M43" s="7" t="e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#VALUE!</v>
      </c>
      <c r="N43" s="7" t="e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#VALUE!</v>
      </c>
      <c r="O43" s="5" t="e">
        <f t="shared" si="0"/>
        <v>#VALUE!</v>
      </c>
      <c r="P43" s="10" t="e">
        <f>IF('FY2022'!$A45&lt;&gt;"",IF(AND(MONTH($K43) &lt;= 1, MONTH($L43) &gt;= 1), IF($O43 &lt;&gt; "", $E43/$O43, ""), ""),"")</f>
        <v>#VALUE!</v>
      </c>
      <c r="Q43" s="10" t="e">
        <f>IF('FY2022'!$A45&lt;&gt;"",IF(AND(MONTH($K43) &lt;= 2, MONTH($L43) &gt;= 2), IF($O43 &lt;&gt; "", $E43/$O43, ""), ""),"")</f>
        <v>#VALUE!</v>
      </c>
      <c r="R43" s="10" t="e">
        <f>IF('FY2022'!$A45&lt;&gt;"",IF(AND(MONTH($K43) &lt;= 3, MONTH($L43) &gt;= 3), IF($O43 &lt;&gt; "", $E43/$O43, ""), ""),"")</f>
        <v>#VALUE!</v>
      </c>
      <c r="S43" s="10" t="e">
        <f>IF('FY2022'!$A45&lt;&gt;"",IF(AND(MONTH($K43) &lt;= 4, MONTH($L43) &gt;= 4), IF($O43 &lt;&gt; "", $E43/$O43, ""), ""),"")</f>
        <v>#VALUE!</v>
      </c>
      <c r="T43" s="10" t="e">
        <f>IF('FY2022'!$A45&lt;&gt;"",IF(AND(MONTH($K43) &lt;= 5, MONTH($L43) &gt;= 5), IF($O43 &lt;&gt; "", $E43/$O43, ""), ""),"")</f>
        <v>#VALUE!</v>
      </c>
      <c r="U43" s="10" t="e">
        <f>IF('FY2022'!$A45&lt;&gt;"",IF(AND(MONTH($K43) &lt;= 6, MONTH($L43) &gt;= 6), IF($O43 &lt;&gt; "", $E43/$O43, ""), ""),"")</f>
        <v>#VALUE!</v>
      </c>
      <c r="V43" s="10" t="e">
        <f>IF('FY2022'!$A45&lt;&gt;"",IF(AND(MONTH($K43) &lt;= 7, MONTH($L43) &gt;= 7 ), IF($O43 &lt;&gt; "", $E43/$O43, ""), ""),"")</f>
        <v>#VALUE!</v>
      </c>
      <c r="W43" s="10" t="e">
        <f>IF('FY2022'!$A45&lt;&gt;"",IF(AND(MONTH($K43) &lt;= 8, MONTH($L43) &gt;= 8), IF($O43 &lt;&gt; "", $E43/$O43, ""), ""),"")</f>
        <v>#VALUE!</v>
      </c>
      <c r="X43" s="10" t="e">
        <f>IF('FY2022'!$A45&lt;&gt;"",IF(AND(MONTH($K43) &lt;= 9, MONTH($L43) &gt;= 9), IF($O43 &lt;&gt; "", $E43/$O43, ""), ""),"")</f>
        <v>#VALUE!</v>
      </c>
      <c r="Y43" s="10" t="e">
        <f>IF('FY2022'!$A45&lt;&gt;"",IF(AND(MONTH($K43) &lt;= 10, MONTH($L43) &gt;= 10), IF($O43 &lt;&gt; "", $E43/$O43, ""), ""),"")</f>
        <v>#VALUE!</v>
      </c>
      <c r="Z43" s="10" t="e">
        <f>IF('FY2022'!$A45&lt;&gt;"",IF(AND(MONTH($K43) &lt;= 11, MONTH($L43) &gt;= 11), IF($O43 &lt;&gt; "", $E43/$O43, ""), ""),"")</f>
        <v>#VALUE!</v>
      </c>
      <c r="AA43" s="10" t="e">
        <f>IF('FY2022'!$A45&lt;&gt;"",IF(AND(MONTH($K43) &lt;= 12, MONTH($L43) &gt;= 12), IF($O43 &lt;&gt; "", $E43/$O43, ""), ""),"")</f>
        <v>#VALUE!</v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 t="e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#VALUE!</v>
      </c>
      <c r="L44" s="7" t="e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#VALUE!</v>
      </c>
      <c r="M44" s="7" t="e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#VALUE!</v>
      </c>
      <c r="N44" s="7" t="e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#VALUE!</v>
      </c>
      <c r="O44" s="5" t="e">
        <f t="shared" si="0"/>
        <v>#VALUE!</v>
      </c>
      <c r="P44" s="10" t="e">
        <f>IF('FY2022'!$A46&lt;&gt;"",IF(AND(MONTH($K44) &lt;= 1, MONTH($L44) &gt;= 1), IF($O44 &lt;&gt; "", $E44/$O44, ""), ""),"")</f>
        <v>#VALUE!</v>
      </c>
      <c r="Q44" s="10" t="e">
        <f>IF('FY2022'!$A46&lt;&gt;"",IF(AND(MONTH($K44) &lt;= 2, MONTH($L44) &gt;= 2), IF($O44 &lt;&gt; "", $E44/$O44, ""), ""),"")</f>
        <v>#VALUE!</v>
      </c>
      <c r="R44" s="10" t="e">
        <f>IF('FY2022'!$A46&lt;&gt;"",IF(AND(MONTH($K44) &lt;= 3, MONTH($L44) &gt;= 3), IF($O44 &lt;&gt; "", $E44/$O44, ""), ""),"")</f>
        <v>#VALUE!</v>
      </c>
      <c r="S44" s="10" t="e">
        <f>IF('FY2022'!$A46&lt;&gt;"",IF(AND(MONTH($K44) &lt;= 4, MONTH($L44) &gt;= 4), IF($O44 &lt;&gt; "", $E44/$O44, ""), ""),"")</f>
        <v>#VALUE!</v>
      </c>
      <c r="T44" s="10" t="e">
        <f>IF('FY2022'!$A46&lt;&gt;"",IF(AND(MONTH($K44) &lt;= 5, MONTH($L44) &gt;= 5), IF($O44 &lt;&gt; "", $E44/$O44, ""), ""),"")</f>
        <v>#VALUE!</v>
      </c>
      <c r="U44" s="10" t="e">
        <f>IF('FY2022'!$A46&lt;&gt;"",IF(AND(MONTH($K44) &lt;= 6, MONTH($L44) &gt;= 6), IF($O44 &lt;&gt; "", $E44/$O44, ""), ""),"")</f>
        <v>#VALUE!</v>
      </c>
      <c r="V44" s="10" t="e">
        <f>IF('FY2022'!$A46&lt;&gt;"",IF(AND(MONTH($K44) &lt;= 7, MONTH($L44) &gt;= 7 ), IF($O44 &lt;&gt; "", $E44/$O44, ""), ""),"")</f>
        <v>#VALUE!</v>
      </c>
      <c r="W44" s="10" t="e">
        <f>IF('FY2022'!$A46&lt;&gt;"",IF(AND(MONTH($K44) &lt;= 8, MONTH($L44) &gt;= 8), IF($O44 &lt;&gt; "", $E44/$O44, ""), ""),"")</f>
        <v>#VALUE!</v>
      </c>
      <c r="X44" s="10" t="e">
        <f>IF('FY2022'!$A46&lt;&gt;"",IF(AND(MONTH($K44) &lt;= 9, MONTH($L44) &gt;= 9), IF($O44 &lt;&gt; "", $E44/$O44, ""), ""),"")</f>
        <v>#VALUE!</v>
      </c>
      <c r="Y44" s="10" t="e">
        <f>IF('FY2022'!$A46&lt;&gt;"",IF(AND(MONTH($K44) &lt;= 10, MONTH($L44) &gt;= 10), IF($O44 &lt;&gt; "", $E44/$O44, ""), ""),"")</f>
        <v>#VALUE!</v>
      </c>
      <c r="Z44" s="10" t="e">
        <f>IF('FY2022'!$A46&lt;&gt;"",IF(AND(MONTH($K44) &lt;= 11, MONTH($L44) &gt;= 11), IF($O44 &lt;&gt; "", $E44/$O44, ""), ""),"")</f>
        <v>#VALUE!</v>
      </c>
      <c r="AA44" s="10" t="e">
        <f>IF('FY2022'!$A46&lt;&gt;"",IF(AND(MONTH($K44) &lt;= 12, MONTH($L44) &gt;= 12), IF($O44 &lt;&gt; "", $E44/$O44, ""), ""),"")</f>
        <v>#VALUE!</v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 t="e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#VALUE!</v>
      </c>
      <c r="L45" s="7" t="e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#VALUE!</v>
      </c>
      <c r="M45" s="7" t="e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#VALUE!</v>
      </c>
      <c r="N45" s="7" t="e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#VALUE!</v>
      </c>
      <c r="O45" s="5" t="e">
        <f t="shared" si="0"/>
        <v>#VALUE!</v>
      </c>
      <c r="P45" s="10" t="e">
        <f>IF('FY2022'!$A47&lt;&gt;"",IF(AND(MONTH($K45) &lt;= 1, MONTH($L45) &gt;= 1), IF($O45 &lt;&gt; "", $E45/$O45, ""), ""),"")</f>
        <v>#VALUE!</v>
      </c>
      <c r="Q45" s="10" t="e">
        <f>IF('FY2022'!$A47&lt;&gt;"",IF(AND(MONTH($K45) &lt;= 2, MONTH($L45) &gt;= 2), IF($O45 &lt;&gt; "", $E45/$O45, ""), ""),"")</f>
        <v>#VALUE!</v>
      </c>
      <c r="R45" s="10" t="e">
        <f>IF('FY2022'!$A47&lt;&gt;"",IF(AND(MONTH($K45) &lt;= 3, MONTH($L45) &gt;= 3), IF($O45 &lt;&gt; "", $E45/$O45, ""), ""),"")</f>
        <v>#VALUE!</v>
      </c>
      <c r="S45" s="10" t="e">
        <f>IF('FY2022'!$A47&lt;&gt;"",IF(AND(MONTH($K45) &lt;= 4, MONTH($L45) &gt;= 4), IF($O45 &lt;&gt; "", $E45/$O45, ""), ""),"")</f>
        <v>#VALUE!</v>
      </c>
      <c r="T45" s="10" t="e">
        <f>IF('FY2022'!$A47&lt;&gt;"",IF(AND(MONTH($K45) &lt;= 5, MONTH($L45) &gt;= 5), IF($O45 &lt;&gt; "", $E45/$O45, ""), ""),"")</f>
        <v>#VALUE!</v>
      </c>
      <c r="U45" s="10" t="e">
        <f>IF('FY2022'!$A47&lt;&gt;"",IF(AND(MONTH($K45) &lt;= 6, MONTH($L45) &gt;= 6), IF($O45 &lt;&gt; "", $E45/$O45, ""), ""),"")</f>
        <v>#VALUE!</v>
      </c>
      <c r="V45" s="10" t="e">
        <f>IF('FY2022'!$A47&lt;&gt;"",IF(AND(MONTH($K45) &lt;= 7, MONTH($L45) &gt;= 7 ), IF($O45 &lt;&gt; "", $E45/$O45, ""), ""),"")</f>
        <v>#VALUE!</v>
      </c>
      <c r="W45" s="10" t="e">
        <f>IF('FY2022'!$A47&lt;&gt;"",IF(AND(MONTH($K45) &lt;= 8, MONTH($L45) &gt;= 8), IF($O45 &lt;&gt; "", $E45/$O45, ""), ""),"")</f>
        <v>#VALUE!</v>
      </c>
      <c r="X45" s="10" t="e">
        <f>IF('FY2022'!$A47&lt;&gt;"",IF(AND(MONTH($K45) &lt;= 9, MONTH($L45) &gt;= 9), IF($O45 &lt;&gt; "", $E45/$O45, ""), ""),"")</f>
        <v>#VALUE!</v>
      </c>
      <c r="Y45" s="10" t="e">
        <f>IF('FY2022'!$A47&lt;&gt;"",IF(AND(MONTH($K45) &lt;= 10, MONTH($L45) &gt;= 10), IF($O45 &lt;&gt; "", $E45/$O45, ""), ""),"")</f>
        <v>#VALUE!</v>
      </c>
      <c r="Z45" s="10" t="e">
        <f>IF('FY2022'!$A47&lt;&gt;"",IF(AND(MONTH($K45) &lt;= 11, MONTH($L45) &gt;= 11), IF($O45 &lt;&gt; "", $E45/$O45, ""), ""),"")</f>
        <v>#VALUE!</v>
      </c>
      <c r="AA45" s="10" t="e">
        <f>IF('FY2022'!$A47&lt;&gt;"",IF(AND(MONTH($K45) &lt;= 12, MONTH($L45) &gt;= 12), IF($O45 &lt;&gt; "", $E45/$O45, ""), ""),"")</f>
        <v>#VALUE!</v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 t="e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#VALUE!</v>
      </c>
      <c r="L46" s="7" t="e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#VALUE!</v>
      </c>
      <c r="M46" s="7" t="e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#VALUE!</v>
      </c>
      <c r="N46" s="7" t="e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#VALUE!</v>
      </c>
      <c r="O46" s="5" t="e">
        <f t="shared" si="0"/>
        <v>#VALUE!</v>
      </c>
      <c r="P46" s="10" t="e">
        <f>IF('FY2022'!$A48&lt;&gt;"",IF(AND(MONTH($K46) &lt;= 1, MONTH($L46) &gt;= 1), IF($O46 &lt;&gt; "", $E46/$O46, ""), ""),"")</f>
        <v>#VALUE!</v>
      </c>
      <c r="Q46" s="10" t="e">
        <f>IF('FY2022'!$A48&lt;&gt;"",IF(AND(MONTH($K46) &lt;= 2, MONTH($L46) &gt;= 2), IF($O46 &lt;&gt; "", $E46/$O46, ""), ""),"")</f>
        <v>#VALUE!</v>
      </c>
      <c r="R46" s="10" t="e">
        <f>IF('FY2022'!$A48&lt;&gt;"",IF(AND(MONTH($K46) &lt;= 3, MONTH($L46) &gt;= 3), IF($O46 &lt;&gt; "", $E46/$O46, ""), ""),"")</f>
        <v>#VALUE!</v>
      </c>
      <c r="S46" s="10" t="e">
        <f>IF('FY2022'!$A48&lt;&gt;"",IF(AND(MONTH($K46) &lt;= 4, MONTH($L46) &gt;= 4), IF($O46 &lt;&gt; "", $E46/$O46, ""), ""),"")</f>
        <v>#VALUE!</v>
      </c>
      <c r="T46" s="10" t="e">
        <f>IF('FY2022'!$A48&lt;&gt;"",IF(AND(MONTH($K46) &lt;= 5, MONTH($L46) &gt;= 5), IF($O46 &lt;&gt; "", $E46/$O46, ""), ""),"")</f>
        <v>#VALUE!</v>
      </c>
      <c r="U46" s="10" t="e">
        <f>IF('FY2022'!$A48&lt;&gt;"",IF(AND(MONTH($K46) &lt;= 6, MONTH($L46) &gt;= 6), IF($O46 &lt;&gt; "", $E46/$O46, ""), ""),"")</f>
        <v>#VALUE!</v>
      </c>
      <c r="V46" s="10" t="e">
        <f>IF('FY2022'!$A48&lt;&gt;"",IF(AND(MONTH($K46) &lt;= 7, MONTH($L46) &gt;= 7 ), IF($O46 &lt;&gt; "", $E46/$O46, ""), ""),"")</f>
        <v>#VALUE!</v>
      </c>
      <c r="W46" s="10" t="e">
        <f>IF('FY2022'!$A48&lt;&gt;"",IF(AND(MONTH($K46) &lt;= 8, MONTH($L46) &gt;= 8), IF($O46 &lt;&gt; "", $E46/$O46, ""), ""),"")</f>
        <v>#VALUE!</v>
      </c>
      <c r="X46" s="10" t="e">
        <f>IF('FY2022'!$A48&lt;&gt;"",IF(AND(MONTH($K46) &lt;= 9, MONTH($L46) &gt;= 9), IF($O46 &lt;&gt; "", $E46/$O46, ""), ""),"")</f>
        <v>#VALUE!</v>
      </c>
      <c r="Y46" s="10" t="e">
        <f>IF('FY2022'!$A48&lt;&gt;"",IF(AND(MONTH($K46) &lt;= 10, MONTH($L46) &gt;= 10), IF($O46 &lt;&gt; "", $E46/$O46, ""), ""),"")</f>
        <v>#VALUE!</v>
      </c>
      <c r="Z46" s="10" t="e">
        <f>IF('FY2022'!$A48&lt;&gt;"",IF(AND(MONTH($K46) &lt;= 11, MONTH($L46) &gt;= 11), IF($O46 &lt;&gt; "", $E46/$O46, ""), ""),"")</f>
        <v>#VALUE!</v>
      </c>
      <c r="AA46" s="10" t="e">
        <f>IF('FY2022'!$A48&lt;&gt;"",IF(AND(MONTH($K46) &lt;= 12, MONTH($L46) &gt;= 12), IF($O46 &lt;&gt; "", $E46/$O46, ""), ""),"")</f>
        <v>#VALUE!</v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 t="e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#VALUE!</v>
      </c>
      <c r="L47" s="7" t="e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#VALUE!</v>
      </c>
      <c r="M47" s="7" t="e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#VALUE!</v>
      </c>
      <c r="N47" s="7" t="e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#VALUE!</v>
      </c>
      <c r="O47" s="5" t="e">
        <f t="shared" si="0"/>
        <v>#VALUE!</v>
      </c>
      <c r="P47" s="10" t="e">
        <f>IF('FY2022'!$A49&lt;&gt;"",IF(AND(MONTH($K47) &lt;= 1, MONTH($L47) &gt;= 1), IF($O47 &lt;&gt; "", $E47/$O47, ""), ""),"")</f>
        <v>#VALUE!</v>
      </c>
      <c r="Q47" s="10" t="e">
        <f>IF('FY2022'!$A49&lt;&gt;"",IF(AND(MONTH($K47) &lt;= 2, MONTH($L47) &gt;= 2), IF($O47 &lt;&gt; "", $E47/$O47, ""), ""),"")</f>
        <v>#VALUE!</v>
      </c>
      <c r="R47" s="10" t="e">
        <f>IF('FY2022'!$A49&lt;&gt;"",IF(AND(MONTH($K47) &lt;= 3, MONTH($L47) &gt;= 3), IF($O47 &lt;&gt; "", $E47/$O47, ""), ""),"")</f>
        <v>#VALUE!</v>
      </c>
      <c r="S47" s="10" t="e">
        <f>IF('FY2022'!$A49&lt;&gt;"",IF(AND(MONTH($K47) &lt;= 4, MONTH($L47) &gt;= 4), IF($O47 &lt;&gt; "", $E47/$O47, ""), ""),"")</f>
        <v>#VALUE!</v>
      </c>
      <c r="T47" s="10" t="e">
        <f>IF('FY2022'!$A49&lt;&gt;"",IF(AND(MONTH($K47) &lt;= 5, MONTH($L47) &gt;= 5), IF($O47 &lt;&gt; "", $E47/$O47, ""), ""),"")</f>
        <v>#VALUE!</v>
      </c>
      <c r="U47" s="10" t="e">
        <f>IF('FY2022'!$A49&lt;&gt;"",IF(AND(MONTH($K47) &lt;= 6, MONTH($L47) &gt;= 6), IF($O47 &lt;&gt; "", $E47/$O47, ""), ""),"")</f>
        <v>#VALUE!</v>
      </c>
      <c r="V47" s="10" t="e">
        <f>IF('FY2022'!$A49&lt;&gt;"",IF(AND(MONTH($K47) &lt;= 7, MONTH($L47) &gt;= 7 ), IF($O47 &lt;&gt; "", $E47/$O47, ""), ""),"")</f>
        <v>#VALUE!</v>
      </c>
      <c r="W47" s="10" t="e">
        <f>IF('FY2022'!$A49&lt;&gt;"",IF(AND(MONTH($K47) &lt;= 8, MONTH($L47) &gt;= 8), IF($O47 &lt;&gt; "", $E47/$O47, ""), ""),"")</f>
        <v>#VALUE!</v>
      </c>
      <c r="X47" s="10" t="e">
        <f>IF('FY2022'!$A49&lt;&gt;"",IF(AND(MONTH($K47) &lt;= 9, MONTH($L47) &gt;= 9), IF($O47 &lt;&gt; "", $E47/$O47, ""), ""),"")</f>
        <v>#VALUE!</v>
      </c>
      <c r="Y47" s="10" t="e">
        <f>IF('FY2022'!$A49&lt;&gt;"",IF(AND(MONTH($K47) &lt;= 10, MONTH($L47) &gt;= 10), IF($O47 &lt;&gt; "", $E47/$O47, ""), ""),"")</f>
        <v>#VALUE!</v>
      </c>
      <c r="Z47" s="10" t="e">
        <f>IF('FY2022'!$A49&lt;&gt;"",IF(AND(MONTH($K47) &lt;= 11, MONTH($L47) &gt;= 11), IF($O47 &lt;&gt; "", $E47/$O47, ""), ""),"")</f>
        <v>#VALUE!</v>
      </c>
      <c r="AA47" s="10" t="e">
        <f>IF('FY2022'!$A49&lt;&gt;"",IF(AND(MONTH($K47) &lt;= 12, MONTH($L47) &gt;= 12), IF($O47 &lt;&gt; "", $E47/$O47, ""), ""),"")</f>
        <v>#VALUE!</v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 t="e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#VALUE!</v>
      </c>
      <c r="L48" s="7" t="e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#VALUE!</v>
      </c>
      <c r="M48" s="7" t="e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#VALUE!</v>
      </c>
      <c r="N48" s="7" t="e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#VALUE!</v>
      </c>
      <c r="O48" s="5" t="e">
        <f t="shared" si="0"/>
        <v>#VALUE!</v>
      </c>
      <c r="P48" s="10" t="e">
        <f>IF('FY2022'!$A50&lt;&gt;"",IF(AND(MONTH($K48) &lt;= 1, MONTH($L48) &gt;= 1), IF($O48 &lt;&gt; "", $E48/$O48, ""), ""),"")</f>
        <v>#VALUE!</v>
      </c>
      <c r="Q48" s="10" t="e">
        <f>IF('FY2022'!$A50&lt;&gt;"",IF(AND(MONTH($K48) &lt;= 2, MONTH($L48) &gt;= 2), IF($O48 &lt;&gt; "", $E48/$O48, ""), ""),"")</f>
        <v>#VALUE!</v>
      </c>
      <c r="R48" s="10" t="e">
        <f>IF('FY2022'!$A50&lt;&gt;"",IF(AND(MONTH($K48) &lt;= 3, MONTH($L48) &gt;= 3), IF($O48 &lt;&gt; "", $E48/$O48, ""), ""),"")</f>
        <v>#VALUE!</v>
      </c>
      <c r="S48" s="10" t="e">
        <f>IF('FY2022'!$A50&lt;&gt;"",IF(AND(MONTH($K48) &lt;= 4, MONTH($L48) &gt;= 4), IF($O48 &lt;&gt; "", $E48/$O48, ""), ""),"")</f>
        <v>#VALUE!</v>
      </c>
      <c r="T48" s="10" t="e">
        <f>IF('FY2022'!$A50&lt;&gt;"",IF(AND(MONTH($K48) &lt;= 5, MONTH($L48) &gt;= 5), IF($O48 &lt;&gt; "", $E48/$O48, ""), ""),"")</f>
        <v>#VALUE!</v>
      </c>
      <c r="U48" s="10" t="e">
        <f>IF('FY2022'!$A50&lt;&gt;"",IF(AND(MONTH($K48) &lt;= 6, MONTH($L48) &gt;= 6), IF($O48 &lt;&gt; "", $E48/$O48, ""), ""),"")</f>
        <v>#VALUE!</v>
      </c>
      <c r="V48" s="10" t="e">
        <f>IF('FY2022'!$A50&lt;&gt;"",IF(AND(MONTH($K48) &lt;= 7, MONTH($L48) &gt;= 7 ), IF($O48 &lt;&gt; "", $E48/$O48, ""), ""),"")</f>
        <v>#VALUE!</v>
      </c>
      <c r="W48" s="10" t="e">
        <f>IF('FY2022'!$A50&lt;&gt;"",IF(AND(MONTH($K48) &lt;= 8, MONTH($L48) &gt;= 8), IF($O48 &lt;&gt; "", $E48/$O48, ""), ""),"")</f>
        <v>#VALUE!</v>
      </c>
      <c r="X48" s="10" t="e">
        <f>IF('FY2022'!$A50&lt;&gt;"",IF(AND(MONTH($K48) &lt;= 9, MONTH($L48) &gt;= 9), IF($O48 &lt;&gt; "", $E48/$O48, ""), ""),"")</f>
        <v>#VALUE!</v>
      </c>
      <c r="Y48" s="10" t="e">
        <f>IF('FY2022'!$A50&lt;&gt;"",IF(AND(MONTH($K48) &lt;= 10, MONTH($L48) &gt;= 10), IF($O48 &lt;&gt; "", $E48/$O48, ""), ""),"")</f>
        <v>#VALUE!</v>
      </c>
      <c r="Z48" s="10" t="e">
        <f>IF('FY2022'!$A50&lt;&gt;"",IF(AND(MONTH($K48) &lt;= 11, MONTH($L48) &gt;= 11), IF($O48 &lt;&gt; "", $E48/$O48, ""), ""),"")</f>
        <v>#VALUE!</v>
      </c>
      <c r="AA48" s="10" t="e">
        <f>IF('FY2022'!$A50&lt;&gt;"",IF(AND(MONTH($K48) &lt;= 12, MONTH($L48) &gt;= 12), IF($O48 &lt;&gt; "", $E48/$O48, ""), ""),"")</f>
        <v>#VALUE!</v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 t="e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#VALUE!</v>
      </c>
      <c r="L49" s="7" t="e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#VALUE!</v>
      </c>
      <c r="M49" s="7" t="e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#VALUE!</v>
      </c>
      <c r="N49" s="7" t="e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#VALUE!</v>
      </c>
      <c r="O49" s="5" t="e">
        <f t="shared" si="0"/>
        <v>#VALUE!</v>
      </c>
      <c r="P49" s="10" t="e">
        <f>IF('FY2022'!$A51&lt;&gt;"",IF(AND(MONTH($K49) &lt;= 1, MONTH($L49) &gt;= 1), IF($O49 &lt;&gt; "", $E49/$O49, ""), ""),"")</f>
        <v>#VALUE!</v>
      </c>
      <c r="Q49" s="10" t="e">
        <f>IF('FY2022'!$A51&lt;&gt;"",IF(AND(MONTH($K49) &lt;= 2, MONTH($L49) &gt;= 2), IF($O49 &lt;&gt; "", $E49/$O49, ""), ""),"")</f>
        <v>#VALUE!</v>
      </c>
      <c r="R49" s="10" t="e">
        <f>IF('FY2022'!$A51&lt;&gt;"",IF(AND(MONTH($K49) &lt;= 3, MONTH($L49) &gt;= 3), IF($O49 &lt;&gt; "", $E49/$O49, ""), ""),"")</f>
        <v>#VALUE!</v>
      </c>
      <c r="S49" s="10" t="e">
        <f>IF('FY2022'!$A51&lt;&gt;"",IF(AND(MONTH($K49) &lt;= 4, MONTH($L49) &gt;= 4), IF($O49 &lt;&gt; "", $E49/$O49, ""), ""),"")</f>
        <v>#VALUE!</v>
      </c>
      <c r="T49" s="10" t="e">
        <f>IF('FY2022'!$A51&lt;&gt;"",IF(AND(MONTH($K49) &lt;= 5, MONTH($L49) &gt;= 5), IF($O49 &lt;&gt; "", $E49/$O49, ""), ""),"")</f>
        <v>#VALUE!</v>
      </c>
      <c r="U49" s="10" t="e">
        <f>IF('FY2022'!$A51&lt;&gt;"",IF(AND(MONTH($K49) &lt;= 6, MONTH($L49) &gt;= 6), IF($O49 &lt;&gt; "", $E49/$O49, ""), ""),"")</f>
        <v>#VALUE!</v>
      </c>
      <c r="V49" s="10" t="e">
        <f>IF('FY2022'!$A51&lt;&gt;"",IF(AND(MONTH($K49) &lt;= 7, MONTH($L49) &gt;= 7 ), IF($O49 &lt;&gt; "", $E49/$O49, ""), ""),"")</f>
        <v>#VALUE!</v>
      </c>
      <c r="W49" s="10" t="e">
        <f>IF('FY2022'!$A51&lt;&gt;"",IF(AND(MONTH($K49) &lt;= 8, MONTH($L49) &gt;= 8), IF($O49 &lt;&gt; "", $E49/$O49, ""), ""),"")</f>
        <v>#VALUE!</v>
      </c>
      <c r="X49" s="10" t="e">
        <f>IF('FY2022'!$A51&lt;&gt;"",IF(AND(MONTH($K49) &lt;= 9, MONTH($L49) &gt;= 9), IF($O49 &lt;&gt; "", $E49/$O49, ""), ""),"")</f>
        <v>#VALUE!</v>
      </c>
      <c r="Y49" s="10" t="e">
        <f>IF('FY2022'!$A51&lt;&gt;"",IF(AND(MONTH($K49) &lt;= 10, MONTH($L49) &gt;= 10), IF($O49 &lt;&gt; "", $E49/$O49, ""), ""),"")</f>
        <v>#VALUE!</v>
      </c>
      <c r="Z49" s="10" t="e">
        <f>IF('FY2022'!$A51&lt;&gt;"",IF(AND(MONTH($K49) &lt;= 11, MONTH($L49) &gt;= 11), IF($O49 &lt;&gt; "", $E49/$O49, ""), ""),"")</f>
        <v>#VALUE!</v>
      </c>
      <c r="AA49" s="10" t="e">
        <f>IF('FY2022'!$A51&lt;&gt;"",IF(AND(MONTH($K49) &lt;= 12, MONTH($L49) &gt;= 12), IF($O49 &lt;&gt; "", $E49/$O49, ""), ""),"")</f>
        <v>#VALUE!</v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 t="e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#VALUE!</v>
      </c>
      <c r="L50" s="7" t="e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#VALUE!</v>
      </c>
      <c r="M50" s="7" t="e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#VALUE!</v>
      </c>
      <c r="N50" s="7" t="e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#VALUE!</v>
      </c>
      <c r="O50" s="5" t="e">
        <f t="shared" si="0"/>
        <v>#VALUE!</v>
      </c>
      <c r="P50" s="10" t="e">
        <f>IF('FY2022'!$A52&lt;&gt;"",IF(AND(MONTH($K50) &lt;= 1, MONTH($L50) &gt;= 1), IF($O50 &lt;&gt; "", $E50/$O50, ""), ""),"")</f>
        <v>#VALUE!</v>
      </c>
      <c r="Q50" s="10" t="e">
        <f>IF('FY2022'!$A52&lt;&gt;"",IF(AND(MONTH($K50) &lt;= 2, MONTH($L50) &gt;= 2), IF($O50 &lt;&gt; "", $E50/$O50, ""), ""),"")</f>
        <v>#VALUE!</v>
      </c>
      <c r="R50" s="10" t="e">
        <f>IF('FY2022'!$A52&lt;&gt;"",IF(AND(MONTH($K50) &lt;= 3, MONTH($L50) &gt;= 3), IF($O50 &lt;&gt; "", $E50/$O50, ""), ""),"")</f>
        <v>#VALUE!</v>
      </c>
      <c r="S50" s="10" t="e">
        <f>IF('FY2022'!$A52&lt;&gt;"",IF(AND(MONTH($K50) &lt;= 4, MONTH($L50) &gt;= 4), IF($O50 &lt;&gt; "", $E50/$O50, ""), ""),"")</f>
        <v>#VALUE!</v>
      </c>
      <c r="T50" s="10" t="e">
        <f>IF('FY2022'!$A52&lt;&gt;"",IF(AND(MONTH($K50) &lt;= 5, MONTH($L50) &gt;= 5), IF($O50 &lt;&gt; "", $E50/$O50, ""), ""),"")</f>
        <v>#VALUE!</v>
      </c>
      <c r="U50" s="10" t="e">
        <f>IF('FY2022'!$A52&lt;&gt;"",IF(AND(MONTH($K50) &lt;= 6, MONTH($L50) &gt;= 6), IF($O50 &lt;&gt; "", $E50/$O50, ""), ""),"")</f>
        <v>#VALUE!</v>
      </c>
      <c r="V50" s="10" t="e">
        <f>IF('FY2022'!$A52&lt;&gt;"",IF(AND(MONTH($K50) &lt;= 7, MONTH($L50) &gt;= 7 ), IF($O50 &lt;&gt; "", $E50/$O50, ""), ""),"")</f>
        <v>#VALUE!</v>
      </c>
      <c r="W50" s="10" t="e">
        <f>IF('FY2022'!$A52&lt;&gt;"",IF(AND(MONTH($K50) &lt;= 8, MONTH($L50) &gt;= 8), IF($O50 &lt;&gt; "", $E50/$O50, ""), ""),"")</f>
        <v>#VALUE!</v>
      </c>
      <c r="X50" s="10" t="e">
        <f>IF('FY2022'!$A52&lt;&gt;"",IF(AND(MONTH($K50) &lt;= 9, MONTH($L50) &gt;= 9), IF($O50 &lt;&gt; "", $E50/$O50, ""), ""),"")</f>
        <v>#VALUE!</v>
      </c>
      <c r="Y50" s="10" t="e">
        <f>IF('FY2022'!$A52&lt;&gt;"",IF(AND(MONTH($K50) &lt;= 10, MONTH($L50) &gt;= 10), IF($O50 &lt;&gt; "", $E50/$O50, ""), ""),"")</f>
        <v>#VALUE!</v>
      </c>
      <c r="Z50" s="10" t="e">
        <f>IF('FY2022'!$A52&lt;&gt;"",IF(AND(MONTH($K50) &lt;= 11, MONTH($L50) &gt;= 11), IF($O50 &lt;&gt; "", $E50/$O50, ""), ""),"")</f>
        <v>#VALUE!</v>
      </c>
      <c r="AA50" s="10" t="e">
        <f>IF('FY2022'!$A52&lt;&gt;"",IF(AND(MONTH($K50) &lt;= 12, MONTH($L50) &gt;= 12), IF($O50 &lt;&gt; "", $E50/$O50, ""), ""),"")</f>
        <v>#VALUE!</v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 t="e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#VALUE!</v>
      </c>
      <c r="L51" s="7" t="e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#VALUE!</v>
      </c>
      <c r="M51" s="7" t="e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#VALUE!</v>
      </c>
      <c r="N51" s="7" t="e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#VALUE!</v>
      </c>
      <c r="O51" s="5" t="e">
        <f t="shared" si="0"/>
        <v>#VALUE!</v>
      </c>
      <c r="P51" s="10" t="e">
        <f>IF('FY2022'!$A53&lt;&gt;"",IF(AND(MONTH($K51) &lt;= 1, MONTH($L51) &gt;= 1), IF($O51 &lt;&gt; "", $E51/$O51, ""), ""),"")</f>
        <v>#VALUE!</v>
      </c>
      <c r="Q51" s="10" t="e">
        <f>IF('FY2022'!$A53&lt;&gt;"",IF(AND(MONTH($K51) &lt;= 2, MONTH($L51) &gt;= 2), IF($O51 &lt;&gt; "", $E51/$O51, ""), ""),"")</f>
        <v>#VALUE!</v>
      </c>
      <c r="R51" s="10" t="e">
        <f>IF('FY2022'!$A53&lt;&gt;"",IF(AND(MONTH($K51) &lt;= 3, MONTH($L51) &gt;= 3), IF($O51 &lt;&gt; "", $E51/$O51, ""), ""),"")</f>
        <v>#VALUE!</v>
      </c>
      <c r="S51" s="10" t="e">
        <f>IF('FY2022'!$A53&lt;&gt;"",IF(AND(MONTH($K51) &lt;= 4, MONTH($L51) &gt;= 4), IF($O51 &lt;&gt; "", $E51/$O51, ""), ""),"")</f>
        <v>#VALUE!</v>
      </c>
      <c r="T51" s="10" t="e">
        <f>IF('FY2022'!$A53&lt;&gt;"",IF(AND(MONTH($K51) &lt;= 5, MONTH($L51) &gt;= 5), IF($O51 &lt;&gt; "", $E51/$O51, ""), ""),"")</f>
        <v>#VALUE!</v>
      </c>
      <c r="U51" s="10" t="e">
        <f>IF('FY2022'!$A53&lt;&gt;"",IF(AND(MONTH($K51) &lt;= 6, MONTH($L51) &gt;= 6), IF($O51 &lt;&gt; "", $E51/$O51, ""), ""),"")</f>
        <v>#VALUE!</v>
      </c>
      <c r="V51" s="10" t="e">
        <f>IF('FY2022'!$A53&lt;&gt;"",IF(AND(MONTH($K51) &lt;= 7, MONTH($L51) &gt;= 7 ), IF($O51 &lt;&gt; "", $E51/$O51, ""), ""),"")</f>
        <v>#VALUE!</v>
      </c>
      <c r="W51" s="10" t="e">
        <f>IF('FY2022'!$A53&lt;&gt;"",IF(AND(MONTH($K51) &lt;= 8, MONTH($L51) &gt;= 8), IF($O51 &lt;&gt; "", $E51/$O51, ""), ""),"")</f>
        <v>#VALUE!</v>
      </c>
      <c r="X51" s="10" t="e">
        <f>IF('FY2022'!$A53&lt;&gt;"",IF(AND(MONTH($K51) &lt;= 9, MONTH($L51) &gt;= 9), IF($O51 &lt;&gt; "", $E51/$O51, ""), ""),"")</f>
        <v>#VALUE!</v>
      </c>
      <c r="Y51" s="10" t="e">
        <f>IF('FY2022'!$A53&lt;&gt;"",IF(AND(MONTH($K51) &lt;= 10, MONTH($L51) &gt;= 10), IF($O51 &lt;&gt; "", $E51/$O51, ""), ""),"")</f>
        <v>#VALUE!</v>
      </c>
      <c r="Z51" s="10" t="e">
        <f>IF('FY2022'!$A53&lt;&gt;"",IF(AND(MONTH($K51) &lt;= 11, MONTH($L51) &gt;= 11), IF($O51 &lt;&gt; "", $E51/$O51, ""), ""),"")</f>
        <v>#VALUE!</v>
      </c>
      <c r="AA51" s="10" t="e">
        <f>IF('FY2022'!$A53&lt;&gt;"",IF(AND(MONTH($K51) &lt;= 12, MONTH($L51) &gt;= 12), IF($O51 &lt;&gt; "", $E51/$O51, ""), ""),"")</f>
        <v>#VALUE!</v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 t="e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#VALUE!</v>
      </c>
      <c r="L52" s="7" t="e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#VALUE!</v>
      </c>
      <c r="M52" s="7" t="e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#VALUE!</v>
      </c>
      <c r="N52" s="7" t="e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#VALUE!</v>
      </c>
      <c r="O52" s="5" t="e">
        <f t="shared" si="0"/>
        <v>#VALUE!</v>
      </c>
      <c r="P52" s="10" t="e">
        <f>IF('FY2022'!$A54&lt;&gt;"",IF(AND(MONTH($K52) &lt;= 1, MONTH($L52) &gt;= 1), IF($O52 &lt;&gt; "", $E52/$O52, ""), ""),"")</f>
        <v>#VALUE!</v>
      </c>
      <c r="Q52" s="10" t="e">
        <f>IF('FY2022'!$A54&lt;&gt;"",IF(AND(MONTH($K52) &lt;= 2, MONTH($L52) &gt;= 2), IF($O52 &lt;&gt; "", $E52/$O52, ""), ""),"")</f>
        <v>#VALUE!</v>
      </c>
      <c r="R52" s="10" t="e">
        <f>IF('FY2022'!$A54&lt;&gt;"",IF(AND(MONTH($K52) &lt;= 3, MONTH($L52) &gt;= 3), IF($O52 &lt;&gt; "", $E52/$O52, ""), ""),"")</f>
        <v>#VALUE!</v>
      </c>
      <c r="S52" s="10" t="e">
        <f>IF('FY2022'!$A54&lt;&gt;"",IF(AND(MONTH($K52) &lt;= 4, MONTH($L52) &gt;= 4), IF($O52 &lt;&gt; "", $E52/$O52, ""), ""),"")</f>
        <v>#VALUE!</v>
      </c>
      <c r="T52" s="10" t="e">
        <f>IF('FY2022'!$A54&lt;&gt;"",IF(AND(MONTH($K52) &lt;= 5, MONTH($L52) &gt;= 5), IF($O52 &lt;&gt; "", $E52/$O52, ""), ""),"")</f>
        <v>#VALUE!</v>
      </c>
      <c r="U52" s="10" t="e">
        <f>IF('FY2022'!$A54&lt;&gt;"",IF(AND(MONTH($K52) &lt;= 6, MONTH($L52) &gt;= 6), IF($O52 &lt;&gt; "", $E52/$O52, ""), ""),"")</f>
        <v>#VALUE!</v>
      </c>
      <c r="V52" s="10" t="e">
        <f>IF('FY2022'!$A54&lt;&gt;"",IF(AND(MONTH($K52) &lt;= 7, MONTH($L52) &gt;= 7 ), IF($O52 &lt;&gt; "", $E52/$O52, ""), ""),"")</f>
        <v>#VALUE!</v>
      </c>
      <c r="W52" s="10" t="e">
        <f>IF('FY2022'!$A54&lt;&gt;"",IF(AND(MONTH($K52) &lt;= 8, MONTH($L52) &gt;= 8), IF($O52 &lt;&gt; "", $E52/$O52, ""), ""),"")</f>
        <v>#VALUE!</v>
      </c>
      <c r="X52" s="10" t="e">
        <f>IF('FY2022'!$A54&lt;&gt;"",IF(AND(MONTH($K52) &lt;= 9, MONTH($L52) &gt;= 9), IF($O52 &lt;&gt; "", $E52/$O52, ""), ""),"")</f>
        <v>#VALUE!</v>
      </c>
      <c r="Y52" s="10" t="e">
        <f>IF('FY2022'!$A54&lt;&gt;"",IF(AND(MONTH($K52) &lt;= 10, MONTH($L52) &gt;= 10), IF($O52 &lt;&gt; "", $E52/$O52, ""), ""),"")</f>
        <v>#VALUE!</v>
      </c>
      <c r="Z52" s="10" t="e">
        <f>IF('FY2022'!$A54&lt;&gt;"",IF(AND(MONTH($K52) &lt;= 11, MONTH($L52) &gt;= 11), IF($O52 &lt;&gt; "", $E52/$O52, ""), ""),"")</f>
        <v>#VALUE!</v>
      </c>
      <c r="AA52" s="10" t="e">
        <f>IF('FY2022'!$A54&lt;&gt;"",IF(AND(MONTH($K52) &lt;= 12, MONTH($L52) &gt;= 12), IF($O52 &lt;&gt; "", $E52/$O52, ""), ""),"")</f>
        <v>#VALUE!</v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 t="e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#VALUE!</v>
      </c>
      <c r="L53" s="7" t="e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#VALUE!</v>
      </c>
      <c r="M53" s="7" t="e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#VALUE!</v>
      </c>
      <c r="N53" s="7" t="e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#VALUE!</v>
      </c>
      <c r="O53" s="5" t="e">
        <f t="shared" si="0"/>
        <v>#VALUE!</v>
      </c>
      <c r="P53" s="10" t="e">
        <f>IF('FY2022'!$A55&lt;&gt;"",IF(AND(MONTH($K53) &lt;= 1, MONTH($L53) &gt;= 1), IF($O53 &lt;&gt; "", $E53/$O53, ""), ""),"")</f>
        <v>#VALUE!</v>
      </c>
      <c r="Q53" s="10" t="e">
        <f>IF('FY2022'!$A55&lt;&gt;"",IF(AND(MONTH($K53) &lt;= 2, MONTH($L53) &gt;= 2), IF($O53 &lt;&gt; "", $E53/$O53, ""), ""),"")</f>
        <v>#VALUE!</v>
      </c>
      <c r="R53" s="10" t="e">
        <f>IF('FY2022'!$A55&lt;&gt;"",IF(AND(MONTH($K53) &lt;= 3, MONTH($L53) &gt;= 3), IF($O53 &lt;&gt; "", $E53/$O53, ""), ""),"")</f>
        <v>#VALUE!</v>
      </c>
      <c r="S53" s="10" t="e">
        <f>IF('FY2022'!$A55&lt;&gt;"",IF(AND(MONTH($K53) &lt;= 4, MONTH($L53) &gt;= 4), IF($O53 &lt;&gt; "", $E53/$O53, ""), ""),"")</f>
        <v>#VALUE!</v>
      </c>
      <c r="T53" s="10" t="e">
        <f>IF('FY2022'!$A55&lt;&gt;"",IF(AND(MONTH($K53) &lt;= 5, MONTH($L53) &gt;= 5), IF($O53 &lt;&gt; "", $E53/$O53, ""), ""),"")</f>
        <v>#VALUE!</v>
      </c>
      <c r="U53" s="10" t="e">
        <f>IF('FY2022'!$A55&lt;&gt;"",IF(AND(MONTH($K53) &lt;= 6, MONTH($L53) &gt;= 6), IF($O53 &lt;&gt; "", $E53/$O53, ""), ""),"")</f>
        <v>#VALUE!</v>
      </c>
      <c r="V53" s="10" t="e">
        <f>IF('FY2022'!$A55&lt;&gt;"",IF(AND(MONTH($K53) &lt;= 7, MONTH($L53) &gt;= 7 ), IF($O53 &lt;&gt; "", $E53/$O53, ""), ""),"")</f>
        <v>#VALUE!</v>
      </c>
      <c r="W53" s="10" t="e">
        <f>IF('FY2022'!$A55&lt;&gt;"",IF(AND(MONTH($K53) &lt;= 8, MONTH($L53) &gt;= 8), IF($O53 &lt;&gt; "", $E53/$O53, ""), ""),"")</f>
        <v>#VALUE!</v>
      </c>
      <c r="X53" s="10" t="e">
        <f>IF('FY2022'!$A55&lt;&gt;"",IF(AND(MONTH($K53) &lt;= 9, MONTH($L53) &gt;= 9), IF($O53 &lt;&gt; "", $E53/$O53, ""), ""),"")</f>
        <v>#VALUE!</v>
      </c>
      <c r="Y53" s="10" t="e">
        <f>IF('FY2022'!$A55&lt;&gt;"",IF(AND(MONTH($K53) &lt;= 10, MONTH($L53) &gt;= 10), IF($O53 &lt;&gt; "", $E53/$O53, ""), ""),"")</f>
        <v>#VALUE!</v>
      </c>
      <c r="Z53" s="10" t="e">
        <f>IF('FY2022'!$A55&lt;&gt;"",IF(AND(MONTH($K53) &lt;= 11, MONTH($L53) &gt;= 11), IF($O53 &lt;&gt; "", $E53/$O53, ""), ""),"")</f>
        <v>#VALUE!</v>
      </c>
      <c r="AA53" s="10" t="e">
        <f>IF('FY2022'!$A55&lt;&gt;"",IF(AND(MONTH($K53) &lt;= 12, MONTH($L53) &gt;= 12), IF($O53 &lt;&gt; "", $E53/$O53, ""), ""),"")</f>
        <v>#VALUE!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 t="e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#VALUE!</v>
      </c>
      <c r="L54" s="7" t="e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#VALUE!</v>
      </c>
      <c r="M54" s="7" t="e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#VALUE!</v>
      </c>
      <c r="N54" s="7" t="e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#VALUE!</v>
      </c>
      <c r="O54" s="5" t="e">
        <f t="shared" si="0"/>
        <v>#VALUE!</v>
      </c>
      <c r="P54" s="10" t="e">
        <f>IF('FY2022'!$A56&lt;&gt;"",IF(AND(MONTH($K54) &lt;= 1, MONTH($L54) &gt;= 1), IF($O54 &lt;&gt; "", $E54/$O54, ""), ""),"")</f>
        <v>#VALUE!</v>
      </c>
      <c r="Q54" s="10" t="e">
        <f>IF('FY2022'!$A56&lt;&gt;"",IF(AND(MONTH($K54) &lt;= 2, MONTH($L54) &gt;= 2), IF($O54 &lt;&gt; "", $E54/$O54, ""), ""),"")</f>
        <v>#VALUE!</v>
      </c>
      <c r="R54" s="10" t="e">
        <f>IF('FY2022'!$A56&lt;&gt;"",IF(AND(MONTH($K54) &lt;= 3, MONTH($L54) &gt;= 3), IF($O54 &lt;&gt; "", $E54/$O54, ""), ""),"")</f>
        <v>#VALUE!</v>
      </c>
      <c r="S54" s="10" t="e">
        <f>IF('FY2022'!$A56&lt;&gt;"",IF(AND(MONTH($K54) &lt;= 4, MONTH($L54) &gt;= 4), IF($O54 &lt;&gt; "", $E54/$O54, ""), ""),"")</f>
        <v>#VALUE!</v>
      </c>
      <c r="T54" s="10" t="e">
        <f>IF('FY2022'!$A56&lt;&gt;"",IF(AND(MONTH($K54) &lt;= 5, MONTH($L54) &gt;= 5), IF($O54 &lt;&gt; "", $E54/$O54, ""), ""),"")</f>
        <v>#VALUE!</v>
      </c>
      <c r="U54" s="10" t="e">
        <f>IF('FY2022'!$A56&lt;&gt;"",IF(AND(MONTH($K54) &lt;= 6, MONTH($L54) &gt;= 6), IF($O54 &lt;&gt; "", $E54/$O54, ""), ""),"")</f>
        <v>#VALUE!</v>
      </c>
      <c r="V54" s="10" t="e">
        <f>IF('FY2022'!$A56&lt;&gt;"",IF(AND(MONTH($K54) &lt;= 7, MONTH($L54) &gt;= 7 ), IF($O54 &lt;&gt; "", $E54/$O54, ""), ""),"")</f>
        <v>#VALUE!</v>
      </c>
      <c r="W54" s="10" t="e">
        <f>IF('FY2022'!$A56&lt;&gt;"",IF(AND(MONTH($K54) &lt;= 8, MONTH($L54) &gt;= 8), IF($O54 &lt;&gt; "", $E54/$O54, ""), ""),"")</f>
        <v>#VALUE!</v>
      </c>
      <c r="X54" s="10" t="e">
        <f>IF('FY2022'!$A56&lt;&gt;"",IF(AND(MONTH($K54) &lt;= 9, MONTH($L54) &gt;= 9), IF($O54 &lt;&gt; "", $E54/$O54, ""), ""),"")</f>
        <v>#VALUE!</v>
      </c>
      <c r="Y54" s="10" t="e">
        <f>IF('FY2022'!$A56&lt;&gt;"",IF(AND(MONTH($K54) &lt;= 10, MONTH($L54) &gt;= 10), IF($O54 &lt;&gt; "", $E54/$O54, ""), ""),"")</f>
        <v>#VALUE!</v>
      </c>
      <c r="Z54" s="10" t="e">
        <f>IF('FY2022'!$A56&lt;&gt;"",IF(AND(MONTH($K54) &lt;= 11, MONTH($L54) &gt;= 11), IF($O54 &lt;&gt; "", $E54/$O54, ""), ""),"")</f>
        <v>#VALUE!</v>
      </c>
      <c r="AA54" s="10" t="e">
        <f>IF('FY2022'!$A56&lt;&gt;"",IF(AND(MONTH($K54) &lt;= 12, MONTH($L54) &gt;= 12), IF($O54 &lt;&gt; "", $E54/$O54, ""), ""),"")</f>
        <v>#VALUE!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 t="e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#VALUE!</v>
      </c>
      <c r="L55" s="7" t="e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#VALUE!</v>
      </c>
      <c r="M55" s="7" t="e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#VALUE!</v>
      </c>
      <c r="N55" s="7" t="e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#VALUE!</v>
      </c>
      <c r="O55" s="5" t="e">
        <f t="shared" si="0"/>
        <v>#VALUE!</v>
      </c>
      <c r="P55" s="10" t="e">
        <f>IF('FY2022'!$A57&lt;&gt;"",IF(AND(MONTH($K55) &lt;= 1, MONTH($L55) &gt;= 1), IF($O55 &lt;&gt; "", $E55/$O55, ""), ""),"")</f>
        <v>#VALUE!</v>
      </c>
      <c r="Q55" s="10" t="e">
        <f>IF('FY2022'!$A57&lt;&gt;"",IF(AND(MONTH($K55) &lt;= 2, MONTH($L55) &gt;= 2), IF($O55 &lt;&gt; "", $E55/$O55, ""), ""),"")</f>
        <v>#VALUE!</v>
      </c>
      <c r="R55" s="10" t="e">
        <f>IF('FY2022'!$A57&lt;&gt;"",IF(AND(MONTH($K55) &lt;= 3, MONTH($L55) &gt;= 3), IF($O55 &lt;&gt; "", $E55/$O55, ""), ""),"")</f>
        <v>#VALUE!</v>
      </c>
      <c r="S55" s="10" t="e">
        <f>IF('FY2022'!$A57&lt;&gt;"",IF(AND(MONTH($K55) &lt;= 4, MONTH($L55) &gt;= 4), IF($O55 &lt;&gt; "", $E55/$O55, ""), ""),"")</f>
        <v>#VALUE!</v>
      </c>
      <c r="T55" s="10" t="e">
        <f>IF('FY2022'!$A57&lt;&gt;"",IF(AND(MONTH($K55) &lt;= 5, MONTH($L55) &gt;= 5), IF($O55 &lt;&gt; "", $E55/$O55, ""), ""),"")</f>
        <v>#VALUE!</v>
      </c>
      <c r="U55" s="10" t="e">
        <f>IF('FY2022'!$A57&lt;&gt;"",IF(AND(MONTH($K55) &lt;= 6, MONTH($L55) &gt;= 6), IF($O55 &lt;&gt; "", $E55/$O55, ""), ""),"")</f>
        <v>#VALUE!</v>
      </c>
      <c r="V55" s="10" t="e">
        <f>IF('FY2022'!$A57&lt;&gt;"",IF(AND(MONTH($K55) &lt;= 7, MONTH($L55) &gt;= 7 ), IF($O55 &lt;&gt; "", $E55/$O55, ""), ""),"")</f>
        <v>#VALUE!</v>
      </c>
      <c r="W55" s="10" t="e">
        <f>IF('FY2022'!$A57&lt;&gt;"",IF(AND(MONTH($K55) &lt;= 8, MONTH($L55) &gt;= 8), IF($O55 &lt;&gt; "", $E55/$O55, ""), ""),"")</f>
        <v>#VALUE!</v>
      </c>
      <c r="X55" s="10" t="e">
        <f>IF('FY2022'!$A57&lt;&gt;"",IF(AND(MONTH($K55) &lt;= 9, MONTH($L55) &gt;= 9), IF($O55 &lt;&gt; "", $E55/$O55, ""), ""),"")</f>
        <v>#VALUE!</v>
      </c>
      <c r="Y55" s="10" t="e">
        <f>IF('FY2022'!$A57&lt;&gt;"",IF(AND(MONTH($K55) &lt;= 10, MONTH($L55) &gt;= 10), IF($O55 &lt;&gt; "", $E55/$O55, ""), ""),"")</f>
        <v>#VALUE!</v>
      </c>
      <c r="Z55" s="10" t="e">
        <f>IF('FY2022'!$A57&lt;&gt;"",IF(AND(MONTH($K55) &lt;= 11, MONTH($L55) &gt;= 11), IF($O55 &lt;&gt; "", $E55/$O55, ""), ""),"")</f>
        <v>#VALUE!</v>
      </c>
      <c r="AA55" s="10" t="e">
        <f>IF('FY2022'!$A57&lt;&gt;"",IF(AND(MONTH($K55) &lt;= 12, MONTH($L55) &gt;= 12), IF($O55 &lt;&gt; "", $E55/$O55, ""), ""),"")</f>
        <v>#VALUE!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 t="e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#VALUE!</v>
      </c>
      <c r="L56" s="7" t="e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#VALUE!</v>
      </c>
      <c r="M56" s="7" t="e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#VALUE!</v>
      </c>
      <c r="N56" s="7" t="e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#VALUE!</v>
      </c>
      <c r="O56" s="5" t="e">
        <f t="shared" si="0"/>
        <v>#VALUE!</v>
      </c>
      <c r="P56" s="10" t="e">
        <f>IF('FY2022'!$A58&lt;&gt;"",IF(AND(MONTH($K56) &lt;= 1, MONTH($L56) &gt;= 1), IF($O56 &lt;&gt; "", $E56/$O56, ""), ""),"")</f>
        <v>#VALUE!</v>
      </c>
      <c r="Q56" s="10" t="e">
        <f>IF('FY2022'!$A58&lt;&gt;"",IF(AND(MONTH($K56) &lt;= 2, MONTH($L56) &gt;= 2), IF($O56 &lt;&gt; "", $E56/$O56, ""), ""),"")</f>
        <v>#VALUE!</v>
      </c>
      <c r="R56" s="10" t="e">
        <f>IF('FY2022'!$A58&lt;&gt;"",IF(AND(MONTH($K56) &lt;= 3, MONTH($L56) &gt;= 3), IF($O56 &lt;&gt; "", $E56/$O56, ""), ""),"")</f>
        <v>#VALUE!</v>
      </c>
      <c r="S56" s="10" t="e">
        <f>IF('FY2022'!$A58&lt;&gt;"",IF(AND(MONTH($K56) &lt;= 4, MONTH($L56) &gt;= 4), IF($O56 &lt;&gt; "", $E56/$O56, ""), ""),"")</f>
        <v>#VALUE!</v>
      </c>
      <c r="T56" s="10" t="e">
        <f>IF('FY2022'!$A58&lt;&gt;"",IF(AND(MONTH($K56) &lt;= 5, MONTH($L56) &gt;= 5), IF($O56 &lt;&gt; "", $E56/$O56, ""), ""),"")</f>
        <v>#VALUE!</v>
      </c>
      <c r="U56" s="10" t="e">
        <f>IF('FY2022'!$A58&lt;&gt;"",IF(AND(MONTH($K56) &lt;= 6, MONTH($L56) &gt;= 6), IF($O56 &lt;&gt; "", $E56/$O56, ""), ""),"")</f>
        <v>#VALUE!</v>
      </c>
      <c r="V56" s="10" t="e">
        <f>IF('FY2022'!$A58&lt;&gt;"",IF(AND(MONTH($K56) &lt;= 7, MONTH($L56) &gt;= 7 ), IF($O56 &lt;&gt; "", $E56/$O56, ""), ""),"")</f>
        <v>#VALUE!</v>
      </c>
      <c r="W56" s="10" t="e">
        <f>IF('FY2022'!$A58&lt;&gt;"",IF(AND(MONTH($K56) &lt;= 8, MONTH($L56) &gt;= 8), IF($O56 &lt;&gt; "", $E56/$O56, ""), ""),"")</f>
        <v>#VALUE!</v>
      </c>
      <c r="X56" s="10" t="e">
        <f>IF('FY2022'!$A58&lt;&gt;"",IF(AND(MONTH($K56) &lt;= 9, MONTH($L56) &gt;= 9), IF($O56 &lt;&gt; "", $E56/$O56, ""), ""),"")</f>
        <v>#VALUE!</v>
      </c>
      <c r="Y56" s="10" t="e">
        <f>IF('FY2022'!$A58&lt;&gt;"",IF(AND(MONTH($K56) &lt;= 10, MONTH($L56) &gt;= 10), IF($O56 &lt;&gt; "", $E56/$O56, ""), ""),"")</f>
        <v>#VALUE!</v>
      </c>
      <c r="Z56" s="10" t="e">
        <f>IF('FY2022'!$A58&lt;&gt;"",IF(AND(MONTH($K56) &lt;= 11, MONTH($L56) &gt;= 11), IF($O56 &lt;&gt; "", $E56/$O56, ""), ""),"")</f>
        <v>#VALUE!</v>
      </c>
      <c r="AA56" s="10" t="e">
        <f>IF('FY2022'!$A58&lt;&gt;"",IF(AND(MONTH($K56) &lt;= 12, MONTH($L56) &gt;= 12), IF($O56 &lt;&gt; "", $E56/$O56, ""), ""),"")</f>
        <v>#VALUE!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 t="e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#VALUE!</v>
      </c>
      <c r="L57" s="7" t="e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#VALUE!</v>
      </c>
      <c r="M57" s="7" t="e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#VALUE!</v>
      </c>
      <c r="N57" s="7" t="e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#VALUE!</v>
      </c>
      <c r="O57" s="5" t="e">
        <f t="shared" si="0"/>
        <v>#VALUE!</v>
      </c>
      <c r="P57" s="10" t="e">
        <f>IF('FY2022'!$A59&lt;&gt;"",IF(AND(MONTH($K57) &lt;= 1, MONTH($L57) &gt;= 1), IF($O57 &lt;&gt; "", $E57/$O57, ""), ""),"")</f>
        <v>#VALUE!</v>
      </c>
      <c r="Q57" s="10" t="e">
        <f>IF('FY2022'!$A59&lt;&gt;"",IF(AND(MONTH($K57) &lt;= 2, MONTH($L57) &gt;= 2), IF($O57 &lt;&gt; "", $E57/$O57, ""), ""),"")</f>
        <v>#VALUE!</v>
      </c>
      <c r="R57" s="10" t="e">
        <f>IF('FY2022'!$A59&lt;&gt;"",IF(AND(MONTH($K57) &lt;= 3, MONTH($L57) &gt;= 3), IF($O57 &lt;&gt; "", $E57/$O57, ""), ""),"")</f>
        <v>#VALUE!</v>
      </c>
      <c r="S57" s="10" t="e">
        <f>IF('FY2022'!$A59&lt;&gt;"",IF(AND(MONTH($K57) &lt;= 4, MONTH($L57) &gt;= 4), IF($O57 &lt;&gt; "", $E57/$O57, ""), ""),"")</f>
        <v>#VALUE!</v>
      </c>
      <c r="T57" s="10" t="e">
        <f>IF('FY2022'!$A59&lt;&gt;"",IF(AND(MONTH($K57) &lt;= 5, MONTH($L57) &gt;= 5), IF($O57 &lt;&gt; "", $E57/$O57, ""), ""),"")</f>
        <v>#VALUE!</v>
      </c>
      <c r="U57" s="10" t="e">
        <f>IF('FY2022'!$A59&lt;&gt;"",IF(AND(MONTH($K57) &lt;= 6, MONTH($L57) &gt;= 6), IF($O57 &lt;&gt; "", $E57/$O57, ""), ""),"")</f>
        <v>#VALUE!</v>
      </c>
      <c r="V57" s="10" t="e">
        <f>IF('FY2022'!$A59&lt;&gt;"",IF(AND(MONTH($K57) &lt;= 7, MONTH($L57) &gt;= 7 ), IF($O57 &lt;&gt; "", $E57/$O57, ""), ""),"")</f>
        <v>#VALUE!</v>
      </c>
      <c r="W57" s="10" t="e">
        <f>IF('FY2022'!$A59&lt;&gt;"",IF(AND(MONTH($K57) &lt;= 8, MONTH($L57) &gt;= 8), IF($O57 &lt;&gt; "", $E57/$O57, ""), ""),"")</f>
        <v>#VALUE!</v>
      </c>
      <c r="X57" s="10" t="e">
        <f>IF('FY2022'!$A59&lt;&gt;"",IF(AND(MONTH($K57) &lt;= 9, MONTH($L57) &gt;= 9), IF($O57 &lt;&gt; "", $E57/$O57, ""), ""),"")</f>
        <v>#VALUE!</v>
      </c>
      <c r="Y57" s="10" t="e">
        <f>IF('FY2022'!$A59&lt;&gt;"",IF(AND(MONTH($K57) &lt;= 10, MONTH($L57) &gt;= 10), IF($O57 &lt;&gt; "", $E57/$O57, ""), ""),"")</f>
        <v>#VALUE!</v>
      </c>
      <c r="Z57" s="10" t="e">
        <f>IF('FY2022'!$A59&lt;&gt;"",IF(AND(MONTH($K57) &lt;= 11, MONTH($L57) &gt;= 11), IF($O57 &lt;&gt; "", $E57/$O57, ""), ""),"")</f>
        <v>#VALUE!</v>
      </c>
      <c r="AA57" s="10" t="e">
        <f>IF('FY2022'!$A59&lt;&gt;"",IF(AND(MONTH($K57) &lt;= 12, MONTH($L57) &gt;= 12), IF($O57 &lt;&gt; "", $E57/$O57, ""), ""),"")</f>
        <v>#VALUE!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 t="e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#VALUE!</v>
      </c>
      <c r="L58" s="7" t="e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#VALUE!</v>
      </c>
      <c r="M58" s="7" t="e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#VALUE!</v>
      </c>
      <c r="N58" s="7" t="e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#VALUE!</v>
      </c>
      <c r="O58" s="5" t="e">
        <f t="shared" si="0"/>
        <v>#VALUE!</v>
      </c>
      <c r="P58" s="10" t="e">
        <f>IF('FY2022'!$A60&lt;&gt;"",IF(AND(MONTH($K58) &lt;= 1, MONTH($L58) &gt;= 1), IF($O58 &lt;&gt; "", $E58/$O58, ""), ""),"")</f>
        <v>#VALUE!</v>
      </c>
      <c r="Q58" s="10" t="e">
        <f>IF('FY2022'!$A60&lt;&gt;"",IF(AND(MONTH($K58) &lt;= 2, MONTH($L58) &gt;= 2), IF($O58 &lt;&gt; "", $E58/$O58, ""), ""),"")</f>
        <v>#VALUE!</v>
      </c>
      <c r="R58" s="10" t="e">
        <f>IF('FY2022'!$A60&lt;&gt;"",IF(AND(MONTH($K58) &lt;= 3, MONTH($L58) &gt;= 3), IF($O58 &lt;&gt; "", $E58/$O58, ""), ""),"")</f>
        <v>#VALUE!</v>
      </c>
      <c r="S58" s="10" t="e">
        <f>IF('FY2022'!$A60&lt;&gt;"",IF(AND(MONTH($K58) &lt;= 4, MONTH($L58) &gt;= 4), IF($O58 &lt;&gt; "", $E58/$O58, ""), ""),"")</f>
        <v>#VALUE!</v>
      </c>
      <c r="T58" s="10" t="e">
        <f>IF('FY2022'!$A60&lt;&gt;"",IF(AND(MONTH($K58) &lt;= 5, MONTH($L58) &gt;= 5), IF($O58 &lt;&gt; "", $E58/$O58, ""), ""),"")</f>
        <v>#VALUE!</v>
      </c>
      <c r="U58" s="10" t="e">
        <f>IF('FY2022'!$A60&lt;&gt;"",IF(AND(MONTH($K58) &lt;= 6, MONTH($L58) &gt;= 6), IF($O58 &lt;&gt; "", $E58/$O58, ""), ""),"")</f>
        <v>#VALUE!</v>
      </c>
      <c r="V58" s="10" t="e">
        <f>IF('FY2022'!$A60&lt;&gt;"",IF(AND(MONTH($K58) &lt;= 7, MONTH($L58) &gt;= 7 ), IF($O58 &lt;&gt; "", $E58/$O58, ""), ""),"")</f>
        <v>#VALUE!</v>
      </c>
      <c r="W58" s="10" t="e">
        <f>IF('FY2022'!$A60&lt;&gt;"",IF(AND(MONTH($K58) &lt;= 8, MONTH($L58) &gt;= 8), IF($O58 &lt;&gt; "", $E58/$O58, ""), ""),"")</f>
        <v>#VALUE!</v>
      </c>
      <c r="X58" s="10" t="e">
        <f>IF('FY2022'!$A60&lt;&gt;"",IF(AND(MONTH($K58) &lt;= 9, MONTH($L58) &gt;= 9), IF($O58 &lt;&gt; "", $E58/$O58, ""), ""),"")</f>
        <v>#VALUE!</v>
      </c>
      <c r="Y58" s="10" t="e">
        <f>IF('FY2022'!$A60&lt;&gt;"",IF(AND(MONTH($K58) &lt;= 10, MONTH($L58) &gt;= 10), IF($O58 &lt;&gt; "", $E58/$O58, ""), ""),"")</f>
        <v>#VALUE!</v>
      </c>
      <c r="Z58" s="10" t="e">
        <f>IF('FY2022'!$A60&lt;&gt;"",IF(AND(MONTH($K58) &lt;= 11, MONTH($L58) &gt;= 11), IF($O58 &lt;&gt; "", $E58/$O58, ""), ""),"")</f>
        <v>#VALUE!</v>
      </c>
      <c r="AA58" s="10" t="e">
        <f>IF('FY2022'!$A60&lt;&gt;"",IF(AND(MONTH($K58) &lt;= 12, MONTH($L58) &gt;= 12), IF($O58 &lt;&gt; "", $E58/$O58, ""), ""),"")</f>
        <v>#VALUE!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 t="e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#VALUE!</v>
      </c>
      <c r="L59" s="7" t="e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#VALUE!</v>
      </c>
      <c r="M59" s="7" t="e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#VALUE!</v>
      </c>
      <c r="N59" s="7" t="e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#VALUE!</v>
      </c>
      <c r="O59" s="5" t="e">
        <f t="shared" si="0"/>
        <v>#VALUE!</v>
      </c>
      <c r="P59" s="10" t="e">
        <f>IF('FY2022'!$A61&lt;&gt;"",IF(AND(MONTH($K59) &lt;= 1, MONTH($L59) &gt;= 1), IF($O59 &lt;&gt; "", $E59/$O59, ""), ""),"")</f>
        <v>#VALUE!</v>
      </c>
      <c r="Q59" s="10" t="e">
        <f>IF('FY2022'!$A61&lt;&gt;"",IF(AND(MONTH($K59) &lt;= 2, MONTH($L59) &gt;= 2), IF($O59 &lt;&gt; "", $E59/$O59, ""), ""),"")</f>
        <v>#VALUE!</v>
      </c>
      <c r="R59" s="10" t="e">
        <f>IF('FY2022'!$A61&lt;&gt;"",IF(AND(MONTH($K59) &lt;= 3, MONTH($L59) &gt;= 3), IF($O59 &lt;&gt; "", $E59/$O59, ""), ""),"")</f>
        <v>#VALUE!</v>
      </c>
      <c r="S59" s="10" t="e">
        <f>IF('FY2022'!$A61&lt;&gt;"",IF(AND(MONTH($K59) &lt;= 4, MONTH($L59) &gt;= 4), IF($O59 &lt;&gt; "", $E59/$O59, ""), ""),"")</f>
        <v>#VALUE!</v>
      </c>
      <c r="T59" s="10" t="e">
        <f>IF('FY2022'!$A61&lt;&gt;"",IF(AND(MONTH($K59) &lt;= 5, MONTH($L59) &gt;= 5), IF($O59 &lt;&gt; "", $E59/$O59, ""), ""),"")</f>
        <v>#VALUE!</v>
      </c>
      <c r="U59" s="10" t="e">
        <f>IF('FY2022'!$A61&lt;&gt;"",IF(AND(MONTH($K59) &lt;= 6, MONTH($L59) &gt;= 6), IF($O59 &lt;&gt; "", $E59/$O59, ""), ""),"")</f>
        <v>#VALUE!</v>
      </c>
      <c r="V59" s="10" t="e">
        <f>IF('FY2022'!$A61&lt;&gt;"",IF(AND(MONTH($K59) &lt;= 7, MONTH($L59) &gt;= 7 ), IF($O59 &lt;&gt; "", $E59/$O59, ""), ""),"")</f>
        <v>#VALUE!</v>
      </c>
      <c r="W59" s="10" t="e">
        <f>IF('FY2022'!$A61&lt;&gt;"",IF(AND(MONTH($K59) &lt;= 8, MONTH($L59) &gt;= 8), IF($O59 &lt;&gt; "", $E59/$O59, ""), ""),"")</f>
        <v>#VALUE!</v>
      </c>
      <c r="X59" s="10" t="e">
        <f>IF('FY2022'!$A61&lt;&gt;"",IF(AND(MONTH($K59) &lt;= 9, MONTH($L59) &gt;= 9), IF($O59 &lt;&gt; "", $E59/$O59, ""), ""),"")</f>
        <v>#VALUE!</v>
      </c>
      <c r="Y59" s="10" t="e">
        <f>IF('FY2022'!$A61&lt;&gt;"",IF(AND(MONTH($K59) &lt;= 10, MONTH($L59) &gt;= 10), IF($O59 &lt;&gt; "", $E59/$O59, ""), ""),"")</f>
        <v>#VALUE!</v>
      </c>
      <c r="Z59" s="10" t="e">
        <f>IF('FY2022'!$A61&lt;&gt;"",IF(AND(MONTH($K59) &lt;= 11, MONTH($L59) &gt;= 11), IF($O59 &lt;&gt; "", $E59/$O59, ""), ""),"")</f>
        <v>#VALUE!</v>
      </c>
      <c r="AA59" s="10" t="e">
        <f>IF('FY2022'!$A61&lt;&gt;"",IF(AND(MONTH($K59) &lt;= 12, MONTH($L59) &gt;= 12), IF($O59 &lt;&gt; "", $E59/$O59, ""), ""),"")</f>
        <v>#VALUE!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 t="e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#VALUE!</v>
      </c>
      <c r="L60" s="7" t="e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#VALUE!</v>
      </c>
      <c r="M60" s="7" t="e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#VALUE!</v>
      </c>
      <c r="N60" s="7" t="e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#VALUE!</v>
      </c>
      <c r="O60" s="5" t="e">
        <f t="shared" si="0"/>
        <v>#VALUE!</v>
      </c>
      <c r="P60" s="10" t="e">
        <f>IF('FY2022'!$A62&lt;&gt;"",IF(AND(MONTH($K60) &lt;= 1, MONTH($L60) &gt;= 1), IF($O60 &lt;&gt; "", $E60/$O60, ""), ""),"")</f>
        <v>#VALUE!</v>
      </c>
      <c r="Q60" s="10" t="e">
        <f>IF('FY2022'!$A62&lt;&gt;"",IF(AND(MONTH($K60) &lt;= 2, MONTH($L60) &gt;= 2), IF($O60 &lt;&gt; "", $E60/$O60, ""), ""),"")</f>
        <v>#VALUE!</v>
      </c>
      <c r="R60" s="10" t="e">
        <f>IF('FY2022'!$A62&lt;&gt;"",IF(AND(MONTH($K60) &lt;= 3, MONTH($L60) &gt;= 3), IF($O60 &lt;&gt; "", $E60/$O60, ""), ""),"")</f>
        <v>#VALUE!</v>
      </c>
      <c r="S60" s="10" t="e">
        <f>IF('FY2022'!$A62&lt;&gt;"",IF(AND(MONTH($K60) &lt;= 4, MONTH($L60) &gt;= 4), IF($O60 &lt;&gt; "", $E60/$O60, ""), ""),"")</f>
        <v>#VALUE!</v>
      </c>
      <c r="T60" s="10" t="e">
        <f>IF('FY2022'!$A62&lt;&gt;"",IF(AND(MONTH($K60) &lt;= 5, MONTH($L60) &gt;= 5), IF($O60 &lt;&gt; "", $E60/$O60, ""), ""),"")</f>
        <v>#VALUE!</v>
      </c>
      <c r="U60" s="10" t="e">
        <f>IF('FY2022'!$A62&lt;&gt;"",IF(AND(MONTH($K60) &lt;= 6, MONTH($L60) &gt;= 6), IF($O60 &lt;&gt; "", $E60/$O60, ""), ""),"")</f>
        <v>#VALUE!</v>
      </c>
      <c r="V60" s="10" t="e">
        <f>IF('FY2022'!$A62&lt;&gt;"",IF(AND(MONTH($K60) &lt;= 7, MONTH($L60) &gt;= 7 ), IF($O60 &lt;&gt; "", $E60/$O60, ""), ""),"")</f>
        <v>#VALUE!</v>
      </c>
      <c r="W60" s="10" t="e">
        <f>IF('FY2022'!$A62&lt;&gt;"",IF(AND(MONTH($K60) &lt;= 8, MONTH($L60) &gt;= 8), IF($O60 &lt;&gt; "", $E60/$O60, ""), ""),"")</f>
        <v>#VALUE!</v>
      </c>
      <c r="X60" s="10" t="e">
        <f>IF('FY2022'!$A62&lt;&gt;"",IF(AND(MONTH($K60) &lt;= 9, MONTH($L60) &gt;= 9), IF($O60 &lt;&gt; "", $E60/$O60, ""), ""),"")</f>
        <v>#VALUE!</v>
      </c>
      <c r="Y60" s="10" t="e">
        <f>IF('FY2022'!$A62&lt;&gt;"",IF(AND(MONTH($K60) &lt;= 10, MONTH($L60) &gt;= 10), IF($O60 &lt;&gt; "", $E60/$O60, ""), ""),"")</f>
        <v>#VALUE!</v>
      </c>
      <c r="Z60" s="10" t="e">
        <f>IF('FY2022'!$A62&lt;&gt;"",IF(AND(MONTH($K60) &lt;= 11, MONTH($L60) &gt;= 11), IF($O60 &lt;&gt; "", $E60/$O60, ""), ""),"")</f>
        <v>#VALUE!</v>
      </c>
      <c r="AA60" s="10" t="e">
        <f>IF('FY2022'!$A62&lt;&gt;"",IF(AND(MONTH($K60) &lt;= 12, MONTH($L60) &gt;= 12), IF($O60 &lt;&gt; "", $E60/$O60, ""), ""),"")</f>
        <v>#VALUE!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 t="e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#VALUE!</v>
      </c>
      <c r="L61" s="7" t="e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#VALUE!</v>
      </c>
      <c r="M61" s="7" t="e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#VALUE!</v>
      </c>
      <c r="N61" s="7" t="e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#VALUE!</v>
      </c>
      <c r="O61" s="5" t="e">
        <f t="shared" si="0"/>
        <v>#VALUE!</v>
      </c>
      <c r="P61" s="10" t="e">
        <f>IF('FY2022'!$A63&lt;&gt;"",IF(AND(MONTH($K61) &lt;= 1, MONTH($L61) &gt;= 1), IF($O61 &lt;&gt; "", $E61/$O61, ""), ""),"")</f>
        <v>#VALUE!</v>
      </c>
      <c r="Q61" s="10" t="e">
        <f>IF('FY2022'!$A63&lt;&gt;"",IF(AND(MONTH($K61) &lt;= 2, MONTH($L61) &gt;= 2), IF($O61 &lt;&gt; "", $E61/$O61, ""), ""),"")</f>
        <v>#VALUE!</v>
      </c>
      <c r="R61" s="10" t="e">
        <f>IF('FY2022'!$A63&lt;&gt;"",IF(AND(MONTH($K61) &lt;= 3, MONTH($L61) &gt;= 3), IF($O61 &lt;&gt; "", $E61/$O61, ""), ""),"")</f>
        <v>#VALUE!</v>
      </c>
      <c r="S61" s="10" t="e">
        <f>IF('FY2022'!$A63&lt;&gt;"",IF(AND(MONTH($K61) &lt;= 4, MONTH($L61) &gt;= 4), IF($O61 &lt;&gt; "", $E61/$O61, ""), ""),"")</f>
        <v>#VALUE!</v>
      </c>
      <c r="T61" s="10" t="e">
        <f>IF('FY2022'!$A63&lt;&gt;"",IF(AND(MONTH($K61) &lt;= 5, MONTH($L61) &gt;= 5), IF($O61 &lt;&gt; "", $E61/$O61, ""), ""),"")</f>
        <v>#VALUE!</v>
      </c>
      <c r="U61" s="10" t="e">
        <f>IF('FY2022'!$A63&lt;&gt;"",IF(AND(MONTH($K61) &lt;= 6, MONTH($L61) &gt;= 6), IF($O61 &lt;&gt; "", $E61/$O61, ""), ""),"")</f>
        <v>#VALUE!</v>
      </c>
      <c r="V61" s="10" t="e">
        <f>IF('FY2022'!$A63&lt;&gt;"",IF(AND(MONTH($K61) &lt;= 7, MONTH($L61) &gt;= 7 ), IF($O61 &lt;&gt; "", $E61/$O61, ""), ""),"")</f>
        <v>#VALUE!</v>
      </c>
      <c r="W61" s="10" t="e">
        <f>IF('FY2022'!$A63&lt;&gt;"",IF(AND(MONTH($K61) &lt;= 8, MONTH($L61) &gt;= 8), IF($O61 &lt;&gt; "", $E61/$O61, ""), ""),"")</f>
        <v>#VALUE!</v>
      </c>
      <c r="X61" s="10" t="e">
        <f>IF('FY2022'!$A63&lt;&gt;"",IF(AND(MONTH($K61) &lt;= 9, MONTH($L61) &gt;= 9), IF($O61 &lt;&gt; "", $E61/$O61, ""), ""),"")</f>
        <v>#VALUE!</v>
      </c>
      <c r="Y61" s="10" t="e">
        <f>IF('FY2022'!$A63&lt;&gt;"",IF(AND(MONTH($K61) &lt;= 10, MONTH($L61) &gt;= 10), IF($O61 &lt;&gt; "", $E61/$O61, ""), ""),"")</f>
        <v>#VALUE!</v>
      </c>
      <c r="Z61" s="10" t="e">
        <f>IF('FY2022'!$A63&lt;&gt;"",IF(AND(MONTH($K61) &lt;= 11, MONTH($L61) &gt;= 11), IF($O61 &lt;&gt; "", $E61/$O61, ""), ""),"")</f>
        <v>#VALUE!</v>
      </c>
      <c r="AA61" s="10" t="e">
        <f>IF('FY2022'!$A63&lt;&gt;"",IF(AND(MONTH($K61) &lt;= 12, MONTH($L61) &gt;= 12), IF($O61 &lt;&gt; "", $E61/$O61, ""), ""),"")</f>
        <v>#VALUE!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 t="e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#VALUE!</v>
      </c>
      <c r="L62" s="7" t="e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#VALUE!</v>
      </c>
      <c r="M62" s="7" t="e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#VALUE!</v>
      </c>
      <c r="N62" s="7" t="e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#VALUE!</v>
      </c>
      <c r="O62" s="5" t="e">
        <f t="shared" si="0"/>
        <v>#VALUE!</v>
      </c>
      <c r="P62" s="10" t="e">
        <f>IF('FY2022'!$A64&lt;&gt;"",IF(AND(MONTH($K62) &lt;= 1, MONTH($L62) &gt;= 1), IF($O62 &lt;&gt; "", $E62/$O62, ""), ""),"")</f>
        <v>#VALUE!</v>
      </c>
      <c r="Q62" s="10" t="e">
        <f>IF('FY2022'!$A64&lt;&gt;"",IF(AND(MONTH($K62) &lt;= 2, MONTH($L62) &gt;= 2), IF($O62 &lt;&gt; "", $E62/$O62, ""), ""),"")</f>
        <v>#VALUE!</v>
      </c>
      <c r="R62" s="10" t="e">
        <f>IF('FY2022'!$A64&lt;&gt;"",IF(AND(MONTH($K62) &lt;= 3, MONTH($L62) &gt;= 3), IF($O62 &lt;&gt; "", $E62/$O62, ""), ""),"")</f>
        <v>#VALUE!</v>
      </c>
      <c r="S62" s="10" t="e">
        <f>IF('FY2022'!$A64&lt;&gt;"",IF(AND(MONTH($K62) &lt;= 4, MONTH($L62) &gt;= 4), IF($O62 &lt;&gt; "", $E62/$O62, ""), ""),"")</f>
        <v>#VALUE!</v>
      </c>
      <c r="T62" s="10" t="e">
        <f>IF('FY2022'!$A64&lt;&gt;"",IF(AND(MONTH($K62) &lt;= 5, MONTH($L62) &gt;= 5), IF($O62 &lt;&gt; "", $E62/$O62, ""), ""),"")</f>
        <v>#VALUE!</v>
      </c>
      <c r="U62" s="10" t="e">
        <f>IF('FY2022'!$A64&lt;&gt;"",IF(AND(MONTH($K62) &lt;= 6, MONTH($L62) &gt;= 6), IF($O62 &lt;&gt; "", $E62/$O62, ""), ""),"")</f>
        <v>#VALUE!</v>
      </c>
      <c r="V62" s="10" t="e">
        <f>IF('FY2022'!$A64&lt;&gt;"",IF(AND(MONTH($K62) &lt;= 7, MONTH($L62) &gt;= 7 ), IF($O62 &lt;&gt; "", $E62/$O62, ""), ""),"")</f>
        <v>#VALUE!</v>
      </c>
      <c r="W62" s="10" t="e">
        <f>IF('FY2022'!$A64&lt;&gt;"",IF(AND(MONTH($K62) &lt;= 8, MONTH($L62) &gt;= 8), IF($O62 &lt;&gt; "", $E62/$O62, ""), ""),"")</f>
        <v>#VALUE!</v>
      </c>
      <c r="X62" s="10" t="e">
        <f>IF('FY2022'!$A64&lt;&gt;"",IF(AND(MONTH($K62) &lt;= 9, MONTH($L62) &gt;= 9), IF($O62 &lt;&gt; "", $E62/$O62, ""), ""),"")</f>
        <v>#VALUE!</v>
      </c>
      <c r="Y62" s="10" t="e">
        <f>IF('FY2022'!$A64&lt;&gt;"",IF(AND(MONTH($K62) &lt;= 10, MONTH($L62) &gt;= 10), IF($O62 &lt;&gt; "", $E62/$O62, ""), ""),"")</f>
        <v>#VALUE!</v>
      </c>
      <c r="Z62" s="10" t="e">
        <f>IF('FY2022'!$A64&lt;&gt;"",IF(AND(MONTH($K62) &lt;= 11, MONTH($L62) &gt;= 11), IF($O62 &lt;&gt; "", $E62/$O62, ""), ""),"")</f>
        <v>#VALUE!</v>
      </c>
      <c r="AA62" s="10" t="e">
        <f>IF('FY2022'!$A64&lt;&gt;"",IF(AND(MONTH($K62) &lt;= 12, MONTH($L62) &gt;= 12), IF($O62 &lt;&gt; "", $E62/$O62, ""), ""),"")</f>
        <v>#VALUE!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 t="e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#VALUE!</v>
      </c>
      <c r="L63" s="7" t="e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#VALUE!</v>
      </c>
      <c r="M63" s="7" t="e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#VALUE!</v>
      </c>
      <c r="N63" s="7" t="e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#VALUE!</v>
      </c>
      <c r="O63" s="5" t="e">
        <f t="shared" si="0"/>
        <v>#VALUE!</v>
      </c>
      <c r="P63" s="10" t="e">
        <f>IF('FY2022'!$A65&lt;&gt;"",IF(AND(MONTH($K63) &lt;= 1, MONTH($L63) &gt;= 1), IF($O63 &lt;&gt; "", $E63/$O63, ""), ""),"")</f>
        <v>#VALUE!</v>
      </c>
      <c r="Q63" s="10" t="e">
        <f>IF('FY2022'!$A65&lt;&gt;"",IF(AND(MONTH($K63) &lt;= 2, MONTH($L63) &gt;= 2), IF($O63 &lt;&gt; "", $E63/$O63, ""), ""),"")</f>
        <v>#VALUE!</v>
      </c>
      <c r="R63" s="10" t="e">
        <f>IF('FY2022'!$A65&lt;&gt;"",IF(AND(MONTH($K63) &lt;= 3, MONTH($L63) &gt;= 3), IF($O63 &lt;&gt; "", $E63/$O63, ""), ""),"")</f>
        <v>#VALUE!</v>
      </c>
      <c r="S63" s="10" t="e">
        <f>IF('FY2022'!$A65&lt;&gt;"",IF(AND(MONTH($K63) &lt;= 4, MONTH($L63) &gt;= 4), IF($O63 &lt;&gt; "", $E63/$O63, ""), ""),"")</f>
        <v>#VALUE!</v>
      </c>
      <c r="T63" s="10" t="e">
        <f>IF('FY2022'!$A65&lt;&gt;"",IF(AND(MONTH($K63) &lt;= 5, MONTH($L63) &gt;= 5), IF($O63 &lt;&gt; "", $E63/$O63, ""), ""),"")</f>
        <v>#VALUE!</v>
      </c>
      <c r="U63" s="10" t="e">
        <f>IF('FY2022'!$A65&lt;&gt;"",IF(AND(MONTH($K63) &lt;= 6, MONTH($L63) &gt;= 6), IF($O63 &lt;&gt; "", $E63/$O63, ""), ""),"")</f>
        <v>#VALUE!</v>
      </c>
      <c r="V63" s="10" t="e">
        <f>IF('FY2022'!$A65&lt;&gt;"",IF(AND(MONTH($K63) &lt;= 7, MONTH($L63) &gt;= 7 ), IF($O63 &lt;&gt; "", $E63/$O63, ""), ""),"")</f>
        <v>#VALUE!</v>
      </c>
      <c r="W63" s="10" t="e">
        <f>IF('FY2022'!$A65&lt;&gt;"",IF(AND(MONTH($K63) &lt;= 8, MONTH($L63) &gt;= 8), IF($O63 &lt;&gt; "", $E63/$O63, ""), ""),"")</f>
        <v>#VALUE!</v>
      </c>
      <c r="X63" s="10" t="e">
        <f>IF('FY2022'!$A65&lt;&gt;"",IF(AND(MONTH($K63) &lt;= 9, MONTH($L63) &gt;= 9), IF($O63 &lt;&gt; "", $E63/$O63, ""), ""),"")</f>
        <v>#VALUE!</v>
      </c>
      <c r="Y63" s="10" t="e">
        <f>IF('FY2022'!$A65&lt;&gt;"",IF(AND(MONTH($K63) &lt;= 10, MONTH($L63) &gt;= 10), IF($O63 &lt;&gt; "", $E63/$O63, ""), ""),"")</f>
        <v>#VALUE!</v>
      </c>
      <c r="Z63" s="10" t="e">
        <f>IF('FY2022'!$A65&lt;&gt;"",IF(AND(MONTH($K63) &lt;= 11, MONTH($L63) &gt;= 11), IF($O63 &lt;&gt; "", $E63/$O63, ""), ""),"")</f>
        <v>#VALUE!</v>
      </c>
      <c r="AA63" s="10" t="e">
        <f>IF('FY2022'!$A65&lt;&gt;"",IF(AND(MONTH($K63) &lt;= 12, MONTH($L63) &gt;= 12), IF($O63 &lt;&gt; "", $E63/$O63, ""), ""),"")</f>
        <v>#VALUE!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 t="e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#VALUE!</v>
      </c>
      <c r="L64" s="7" t="e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#VALUE!</v>
      </c>
      <c r="M64" s="7" t="e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#VALUE!</v>
      </c>
      <c r="N64" s="7" t="e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#VALUE!</v>
      </c>
      <c r="O64" s="5" t="e">
        <f t="shared" si="0"/>
        <v>#VALUE!</v>
      </c>
      <c r="P64" s="10" t="e">
        <f>IF('FY2022'!$A66&lt;&gt;"",IF(AND(MONTH($K64) &lt;= 1, MONTH($L64) &gt;= 1), IF($O64 &lt;&gt; "", $E64/$O64, ""), ""),"")</f>
        <v>#VALUE!</v>
      </c>
      <c r="Q64" s="10" t="e">
        <f>IF('FY2022'!$A66&lt;&gt;"",IF(AND(MONTH($K64) &lt;= 2, MONTH($L64) &gt;= 2), IF($O64 &lt;&gt; "", $E64/$O64, ""), ""),"")</f>
        <v>#VALUE!</v>
      </c>
      <c r="R64" s="10" t="e">
        <f>IF('FY2022'!$A66&lt;&gt;"",IF(AND(MONTH($K64) &lt;= 3, MONTH($L64) &gt;= 3), IF($O64 &lt;&gt; "", $E64/$O64, ""), ""),"")</f>
        <v>#VALUE!</v>
      </c>
      <c r="S64" s="10" t="e">
        <f>IF('FY2022'!$A66&lt;&gt;"",IF(AND(MONTH($K64) &lt;= 4, MONTH($L64) &gt;= 4), IF($O64 &lt;&gt; "", $E64/$O64, ""), ""),"")</f>
        <v>#VALUE!</v>
      </c>
      <c r="T64" s="10" t="e">
        <f>IF('FY2022'!$A66&lt;&gt;"",IF(AND(MONTH($K64) &lt;= 5, MONTH($L64) &gt;= 5), IF($O64 &lt;&gt; "", $E64/$O64, ""), ""),"")</f>
        <v>#VALUE!</v>
      </c>
      <c r="U64" s="10" t="e">
        <f>IF('FY2022'!$A66&lt;&gt;"",IF(AND(MONTH($K64) &lt;= 6, MONTH($L64) &gt;= 6), IF($O64 &lt;&gt; "", $E64/$O64, ""), ""),"")</f>
        <v>#VALUE!</v>
      </c>
      <c r="V64" s="10" t="e">
        <f>IF('FY2022'!$A66&lt;&gt;"",IF(AND(MONTH($K64) &lt;= 7, MONTH($L64) &gt;= 7 ), IF($O64 &lt;&gt; "", $E64/$O64, ""), ""),"")</f>
        <v>#VALUE!</v>
      </c>
      <c r="W64" s="10" t="e">
        <f>IF('FY2022'!$A66&lt;&gt;"",IF(AND(MONTH($K64) &lt;= 8, MONTH($L64) &gt;= 8), IF($O64 &lt;&gt; "", $E64/$O64, ""), ""),"")</f>
        <v>#VALUE!</v>
      </c>
      <c r="X64" s="10" t="e">
        <f>IF('FY2022'!$A66&lt;&gt;"",IF(AND(MONTH($K64) &lt;= 9, MONTH($L64) &gt;= 9), IF($O64 &lt;&gt; "", $E64/$O64, ""), ""),"")</f>
        <v>#VALUE!</v>
      </c>
      <c r="Y64" s="10" t="e">
        <f>IF('FY2022'!$A66&lt;&gt;"",IF(AND(MONTH($K64) &lt;= 10, MONTH($L64) &gt;= 10), IF($O64 &lt;&gt; "", $E64/$O64, ""), ""),"")</f>
        <v>#VALUE!</v>
      </c>
      <c r="Z64" s="10" t="e">
        <f>IF('FY2022'!$A66&lt;&gt;"",IF(AND(MONTH($K64) &lt;= 11, MONTH($L64) &gt;= 11), IF($O64 &lt;&gt; "", $E64/$O64, ""), ""),"")</f>
        <v>#VALUE!</v>
      </c>
      <c r="AA64" s="10" t="e">
        <f>IF('FY2022'!$A66&lt;&gt;"",IF(AND(MONTH($K64) &lt;= 12, MONTH($L64) &gt;= 12), IF($O64 &lt;&gt; "", $E64/$O64, ""), ""),"")</f>
        <v>#VALUE!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 t="e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#VALUE!</v>
      </c>
      <c r="L65" s="7" t="e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#VALUE!</v>
      </c>
      <c r="M65" s="7" t="e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#VALUE!</v>
      </c>
      <c r="N65" s="7" t="e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#VALUE!</v>
      </c>
      <c r="O65" s="5" t="e">
        <f t="shared" si="0"/>
        <v>#VALUE!</v>
      </c>
      <c r="P65" s="10" t="e">
        <f>IF('FY2022'!$A67&lt;&gt;"",IF(AND(MONTH($K65) &lt;= 1, MONTH($L65) &gt;= 1), IF($O65 &lt;&gt; "", $E65/$O65, ""), ""),"")</f>
        <v>#VALUE!</v>
      </c>
      <c r="Q65" s="10" t="e">
        <f>IF('FY2022'!$A67&lt;&gt;"",IF(AND(MONTH($K65) &lt;= 2, MONTH($L65) &gt;= 2), IF($O65 &lt;&gt; "", $E65/$O65, ""), ""),"")</f>
        <v>#VALUE!</v>
      </c>
      <c r="R65" s="10" t="e">
        <f>IF('FY2022'!$A67&lt;&gt;"",IF(AND(MONTH($K65) &lt;= 3, MONTH($L65) &gt;= 3), IF($O65 &lt;&gt; "", $E65/$O65, ""), ""),"")</f>
        <v>#VALUE!</v>
      </c>
      <c r="S65" s="10" t="e">
        <f>IF('FY2022'!$A67&lt;&gt;"",IF(AND(MONTH($K65) &lt;= 4, MONTH($L65) &gt;= 4), IF($O65 &lt;&gt; "", $E65/$O65, ""), ""),"")</f>
        <v>#VALUE!</v>
      </c>
      <c r="T65" s="10" t="e">
        <f>IF('FY2022'!$A67&lt;&gt;"",IF(AND(MONTH($K65) &lt;= 5, MONTH($L65) &gt;= 5), IF($O65 &lt;&gt; "", $E65/$O65, ""), ""),"")</f>
        <v>#VALUE!</v>
      </c>
      <c r="U65" s="10" t="e">
        <f>IF('FY2022'!$A67&lt;&gt;"",IF(AND(MONTH($K65) &lt;= 6, MONTH($L65) &gt;= 6), IF($O65 &lt;&gt; "", $E65/$O65, ""), ""),"")</f>
        <v>#VALUE!</v>
      </c>
      <c r="V65" s="10" t="e">
        <f>IF('FY2022'!$A67&lt;&gt;"",IF(AND(MONTH($K65) &lt;= 7, MONTH($L65) &gt;= 7 ), IF($O65 &lt;&gt; "", $E65/$O65, ""), ""),"")</f>
        <v>#VALUE!</v>
      </c>
      <c r="W65" s="10" t="e">
        <f>IF('FY2022'!$A67&lt;&gt;"",IF(AND(MONTH($K65) &lt;= 8, MONTH($L65) &gt;= 8), IF($O65 &lt;&gt; "", $E65/$O65, ""), ""),"")</f>
        <v>#VALUE!</v>
      </c>
      <c r="X65" s="10" t="e">
        <f>IF('FY2022'!$A67&lt;&gt;"",IF(AND(MONTH($K65) &lt;= 9, MONTH($L65) &gt;= 9), IF($O65 &lt;&gt; "", $E65/$O65, ""), ""),"")</f>
        <v>#VALUE!</v>
      </c>
      <c r="Y65" s="10" t="e">
        <f>IF('FY2022'!$A67&lt;&gt;"",IF(AND(MONTH($K65) &lt;= 10, MONTH($L65) &gt;= 10), IF($O65 &lt;&gt; "", $E65/$O65, ""), ""),"")</f>
        <v>#VALUE!</v>
      </c>
      <c r="Z65" s="10" t="e">
        <f>IF('FY2022'!$A67&lt;&gt;"",IF(AND(MONTH($K65) &lt;= 11, MONTH($L65) &gt;= 11), IF($O65 &lt;&gt; "", $E65/$O65, ""), ""),"")</f>
        <v>#VALUE!</v>
      </c>
      <c r="AA65" s="10" t="e">
        <f>IF('FY2022'!$A67&lt;&gt;"",IF(AND(MONTH($K65) &lt;= 12, MONTH($L65) &gt;= 12), IF($O65 &lt;&gt; "", $E65/$O65, ""), ""),"")</f>
        <v>#VALUE!</v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 t="e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#VALUE!</v>
      </c>
      <c r="L66" s="7" t="e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#VALUE!</v>
      </c>
      <c r="M66" s="7" t="e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#VALUE!</v>
      </c>
      <c r="N66" s="7" t="e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#VALUE!</v>
      </c>
      <c r="O66" s="5" t="e">
        <f t="shared" si="0"/>
        <v>#VALUE!</v>
      </c>
      <c r="P66" s="10" t="e">
        <f>IF('FY2022'!$A68&lt;&gt;"",IF(AND(MONTH($K66) &lt;= 1, MONTH($L66) &gt;= 1), IF($O66 &lt;&gt; "", $E66/$O66, ""), ""),"")</f>
        <v>#VALUE!</v>
      </c>
      <c r="Q66" s="10" t="e">
        <f>IF('FY2022'!$A68&lt;&gt;"",IF(AND(MONTH($K66) &lt;= 2, MONTH($L66) &gt;= 2), IF($O66 &lt;&gt; "", $E66/$O66, ""), ""),"")</f>
        <v>#VALUE!</v>
      </c>
      <c r="R66" s="10" t="e">
        <f>IF('FY2022'!$A68&lt;&gt;"",IF(AND(MONTH($K66) &lt;= 3, MONTH($L66) &gt;= 3), IF($O66 &lt;&gt; "", $E66/$O66, ""), ""),"")</f>
        <v>#VALUE!</v>
      </c>
      <c r="S66" s="10" t="e">
        <f>IF('FY2022'!$A68&lt;&gt;"",IF(AND(MONTH($K66) &lt;= 4, MONTH($L66) &gt;= 4), IF($O66 &lt;&gt; "", $E66/$O66, ""), ""),"")</f>
        <v>#VALUE!</v>
      </c>
      <c r="T66" s="10" t="e">
        <f>IF('FY2022'!$A68&lt;&gt;"",IF(AND(MONTH($K66) &lt;= 5, MONTH($L66) &gt;= 5), IF($O66 &lt;&gt; "", $E66/$O66, ""), ""),"")</f>
        <v>#VALUE!</v>
      </c>
      <c r="U66" s="10" t="e">
        <f>IF('FY2022'!$A68&lt;&gt;"",IF(AND(MONTH($K66) &lt;= 6, MONTH($L66) &gt;= 6), IF($O66 &lt;&gt; "", $E66/$O66, ""), ""),"")</f>
        <v>#VALUE!</v>
      </c>
      <c r="V66" s="10" t="e">
        <f>IF('FY2022'!$A68&lt;&gt;"",IF(AND(MONTH($K66) &lt;= 7, MONTH($L66) &gt;= 7 ), IF($O66 &lt;&gt; "", $E66/$O66, ""), ""),"")</f>
        <v>#VALUE!</v>
      </c>
      <c r="W66" s="10" t="e">
        <f>IF('FY2022'!$A68&lt;&gt;"",IF(AND(MONTH($K66) &lt;= 8, MONTH($L66) &gt;= 8), IF($O66 &lt;&gt; "", $E66/$O66, ""), ""),"")</f>
        <v>#VALUE!</v>
      </c>
      <c r="X66" s="10" t="e">
        <f>IF('FY2022'!$A68&lt;&gt;"",IF(AND(MONTH($K66) &lt;= 9, MONTH($L66) &gt;= 9), IF($O66 &lt;&gt; "", $E66/$O66, ""), ""),"")</f>
        <v>#VALUE!</v>
      </c>
      <c r="Y66" s="10" t="e">
        <f>IF('FY2022'!$A68&lt;&gt;"",IF(AND(MONTH($K66) &lt;= 10, MONTH($L66) &gt;= 10), IF($O66 &lt;&gt; "", $E66/$O66, ""), ""),"")</f>
        <v>#VALUE!</v>
      </c>
      <c r="Z66" s="10" t="e">
        <f>IF('FY2022'!$A68&lt;&gt;"",IF(AND(MONTH($K66) &lt;= 11, MONTH($L66) &gt;= 11), IF($O66 &lt;&gt; "", $E66/$O66, ""), ""),"")</f>
        <v>#VALUE!</v>
      </c>
      <c r="AA66" s="10" t="e">
        <f>IF('FY2022'!$A68&lt;&gt;"",IF(AND(MONTH($K66) &lt;= 12, MONTH($L66) &gt;= 12), IF($O66 &lt;&gt; "", $E66/$O66, ""), ""),"")</f>
        <v>#VALUE!</v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 t="e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#VALUE!</v>
      </c>
      <c r="L67" s="7" t="e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#VALUE!</v>
      </c>
      <c r="M67" s="7" t="e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#VALUE!</v>
      </c>
      <c r="N67" s="7" t="e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IF('FY2022'!$A69&lt;&gt;"",IF(AND(MONTH($K67) &lt;= 1, MONTH($L67) &gt;= 1), IF($O67 &lt;&gt; "", $E67/$O67, ""), ""),"")</f>
        <v>#VALUE!</v>
      </c>
      <c r="Q67" s="10" t="e">
        <f>IF('FY2022'!$A69&lt;&gt;"",IF(AND(MONTH($K67) &lt;= 2, MONTH($L67) &gt;= 2), IF($O67 &lt;&gt; "", $E67/$O67, ""), ""),"")</f>
        <v>#VALUE!</v>
      </c>
      <c r="R67" s="10" t="e">
        <f>IF('FY2022'!$A69&lt;&gt;"",IF(AND(MONTH($K67) &lt;= 3, MONTH($L67) &gt;= 3), IF($O67 &lt;&gt; "", $E67/$O67, ""), ""),"")</f>
        <v>#VALUE!</v>
      </c>
      <c r="S67" s="10" t="e">
        <f>IF('FY2022'!$A69&lt;&gt;"",IF(AND(MONTH($K67) &lt;= 4, MONTH($L67) &gt;= 4), IF($O67 &lt;&gt; "", $E67/$O67, ""), ""),"")</f>
        <v>#VALUE!</v>
      </c>
      <c r="T67" s="10" t="e">
        <f>IF('FY2022'!$A69&lt;&gt;"",IF(AND(MONTH($K67) &lt;= 5, MONTH($L67) &gt;= 5), IF($O67 &lt;&gt; "", $E67/$O67, ""), ""),"")</f>
        <v>#VALUE!</v>
      </c>
      <c r="U67" s="10" t="e">
        <f>IF('FY2022'!$A69&lt;&gt;"",IF(AND(MONTH($K67) &lt;= 6, MONTH($L67) &gt;= 6), IF($O67 &lt;&gt; "", $E67/$O67, ""), ""),"")</f>
        <v>#VALUE!</v>
      </c>
      <c r="V67" s="10" t="e">
        <f>IF('FY2022'!$A69&lt;&gt;"",IF(AND(MONTH($K67) &lt;= 7, MONTH($L67) &gt;= 7 ), IF($O67 &lt;&gt; "", $E67/$O67, ""), ""),"")</f>
        <v>#VALUE!</v>
      </c>
      <c r="W67" s="10" t="e">
        <f>IF('FY2022'!$A69&lt;&gt;"",IF(AND(MONTH($K67) &lt;= 8, MONTH($L67) &gt;= 8), IF($O67 &lt;&gt; "", $E67/$O67, ""), ""),"")</f>
        <v>#VALUE!</v>
      </c>
      <c r="X67" s="10" t="e">
        <f>IF('FY2022'!$A69&lt;&gt;"",IF(AND(MONTH($K67) &lt;= 9, MONTH($L67) &gt;= 9), IF($O67 &lt;&gt; "", $E67/$O67, ""), ""),"")</f>
        <v>#VALUE!</v>
      </c>
      <c r="Y67" s="10" t="e">
        <f>IF('FY2022'!$A69&lt;&gt;"",IF(AND(MONTH($K67) &lt;= 10, MONTH($L67) &gt;= 10), IF($O67 &lt;&gt; "", $E67/$O67, ""), ""),"")</f>
        <v>#VALUE!</v>
      </c>
      <c r="Z67" s="10" t="e">
        <f>IF('FY2022'!$A69&lt;&gt;"",IF(AND(MONTH($K67) &lt;= 11, MONTH($L67) &gt;= 11), IF($O67 &lt;&gt; "", $E67/$O67, ""), ""),"")</f>
        <v>#VALUE!</v>
      </c>
      <c r="AA67" s="10" t="e">
        <f>IF('FY2022'!$A69&lt;&gt;"",IF(AND(MONTH($K67) &lt;= 12, MONTH($L67) &gt;= 12), IF($O67 &lt;&gt; "", $E67/$O67, ""), ""),"")</f>
        <v>#VALUE!</v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 t="e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#VALUE!</v>
      </c>
      <c r="L68" s="7" t="e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#VALUE!</v>
      </c>
      <c r="M68" s="7" t="e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#VALUE!</v>
      </c>
      <c r="N68" s="7" t="e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#VALUE!</v>
      </c>
      <c r="O68" s="5" t="e">
        <f t="shared" si="1"/>
        <v>#VALUE!</v>
      </c>
      <c r="P68" s="10" t="e">
        <f>IF('FY2022'!$A70&lt;&gt;"",IF(AND(MONTH($K68) &lt;= 1, MONTH($L68) &gt;= 1), IF($O68 &lt;&gt; "", $E68/$O68, ""), ""),"")</f>
        <v>#VALUE!</v>
      </c>
      <c r="Q68" s="10" t="e">
        <f>IF('FY2022'!$A70&lt;&gt;"",IF(AND(MONTH($K68) &lt;= 2, MONTH($L68) &gt;= 2), IF($O68 &lt;&gt; "", $E68/$O68, ""), ""),"")</f>
        <v>#VALUE!</v>
      </c>
      <c r="R68" s="10" t="e">
        <f>IF('FY2022'!$A70&lt;&gt;"",IF(AND(MONTH($K68) &lt;= 3, MONTH($L68) &gt;= 3), IF($O68 &lt;&gt; "", $E68/$O68, ""), ""),"")</f>
        <v>#VALUE!</v>
      </c>
      <c r="S68" s="10" t="e">
        <f>IF('FY2022'!$A70&lt;&gt;"",IF(AND(MONTH($K68) &lt;= 4, MONTH($L68) &gt;= 4), IF($O68 &lt;&gt; "", $E68/$O68, ""), ""),"")</f>
        <v>#VALUE!</v>
      </c>
      <c r="T68" s="10" t="e">
        <f>IF('FY2022'!$A70&lt;&gt;"",IF(AND(MONTH($K68) &lt;= 5, MONTH($L68) &gt;= 5), IF($O68 &lt;&gt; "", $E68/$O68, ""), ""),"")</f>
        <v>#VALUE!</v>
      </c>
      <c r="U68" s="10" t="e">
        <f>IF('FY2022'!$A70&lt;&gt;"",IF(AND(MONTH($K68) &lt;= 6, MONTH($L68) &gt;= 6), IF($O68 &lt;&gt; "", $E68/$O68, ""), ""),"")</f>
        <v>#VALUE!</v>
      </c>
      <c r="V68" s="10" t="e">
        <f>IF('FY2022'!$A70&lt;&gt;"",IF(AND(MONTH($K68) &lt;= 7, MONTH($L68) &gt;= 7 ), IF($O68 &lt;&gt; "", $E68/$O68, ""), ""),"")</f>
        <v>#VALUE!</v>
      </c>
      <c r="W68" s="10" t="e">
        <f>IF('FY2022'!$A70&lt;&gt;"",IF(AND(MONTH($K68) &lt;= 8, MONTH($L68) &gt;= 8), IF($O68 &lt;&gt; "", $E68/$O68, ""), ""),"")</f>
        <v>#VALUE!</v>
      </c>
      <c r="X68" s="10" t="e">
        <f>IF('FY2022'!$A70&lt;&gt;"",IF(AND(MONTH($K68) &lt;= 9, MONTH($L68) &gt;= 9), IF($O68 &lt;&gt; "", $E68/$O68, ""), ""),"")</f>
        <v>#VALUE!</v>
      </c>
      <c r="Y68" s="10" t="e">
        <f>IF('FY2022'!$A70&lt;&gt;"",IF(AND(MONTH($K68) &lt;= 10, MONTH($L68) &gt;= 10), IF($O68 &lt;&gt; "", $E68/$O68, ""), ""),"")</f>
        <v>#VALUE!</v>
      </c>
      <c r="Z68" s="10" t="e">
        <f>IF('FY2022'!$A70&lt;&gt;"",IF(AND(MONTH($K68) &lt;= 11, MONTH($L68) &gt;= 11), IF($O68 &lt;&gt; "", $E68/$O68, ""), ""),"")</f>
        <v>#VALUE!</v>
      </c>
      <c r="AA68" s="10" t="e">
        <f>IF('FY2022'!$A70&lt;&gt;"",IF(AND(MONTH($K68) &lt;= 12, MONTH($L68) &gt;= 12), IF($O68 &lt;&gt; "", $E68/$O68, ""), ""),"")</f>
        <v>#VALUE!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 t="e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#VALUE!</v>
      </c>
      <c r="L69" s="7" t="e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#VALUE!</v>
      </c>
      <c r="M69" s="7" t="e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#VALUE!</v>
      </c>
      <c r="N69" s="7" t="e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#VALUE!</v>
      </c>
      <c r="O69" s="5" t="e">
        <f t="shared" si="1"/>
        <v>#VALUE!</v>
      </c>
      <c r="P69" s="10" t="e">
        <f>IF('FY2022'!$A71&lt;&gt;"",IF(AND(MONTH($K69) &lt;= 1, MONTH($L69) &gt;= 1), IF($O69 &lt;&gt; "", $E69/$O69, ""), ""),"")</f>
        <v>#VALUE!</v>
      </c>
      <c r="Q69" s="10" t="e">
        <f>IF('FY2022'!$A71&lt;&gt;"",IF(AND(MONTH($K69) &lt;= 2, MONTH($L69) &gt;= 2), IF($O69 &lt;&gt; "", $E69/$O69, ""), ""),"")</f>
        <v>#VALUE!</v>
      </c>
      <c r="R69" s="10" t="e">
        <f>IF('FY2022'!$A71&lt;&gt;"",IF(AND(MONTH($K69) &lt;= 3, MONTH($L69) &gt;= 3), IF($O69 &lt;&gt; "", $E69/$O69, ""), ""),"")</f>
        <v>#VALUE!</v>
      </c>
      <c r="S69" s="10" t="e">
        <f>IF('FY2022'!$A71&lt;&gt;"",IF(AND(MONTH($K69) &lt;= 4, MONTH($L69) &gt;= 4), IF($O69 &lt;&gt; "", $E69/$O69, ""), ""),"")</f>
        <v>#VALUE!</v>
      </c>
      <c r="T69" s="10" t="e">
        <f>IF('FY2022'!$A71&lt;&gt;"",IF(AND(MONTH($K69) &lt;= 5, MONTH($L69) &gt;= 5), IF($O69 &lt;&gt; "", $E69/$O69, ""), ""),"")</f>
        <v>#VALUE!</v>
      </c>
      <c r="U69" s="10" t="e">
        <f>IF('FY2022'!$A71&lt;&gt;"",IF(AND(MONTH($K69) &lt;= 6, MONTH($L69) &gt;= 6), IF($O69 &lt;&gt; "", $E69/$O69, ""), ""),"")</f>
        <v>#VALUE!</v>
      </c>
      <c r="V69" s="10" t="e">
        <f>IF('FY2022'!$A71&lt;&gt;"",IF(AND(MONTH($K69) &lt;= 7, MONTH($L69) &gt;= 7 ), IF($O69 &lt;&gt; "", $E69/$O69, ""), ""),"")</f>
        <v>#VALUE!</v>
      </c>
      <c r="W69" s="10" t="e">
        <f>IF('FY2022'!$A71&lt;&gt;"",IF(AND(MONTH($K69) &lt;= 8, MONTH($L69) &gt;= 8), IF($O69 &lt;&gt; "", $E69/$O69, ""), ""),"")</f>
        <v>#VALUE!</v>
      </c>
      <c r="X69" s="10" t="e">
        <f>IF('FY2022'!$A71&lt;&gt;"",IF(AND(MONTH($K69) &lt;= 9, MONTH($L69) &gt;= 9), IF($O69 &lt;&gt; "", $E69/$O69, ""), ""),"")</f>
        <v>#VALUE!</v>
      </c>
      <c r="Y69" s="10" t="e">
        <f>IF('FY2022'!$A71&lt;&gt;"",IF(AND(MONTH($K69) &lt;= 10, MONTH($L69) &gt;= 10), IF($O69 &lt;&gt; "", $E69/$O69, ""), ""),"")</f>
        <v>#VALUE!</v>
      </c>
      <c r="Z69" s="10" t="e">
        <f>IF('FY2022'!$A71&lt;&gt;"",IF(AND(MONTH($K69) &lt;= 11, MONTH($L69) &gt;= 11), IF($O69 &lt;&gt; "", $E69/$O69, ""), ""),"")</f>
        <v>#VALUE!</v>
      </c>
      <c r="AA69" s="10" t="e">
        <f>IF('FY2022'!$A71&lt;&gt;"",IF(AND(MONTH($K69) &lt;= 12, MONTH($L69) &gt;= 12), IF($O69 &lt;&gt; "", $E69/$O69, ""), ""),"")</f>
        <v>#VALUE!</v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 t="e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#VALUE!</v>
      </c>
      <c r="L70" s="7" t="e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#VALUE!</v>
      </c>
      <c r="M70" s="7" t="e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#VALUE!</v>
      </c>
      <c r="N70" s="7" t="e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#VALUE!</v>
      </c>
      <c r="O70" s="5" t="e">
        <f t="shared" si="1"/>
        <v>#VALUE!</v>
      </c>
      <c r="P70" s="10" t="e">
        <f>IF('FY2022'!$A72&lt;&gt;"",IF(AND(MONTH($K70) &lt;= 1, MONTH($L70) &gt;= 1), IF($O70 &lt;&gt; "", $E70/$O70, ""), ""),"")</f>
        <v>#VALUE!</v>
      </c>
      <c r="Q70" s="10" t="e">
        <f>IF('FY2022'!$A72&lt;&gt;"",IF(AND(MONTH($K70) &lt;= 2, MONTH($L70) &gt;= 2), IF($O70 &lt;&gt; "", $E70/$O70, ""), ""),"")</f>
        <v>#VALUE!</v>
      </c>
      <c r="R70" s="10" t="e">
        <f>IF('FY2022'!$A72&lt;&gt;"",IF(AND(MONTH($K70) &lt;= 3, MONTH($L70) &gt;= 3), IF($O70 &lt;&gt; "", $E70/$O70, ""), ""),"")</f>
        <v>#VALUE!</v>
      </c>
      <c r="S70" s="10" t="e">
        <f>IF('FY2022'!$A72&lt;&gt;"",IF(AND(MONTH($K70) &lt;= 4, MONTH($L70) &gt;= 4), IF($O70 &lt;&gt; "", $E70/$O70, ""), ""),"")</f>
        <v>#VALUE!</v>
      </c>
      <c r="T70" s="10" t="e">
        <f>IF('FY2022'!$A72&lt;&gt;"",IF(AND(MONTH($K70) &lt;= 5, MONTH($L70) &gt;= 5), IF($O70 &lt;&gt; "", $E70/$O70, ""), ""),"")</f>
        <v>#VALUE!</v>
      </c>
      <c r="U70" s="10" t="e">
        <f>IF('FY2022'!$A72&lt;&gt;"",IF(AND(MONTH($K70) &lt;= 6, MONTH($L70) &gt;= 6), IF($O70 &lt;&gt; "", $E70/$O70, ""), ""),"")</f>
        <v>#VALUE!</v>
      </c>
      <c r="V70" s="10" t="e">
        <f>IF('FY2022'!$A72&lt;&gt;"",IF(AND(MONTH($K70) &lt;= 7, MONTH($L70) &gt;= 7 ), IF($O70 &lt;&gt; "", $E70/$O70, ""), ""),"")</f>
        <v>#VALUE!</v>
      </c>
      <c r="W70" s="10" t="e">
        <f>IF('FY2022'!$A72&lt;&gt;"",IF(AND(MONTH($K70) &lt;= 8, MONTH($L70) &gt;= 8), IF($O70 &lt;&gt; "", $E70/$O70, ""), ""),"")</f>
        <v>#VALUE!</v>
      </c>
      <c r="X70" s="10" t="e">
        <f>IF('FY2022'!$A72&lt;&gt;"",IF(AND(MONTH($K70) &lt;= 9, MONTH($L70) &gt;= 9), IF($O70 &lt;&gt; "", $E70/$O70, ""), ""),"")</f>
        <v>#VALUE!</v>
      </c>
      <c r="Y70" s="10" t="e">
        <f>IF('FY2022'!$A72&lt;&gt;"",IF(AND(MONTH($K70) &lt;= 10, MONTH($L70) &gt;= 10), IF($O70 &lt;&gt; "", $E70/$O70, ""), ""),"")</f>
        <v>#VALUE!</v>
      </c>
      <c r="Z70" s="10" t="e">
        <f>IF('FY2022'!$A72&lt;&gt;"",IF(AND(MONTH($K70) &lt;= 11, MONTH($L70) &gt;= 11), IF($O70 &lt;&gt; "", $E70/$O70, ""), ""),"")</f>
        <v>#VALUE!</v>
      </c>
      <c r="AA70" s="10" t="e">
        <f>IF('FY2022'!$A72&lt;&gt;"",IF(AND(MONTH($K70) &lt;= 12, MONTH($L70) &gt;= 12), IF($O70 &lt;&gt; "", $E70/$O70, ""), ""),"")</f>
        <v>#VALUE!</v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 t="e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#VALUE!</v>
      </c>
      <c r="L71" s="7" t="e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#VALUE!</v>
      </c>
      <c r="M71" s="7" t="e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#VALUE!</v>
      </c>
      <c r="N71" s="7" t="e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#VALUE!</v>
      </c>
      <c r="O71" s="5" t="e">
        <f t="shared" si="1"/>
        <v>#VALUE!</v>
      </c>
      <c r="P71" s="10" t="e">
        <f>IF('FY2022'!$A73&lt;&gt;"",IF(AND(MONTH($K71) &lt;= 1, MONTH($L71) &gt;= 1), IF($O71 &lt;&gt; "", $E71/$O71, ""), ""),"")</f>
        <v>#VALUE!</v>
      </c>
      <c r="Q71" s="10" t="e">
        <f>IF('FY2022'!$A73&lt;&gt;"",IF(AND(MONTH($K71) &lt;= 2, MONTH($L71) &gt;= 2), IF($O71 &lt;&gt; "", $E71/$O71, ""), ""),"")</f>
        <v>#VALUE!</v>
      </c>
      <c r="R71" s="10" t="e">
        <f>IF('FY2022'!$A73&lt;&gt;"",IF(AND(MONTH($K71) &lt;= 3, MONTH($L71) &gt;= 3), IF($O71 &lt;&gt; "", $E71/$O71, ""), ""),"")</f>
        <v>#VALUE!</v>
      </c>
      <c r="S71" s="10" t="e">
        <f>IF('FY2022'!$A73&lt;&gt;"",IF(AND(MONTH($K71) &lt;= 4, MONTH($L71) &gt;= 4), IF($O71 &lt;&gt; "", $E71/$O71, ""), ""),"")</f>
        <v>#VALUE!</v>
      </c>
      <c r="T71" s="10" t="e">
        <f>IF('FY2022'!$A73&lt;&gt;"",IF(AND(MONTH($K71) &lt;= 5, MONTH($L71) &gt;= 5), IF($O71 &lt;&gt; "", $E71/$O71, ""), ""),"")</f>
        <v>#VALUE!</v>
      </c>
      <c r="U71" s="10" t="e">
        <f>IF('FY2022'!$A73&lt;&gt;"",IF(AND(MONTH($K71) &lt;= 6, MONTH($L71) &gt;= 6), IF($O71 &lt;&gt; "", $E71/$O71, ""), ""),"")</f>
        <v>#VALUE!</v>
      </c>
      <c r="V71" s="10" t="e">
        <f>IF('FY2022'!$A73&lt;&gt;"",IF(AND(MONTH($K71) &lt;= 7, MONTH($L71) &gt;= 7 ), IF($O71 &lt;&gt; "", $E71/$O71, ""), ""),"")</f>
        <v>#VALUE!</v>
      </c>
      <c r="W71" s="10" t="e">
        <f>IF('FY2022'!$A73&lt;&gt;"",IF(AND(MONTH($K71) &lt;= 8, MONTH($L71) &gt;= 8), IF($O71 &lt;&gt; "", $E71/$O71, ""), ""),"")</f>
        <v>#VALUE!</v>
      </c>
      <c r="X71" s="10" t="e">
        <f>IF('FY2022'!$A73&lt;&gt;"",IF(AND(MONTH($K71) &lt;= 9, MONTH($L71) &gt;= 9), IF($O71 &lt;&gt; "", $E71/$O71, ""), ""),"")</f>
        <v>#VALUE!</v>
      </c>
      <c r="Y71" s="10" t="e">
        <f>IF('FY2022'!$A73&lt;&gt;"",IF(AND(MONTH($K71) &lt;= 10, MONTH($L71) &gt;= 10), IF($O71 &lt;&gt; "", $E71/$O71, ""), ""),"")</f>
        <v>#VALUE!</v>
      </c>
      <c r="Z71" s="10" t="e">
        <f>IF('FY2022'!$A73&lt;&gt;"",IF(AND(MONTH($K71) &lt;= 11, MONTH($L71) &gt;= 11), IF($O71 &lt;&gt; "", $E71/$O71, ""), ""),"")</f>
        <v>#VALUE!</v>
      </c>
      <c r="AA71" s="10" t="e">
        <f>IF('FY2022'!$A73&lt;&gt;"",IF(AND(MONTH($K71) &lt;= 12, MONTH($L71) &gt;= 12), IF($O71 &lt;&gt; "", $E71/$O71, ""), ""),"")</f>
        <v>#VALUE!</v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 t="e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#VALUE!</v>
      </c>
      <c r="L72" s="7" t="e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#VALUE!</v>
      </c>
      <c r="M72" s="7" t="e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#VALUE!</v>
      </c>
      <c r="N72" s="7" t="e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#VALUE!</v>
      </c>
      <c r="O72" s="5" t="e">
        <f t="shared" si="1"/>
        <v>#VALUE!</v>
      </c>
      <c r="P72" s="10" t="e">
        <f>IF('FY2022'!$A74&lt;&gt;"",IF(AND(MONTH($K72) &lt;= 1, MONTH($L72) &gt;= 1), IF($O72 &lt;&gt; "", $E72/$O72, ""), ""),"")</f>
        <v>#VALUE!</v>
      </c>
      <c r="Q72" s="10" t="e">
        <f>IF('FY2022'!$A74&lt;&gt;"",IF(AND(MONTH($K72) &lt;= 2, MONTH($L72) &gt;= 2), IF($O72 &lt;&gt; "", $E72/$O72, ""), ""),"")</f>
        <v>#VALUE!</v>
      </c>
      <c r="R72" s="10" t="e">
        <f>IF('FY2022'!$A74&lt;&gt;"",IF(AND(MONTH($K72) &lt;= 3, MONTH($L72) &gt;= 3), IF($O72 &lt;&gt; "", $E72/$O72, ""), ""),"")</f>
        <v>#VALUE!</v>
      </c>
      <c r="S72" s="10" t="e">
        <f>IF('FY2022'!$A74&lt;&gt;"",IF(AND(MONTH($K72) &lt;= 4, MONTH($L72) &gt;= 4), IF($O72 &lt;&gt; "", $E72/$O72, ""), ""),"")</f>
        <v>#VALUE!</v>
      </c>
      <c r="T72" s="10" t="e">
        <f>IF('FY2022'!$A74&lt;&gt;"",IF(AND(MONTH($K72) &lt;= 5, MONTH($L72) &gt;= 5), IF($O72 &lt;&gt; "", $E72/$O72, ""), ""),"")</f>
        <v>#VALUE!</v>
      </c>
      <c r="U72" s="10" t="e">
        <f>IF('FY2022'!$A74&lt;&gt;"",IF(AND(MONTH($K72) &lt;= 6, MONTH($L72) &gt;= 6), IF($O72 &lt;&gt; "", $E72/$O72, ""), ""),"")</f>
        <v>#VALUE!</v>
      </c>
      <c r="V72" s="10" t="e">
        <f>IF('FY2022'!$A74&lt;&gt;"",IF(AND(MONTH($K72) &lt;= 7, MONTH($L72) &gt;= 7 ), IF($O72 &lt;&gt; "", $E72/$O72, ""), ""),"")</f>
        <v>#VALUE!</v>
      </c>
      <c r="W72" s="10" t="e">
        <f>IF('FY2022'!$A74&lt;&gt;"",IF(AND(MONTH($K72) &lt;= 8, MONTH($L72) &gt;= 8), IF($O72 &lt;&gt; "", $E72/$O72, ""), ""),"")</f>
        <v>#VALUE!</v>
      </c>
      <c r="X72" s="10" t="e">
        <f>IF('FY2022'!$A74&lt;&gt;"",IF(AND(MONTH($K72) &lt;= 9, MONTH($L72) &gt;= 9), IF($O72 &lt;&gt; "", $E72/$O72, ""), ""),"")</f>
        <v>#VALUE!</v>
      </c>
      <c r="Y72" s="10" t="e">
        <f>IF('FY2022'!$A74&lt;&gt;"",IF(AND(MONTH($K72) &lt;= 10, MONTH($L72) &gt;= 10), IF($O72 &lt;&gt; "", $E72/$O72, ""), ""),"")</f>
        <v>#VALUE!</v>
      </c>
      <c r="Z72" s="10" t="e">
        <f>IF('FY2022'!$A74&lt;&gt;"",IF(AND(MONTH($K72) &lt;= 11, MONTH($L72) &gt;= 11), IF($O72 &lt;&gt; "", $E72/$O72, ""), ""),"")</f>
        <v>#VALUE!</v>
      </c>
      <c r="AA72" s="10" t="e">
        <f>IF('FY2022'!$A74&lt;&gt;"",IF(AND(MONTH($K72) &lt;= 12, MONTH($L72) &gt;= 12), IF($O72 &lt;&gt; "", $E72/$O72, ""), ""),"")</f>
        <v>#VALUE!</v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 t="e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#VALUE!</v>
      </c>
      <c r="L73" s="7" t="e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#VALUE!</v>
      </c>
      <c r="M73" s="7" t="e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#VALUE!</v>
      </c>
      <c r="N73" s="7" t="e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#VALUE!</v>
      </c>
      <c r="O73" s="5" t="e">
        <f t="shared" si="1"/>
        <v>#VALUE!</v>
      </c>
      <c r="P73" s="10" t="e">
        <f>IF('FY2022'!$A75&lt;&gt;"",IF(AND(MONTH($K73) &lt;= 1, MONTH($L73) &gt;= 1), IF($O73 &lt;&gt; "", $E73/$O73, ""), ""),"")</f>
        <v>#VALUE!</v>
      </c>
      <c r="Q73" s="10" t="e">
        <f>IF('FY2022'!$A75&lt;&gt;"",IF(AND(MONTH($K73) &lt;= 2, MONTH($L73) &gt;= 2), IF($O73 &lt;&gt; "", $E73/$O73, ""), ""),"")</f>
        <v>#VALUE!</v>
      </c>
      <c r="R73" s="10" t="e">
        <f>IF('FY2022'!$A75&lt;&gt;"",IF(AND(MONTH($K73) &lt;= 3, MONTH($L73) &gt;= 3), IF($O73 &lt;&gt; "", $E73/$O73, ""), ""),"")</f>
        <v>#VALUE!</v>
      </c>
      <c r="S73" s="10" t="e">
        <f>IF('FY2022'!$A75&lt;&gt;"",IF(AND(MONTH($K73) &lt;= 4, MONTH($L73) &gt;= 4), IF($O73 &lt;&gt; "", $E73/$O73, ""), ""),"")</f>
        <v>#VALUE!</v>
      </c>
      <c r="T73" s="10" t="e">
        <f>IF('FY2022'!$A75&lt;&gt;"",IF(AND(MONTH($K73) &lt;= 5, MONTH($L73) &gt;= 5), IF($O73 &lt;&gt; "", $E73/$O73, ""), ""),"")</f>
        <v>#VALUE!</v>
      </c>
      <c r="U73" s="10" t="e">
        <f>IF('FY2022'!$A75&lt;&gt;"",IF(AND(MONTH($K73) &lt;= 6, MONTH($L73) &gt;= 6), IF($O73 &lt;&gt; "", $E73/$O73, ""), ""),"")</f>
        <v>#VALUE!</v>
      </c>
      <c r="V73" s="10" t="e">
        <f>IF('FY2022'!$A75&lt;&gt;"",IF(AND(MONTH($K73) &lt;= 7, MONTH($L73) &gt;= 7 ), IF($O73 &lt;&gt; "", $E73/$O73, ""), ""),"")</f>
        <v>#VALUE!</v>
      </c>
      <c r="W73" s="10" t="e">
        <f>IF('FY2022'!$A75&lt;&gt;"",IF(AND(MONTH($K73) &lt;= 8, MONTH($L73) &gt;= 8), IF($O73 &lt;&gt; "", $E73/$O73, ""), ""),"")</f>
        <v>#VALUE!</v>
      </c>
      <c r="X73" s="10" t="e">
        <f>IF('FY2022'!$A75&lt;&gt;"",IF(AND(MONTH($K73) &lt;= 9, MONTH($L73) &gt;= 9), IF($O73 &lt;&gt; "", $E73/$O73, ""), ""),"")</f>
        <v>#VALUE!</v>
      </c>
      <c r="Y73" s="10" t="e">
        <f>IF('FY2022'!$A75&lt;&gt;"",IF(AND(MONTH($K73) &lt;= 10, MONTH($L73) &gt;= 10), IF($O73 &lt;&gt; "", $E73/$O73, ""), ""),"")</f>
        <v>#VALUE!</v>
      </c>
      <c r="Z73" s="10" t="e">
        <f>IF('FY2022'!$A75&lt;&gt;"",IF(AND(MONTH($K73) &lt;= 11, MONTH($L73) &gt;= 11), IF($O73 &lt;&gt; "", $E73/$O73, ""), ""),"")</f>
        <v>#VALUE!</v>
      </c>
      <c r="AA73" s="10" t="e">
        <f>IF('FY2022'!$A75&lt;&gt;"",IF(AND(MONTH($K73) &lt;= 12, MONTH($L73) &gt;= 12), IF($O73 &lt;&gt; "", $E73/$O73, ""), ""),"")</f>
        <v>#VALUE!</v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 t="e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#VALUE!</v>
      </c>
      <c r="L74" s="7" t="e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#VALUE!</v>
      </c>
      <c r="M74" s="7" t="e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#VALUE!</v>
      </c>
      <c r="N74" s="7" t="e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#VALUE!</v>
      </c>
      <c r="O74" s="5" t="e">
        <f t="shared" si="1"/>
        <v>#VALUE!</v>
      </c>
      <c r="P74" s="10" t="e">
        <f>IF('FY2022'!$A76&lt;&gt;"",IF(AND(MONTH($K74) &lt;= 1, MONTH($L74) &gt;= 1), IF($O74 &lt;&gt; "", $E74/$O74, ""), ""),"")</f>
        <v>#VALUE!</v>
      </c>
      <c r="Q74" s="10" t="e">
        <f>IF('FY2022'!$A76&lt;&gt;"",IF(AND(MONTH($K74) &lt;= 2, MONTH($L74) &gt;= 2), IF($O74 &lt;&gt; "", $E74/$O74, ""), ""),"")</f>
        <v>#VALUE!</v>
      </c>
      <c r="R74" s="10" t="e">
        <f>IF('FY2022'!$A76&lt;&gt;"",IF(AND(MONTH($K74) &lt;= 3, MONTH($L74) &gt;= 3), IF($O74 &lt;&gt; "", $E74/$O74, ""), ""),"")</f>
        <v>#VALUE!</v>
      </c>
      <c r="S74" s="10" t="e">
        <f>IF('FY2022'!$A76&lt;&gt;"",IF(AND(MONTH($K74) &lt;= 4, MONTH($L74) &gt;= 4), IF($O74 &lt;&gt; "", $E74/$O74, ""), ""),"")</f>
        <v>#VALUE!</v>
      </c>
      <c r="T74" s="10" t="e">
        <f>IF('FY2022'!$A76&lt;&gt;"",IF(AND(MONTH($K74) &lt;= 5, MONTH($L74) &gt;= 5), IF($O74 &lt;&gt; "", $E74/$O74, ""), ""),"")</f>
        <v>#VALUE!</v>
      </c>
      <c r="U74" s="10" t="e">
        <f>IF('FY2022'!$A76&lt;&gt;"",IF(AND(MONTH($K74) &lt;= 6, MONTH($L74) &gt;= 6), IF($O74 &lt;&gt; "", $E74/$O74, ""), ""),"")</f>
        <v>#VALUE!</v>
      </c>
      <c r="V74" s="10" t="e">
        <f>IF('FY2022'!$A76&lt;&gt;"",IF(AND(MONTH($K74) &lt;= 7, MONTH($L74) &gt;= 7 ), IF($O74 &lt;&gt; "", $E74/$O74, ""), ""),"")</f>
        <v>#VALUE!</v>
      </c>
      <c r="W74" s="10" t="e">
        <f>IF('FY2022'!$A76&lt;&gt;"",IF(AND(MONTH($K74) &lt;= 8, MONTH($L74) &gt;= 8), IF($O74 &lt;&gt; "", $E74/$O74, ""), ""),"")</f>
        <v>#VALUE!</v>
      </c>
      <c r="X74" s="10" t="e">
        <f>IF('FY2022'!$A76&lt;&gt;"",IF(AND(MONTH($K74) &lt;= 9, MONTH($L74) &gt;= 9), IF($O74 &lt;&gt; "", $E74/$O74, ""), ""),"")</f>
        <v>#VALUE!</v>
      </c>
      <c r="Y74" s="10" t="e">
        <f>IF('FY2022'!$A76&lt;&gt;"",IF(AND(MONTH($K74) &lt;= 10, MONTH($L74) &gt;= 10), IF($O74 &lt;&gt; "", $E74/$O74, ""), ""),"")</f>
        <v>#VALUE!</v>
      </c>
      <c r="Z74" s="10" t="e">
        <f>IF('FY2022'!$A76&lt;&gt;"",IF(AND(MONTH($K74) &lt;= 11, MONTH($L74) &gt;= 11), IF($O74 &lt;&gt; "", $E74/$O74, ""), ""),"")</f>
        <v>#VALUE!</v>
      </c>
      <c r="AA74" s="10" t="e">
        <f>IF('FY2022'!$A76&lt;&gt;"",IF(AND(MONTH($K74) &lt;= 12, MONTH($L74) &gt;= 12), IF($O74 &lt;&gt; "", $E74/$O74, ""), ""),"")</f>
        <v>#VALUE!</v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 t="e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#VALUE!</v>
      </c>
      <c r="L75" s="7" t="e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#VALUE!</v>
      </c>
      <c r="M75" s="7" t="e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#VALUE!</v>
      </c>
      <c r="N75" s="7" t="e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#VALUE!</v>
      </c>
      <c r="O75" s="5" t="e">
        <f t="shared" si="1"/>
        <v>#VALUE!</v>
      </c>
      <c r="P75" s="10" t="e">
        <f>IF('FY2022'!$A77&lt;&gt;"",IF(AND(MONTH($K75) &lt;= 1, MONTH($L75) &gt;= 1), IF($O75 &lt;&gt; "", $E75/$O75, ""), ""),"")</f>
        <v>#VALUE!</v>
      </c>
      <c r="Q75" s="10" t="e">
        <f>IF('FY2022'!$A77&lt;&gt;"",IF(AND(MONTH($K75) &lt;= 2, MONTH($L75) &gt;= 2), IF($O75 &lt;&gt; "", $E75/$O75, ""), ""),"")</f>
        <v>#VALUE!</v>
      </c>
      <c r="R75" s="10" t="e">
        <f>IF('FY2022'!$A77&lt;&gt;"",IF(AND(MONTH($K75) &lt;= 3, MONTH($L75) &gt;= 3), IF($O75 &lt;&gt; "", $E75/$O75, ""), ""),"")</f>
        <v>#VALUE!</v>
      </c>
      <c r="S75" s="10" t="e">
        <f>IF('FY2022'!$A77&lt;&gt;"",IF(AND(MONTH($K75) &lt;= 4, MONTH($L75) &gt;= 4), IF($O75 &lt;&gt; "", $E75/$O75, ""), ""),"")</f>
        <v>#VALUE!</v>
      </c>
      <c r="T75" s="10" t="e">
        <f>IF('FY2022'!$A77&lt;&gt;"",IF(AND(MONTH($K75) &lt;= 5, MONTH($L75) &gt;= 5), IF($O75 &lt;&gt; "", $E75/$O75, ""), ""),"")</f>
        <v>#VALUE!</v>
      </c>
      <c r="U75" s="10" t="e">
        <f>IF('FY2022'!$A77&lt;&gt;"",IF(AND(MONTH($K75) &lt;= 6, MONTH($L75) &gt;= 6), IF($O75 &lt;&gt; "", $E75/$O75, ""), ""),"")</f>
        <v>#VALUE!</v>
      </c>
      <c r="V75" s="10" t="e">
        <f>IF('FY2022'!$A77&lt;&gt;"",IF(AND(MONTH($K75) &lt;= 7, MONTH($L75) &gt;= 7 ), IF($O75 &lt;&gt; "", $E75/$O75, ""), ""),"")</f>
        <v>#VALUE!</v>
      </c>
      <c r="W75" s="10" t="e">
        <f>IF('FY2022'!$A77&lt;&gt;"",IF(AND(MONTH($K75) &lt;= 8, MONTH($L75) &gt;= 8), IF($O75 &lt;&gt; "", $E75/$O75, ""), ""),"")</f>
        <v>#VALUE!</v>
      </c>
      <c r="X75" s="10" t="e">
        <f>IF('FY2022'!$A77&lt;&gt;"",IF(AND(MONTH($K75) &lt;= 9, MONTH($L75) &gt;= 9), IF($O75 &lt;&gt; "", $E75/$O75, ""), ""),"")</f>
        <v>#VALUE!</v>
      </c>
      <c r="Y75" s="10" t="e">
        <f>IF('FY2022'!$A77&lt;&gt;"",IF(AND(MONTH($K75) &lt;= 10, MONTH($L75) &gt;= 10), IF($O75 &lt;&gt; "", $E75/$O75, ""), ""),"")</f>
        <v>#VALUE!</v>
      </c>
      <c r="Z75" s="10" t="e">
        <f>IF('FY2022'!$A77&lt;&gt;"",IF(AND(MONTH($K75) &lt;= 11, MONTH($L75) &gt;= 11), IF($O75 &lt;&gt; "", $E75/$O75, ""), ""),"")</f>
        <v>#VALUE!</v>
      </c>
      <c r="AA75" s="10" t="e">
        <f>IF('FY2022'!$A77&lt;&gt;"",IF(AND(MONTH($K75) &lt;= 12, MONTH($L75) &gt;= 12), IF($O75 &lt;&gt; "", $E75/$O75, ""), ""),"")</f>
        <v>#VALUE!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 t="e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#VALUE!</v>
      </c>
      <c r="L76" s="7" t="e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#VALUE!</v>
      </c>
      <c r="M76" s="7" t="e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#VALUE!</v>
      </c>
      <c r="N76" s="7" t="e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#VALUE!</v>
      </c>
      <c r="O76" s="5" t="e">
        <f t="shared" si="1"/>
        <v>#VALUE!</v>
      </c>
      <c r="P76" s="10" t="e">
        <f>IF('FY2022'!$A78&lt;&gt;"",IF(AND(MONTH($K76) &lt;= 1, MONTH($L76) &gt;= 1), IF($O76 &lt;&gt; "", $E76/$O76, ""), ""),"")</f>
        <v>#VALUE!</v>
      </c>
      <c r="Q76" s="10" t="e">
        <f>IF('FY2022'!$A78&lt;&gt;"",IF(AND(MONTH($K76) &lt;= 2, MONTH($L76) &gt;= 2), IF($O76 &lt;&gt; "", $E76/$O76, ""), ""),"")</f>
        <v>#VALUE!</v>
      </c>
      <c r="R76" s="10" t="e">
        <f>IF('FY2022'!$A78&lt;&gt;"",IF(AND(MONTH($K76) &lt;= 3, MONTH($L76) &gt;= 3), IF($O76 &lt;&gt; "", $E76/$O76, ""), ""),"")</f>
        <v>#VALUE!</v>
      </c>
      <c r="S76" s="10" t="e">
        <f>IF('FY2022'!$A78&lt;&gt;"",IF(AND(MONTH($K76) &lt;= 4, MONTH($L76) &gt;= 4), IF($O76 &lt;&gt; "", $E76/$O76, ""), ""),"")</f>
        <v>#VALUE!</v>
      </c>
      <c r="T76" s="10" t="e">
        <f>IF('FY2022'!$A78&lt;&gt;"",IF(AND(MONTH($K76) &lt;= 5, MONTH($L76) &gt;= 5), IF($O76 &lt;&gt; "", $E76/$O76, ""), ""),"")</f>
        <v>#VALUE!</v>
      </c>
      <c r="U76" s="10" t="e">
        <f>IF('FY2022'!$A78&lt;&gt;"",IF(AND(MONTH($K76) &lt;= 6, MONTH($L76) &gt;= 6), IF($O76 &lt;&gt; "", $E76/$O76, ""), ""),"")</f>
        <v>#VALUE!</v>
      </c>
      <c r="V76" s="10" t="e">
        <f>IF('FY2022'!$A78&lt;&gt;"",IF(AND(MONTH($K76) &lt;= 7, MONTH($L76) &gt;= 7 ), IF($O76 &lt;&gt; "", $E76/$O76, ""), ""),"")</f>
        <v>#VALUE!</v>
      </c>
      <c r="W76" s="10" t="e">
        <f>IF('FY2022'!$A78&lt;&gt;"",IF(AND(MONTH($K76) &lt;= 8, MONTH($L76) &gt;= 8), IF($O76 &lt;&gt; "", $E76/$O76, ""), ""),"")</f>
        <v>#VALUE!</v>
      </c>
      <c r="X76" s="10" t="e">
        <f>IF('FY2022'!$A78&lt;&gt;"",IF(AND(MONTH($K76) &lt;= 9, MONTH($L76) &gt;= 9), IF($O76 &lt;&gt; "", $E76/$O76, ""), ""),"")</f>
        <v>#VALUE!</v>
      </c>
      <c r="Y76" s="10" t="e">
        <f>IF('FY2022'!$A78&lt;&gt;"",IF(AND(MONTH($K76) &lt;= 10, MONTH($L76) &gt;= 10), IF($O76 &lt;&gt; "", $E76/$O76, ""), ""),"")</f>
        <v>#VALUE!</v>
      </c>
      <c r="Z76" s="10" t="e">
        <f>IF('FY2022'!$A78&lt;&gt;"",IF(AND(MONTH($K76) &lt;= 11, MONTH($L76) &gt;= 11), IF($O76 &lt;&gt; "", $E76/$O76, ""), ""),"")</f>
        <v>#VALUE!</v>
      </c>
      <c r="AA76" s="10" t="e">
        <f>IF('FY2022'!$A78&lt;&gt;"",IF(AND(MONTH($K76) &lt;= 12, MONTH($L76) &gt;= 12), IF($O76 &lt;&gt; "", $E76/$O76, ""), ""),"")</f>
        <v>#VALUE!</v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 t="e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#VALUE!</v>
      </c>
      <c r="L77" s="7" t="e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#VALUE!</v>
      </c>
      <c r="M77" s="7" t="e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#VALUE!</v>
      </c>
      <c r="N77" s="7" t="e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#VALUE!</v>
      </c>
      <c r="O77" s="5" t="e">
        <f t="shared" si="1"/>
        <v>#VALUE!</v>
      </c>
      <c r="P77" s="10" t="e">
        <f>IF('FY2022'!$A79&lt;&gt;"",IF(AND(MONTH($K77) &lt;= 1, MONTH($L77) &gt;= 1), IF($O77 &lt;&gt; "", $E77/$O77, ""), ""),"")</f>
        <v>#VALUE!</v>
      </c>
      <c r="Q77" s="10" t="e">
        <f>IF('FY2022'!$A79&lt;&gt;"",IF(AND(MONTH($K77) &lt;= 2, MONTH($L77) &gt;= 2), IF($O77 &lt;&gt; "", $E77/$O77, ""), ""),"")</f>
        <v>#VALUE!</v>
      </c>
      <c r="R77" s="10" t="e">
        <f>IF('FY2022'!$A79&lt;&gt;"",IF(AND(MONTH($K77) &lt;= 3, MONTH($L77) &gt;= 3), IF($O77 &lt;&gt; "", $E77/$O77, ""), ""),"")</f>
        <v>#VALUE!</v>
      </c>
      <c r="S77" s="10" t="e">
        <f>IF('FY2022'!$A79&lt;&gt;"",IF(AND(MONTH($K77) &lt;= 4, MONTH($L77) &gt;= 4), IF($O77 &lt;&gt; "", $E77/$O77, ""), ""),"")</f>
        <v>#VALUE!</v>
      </c>
      <c r="T77" s="10" t="e">
        <f>IF('FY2022'!$A79&lt;&gt;"",IF(AND(MONTH($K77) &lt;= 5, MONTH($L77) &gt;= 5), IF($O77 &lt;&gt; "", $E77/$O77, ""), ""),"")</f>
        <v>#VALUE!</v>
      </c>
      <c r="U77" s="10" t="e">
        <f>IF('FY2022'!$A79&lt;&gt;"",IF(AND(MONTH($K77) &lt;= 6, MONTH($L77) &gt;= 6), IF($O77 &lt;&gt; "", $E77/$O77, ""), ""),"")</f>
        <v>#VALUE!</v>
      </c>
      <c r="V77" s="10" t="e">
        <f>IF('FY2022'!$A79&lt;&gt;"",IF(AND(MONTH($K77) &lt;= 7, MONTH($L77) &gt;= 7 ), IF($O77 &lt;&gt; "", $E77/$O77, ""), ""),"")</f>
        <v>#VALUE!</v>
      </c>
      <c r="W77" s="10" t="e">
        <f>IF('FY2022'!$A79&lt;&gt;"",IF(AND(MONTH($K77) &lt;= 8, MONTH($L77) &gt;= 8), IF($O77 &lt;&gt; "", $E77/$O77, ""), ""),"")</f>
        <v>#VALUE!</v>
      </c>
      <c r="X77" s="10" t="e">
        <f>IF('FY2022'!$A79&lt;&gt;"",IF(AND(MONTH($K77) &lt;= 9, MONTH($L77) &gt;= 9), IF($O77 &lt;&gt; "", $E77/$O77, ""), ""),"")</f>
        <v>#VALUE!</v>
      </c>
      <c r="Y77" s="10" t="e">
        <f>IF('FY2022'!$A79&lt;&gt;"",IF(AND(MONTH($K77) &lt;= 10, MONTH($L77) &gt;= 10), IF($O77 &lt;&gt; "", $E77/$O77, ""), ""),"")</f>
        <v>#VALUE!</v>
      </c>
      <c r="Z77" s="10" t="e">
        <f>IF('FY2022'!$A79&lt;&gt;"",IF(AND(MONTH($K77) &lt;= 11, MONTH($L77) &gt;= 11), IF($O77 &lt;&gt; "", $E77/$O77, ""), ""),"")</f>
        <v>#VALUE!</v>
      </c>
      <c r="AA77" s="10" t="e">
        <f>IF('FY2022'!$A79&lt;&gt;"",IF(AND(MONTH($K77) &lt;= 12, MONTH($L77) &gt;= 12), IF($O77 &lt;&gt; "", $E77/$O77, ""), ""),"")</f>
        <v>#VALUE!</v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 t="e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#VALUE!</v>
      </c>
      <c r="L78" s="7" t="e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#VALUE!</v>
      </c>
      <c r="M78" s="7" t="e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#VALUE!</v>
      </c>
      <c r="N78" s="7" t="e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#VALUE!</v>
      </c>
      <c r="O78" s="5" t="e">
        <f t="shared" si="1"/>
        <v>#VALUE!</v>
      </c>
      <c r="P78" s="10" t="e">
        <f>IF('FY2022'!$A80&lt;&gt;"",IF(AND(MONTH($K78) &lt;= 1, MONTH($L78) &gt;= 1), IF($O78 &lt;&gt; "", $E78/$O78, ""), ""),"")</f>
        <v>#VALUE!</v>
      </c>
      <c r="Q78" s="10" t="e">
        <f>IF('FY2022'!$A80&lt;&gt;"",IF(AND(MONTH($K78) &lt;= 2, MONTH($L78) &gt;= 2), IF($O78 &lt;&gt; "", $E78/$O78, ""), ""),"")</f>
        <v>#VALUE!</v>
      </c>
      <c r="R78" s="10" t="e">
        <f>IF('FY2022'!$A80&lt;&gt;"",IF(AND(MONTH($K78) &lt;= 3, MONTH($L78) &gt;= 3), IF($O78 &lt;&gt; "", $E78/$O78, ""), ""),"")</f>
        <v>#VALUE!</v>
      </c>
      <c r="S78" s="10" t="e">
        <f>IF('FY2022'!$A80&lt;&gt;"",IF(AND(MONTH($K78) &lt;= 4, MONTH($L78) &gt;= 4), IF($O78 &lt;&gt; "", $E78/$O78, ""), ""),"")</f>
        <v>#VALUE!</v>
      </c>
      <c r="T78" s="10" t="e">
        <f>IF('FY2022'!$A80&lt;&gt;"",IF(AND(MONTH($K78) &lt;= 5, MONTH($L78) &gt;= 5), IF($O78 &lt;&gt; "", $E78/$O78, ""), ""),"")</f>
        <v>#VALUE!</v>
      </c>
      <c r="U78" s="10" t="e">
        <f>IF('FY2022'!$A80&lt;&gt;"",IF(AND(MONTH($K78) &lt;= 6, MONTH($L78) &gt;= 6), IF($O78 &lt;&gt; "", $E78/$O78, ""), ""),"")</f>
        <v>#VALUE!</v>
      </c>
      <c r="V78" s="10" t="e">
        <f>IF('FY2022'!$A80&lt;&gt;"",IF(AND(MONTH($K78) &lt;= 7, MONTH($L78) &gt;= 7 ), IF($O78 &lt;&gt; "", $E78/$O78, ""), ""),"")</f>
        <v>#VALUE!</v>
      </c>
      <c r="W78" s="10" t="e">
        <f>IF('FY2022'!$A80&lt;&gt;"",IF(AND(MONTH($K78) &lt;= 8, MONTH($L78) &gt;= 8), IF($O78 &lt;&gt; "", $E78/$O78, ""), ""),"")</f>
        <v>#VALUE!</v>
      </c>
      <c r="X78" s="10" t="e">
        <f>IF('FY2022'!$A80&lt;&gt;"",IF(AND(MONTH($K78) &lt;= 9, MONTH($L78) &gt;= 9), IF($O78 &lt;&gt; "", $E78/$O78, ""), ""),"")</f>
        <v>#VALUE!</v>
      </c>
      <c r="Y78" s="10" t="e">
        <f>IF('FY2022'!$A80&lt;&gt;"",IF(AND(MONTH($K78) &lt;= 10, MONTH($L78) &gt;= 10), IF($O78 &lt;&gt; "", $E78/$O78, ""), ""),"")</f>
        <v>#VALUE!</v>
      </c>
      <c r="Z78" s="10" t="e">
        <f>IF('FY2022'!$A80&lt;&gt;"",IF(AND(MONTH($K78) &lt;= 11, MONTH($L78) &gt;= 11), IF($O78 &lt;&gt; "", $E78/$O78, ""), ""),"")</f>
        <v>#VALUE!</v>
      </c>
      <c r="AA78" s="10" t="e">
        <f>IF('FY2022'!$A80&lt;&gt;"",IF(AND(MONTH($K78) &lt;= 12, MONTH($L78) &gt;= 12), IF($O78 &lt;&gt; "", $E78/$O78, ""), ""),"")</f>
        <v>#VALUE!</v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 t="e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#VALUE!</v>
      </c>
      <c r="L79" s="7" t="e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#VALUE!</v>
      </c>
      <c r="M79" s="7" t="e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#VALUE!</v>
      </c>
      <c r="N79" s="7" t="e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#VALUE!</v>
      </c>
      <c r="O79" s="5" t="e">
        <f t="shared" si="1"/>
        <v>#VALUE!</v>
      </c>
      <c r="P79" s="10" t="e">
        <f>IF('FY2022'!$A81&lt;&gt;"",IF(AND(MONTH($K79) &lt;= 1, MONTH($L79) &gt;= 1), IF($O79 &lt;&gt; "", $E79/$O79, ""), ""),"")</f>
        <v>#VALUE!</v>
      </c>
      <c r="Q79" s="10" t="e">
        <f>IF('FY2022'!$A81&lt;&gt;"",IF(AND(MONTH($K79) &lt;= 2, MONTH($L79) &gt;= 2), IF($O79 &lt;&gt; "", $E79/$O79, ""), ""),"")</f>
        <v>#VALUE!</v>
      </c>
      <c r="R79" s="10" t="e">
        <f>IF('FY2022'!$A81&lt;&gt;"",IF(AND(MONTH($K79) &lt;= 3, MONTH($L79) &gt;= 3), IF($O79 &lt;&gt; "", $E79/$O79, ""), ""),"")</f>
        <v>#VALUE!</v>
      </c>
      <c r="S79" s="10" t="e">
        <f>IF('FY2022'!$A81&lt;&gt;"",IF(AND(MONTH($K79) &lt;= 4, MONTH($L79) &gt;= 4), IF($O79 &lt;&gt; "", $E79/$O79, ""), ""),"")</f>
        <v>#VALUE!</v>
      </c>
      <c r="T79" s="10" t="e">
        <f>IF('FY2022'!$A81&lt;&gt;"",IF(AND(MONTH($K79) &lt;= 5, MONTH($L79) &gt;= 5), IF($O79 &lt;&gt; "", $E79/$O79, ""), ""),"")</f>
        <v>#VALUE!</v>
      </c>
      <c r="U79" s="10" t="e">
        <f>IF('FY2022'!$A81&lt;&gt;"",IF(AND(MONTH($K79) &lt;= 6, MONTH($L79) &gt;= 6), IF($O79 &lt;&gt; "", $E79/$O79, ""), ""),"")</f>
        <v>#VALUE!</v>
      </c>
      <c r="V79" s="10" t="e">
        <f>IF('FY2022'!$A81&lt;&gt;"",IF(AND(MONTH($K79) &lt;= 7, MONTH($L79) &gt;= 7 ), IF($O79 &lt;&gt; "", $E79/$O79, ""), ""),"")</f>
        <v>#VALUE!</v>
      </c>
      <c r="W79" s="10" t="e">
        <f>IF('FY2022'!$A81&lt;&gt;"",IF(AND(MONTH($K79) &lt;= 8, MONTH($L79) &gt;= 8), IF($O79 &lt;&gt; "", $E79/$O79, ""), ""),"")</f>
        <v>#VALUE!</v>
      </c>
      <c r="X79" s="10" t="e">
        <f>IF('FY2022'!$A81&lt;&gt;"",IF(AND(MONTH($K79) &lt;= 9, MONTH($L79) &gt;= 9), IF($O79 &lt;&gt; "", $E79/$O79, ""), ""),"")</f>
        <v>#VALUE!</v>
      </c>
      <c r="Y79" s="10" t="e">
        <f>IF('FY2022'!$A81&lt;&gt;"",IF(AND(MONTH($K79) &lt;= 10, MONTH($L79) &gt;= 10), IF($O79 &lt;&gt; "", $E79/$O79, ""), ""),"")</f>
        <v>#VALUE!</v>
      </c>
      <c r="Z79" s="10" t="e">
        <f>IF('FY2022'!$A81&lt;&gt;"",IF(AND(MONTH($K79) &lt;= 11, MONTH($L79) &gt;= 11), IF($O79 &lt;&gt; "", $E79/$O79, ""), ""),"")</f>
        <v>#VALUE!</v>
      </c>
      <c r="AA79" s="10" t="e">
        <f>IF('FY2022'!$A81&lt;&gt;"",IF(AND(MONTH($K79) &lt;= 12, MONTH($L79) &gt;= 12), IF($O79 &lt;&gt; "", $E79/$O79, ""), ""),"")</f>
        <v>#VALUE!</v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 t="e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#VALUE!</v>
      </c>
      <c r="L80" s="7" t="e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#VALUE!</v>
      </c>
      <c r="M80" s="7" t="e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#VALUE!</v>
      </c>
      <c r="N80" s="7" t="e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#VALUE!</v>
      </c>
      <c r="O80" s="5" t="e">
        <f t="shared" si="1"/>
        <v>#VALUE!</v>
      </c>
      <c r="P80" s="10" t="e">
        <f>IF('FY2022'!$A82&lt;&gt;"",IF(AND(MONTH($K80) &lt;= 1, MONTH($L80) &gt;= 1), IF($O80 &lt;&gt; "", $E80/$O80, ""), ""),"")</f>
        <v>#VALUE!</v>
      </c>
      <c r="Q80" s="10" t="e">
        <f>IF('FY2022'!$A82&lt;&gt;"",IF(AND(MONTH($K80) &lt;= 2, MONTH($L80) &gt;= 2), IF($O80 &lt;&gt; "", $E80/$O80, ""), ""),"")</f>
        <v>#VALUE!</v>
      </c>
      <c r="R80" s="10" t="e">
        <f>IF('FY2022'!$A82&lt;&gt;"",IF(AND(MONTH($K80) &lt;= 3, MONTH($L80) &gt;= 3), IF($O80 &lt;&gt; "", $E80/$O80, ""), ""),"")</f>
        <v>#VALUE!</v>
      </c>
      <c r="S80" s="10" t="e">
        <f>IF('FY2022'!$A82&lt;&gt;"",IF(AND(MONTH($K80) &lt;= 4, MONTH($L80) &gt;= 4), IF($O80 &lt;&gt; "", $E80/$O80, ""), ""),"")</f>
        <v>#VALUE!</v>
      </c>
      <c r="T80" s="10" t="e">
        <f>IF('FY2022'!$A82&lt;&gt;"",IF(AND(MONTH($K80) &lt;= 5, MONTH($L80) &gt;= 5), IF($O80 &lt;&gt; "", $E80/$O80, ""), ""),"")</f>
        <v>#VALUE!</v>
      </c>
      <c r="U80" s="10" t="e">
        <f>IF('FY2022'!$A82&lt;&gt;"",IF(AND(MONTH($K80) &lt;= 6, MONTH($L80) &gt;= 6), IF($O80 &lt;&gt; "", $E80/$O80, ""), ""),"")</f>
        <v>#VALUE!</v>
      </c>
      <c r="V80" s="10" t="e">
        <f>IF('FY2022'!$A82&lt;&gt;"",IF(AND(MONTH($K80) &lt;= 7, MONTH($L80) &gt;= 7 ), IF($O80 &lt;&gt; "", $E80/$O80, ""), ""),"")</f>
        <v>#VALUE!</v>
      </c>
      <c r="W80" s="10" t="e">
        <f>IF('FY2022'!$A82&lt;&gt;"",IF(AND(MONTH($K80) &lt;= 8, MONTH($L80) &gt;= 8), IF($O80 &lt;&gt; "", $E80/$O80, ""), ""),"")</f>
        <v>#VALUE!</v>
      </c>
      <c r="X80" s="10" t="e">
        <f>IF('FY2022'!$A82&lt;&gt;"",IF(AND(MONTH($K80) &lt;= 9, MONTH($L80) &gt;= 9), IF($O80 &lt;&gt; "", $E80/$O80, ""), ""),"")</f>
        <v>#VALUE!</v>
      </c>
      <c r="Y80" s="10" t="e">
        <f>IF('FY2022'!$A82&lt;&gt;"",IF(AND(MONTH($K80) &lt;= 10, MONTH($L80) &gt;= 10), IF($O80 &lt;&gt; "", $E80/$O80, ""), ""),"")</f>
        <v>#VALUE!</v>
      </c>
      <c r="Z80" s="10" t="e">
        <f>IF('FY2022'!$A82&lt;&gt;"",IF(AND(MONTH($K80) &lt;= 11, MONTH($L80) &gt;= 11), IF($O80 &lt;&gt; "", $E80/$O80, ""), ""),"")</f>
        <v>#VALUE!</v>
      </c>
      <c r="AA80" s="10" t="e">
        <f>IF('FY2022'!$A82&lt;&gt;"",IF(AND(MONTH($K80) &lt;= 12, MONTH($L80) &gt;= 12), IF($O80 &lt;&gt; "", $E80/$O80, ""), ""),"")</f>
        <v>#VALUE!</v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 t="e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#VALUE!</v>
      </c>
      <c r="L81" s="7" t="e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#VALUE!</v>
      </c>
      <c r="M81" s="7" t="e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#VALUE!</v>
      </c>
      <c r="N81" s="7" t="e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#VALUE!</v>
      </c>
      <c r="O81" s="5" t="e">
        <f t="shared" si="1"/>
        <v>#VALUE!</v>
      </c>
      <c r="P81" s="10" t="e">
        <f>IF('FY2022'!$A83&lt;&gt;"",IF(AND(MONTH($K81) &lt;= 1, MONTH($L81) &gt;= 1), IF($O81 &lt;&gt; "", $E81/$O81, ""), ""),"")</f>
        <v>#VALUE!</v>
      </c>
      <c r="Q81" s="10" t="e">
        <f>IF('FY2022'!$A83&lt;&gt;"",IF(AND(MONTH($K81) &lt;= 2, MONTH($L81) &gt;= 2), IF($O81 &lt;&gt; "", $E81/$O81, ""), ""),"")</f>
        <v>#VALUE!</v>
      </c>
      <c r="R81" s="10" t="e">
        <f>IF('FY2022'!$A83&lt;&gt;"",IF(AND(MONTH($K81) &lt;= 3, MONTH($L81) &gt;= 3), IF($O81 &lt;&gt; "", $E81/$O81, ""), ""),"")</f>
        <v>#VALUE!</v>
      </c>
      <c r="S81" s="10" t="e">
        <f>IF('FY2022'!$A83&lt;&gt;"",IF(AND(MONTH($K81) &lt;= 4, MONTH($L81) &gt;= 4), IF($O81 &lt;&gt; "", $E81/$O81, ""), ""),"")</f>
        <v>#VALUE!</v>
      </c>
      <c r="T81" s="10" t="e">
        <f>IF('FY2022'!$A83&lt;&gt;"",IF(AND(MONTH($K81) &lt;= 5, MONTH($L81) &gt;= 5), IF($O81 &lt;&gt; "", $E81/$O81, ""), ""),"")</f>
        <v>#VALUE!</v>
      </c>
      <c r="U81" s="10" t="e">
        <f>IF('FY2022'!$A83&lt;&gt;"",IF(AND(MONTH($K81) &lt;= 6, MONTH($L81) &gt;= 6), IF($O81 &lt;&gt; "", $E81/$O81, ""), ""),"")</f>
        <v>#VALUE!</v>
      </c>
      <c r="V81" s="10" t="e">
        <f>IF('FY2022'!$A83&lt;&gt;"",IF(AND(MONTH($K81) &lt;= 7, MONTH($L81) &gt;= 7 ), IF($O81 &lt;&gt; "", $E81/$O81, ""), ""),"")</f>
        <v>#VALUE!</v>
      </c>
      <c r="W81" s="10" t="e">
        <f>IF('FY2022'!$A83&lt;&gt;"",IF(AND(MONTH($K81) &lt;= 8, MONTH($L81) &gt;= 8), IF($O81 &lt;&gt; "", $E81/$O81, ""), ""),"")</f>
        <v>#VALUE!</v>
      </c>
      <c r="X81" s="10" t="e">
        <f>IF('FY2022'!$A83&lt;&gt;"",IF(AND(MONTH($K81) &lt;= 9, MONTH($L81) &gt;= 9), IF($O81 &lt;&gt; "", $E81/$O81, ""), ""),"")</f>
        <v>#VALUE!</v>
      </c>
      <c r="Y81" s="10" t="e">
        <f>IF('FY2022'!$A83&lt;&gt;"",IF(AND(MONTH($K81) &lt;= 10, MONTH($L81) &gt;= 10), IF($O81 &lt;&gt; "", $E81/$O81, ""), ""),"")</f>
        <v>#VALUE!</v>
      </c>
      <c r="Z81" s="10" t="e">
        <f>IF('FY2022'!$A83&lt;&gt;"",IF(AND(MONTH($K81) &lt;= 11, MONTH($L81) &gt;= 11), IF($O81 &lt;&gt; "", $E81/$O81, ""), ""),"")</f>
        <v>#VALUE!</v>
      </c>
      <c r="AA81" s="10" t="e">
        <f>IF('FY2022'!$A83&lt;&gt;"",IF(AND(MONTH($K81) &lt;= 12, MONTH($L81) &gt;= 12), IF($O81 &lt;&gt; "", $E81/$O81, ""), ""),"")</f>
        <v>#VALUE!</v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 t="e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#VALUE!</v>
      </c>
      <c r="L82" s="7" t="e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#VALUE!</v>
      </c>
      <c r="M82" s="7" t="e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#VALUE!</v>
      </c>
      <c r="N82" s="7" t="e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#VALUE!</v>
      </c>
      <c r="O82" s="5" t="e">
        <f t="shared" si="1"/>
        <v>#VALUE!</v>
      </c>
      <c r="P82" s="10" t="e">
        <f>IF('FY2022'!$A84&lt;&gt;"",IF(AND(MONTH($K82) &lt;= 1, MONTH($L82) &gt;= 1), IF($O82 &lt;&gt; "", $E82/$O82, ""), ""),"")</f>
        <v>#VALUE!</v>
      </c>
      <c r="Q82" s="10" t="e">
        <f>IF('FY2022'!$A84&lt;&gt;"",IF(AND(MONTH($K82) &lt;= 2, MONTH($L82) &gt;= 2), IF($O82 &lt;&gt; "", $E82/$O82, ""), ""),"")</f>
        <v>#VALUE!</v>
      </c>
      <c r="R82" s="10" t="e">
        <f>IF('FY2022'!$A84&lt;&gt;"",IF(AND(MONTH($K82) &lt;= 3, MONTH($L82) &gt;= 3), IF($O82 &lt;&gt; "", $E82/$O82, ""), ""),"")</f>
        <v>#VALUE!</v>
      </c>
      <c r="S82" s="10" t="e">
        <f>IF('FY2022'!$A84&lt;&gt;"",IF(AND(MONTH($K82) &lt;= 4, MONTH($L82) &gt;= 4), IF($O82 &lt;&gt; "", $E82/$O82, ""), ""),"")</f>
        <v>#VALUE!</v>
      </c>
      <c r="T82" s="10" t="e">
        <f>IF('FY2022'!$A84&lt;&gt;"",IF(AND(MONTH($K82) &lt;= 5, MONTH($L82) &gt;= 5), IF($O82 &lt;&gt; "", $E82/$O82, ""), ""),"")</f>
        <v>#VALUE!</v>
      </c>
      <c r="U82" s="10" t="e">
        <f>IF('FY2022'!$A84&lt;&gt;"",IF(AND(MONTH($K82) &lt;= 6, MONTH($L82) &gt;= 6), IF($O82 &lt;&gt; "", $E82/$O82, ""), ""),"")</f>
        <v>#VALUE!</v>
      </c>
      <c r="V82" s="10" t="e">
        <f>IF('FY2022'!$A84&lt;&gt;"",IF(AND(MONTH($K82) &lt;= 7, MONTH($L82) &gt;= 7 ), IF($O82 &lt;&gt; "", $E82/$O82, ""), ""),"")</f>
        <v>#VALUE!</v>
      </c>
      <c r="W82" s="10" t="e">
        <f>IF('FY2022'!$A84&lt;&gt;"",IF(AND(MONTH($K82) &lt;= 8, MONTH($L82) &gt;= 8), IF($O82 &lt;&gt; "", $E82/$O82, ""), ""),"")</f>
        <v>#VALUE!</v>
      </c>
      <c r="X82" s="10" t="e">
        <f>IF('FY2022'!$A84&lt;&gt;"",IF(AND(MONTH($K82) &lt;= 9, MONTH($L82) &gt;= 9), IF($O82 &lt;&gt; "", $E82/$O82, ""), ""),"")</f>
        <v>#VALUE!</v>
      </c>
      <c r="Y82" s="10" t="e">
        <f>IF('FY2022'!$A84&lt;&gt;"",IF(AND(MONTH($K82) &lt;= 10, MONTH($L82) &gt;= 10), IF($O82 &lt;&gt; "", $E82/$O82, ""), ""),"")</f>
        <v>#VALUE!</v>
      </c>
      <c r="Z82" s="10" t="e">
        <f>IF('FY2022'!$A84&lt;&gt;"",IF(AND(MONTH($K82) &lt;= 11, MONTH($L82) &gt;= 11), IF($O82 &lt;&gt; "", $E82/$O82, ""), ""),"")</f>
        <v>#VALUE!</v>
      </c>
      <c r="AA82" s="10" t="e">
        <f>IF('FY2022'!$A84&lt;&gt;"",IF(AND(MONTH($K82) &lt;= 12, MONTH($L82) &gt;= 12), IF($O82 &lt;&gt; "", $E82/$O82, ""), ""),"")</f>
        <v>#VALUE!</v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 t="e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#VALUE!</v>
      </c>
      <c r="L83" s="7" t="e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#VALUE!</v>
      </c>
      <c r="M83" s="7" t="e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#VALUE!</v>
      </c>
      <c r="N83" s="7" t="e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#VALUE!</v>
      </c>
      <c r="O83" s="5" t="e">
        <f t="shared" si="1"/>
        <v>#VALUE!</v>
      </c>
      <c r="P83" s="10" t="e">
        <f>IF('FY2022'!$A85&lt;&gt;"",IF(AND(MONTH($K83) &lt;= 1, MONTH($L83) &gt;= 1), IF($O83 &lt;&gt; "", $E83/$O83, ""), ""),"")</f>
        <v>#VALUE!</v>
      </c>
      <c r="Q83" s="10" t="e">
        <f>IF('FY2022'!$A85&lt;&gt;"",IF(AND(MONTH($K83) &lt;= 2, MONTH($L83) &gt;= 2), IF($O83 &lt;&gt; "", $E83/$O83, ""), ""),"")</f>
        <v>#VALUE!</v>
      </c>
      <c r="R83" s="10" t="e">
        <f>IF('FY2022'!$A85&lt;&gt;"",IF(AND(MONTH($K83) &lt;= 3, MONTH($L83) &gt;= 3), IF($O83 &lt;&gt; "", $E83/$O83, ""), ""),"")</f>
        <v>#VALUE!</v>
      </c>
      <c r="S83" s="10" t="e">
        <f>IF('FY2022'!$A85&lt;&gt;"",IF(AND(MONTH($K83) &lt;= 4, MONTH($L83) &gt;= 4), IF($O83 &lt;&gt; "", $E83/$O83, ""), ""),"")</f>
        <v>#VALUE!</v>
      </c>
      <c r="T83" s="10" t="e">
        <f>IF('FY2022'!$A85&lt;&gt;"",IF(AND(MONTH($K83) &lt;= 5, MONTH($L83) &gt;= 5), IF($O83 &lt;&gt; "", $E83/$O83, ""), ""),"")</f>
        <v>#VALUE!</v>
      </c>
      <c r="U83" s="10" t="e">
        <f>IF('FY2022'!$A85&lt;&gt;"",IF(AND(MONTH($K83) &lt;= 6, MONTH($L83) &gt;= 6), IF($O83 &lt;&gt; "", $E83/$O83, ""), ""),"")</f>
        <v>#VALUE!</v>
      </c>
      <c r="V83" s="10" t="e">
        <f>IF('FY2022'!$A85&lt;&gt;"",IF(AND(MONTH($K83) &lt;= 7, MONTH($L83) &gt;= 7 ), IF($O83 &lt;&gt; "", $E83/$O83, ""), ""),"")</f>
        <v>#VALUE!</v>
      </c>
      <c r="W83" s="10" t="e">
        <f>IF('FY2022'!$A85&lt;&gt;"",IF(AND(MONTH($K83) &lt;= 8, MONTH($L83) &gt;= 8), IF($O83 &lt;&gt; "", $E83/$O83, ""), ""),"")</f>
        <v>#VALUE!</v>
      </c>
      <c r="X83" s="10" t="e">
        <f>IF('FY2022'!$A85&lt;&gt;"",IF(AND(MONTH($K83) &lt;= 9, MONTH($L83) &gt;= 9), IF($O83 &lt;&gt; "", $E83/$O83, ""), ""),"")</f>
        <v>#VALUE!</v>
      </c>
      <c r="Y83" s="10" t="e">
        <f>IF('FY2022'!$A85&lt;&gt;"",IF(AND(MONTH($K83) &lt;= 10, MONTH($L83) &gt;= 10), IF($O83 &lt;&gt; "", $E83/$O83, ""), ""),"")</f>
        <v>#VALUE!</v>
      </c>
      <c r="Z83" s="10" t="e">
        <f>IF('FY2022'!$A85&lt;&gt;"",IF(AND(MONTH($K83) &lt;= 11, MONTH($L83) &gt;= 11), IF($O83 &lt;&gt; "", $E83/$O83, ""), ""),"")</f>
        <v>#VALUE!</v>
      </c>
      <c r="AA83" s="10" t="e">
        <f>IF('FY2022'!$A85&lt;&gt;"",IF(AND(MONTH($K83) &lt;= 12, MONTH($L83) &gt;= 12), IF($O83 &lt;&gt; "", $E83/$O83, ""), ""),"")</f>
        <v>#VALUE!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 t="e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#VALUE!</v>
      </c>
      <c r="L84" s="7" t="e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#VALUE!</v>
      </c>
      <c r="M84" s="7" t="e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#VALUE!</v>
      </c>
      <c r="N84" s="7" t="e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#VALUE!</v>
      </c>
      <c r="O84" s="5" t="e">
        <f t="shared" si="1"/>
        <v>#VALUE!</v>
      </c>
      <c r="P84" s="10" t="e">
        <f>IF('FY2022'!$A86&lt;&gt;"",IF(AND(MONTH($K84) &lt;= 1, MONTH($L84) &gt;= 1), IF($O84 &lt;&gt; "", $E84/$O84, ""), ""),"")</f>
        <v>#VALUE!</v>
      </c>
      <c r="Q84" s="10" t="e">
        <f>IF('FY2022'!$A86&lt;&gt;"",IF(AND(MONTH($K84) &lt;= 2, MONTH($L84) &gt;= 2), IF($O84 &lt;&gt; "", $E84/$O84, ""), ""),"")</f>
        <v>#VALUE!</v>
      </c>
      <c r="R84" s="10" t="e">
        <f>IF('FY2022'!$A86&lt;&gt;"",IF(AND(MONTH($K84) &lt;= 3, MONTH($L84) &gt;= 3), IF($O84 &lt;&gt; "", $E84/$O84, ""), ""),"")</f>
        <v>#VALUE!</v>
      </c>
      <c r="S84" s="10" t="e">
        <f>IF('FY2022'!$A86&lt;&gt;"",IF(AND(MONTH($K84) &lt;= 4, MONTH($L84) &gt;= 4), IF($O84 &lt;&gt; "", $E84/$O84, ""), ""),"")</f>
        <v>#VALUE!</v>
      </c>
      <c r="T84" s="10" t="e">
        <f>IF('FY2022'!$A86&lt;&gt;"",IF(AND(MONTH($K84) &lt;= 5, MONTH($L84) &gt;= 5), IF($O84 &lt;&gt; "", $E84/$O84, ""), ""),"")</f>
        <v>#VALUE!</v>
      </c>
      <c r="U84" s="10" t="e">
        <f>IF('FY2022'!$A86&lt;&gt;"",IF(AND(MONTH($K84) &lt;= 6, MONTH($L84) &gt;= 6), IF($O84 &lt;&gt; "", $E84/$O84, ""), ""),"")</f>
        <v>#VALUE!</v>
      </c>
      <c r="V84" s="10" t="e">
        <f>IF('FY2022'!$A86&lt;&gt;"",IF(AND(MONTH($K84) &lt;= 7, MONTH($L84) &gt;= 7 ), IF($O84 &lt;&gt; "", $E84/$O84, ""), ""),"")</f>
        <v>#VALUE!</v>
      </c>
      <c r="W84" s="10" t="e">
        <f>IF('FY2022'!$A86&lt;&gt;"",IF(AND(MONTH($K84) &lt;= 8, MONTH($L84) &gt;= 8), IF($O84 &lt;&gt; "", $E84/$O84, ""), ""),"")</f>
        <v>#VALUE!</v>
      </c>
      <c r="X84" s="10" t="e">
        <f>IF('FY2022'!$A86&lt;&gt;"",IF(AND(MONTH($K84) &lt;= 9, MONTH($L84) &gt;= 9), IF($O84 &lt;&gt; "", $E84/$O84, ""), ""),"")</f>
        <v>#VALUE!</v>
      </c>
      <c r="Y84" s="10" t="e">
        <f>IF('FY2022'!$A86&lt;&gt;"",IF(AND(MONTH($K84) &lt;= 10, MONTH($L84) &gt;= 10), IF($O84 &lt;&gt; "", $E84/$O84, ""), ""),"")</f>
        <v>#VALUE!</v>
      </c>
      <c r="Z84" s="10" t="e">
        <f>IF('FY2022'!$A86&lt;&gt;"",IF(AND(MONTH($K84) &lt;= 11, MONTH($L84) &gt;= 11), IF($O84 &lt;&gt; "", $E84/$O84, ""), ""),"")</f>
        <v>#VALUE!</v>
      </c>
      <c r="AA84" s="10" t="e">
        <f>IF('FY2022'!$A86&lt;&gt;"",IF(AND(MONTH($K84) &lt;= 12, MONTH($L84) &gt;= 12), IF($O84 &lt;&gt; "", $E84/$O84, ""), ""),"")</f>
        <v>#VALUE!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 t="e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#VALUE!</v>
      </c>
      <c r="L85" s="7" t="e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#VALUE!</v>
      </c>
      <c r="M85" s="7" t="e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#VALUE!</v>
      </c>
      <c r="N85" s="7" t="e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#VALUE!</v>
      </c>
      <c r="O85" s="5" t="e">
        <f t="shared" si="1"/>
        <v>#VALUE!</v>
      </c>
      <c r="P85" s="10" t="e">
        <f>IF('FY2022'!$A87&lt;&gt;"",IF(AND(MONTH($K85) &lt;= 1, MONTH($L85) &gt;= 1), IF($O85 &lt;&gt; "", $E85/$O85, ""), ""),"")</f>
        <v>#VALUE!</v>
      </c>
      <c r="Q85" s="10" t="e">
        <f>IF('FY2022'!$A87&lt;&gt;"",IF(AND(MONTH($K85) &lt;= 2, MONTH($L85) &gt;= 2), IF($O85 &lt;&gt; "", $E85/$O85, ""), ""),"")</f>
        <v>#VALUE!</v>
      </c>
      <c r="R85" s="10" t="e">
        <f>IF('FY2022'!$A87&lt;&gt;"",IF(AND(MONTH($K85) &lt;= 3, MONTH($L85) &gt;= 3), IF($O85 &lt;&gt; "", $E85/$O85, ""), ""),"")</f>
        <v>#VALUE!</v>
      </c>
      <c r="S85" s="10" t="e">
        <f>IF('FY2022'!$A87&lt;&gt;"",IF(AND(MONTH($K85) &lt;= 4, MONTH($L85) &gt;= 4), IF($O85 &lt;&gt; "", $E85/$O85, ""), ""),"")</f>
        <v>#VALUE!</v>
      </c>
      <c r="T85" s="10" t="e">
        <f>IF('FY2022'!$A87&lt;&gt;"",IF(AND(MONTH($K85) &lt;= 5, MONTH($L85) &gt;= 5), IF($O85 &lt;&gt; "", $E85/$O85, ""), ""),"")</f>
        <v>#VALUE!</v>
      </c>
      <c r="U85" s="10" t="e">
        <f>IF('FY2022'!$A87&lt;&gt;"",IF(AND(MONTH($K85) &lt;= 6, MONTH($L85) &gt;= 6), IF($O85 &lt;&gt; "", $E85/$O85, ""), ""),"")</f>
        <v>#VALUE!</v>
      </c>
      <c r="V85" s="10" t="e">
        <f>IF('FY2022'!$A87&lt;&gt;"",IF(AND(MONTH($K85) &lt;= 7, MONTH($L85) &gt;= 7 ), IF($O85 &lt;&gt; "", $E85/$O85, ""), ""),"")</f>
        <v>#VALUE!</v>
      </c>
      <c r="W85" s="10" t="e">
        <f>IF('FY2022'!$A87&lt;&gt;"",IF(AND(MONTH($K85) &lt;= 8, MONTH($L85) &gt;= 8), IF($O85 &lt;&gt; "", $E85/$O85, ""), ""),"")</f>
        <v>#VALUE!</v>
      </c>
      <c r="X85" s="10" t="e">
        <f>IF('FY2022'!$A87&lt;&gt;"",IF(AND(MONTH($K85) &lt;= 9, MONTH($L85) &gt;= 9), IF($O85 &lt;&gt; "", $E85/$O85, ""), ""),"")</f>
        <v>#VALUE!</v>
      </c>
      <c r="Y85" s="10" t="e">
        <f>IF('FY2022'!$A87&lt;&gt;"",IF(AND(MONTH($K85) &lt;= 10, MONTH($L85) &gt;= 10), IF($O85 &lt;&gt; "", $E85/$O85, ""), ""),"")</f>
        <v>#VALUE!</v>
      </c>
      <c r="Z85" s="10" t="e">
        <f>IF('FY2022'!$A87&lt;&gt;"",IF(AND(MONTH($K85) &lt;= 11, MONTH($L85) &gt;= 11), IF($O85 &lt;&gt; "", $E85/$O85, ""), ""),"")</f>
        <v>#VALUE!</v>
      </c>
      <c r="AA85" s="10" t="e">
        <f>IF('FY2022'!$A87&lt;&gt;"",IF(AND(MONTH($K85) &lt;= 12, MONTH($L85) &gt;= 12), IF($O85 &lt;&gt; "", $E85/$O85, ""), ""),"")</f>
        <v>#VALUE!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 t="e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#VALUE!</v>
      </c>
      <c r="L86" s="7" t="e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#VALUE!</v>
      </c>
      <c r="M86" s="7" t="e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#VALUE!</v>
      </c>
      <c r="N86" s="7" t="e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#VALUE!</v>
      </c>
      <c r="O86" s="5" t="e">
        <f t="shared" si="1"/>
        <v>#VALUE!</v>
      </c>
      <c r="P86" s="10" t="e">
        <f>IF('FY2022'!$A88&lt;&gt;"",IF(AND(MONTH($K86) &lt;= 1, MONTH($L86) &gt;= 1), IF($O86 &lt;&gt; "", $E86/$O86, ""), ""),"")</f>
        <v>#VALUE!</v>
      </c>
      <c r="Q86" s="10" t="e">
        <f>IF('FY2022'!$A88&lt;&gt;"",IF(AND(MONTH($K86) &lt;= 2, MONTH($L86) &gt;= 2), IF($O86 &lt;&gt; "", $E86/$O86, ""), ""),"")</f>
        <v>#VALUE!</v>
      </c>
      <c r="R86" s="10" t="e">
        <f>IF('FY2022'!$A88&lt;&gt;"",IF(AND(MONTH($K86) &lt;= 3, MONTH($L86) &gt;= 3), IF($O86 &lt;&gt; "", $E86/$O86, ""), ""),"")</f>
        <v>#VALUE!</v>
      </c>
      <c r="S86" s="10" t="e">
        <f>IF('FY2022'!$A88&lt;&gt;"",IF(AND(MONTH($K86) &lt;= 4, MONTH($L86) &gt;= 4), IF($O86 &lt;&gt; "", $E86/$O86, ""), ""),"")</f>
        <v>#VALUE!</v>
      </c>
      <c r="T86" s="10" t="e">
        <f>IF('FY2022'!$A88&lt;&gt;"",IF(AND(MONTH($K86) &lt;= 5, MONTH($L86) &gt;= 5), IF($O86 &lt;&gt; "", $E86/$O86, ""), ""),"")</f>
        <v>#VALUE!</v>
      </c>
      <c r="U86" s="10" t="e">
        <f>IF('FY2022'!$A88&lt;&gt;"",IF(AND(MONTH($K86) &lt;= 6, MONTH($L86) &gt;= 6), IF($O86 &lt;&gt; "", $E86/$O86, ""), ""),"")</f>
        <v>#VALUE!</v>
      </c>
      <c r="V86" s="10" t="e">
        <f>IF('FY2022'!$A88&lt;&gt;"",IF(AND(MONTH($K86) &lt;= 7, MONTH($L86) &gt;= 7 ), IF($O86 &lt;&gt; "", $E86/$O86, ""), ""),"")</f>
        <v>#VALUE!</v>
      </c>
      <c r="W86" s="10" t="e">
        <f>IF('FY2022'!$A88&lt;&gt;"",IF(AND(MONTH($K86) &lt;= 8, MONTH($L86) &gt;= 8), IF($O86 &lt;&gt; "", $E86/$O86, ""), ""),"")</f>
        <v>#VALUE!</v>
      </c>
      <c r="X86" s="10" t="e">
        <f>IF('FY2022'!$A88&lt;&gt;"",IF(AND(MONTH($K86) &lt;= 9, MONTH($L86) &gt;= 9), IF($O86 &lt;&gt; "", $E86/$O86, ""), ""),"")</f>
        <v>#VALUE!</v>
      </c>
      <c r="Y86" s="10" t="e">
        <f>IF('FY2022'!$A88&lt;&gt;"",IF(AND(MONTH($K86) &lt;= 10, MONTH($L86) &gt;= 10), IF($O86 &lt;&gt; "", $E86/$O86, ""), ""),"")</f>
        <v>#VALUE!</v>
      </c>
      <c r="Z86" s="10" t="e">
        <f>IF('FY2022'!$A88&lt;&gt;"",IF(AND(MONTH($K86) &lt;= 11, MONTH($L86) &gt;= 11), IF($O86 &lt;&gt; "", $E86/$O86, ""), ""),"")</f>
        <v>#VALUE!</v>
      </c>
      <c r="AA86" s="10" t="e">
        <f>IF('FY2022'!$A88&lt;&gt;"",IF(AND(MONTH($K86) &lt;= 12, MONTH($L86) &gt;= 12), IF($O86 &lt;&gt; "", $E86/$O86, ""), ""),"")</f>
        <v>#VALUE!</v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 t="e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#VALUE!</v>
      </c>
      <c r="L87" s="7" t="e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#VALUE!</v>
      </c>
      <c r="M87" s="7" t="e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#VALUE!</v>
      </c>
      <c r="N87" s="7" t="e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#VALUE!</v>
      </c>
      <c r="O87" s="5" t="e">
        <f t="shared" si="1"/>
        <v>#VALUE!</v>
      </c>
      <c r="P87" s="10" t="e">
        <f>IF('FY2022'!$A89&lt;&gt;"",IF(AND(MONTH($K87) &lt;= 1, MONTH($L87) &gt;= 1), IF($O87 &lt;&gt; "", $E87/$O87, ""), ""),"")</f>
        <v>#VALUE!</v>
      </c>
      <c r="Q87" s="10" t="e">
        <f>IF('FY2022'!$A89&lt;&gt;"",IF(AND(MONTH($K87) &lt;= 2, MONTH($L87) &gt;= 2), IF($O87 &lt;&gt; "", $E87/$O87, ""), ""),"")</f>
        <v>#VALUE!</v>
      </c>
      <c r="R87" s="10" t="e">
        <f>IF('FY2022'!$A89&lt;&gt;"",IF(AND(MONTH($K87) &lt;= 3, MONTH($L87) &gt;= 3), IF($O87 &lt;&gt; "", $E87/$O87, ""), ""),"")</f>
        <v>#VALUE!</v>
      </c>
      <c r="S87" s="10" t="e">
        <f>IF('FY2022'!$A89&lt;&gt;"",IF(AND(MONTH($K87) &lt;= 4, MONTH($L87) &gt;= 4), IF($O87 &lt;&gt; "", $E87/$O87, ""), ""),"")</f>
        <v>#VALUE!</v>
      </c>
      <c r="T87" s="10" t="e">
        <f>IF('FY2022'!$A89&lt;&gt;"",IF(AND(MONTH($K87) &lt;= 5, MONTH($L87) &gt;= 5), IF($O87 &lt;&gt; "", $E87/$O87, ""), ""),"")</f>
        <v>#VALUE!</v>
      </c>
      <c r="U87" s="10" t="e">
        <f>IF('FY2022'!$A89&lt;&gt;"",IF(AND(MONTH($K87) &lt;= 6, MONTH($L87) &gt;= 6), IF($O87 &lt;&gt; "", $E87/$O87, ""), ""),"")</f>
        <v>#VALUE!</v>
      </c>
      <c r="V87" s="10" t="e">
        <f>IF('FY2022'!$A89&lt;&gt;"",IF(AND(MONTH($K87) &lt;= 7, MONTH($L87) &gt;= 7 ), IF($O87 &lt;&gt; "", $E87/$O87, ""), ""),"")</f>
        <v>#VALUE!</v>
      </c>
      <c r="W87" s="10" t="e">
        <f>IF('FY2022'!$A89&lt;&gt;"",IF(AND(MONTH($K87) &lt;= 8, MONTH($L87) &gt;= 8), IF($O87 &lt;&gt; "", $E87/$O87, ""), ""),"")</f>
        <v>#VALUE!</v>
      </c>
      <c r="X87" s="10" t="e">
        <f>IF('FY2022'!$A89&lt;&gt;"",IF(AND(MONTH($K87) &lt;= 9, MONTH($L87) &gt;= 9), IF($O87 &lt;&gt; "", $E87/$O87, ""), ""),"")</f>
        <v>#VALUE!</v>
      </c>
      <c r="Y87" s="10" t="e">
        <f>IF('FY2022'!$A89&lt;&gt;"",IF(AND(MONTH($K87) &lt;= 10, MONTH($L87) &gt;= 10), IF($O87 &lt;&gt; "", $E87/$O87, ""), ""),"")</f>
        <v>#VALUE!</v>
      </c>
      <c r="Z87" s="10" t="e">
        <f>IF('FY2022'!$A89&lt;&gt;"",IF(AND(MONTH($K87) &lt;= 11, MONTH($L87) &gt;= 11), IF($O87 &lt;&gt; "", $E87/$O87, ""), ""),"")</f>
        <v>#VALUE!</v>
      </c>
      <c r="AA87" s="10" t="e">
        <f>IF('FY2022'!$A89&lt;&gt;"",IF(AND(MONTH($K87) &lt;= 12, MONTH($L87) &gt;= 12), IF($O87 &lt;&gt; "", $E87/$O87, ""), ""),"")</f>
        <v>#VALUE!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 t="e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#VALUE!</v>
      </c>
      <c r="L88" s="7" t="e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#VALUE!</v>
      </c>
      <c r="M88" s="7" t="e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#VALUE!</v>
      </c>
      <c r="N88" s="7" t="e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#VALUE!</v>
      </c>
      <c r="O88" s="5" t="e">
        <f t="shared" si="1"/>
        <v>#VALUE!</v>
      </c>
      <c r="P88" s="10" t="e">
        <f>IF('FY2022'!$A90&lt;&gt;"",IF(AND(MONTH($K88) &lt;= 1, MONTH($L88) &gt;= 1), IF($O88 &lt;&gt; "", $E88/$O88, ""), ""),"")</f>
        <v>#VALUE!</v>
      </c>
      <c r="Q88" s="10" t="e">
        <f>IF('FY2022'!$A90&lt;&gt;"",IF(AND(MONTH($K88) &lt;= 2, MONTH($L88) &gt;= 2), IF($O88 &lt;&gt; "", $E88/$O88, ""), ""),"")</f>
        <v>#VALUE!</v>
      </c>
      <c r="R88" s="10" t="e">
        <f>IF('FY2022'!$A90&lt;&gt;"",IF(AND(MONTH($K88) &lt;= 3, MONTH($L88) &gt;= 3), IF($O88 &lt;&gt; "", $E88/$O88, ""), ""),"")</f>
        <v>#VALUE!</v>
      </c>
      <c r="S88" s="10" t="e">
        <f>IF('FY2022'!$A90&lt;&gt;"",IF(AND(MONTH($K88) &lt;= 4, MONTH($L88) &gt;= 4), IF($O88 &lt;&gt; "", $E88/$O88, ""), ""),"")</f>
        <v>#VALUE!</v>
      </c>
      <c r="T88" s="10" t="e">
        <f>IF('FY2022'!$A90&lt;&gt;"",IF(AND(MONTH($K88) &lt;= 5, MONTH($L88) &gt;= 5), IF($O88 &lt;&gt; "", $E88/$O88, ""), ""),"")</f>
        <v>#VALUE!</v>
      </c>
      <c r="U88" s="10" t="e">
        <f>IF('FY2022'!$A90&lt;&gt;"",IF(AND(MONTH($K88) &lt;= 6, MONTH($L88) &gt;= 6), IF($O88 &lt;&gt; "", $E88/$O88, ""), ""),"")</f>
        <v>#VALUE!</v>
      </c>
      <c r="V88" s="10" t="e">
        <f>IF('FY2022'!$A90&lt;&gt;"",IF(AND(MONTH($K88) &lt;= 7, MONTH($L88) &gt;= 7 ), IF($O88 &lt;&gt; "", $E88/$O88, ""), ""),"")</f>
        <v>#VALUE!</v>
      </c>
      <c r="W88" s="10" t="e">
        <f>IF('FY2022'!$A90&lt;&gt;"",IF(AND(MONTH($K88) &lt;= 8, MONTH($L88) &gt;= 8), IF($O88 &lt;&gt; "", $E88/$O88, ""), ""),"")</f>
        <v>#VALUE!</v>
      </c>
      <c r="X88" s="10" t="e">
        <f>IF('FY2022'!$A90&lt;&gt;"",IF(AND(MONTH($K88) &lt;= 9, MONTH($L88) &gt;= 9), IF($O88 &lt;&gt; "", $E88/$O88, ""), ""),"")</f>
        <v>#VALUE!</v>
      </c>
      <c r="Y88" s="10" t="e">
        <f>IF('FY2022'!$A90&lt;&gt;"",IF(AND(MONTH($K88) &lt;= 10, MONTH($L88) &gt;= 10), IF($O88 &lt;&gt; "", $E88/$O88, ""), ""),"")</f>
        <v>#VALUE!</v>
      </c>
      <c r="Z88" s="10" t="e">
        <f>IF('FY2022'!$A90&lt;&gt;"",IF(AND(MONTH($K88) &lt;= 11, MONTH($L88) &gt;= 11), IF($O88 &lt;&gt; "", $E88/$O88, ""), ""),"")</f>
        <v>#VALUE!</v>
      </c>
      <c r="AA88" s="10" t="e">
        <f>IF('FY2022'!$A90&lt;&gt;"",IF(AND(MONTH($K88) &lt;= 12, MONTH($L88) &gt;= 12), IF($O88 &lt;&gt; "", $E88/$O88, ""), ""),"")</f>
        <v>#VALUE!</v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 t="e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#VALUE!</v>
      </c>
      <c r="L89" s="7" t="e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#VALUE!</v>
      </c>
      <c r="M89" s="7" t="e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#VALUE!</v>
      </c>
      <c r="N89" s="7" t="e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#VALUE!</v>
      </c>
      <c r="O89" s="5" t="e">
        <f t="shared" si="1"/>
        <v>#VALUE!</v>
      </c>
      <c r="P89" s="10" t="e">
        <f>IF('FY2022'!$A91&lt;&gt;"",IF(AND(MONTH($K89) &lt;= 1, MONTH($L89) &gt;= 1), IF($O89 &lt;&gt; "", $E89/$O89, ""), ""),"")</f>
        <v>#VALUE!</v>
      </c>
      <c r="Q89" s="10" t="e">
        <f>IF('FY2022'!$A91&lt;&gt;"",IF(AND(MONTH($K89) &lt;= 2, MONTH($L89) &gt;= 2), IF($O89 &lt;&gt; "", $E89/$O89, ""), ""),"")</f>
        <v>#VALUE!</v>
      </c>
      <c r="R89" s="10" t="e">
        <f>IF('FY2022'!$A91&lt;&gt;"",IF(AND(MONTH($K89) &lt;= 3, MONTH($L89) &gt;= 3), IF($O89 &lt;&gt; "", $E89/$O89, ""), ""),"")</f>
        <v>#VALUE!</v>
      </c>
      <c r="S89" s="10" t="e">
        <f>IF('FY2022'!$A91&lt;&gt;"",IF(AND(MONTH($K89) &lt;= 4, MONTH($L89) &gt;= 4), IF($O89 &lt;&gt; "", $E89/$O89, ""), ""),"")</f>
        <v>#VALUE!</v>
      </c>
      <c r="T89" s="10" t="e">
        <f>IF('FY2022'!$A91&lt;&gt;"",IF(AND(MONTH($K89) &lt;= 5, MONTH($L89) &gt;= 5), IF($O89 &lt;&gt; "", $E89/$O89, ""), ""),"")</f>
        <v>#VALUE!</v>
      </c>
      <c r="U89" s="10" t="e">
        <f>IF('FY2022'!$A91&lt;&gt;"",IF(AND(MONTH($K89) &lt;= 6, MONTH($L89) &gt;= 6), IF($O89 &lt;&gt; "", $E89/$O89, ""), ""),"")</f>
        <v>#VALUE!</v>
      </c>
      <c r="V89" s="10" t="e">
        <f>IF('FY2022'!$A91&lt;&gt;"",IF(AND(MONTH($K89) &lt;= 7, MONTH($L89) &gt;= 7 ), IF($O89 &lt;&gt; "", $E89/$O89, ""), ""),"")</f>
        <v>#VALUE!</v>
      </c>
      <c r="W89" s="10" t="e">
        <f>IF('FY2022'!$A91&lt;&gt;"",IF(AND(MONTH($K89) &lt;= 8, MONTH($L89) &gt;= 8), IF($O89 &lt;&gt; "", $E89/$O89, ""), ""),"")</f>
        <v>#VALUE!</v>
      </c>
      <c r="X89" s="10" t="e">
        <f>IF('FY2022'!$A91&lt;&gt;"",IF(AND(MONTH($K89) &lt;= 9, MONTH($L89) &gt;= 9), IF($O89 &lt;&gt; "", $E89/$O89, ""), ""),"")</f>
        <v>#VALUE!</v>
      </c>
      <c r="Y89" s="10" t="e">
        <f>IF('FY2022'!$A91&lt;&gt;"",IF(AND(MONTH($K89) &lt;= 10, MONTH($L89) &gt;= 10), IF($O89 &lt;&gt; "", $E89/$O89, ""), ""),"")</f>
        <v>#VALUE!</v>
      </c>
      <c r="Z89" s="10" t="e">
        <f>IF('FY2022'!$A91&lt;&gt;"",IF(AND(MONTH($K89) &lt;= 11, MONTH($L89) &gt;= 11), IF($O89 &lt;&gt; "", $E89/$O89, ""), ""),"")</f>
        <v>#VALUE!</v>
      </c>
      <c r="AA89" s="10" t="e">
        <f>IF('FY2022'!$A91&lt;&gt;"",IF(AND(MONTH($K89) &lt;= 12, MONTH($L89) &gt;= 12), IF($O89 &lt;&gt; "", $E89/$O89, ""), ""),"")</f>
        <v>#VALUE!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 t="e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#VALUE!</v>
      </c>
      <c r="L90" s="7" t="e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#VALUE!</v>
      </c>
      <c r="M90" s="7" t="e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#VALUE!</v>
      </c>
      <c r="N90" s="7" t="e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#VALUE!</v>
      </c>
      <c r="O90" s="5" t="e">
        <f t="shared" si="1"/>
        <v>#VALUE!</v>
      </c>
      <c r="P90" s="10" t="e">
        <f>IF('FY2022'!$A92&lt;&gt;"",IF(AND(MONTH($K90) &lt;= 1, MONTH($L90) &gt;= 1), IF($O90 &lt;&gt; "", $E90/$O90, ""), ""),"")</f>
        <v>#VALUE!</v>
      </c>
      <c r="Q90" s="10" t="e">
        <f>IF('FY2022'!$A92&lt;&gt;"",IF(AND(MONTH($K90) &lt;= 2, MONTH($L90) &gt;= 2), IF($O90 &lt;&gt; "", $E90/$O90, ""), ""),"")</f>
        <v>#VALUE!</v>
      </c>
      <c r="R90" s="10" t="e">
        <f>IF('FY2022'!$A92&lt;&gt;"",IF(AND(MONTH($K90) &lt;= 3, MONTH($L90) &gt;= 3), IF($O90 &lt;&gt; "", $E90/$O90, ""), ""),"")</f>
        <v>#VALUE!</v>
      </c>
      <c r="S90" s="10" t="e">
        <f>IF('FY2022'!$A92&lt;&gt;"",IF(AND(MONTH($K90) &lt;= 4, MONTH($L90) &gt;= 4), IF($O90 &lt;&gt; "", $E90/$O90, ""), ""),"")</f>
        <v>#VALUE!</v>
      </c>
      <c r="T90" s="10" t="e">
        <f>IF('FY2022'!$A92&lt;&gt;"",IF(AND(MONTH($K90) &lt;= 5, MONTH($L90) &gt;= 5), IF($O90 &lt;&gt; "", $E90/$O90, ""), ""),"")</f>
        <v>#VALUE!</v>
      </c>
      <c r="U90" s="10" t="e">
        <f>IF('FY2022'!$A92&lt;&gt;"",IF(AND(MONTH($K90) &lt;= 6, MONTH($L90) &gt;= 6), IF($O90 &lt;&gt; "", $E90/$O90, ""), ""),"")</f>
        <v>#VALUE!</v>
      </c>
      <c r="V90" s="10" t="e">
        <f>IF('FY2022'!$A92&lt;&gt;"",IF(AND(MONTH($K90) &lt;= 7, MONTH($L90) &gt;= 7 ), IF($O90 &lt;&gt; "", $E90/$O90, ""), ""),"")</f>
        <v>#VALUE!</v>
      </c>
      <c r="W90" s="10" t="e">
        <f>IF('FY2022'!$A92&lt;&gt;"",IF(AND(MONTH($K90) &lt;= 8, MONTH($L90) &gt;= 8), IF($O90 &lt;&gt; "", $E90/$O90, ""), ""),"")</f>
        <v>#VALUE!</v>
      </c>
      <c r="X90" s="10" t="e">
        <f>IF('FY2022'!$A92&lt;&gt;"",IF(AND(MONTH($K90) &lt;= 9, MONTH($L90) &gt;= 9), IF($O90 &lt;&gt; "", $E90/$O90, ""), ""),"")</f>
        <v>#VALUE!</v>
      </c>
      <c r="Y90" s="10" t="e">
        <f>IF('FY2022'!$A92&lt;&gt;"",IF(AND(MONTH($K90) &lt;= 10, MONTH($L90) &gt;= 10), IF($O90 &lt;&gt; "", $E90/$O90, ""), ""),"")</f>
        <v>#VALUE!</v>
      </c>
      <c r="Z90" s="10" t="e">
        <f>IF('FY2022'!$A92&lt;&gt;"",IF(AND(MONTH($K90) &lt;= 11, MONTH($L90) &gt;= 11), IF($O90 &lt;&gt; "", $E90/$O90, ""), ""),"")</f>
        <v>#VALUE!</v>
      </c>
      <c r="AA90" s="10" t="e">
        <f>IF('FY2022'!$A92&lt;&gt;"",IF(AND(MONTH($K90) &lt;= 12, MONTH($L90) &gt;= 12), IF($O90 &lt;&gt; "", $E90/$O90, ""), ""),"")</f>
        <v>#VALUE!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 t="e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#VALUE!</v>
      </c>
      <c r="L91" s="7" t="e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#VALUE!</v>
      </c>
      <c r="M91" s="7" t="e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#VALUE!</v>
      </c>
      <c r="N91" s="7" t="e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#VALUE!</v>
      </c>
      <c r="O91" s="5" t="e">
        <f t="shared" si="1"/>
        <v>#VALUE!</v>
      </c>
      <c r="P91" s="10" t="e">
        <f>IF('FY2022'!$A93&lt;&gt;"",IF(AND(MONTH($K91) &lt;= 1, MONTH($L91) &gt;= 1), IF($O91 &lt;&gt; "", $E91/$O91, ""), ""),"")</f>
        <v>#VALUE!</v>
      </c>
      <c r="Q91" s="10" t="e">
        <f>IF('FY2022'!$A93&lt;&gt;"",IF(AND(MONTH($K91) &lt;= 2, MONTH($L91) &gt;= 2), IF($O91 &lt;&gt; "", $E91/$O91, ""), ""),"")</f>
        <v>#VALUE!</v>
      </c>
      <c r="R91" s="10" t="e">
        <f>IF('FY2022'!$A93&lt;&gt;"",IF(AND(MONTH($K91) &lt;= 3, MONTH($L91) &gt;= 3), IF($O91 &lt;&gt; "", $E91/$O91, ""), ""),"")</f>
        <v>#VALUE!</v>
      </c>
      <c r="S91" s="10" t="e">
        <f>IF('FY2022'!$A93&lt;&gt;"",IF(AND(MONTH($K91) &lt;= 4, MONTH($L91) &gt;= 4), IF($O91 &lt;&gt; "", $E91/$O91, ""), ""),"")</f>
        <v>#VALUE!</v>
      </c>
      <c r="T91" s="10" t="e">
        <f>IF('FY2022'!$A93&lt;&gt;"",IF(AND(MONTH($K91) &lt;= 5, MONTH($L91) &gt;= 5), IF($O91 &lt;&gt; "", $E91/$O91, ""), ""),"")</f>
        <v>#VALUE!</v>
      </c>
      <c r="U91" s="10" t="e">
        <f>IF('FY2022'!$A93&lt;&gt;"",IF(AND(MONTH($K91) &lt;= 6, MONTH($L91) &gt;= 6), IF($O91 &lt;&gt; "", $E91/$O91, ""), ""),"")</f>
        <v>#VALUE!</v>
      </c>
      <c r="V91" s="10" t="e">
        <f>IF('FY2022'!$A93&lt;&gt;"",IF(AND(MONTH($K91) &lt;= 7, MONTH($L91) &gt;= 7 ), IF($O91 &lt;&gt; "", $E91/$O91, ""), ""),"")</f>
        <v>#VALUE!</v>
      </c>
      <c r="W91" s="10" t="e">
        <f>IF('FY2022'!$A93&lt;&gt;"",IF(AND(MONTH($K91) &lt;= 8, MONTH($L91) &gt;= 8), IF($O91 &lt;&gt; "", $E91/$O91, ""), ""),"")</f>
        <v>#VALUE!</v>
      </c>
      <c r="X91" s="10" t="e">
        <f>IF('FY2022'!$A93&lt;&gt;"",IF(AND(MONTH($K91) &lt;= 9, MONTH($L91) &gt;= 9), IF($O91 &lt;&gt; "", $E91/$O91, ""), ""),"")</f>
        <v>#VALUE!</v>
      </c>
      <c r="Y91" s="10" t="e">
        <f>IF('FY2022'!$A93&lt;&gt;"",IF(AND(MONTH($K91) &lt;= 10, MONTH($L91) &gt;= 10), IF($O91 &lt;&gt; "", $E91/$O91, ""), ""),"")</f>
        <v>#VALUE!</v>
      </c>
      <c r="Z91" s="10" t="e">
        <f>IF('FY2022'!$A93&lt;&gt;"",IF(AND(MONTH($K91) &lt;= 11, MONTH($L91) &gt;= 11), IF($O91 &lt;&gt; "", $E91/$O91, ""), ""),"")</f>
        <v>#VALUE!</v>
      </c>
      <c r="AA91" s="10" t="e">
        <f>IF('FY2022'!$A93&lt;&gt;"",IF(AND(MONTH($K91) &lt;= 12, MONTH($L91) &gt;= 12), IF($O91 &lt;&gt; "", $E91/$O91, ""), ""),"")</f>
        <v>#VALUE!</v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 t="e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#VALUE!</v>
      </c>
      <c r="L92" s="7" t="e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#VALUE!</v>
      </c>
      <c r="M92" s="7" t="e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#VALUE!</v>
      </c>
      <c r="N92" s="7" t="e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#VALUE!</v>
      </c>
      <c r="O92" s="5" t="e">
        <f t="shared" si="1"/>
        <v>#VALUE!</v>
      </c>
      <c r="P92" s="10" t="e">
        <f>IF('FY2022'!$A94&lt;&gt;"",IF(AND(MONTH($K92) &lt;= 1, MONTH($L92) &gt;= 1), IF($O92 &lt;&gt; "", $E92/$O92, ""), ""),"")</f>
        <v>#VALUE!</v>
      </c>
      <c r="Q92" s="10" t="e">
        <f>IF('FY2022'!$A94&lt;&gt;"",IF(AND(MONTH($K92) &lt;= 2, MONTH($L92) &gt;= 2), IF($O92 &lt;&gt; "", $E92/$O92, ""), ""),"")</f>
        <v>#VALUE!</v>
      </c>
      <c r="R92" s="10" t="e">
        <f>IF('FY2022'!$A94&lt;&gt;"",IF(AND(MONTH($K92) &lt;= 3, MONTH($L92) &gt;= 3), IF($O92 &lt;&gt; "", $E92/$O92, ""), ""),"")</f>
        <v>#VALUE!</v>
      </c>
      <c r="S92" s="10" t="e">
        <f>IF('FY2022'!$A94&lt;&gt;"",IF(AND(MONTH($K92) &lt;= 4, MONTH($L92) &gt;= 4), IF($O92 &lt;&gt; "", $E92/$O92, ""), ""),"")</f>
        <v>#VALUE!</v>
      </c>
      <c r="T92" s="10" t="e">
        <f>IF('FY2022'!$A94&lt;&gt;"",IF(AND(MONTH($K92) &lt;= 5, MONTH($L92) &gt;= 5), IF($O92 &lt;&gt; "", $E92/$O92, ""), ""),"")</f>
        <v>#VALUE!</v>
      </c>
      <c r="U92" s="10" t="e">
        <f>IF('FY2022'!$A94&lt;&gt;"",IF(AND(MONTH($K92) &lt;= 6, MONTH($L92) &gt;= 6), IF($O92 &lt;&gt; "", $E92/$O92, ""), ""),"")</f>
        <v>#VALUE!</v>
      </c>
      <c r="V92" s="10" t="e">
        <f>IF('FY2022'!$A94&lt;&gt;"",IF(AND(MONTH($K92) &lt;= 7, MONTH($L92) &gt;= 7 ), IF($O92 &lt;&gt; "", $E92/$O92, ""), ""),"")</f>
        <v>#VALUE!</v>
      </c>
      <c r="W92" s="10" t="e">
        <f>IF('FY2022'!$A94&lt;&gt;"",IF(AND(MONTH($K92) &lt;= 8, MONTH($L92) &gt;= 8), IF($O92 &lt;&gt; "", $E92/$O92, ""), ""),"")</f>
        <v>#VALUE!</v>
      </c>
      <c r="X92" s="10" t="e">
        <f>IF('FY2022'!$A94&lt;&gt;"",IF(AND(MONTH($K92) &lt;= 9, MONTH($L92) &gt;= 9), IF($O92 &lt;&gt; "", $E92/$O92, ""), ""),"")</f>
        <v>#VALUE!</v>
      </c>
      <c r="Y92" s="10" t="e">
        <f>IF('FY2022'!$A94&lt;&gt;"",IF(AND(MONTH($K92) &lt;= 10, MONTH($L92) &gt;= 10), IF($O92 &lt;&gt; "", $E92/$O92, ""), ""),"")</f>
        <v>#VALUE!</v>
      </c>
      <c r="Z92" s="10" t="e">
        <f>IF('FY2022'!$A94&lt;&gt;"",IF(AND(MONTH($K92) &lt;= 11, MONTH($L92) &gt;= 11), IF($O92 &lt;&gt; "", $E92/$O92, ""), ""),"")</f>
        <v>#VALUE!</v>
      </c>
      <c r="AA92" s="10" t="e">
        <f>IF('FY2022'!$A94&lt;&gt;"",IF(AND(MONTH($K92) &lt;= 12, MONTH($L92) &gt;= 12), IF($O92 &lt;&gt; "", $E92/$O92, ""), ""),"")</f>
        <v>#VALUE!</v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 t="e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#VALUE!</v>
      </c>
      <c r="L93" s="7" t="e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#VALUE!</v>
      </c>
      <c r="M93" s="7" t="e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#VALUE!</v>
      </c>
      <c r="N93" s="7" t="e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#VALUE!</v>
      </c>
      <c r="O93" s="5" t="e">
        <f t="shared" si="1"/>
        <v>#VALUE!</v>
      </c>
      <c r="P93" s="10" t="e">
        <f>IF('FY2022'!$A95&lt;&gt;"",IF(AND(MONTH($K93) &lt;= 1, MONTH($L93) &gt;= 1), IF($O93 &lt;&gt; "", $E93/$O93, ""), ""),"")</f>
        <v>#VALUE!</v>
      </c>
      <c r="Q93" s="10" t="e">
        <f>IF('FY2022'!$A95&lt;&gt;"",IF(AND(MONTH($K93) &lt;= 2, MONTH($L93) &gt;= 2), IF($O93 &lt;&gt; "", $E93/$O93, ""), ""),"")</f>
        <v>#VALUE!</v>
      </c>
      <c r="R93" s="10" t="e">
        <f>IF('FY2022'!$A95&lt;&gt;"",IF(AND(MONTH($K93) &lt;= 3, MONTH($L93) &gt;= 3), IF($O93 &lt;&gt; "", $E93/$O93, ""), ""),"")</f>
        <v>#VALUE!</v>
      </c>
      <c r="S93" s="10" t="e">
        <f>IF('FY2022'!$A95&lt;&gt;"",IF(AND(MONTH($K93) &lt;= 4, MONTH($L93) &gt;= 4), IF($O93 &lt;&gt; "", $E93/$O93, ""), ""),"")</f>
        <v>#VALUE!</v>
      </c>
      <c r="T93" s="10" t="e">
        <f>IF('FY2022'!$A95&lt;&gt;"",IF(AND(MONTH($K93) &lt;= 5, MONTH($L93) &gt;= 5), IF($O93 &lt;&gt; "", $E93/$O93, ""), ""),"")</f>
        <v>#VALUE!</v>
      </c>
      <c r="U93" s="10" t="e">
        <f>IF('FY2022'!$A95&lt;&gt;"",IF(AND(MONTH($K93) &lt;= 6, MONTH($L93) &gt;= 6), IF($O93 &lt;&gt; "", $E93/$O93, ""), ""),"")</f>
        <v>#VALUE!</v>
      </c>
      <c r="V93" s="10" t="e">
        <f>IF('FY2022'!$A95&lt;&gt;"",IF(AND(MONTH($K93) &lt;= 7, MONTH($L93) &gt;= 7 ), IF($O93 &lt;&gt; "", $E93/$O93, ""), ""),"")</f>
        <v>#VALUE!</v>
      </c>
      <c r="W93" s="10" t="e">
        <f>IF('FY2022'!$A95&lt;&gt;"",IF(AND(MONTH($K93) &lt;= 8, MONTH($L93) &gt;= 8), IF($O93 &lt;&gt; "", $E93/$O93, ""), ""),"")</f>
        <v>#VALUE!</v>
      </c>
      <c r="X93" s="10" t="e">
        <f>IF('FY2022'!$A95&lt;&gt;"",IF(AND(MONTH($K93) &lt;= 9, MONTH($L93) &gt;= 9), IF($O93 &lt;&gt; "", $E93/$O93, ""), ""),"")</f>
        <v>#VALUE!</v>
      </c>
      <c r="Y93" s="10" t="e">
        <f>IF('FY2022'!$A95&lt;&gt;"",IF(AND(MONTH($K93) &lt;= 10, MONTH($L93) &gt;= 10), IF($O93 &lt;&gt; "", $E93/$O93, ""), ""),"")</f>
        <v>#VALUE!</v>
      </c>
      <c r="Z93" s="10" t="e">
        <f>IF('FY2022'!$A95&lt;&gt;"",IF(AND(MONTH($K93) &lt;= 11, MONTH($L93) &gt;= 11), IF($O93 &lt;&gt; "", $E93/$O93, ""), ""),"")</f>
        <v>#VALUE!</v>
      </c>
      <c r="AA93" s="10" t="e">
        <f>IF('FY2022'!$A95&lt;&gt;"",IF(AND(MONTH($K93) &lt;= 12, MONTH($L93) &gt;= 12), IF($O93 &lt;&gt; "", $E93/$O93, ""), ""),"")</f>
        <v>#VALUE!</v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 t="e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#VALUE!</v>
      </c>
      <c r="L94" s="7" t="e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#VALUE!</v>
      </c>
      <c r="M94" s="7" t="e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#VALUE!</v>
      </c>
      <c r="N94" s="7" t="e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#VALUE!</v>
      </c>
      <c r="O94" s="5" t="e">
        <f t="shared" si="1"/>
        <v>#VALUE!</v>
      </c>
      <c r="P94" s="10" t="e">
        <f>IF('FY2022'!$A96&lt;&gt;"",IF(AND(MONTH($K94) &lt;= 1, MONTH($L94) &gt;= 1), IF($O94 &lt;&gt; "", $E94/$O94, ""), ""),"")</f>
        <v>#VALUE!</v>
      </c>
      <c r="Q94" s="10" t="e">
        <f>IF('FY2022'!$A96&lt;&gt;"",IF(AND(MONTH($K94) &lt;= 2, MONTH($L94) &gt;= 2), IF($O94 &lt;&gt; "", $E94/$O94, ""), ""),"")</f>
        <v>#VALUE!</v>
      </c>
      <c r="R94" s="10" t="e">
        <f>IF('FY2022'!$A96&lt;&gt;"",IF(AND(MONTH($K94) &lt;= 3, MONTH($L94) &gt;= 3), IF($O94 &lt;&gt; "", $E94/$O94, ""), ""),"")</f>
        <v>#VALUE!</v>
      </c>
      <c r="S94" s="10" t="e">
        <f>IF('FY2022'!$A96&lt;&gt;"",IF(AND(MONTH($K94) &lt;= 4, MONTH($L94) &gt;= 4), IF($O94 &lt;&gt; "", $E94/$O94, ""), ""),"")</f>
        <v>#VALUE!</v>
      </c>
      <c r="T94" s="10" t="e">
        <f>IF('FY2022'!$A96&lt;&gt;"",IF(AND(MONTH($K94) &lt;= 5, MONTH($L94) &gt;= 5), IF($O94 &lt;&gt; "", $E94/$O94, ""), ""),"")</f>
        <v>#VALUE!</v>
      </c>
      <c r="U94" s="10" t="e">
        <f>IF('FY2022'!$A96&lt;&gt;"",IF(AND(MONTH($K94) &lt;= 6, MONTH($L94) &gt;= 6), IF($O94 &lt;&gt; "", $E94/$O94, ""), ""),"")</f>
        <v>#VALUE!</v>
      </c>
      <c r="V94" s="10" t="e">
        <f>IF('FY2022'!$A96&lt;&gt;"",IF(AND(MONTH($K94) &lt;= 7, MONTH($L94) &gt;= 7 ), IF($O94 &lt;&gt; "", $E94/$O94, ""), ""),"")</f>
        <v>#VALUE!</v>
      </c>
      <c r="W94" s="10" t="e">
        <f>IF('FY2022'!$A96&lt;&gt;"",IF(AND(MONTH($K94) &lt;= 8, MONTH($L94) &gt;= 8), IF($O94 &lt;&gt; "", $E94/$O94, ""), ""),"")</f>
        <v>#VALUE!</v>
      </c>
      <c r="X94" s="10" t="e">
        <f>IF('FY2022'!$A96&lt;&gt;"",IF(AND(MONTH($K94) &lt;= 9, MONTH($L94) &gt;= 9), IF($O94 &lt;&gt; "", $E94/$O94, ""), ""),"")</f>
        <v>#VALUE!</v>
      </c>
      <c r="Y94" s="10" t="e">
        <f>IF('FY2022'!$A96&lt;&gt;"",IF(AND(MONTH($K94) &lt;= 10, MONTH($L94) &gt;= 10), IF($O94 &lt;&gt; "", $E94/$O94, ""), ""),"")</f>
        <v>#VALUE!</v>
      </c>
      <c r="Z94" s="10" t="e">
        <f>IF('FY2022'!$A96&lt;&gt;"",IF(AND(MONTH($K94) &lt;= 11, MONTH($L94) &gt;= 11), IF($O94 &lt;&gt; "", $E94/$O94, ""), ""),"")</f>
        <v>#VALUE!</v>
      </c>
      <c r="AA94" s="10" t="e">
        <f>IF('FY2022'!$A96&lt;&gt;"",IF(AND(MONTH($K94) &lt;= 12, MONTH($L94) &gt;= 12), IF($O94 &lt;&gt; "", $E94/$O94, ""), ""),"")</f>
        <v>#VALUE!</v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 t="e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#VALUE!</v>
      </c>
      <c r="L95" s="7" t="e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#VALUE!</v>
      </c>
      <c r="M95" s="7" t="e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#VALUE!</v>
      </c>
      <c r="N95" s="7" t="e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#VALUE!</v>
      </c>
      <c r="O95" s="5" t="e">
        <f t="shared" si="1"/>
        <v>#VALUE!</v>
      </c>
      <c r="P95" s="10" t="e">
        <f>IF('FY2022'!$A97&lt;&gt;"",IF(AND(MONTH($K95) &lt;= 1, MONTH($L95) &gt;= 1), IF($O95 &lt;&gt; "", $E95/$O95, ""), ""),"")</f>
        <v>#VALUE!</v>
      </c>
      <c r="Q95" s="10" t="e">
        <f>IF('FY2022'!$A97&lt;&gt;"",IF(AND(MONTH($K95) &lt;= 2, MONTH($L95) &gt;= 2), IF($O95 &lt;&gt; "", $E95/$O95, ""), ""),"")</f>
        <v>#VALUE!</v>
      </c>
      <c r="R95" s="10" t="e">
        <f>IF('FY2022'!$A97&lt;&gt;"",IF(AND(MONTH($K95) &lt;= 3, MONTH($L95) &gt;= 3), IF($O95 &lt;&gt; "", $E95/$O95, ""), ""),"")</f>
        <v>#VALUE!</v>
      </c>
      <c r="S95" s="10" t="e">
        <f>IF('FY2022'!$A97&lt;&gt;"",IF(AND(MONTH($K95) &lt;= 4, MONTH($L95) &gt;= 4), IF($O95 &lt;&gt; "", $E95/$O95, ""), ""),"")</f>
        <v>#VALUE!</v>
      </c>
      <c r="T95" s="10" t="e">
        <f>IF('FY2022'!$A97&lt;&gt;"",IF(AND(MONTH($K95) &lt;= 5, MONTH($L95) &gt;= 5), IF($O95 &lt;&gt; "", $E95/$O95, ""), ""),"")</f>
        <v>#VALUE!</v>
      </c>
      <c r="U95" s="10" t="e">
        <f>IF('FY2022'!$A97&lt;&gt;"",IF(AND(MONTH($K95) &lt;= 6, MONTH($L95) &gt;= 6), IF($O95 &lt;&gt; "", $E95/$O95, ""), ""),"")</f>
        <v>#VALUE!</v>
      </c>
      <c r="V95" s="10" t="e">
        <f>IF('FY2022'!$A97&lt;&gt;"",IF(AND(MONTH($K95) &lt;= 7, MONTH($L95) &gt;= 7 ), IF($O95 &lt;&gt; "", $E95/$O95, ""), ""),"")</f>
        <v>#VALUE!</v>
      </c>
      <c r="W95" s="10" t="e">
        <f>IF('FY2022'!$A97&lt;&gt;"",IF(AND(MONTH($K95) &lt;= 8, MONTH($L95) &gt;= 8), IF($O95 &lt;&gt; "", $E95/$O95, ""), ""),"")</f>
        <v>#VALUE!</v>
      </c>
      <c r="X95" s="10" t="e">
        <f>IF('FY2022'!$A97&lt;&gt;"",IF(AND(MONTH($K95) &lt;= 9, MONTH($L95) &gt;= 9), IF($O95 &lt;&gt; "", $E95/$O95, ""), ""),"")</f>
        <v>#VALUE!</v>
      </c>
      <c r="Y95" s="10" t="e">
        <f>IF('FY2022'!$A97&lt;&gt;"",IF(AND(MONTH($K95) &lt;= 10, MONTH($L95) &gt;= 10), IF($O95 &lt;&gt; "", $E95/$O95, ""), ""),"")</f>
        <v>#VALUE!</v>
      </c>
      <c r="Z95" s="10" t="e">
        <f>IF('FY2022'!$A97&lt;&gt;"",IF(AND(MONTH($K95) &lt;= 11, MONTH($L95) &gt;= 11), IF($O95 &lt;&gt; "", $E95/$O95, ""), ""),"")</f>
        <v>#VALUE!</v>
      </c>
      <c r="AA95" s="10" t="e">
        <f>IF('FY2022'!$A97&lt;&gt;"",IF(AND(MONTH($K95) &lt;= 12, MONTH($L95) &gt;= 12), IF($O95 &lt;&gt; "", $E95/$O95, ""), ""),"")</f>
        <v>#VALUE!</v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 t="e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#VALUE!</v>
      </c>
      <c r="L96" s="7" t="e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#VALUE!</v>
      </c>
      <c r="M96" s="7" t="e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#VALUE!</v>
      </c>
      <c r="N96" s="7" t="e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#VALUE!</v>
      </c>
      <c r="O96" s="5" t="e">
        <f t="shared" si="1"/>
        <v>#VALUE!</v>
      </c>
      <c r="P96" s="10" t="e">
        <f>IF('FY2022'!$A98&lt;&gt;"",IF(AND(MONTH($K96) &lt;= 1, MONTH($L96) &gt;= 1), IF($O96 &lt;&gt; "", $E96/$O96, ""), ""),"")</f>
        <v>#VALUE!</v>
      </c>
      <c r="Q96" s="10" t="e">
        <f>IF('FY2022'!$A98&lt;&gt;"",IF(AND(MONTH($K96) &lt;= 2, MONTH($L96) &gt;= 2), IF($O96 &lt;&gt; "", $E96/$O96, ""), ""),"")</f>
        <v>#VALUE!</v>
      </c>
      <c r="R96" s="10" t="e">
        <f>IF('FY2022'!$A98&lt;&gt;"",IF(AND(MONTH($K96) &lt;= 3, MONTH($L96) &gt;= 3), IF($O96 &lt;&gt; "", $E96/$O96, ""), ""),"")</f>
        <v>#VALUE!</v>
      </c>
      <c r="S96" s="10" t="e">
        <f>IF('FY2022'!$A98&lt;&gt;"",IF(AND(MONTH($K96) &lt;= 4, MONTH($L96) &gt;= 4), IF($O96 &lt;&gt; "", $E96/$O96, ""), ""),"")</f>
        <v>#VALUE!</v>
      </c>
      <c r="T96" s="10" t="e">
        <f>IF('FY2022'!$A98&lt;&gt;"",IF(AND(MONTH($K96) &lt;= 5, MONTH($L96) &gt;= 5), IF($O96 &lt;&gt; "", $E96/$O96, ""), ""),"")</f>
        <v>#VALUE!</v>
      </c>
      <c r="U96" s="10" t="e">
        <f>IF('FY2022'!$A98&lt;&gt;"",IF(AND(MONTH($K96) &lt;= 6, MONTH($L96) &gt;= 6), IF($O96 &lt;&gt; "", $E96/$O96, ""), ""),"")</f>
        <v>#VALUE!</v>
      </c>
      <c r="V96" s="10" t="e">
        <f>IF('FY2022'!$A98&lt;&gt;"",IF(AND(MONTH($K96) &lt;= 7, MONTH($L96) &gt;= 7 ), IF($O96 &lt;&gt; "", $E96/$O96, ""), ""),"")</f>
        <v>#VALUE!</v>
      </c>
      <c r="W96" s="10" t="e">
        <f>IF('FY2022'!$A98&lt;&gt;"",IF(AND(MONTH($K96) &lt;= 8, MONTH($L96) &gt;= 8), IF($O96 &lt;&gt; "", $E96/$O96, ""), ""),"")</f>
        <v>#VALUE!</v>
      </c>
      <c r="X96" s="10" t="e">
        <f>IF('FY2022'!$A98&lt;&gt;"",IF(AND(MONTH($K96) &lt;= 9, MONTH($L96) &gt;= 9), IF($O96 &lt;&gt; "", $E96/$O96, ""), ""),"")</f>
        <v>#VALUE!</v>
      </c>
      <c r="Y96" s="10" t="e">
        <f>IF('FY2022'!$A98&lt;&gt;"",IF(AND(MONTH($K96) &lt;= 10, MONTH($L96) &gt;= 10), IF($O96 &lt;&gt; "", $E96/$O96, ""), ""),"")</f>
        <v>#VALUE!</v>
      </c>
      <c r="Z96" s="10" t="e">
        <f>IF('FY2022'!$A98&lt;&gt;"",IF(AND(MONTH($K96) &lt;= 11, MONTH($L96) &gt;= 11), IF($O96 &lt;&gt; "", $E96/$O96, ""), ""),"")</f>
        <v>#VALUE!</v>
      </c>
      <c r="AA96" s="10" t="e">
        <f>IF('FY2022'!$A98&lt;&gt;"",IF(AND(MONTH($K96) &lt;= 12, MONTH($L96) &gt;= 12), IF($O96 &lt;&gt; "", $E96/$O96, ""), ""),"")</f>
        <v>#VALUE!</v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 t="e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#VALUE!</v>
      </c>
      <c r="L97" s="7" t="e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#VALUE!</v>
      </c>
      <c r="M97" s="7" t="e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#VALUE!</v>
      </c>
      <c r="N97" s="7" t="e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#VALUE!</v>
      </c>
      <c r="O97" s="5" t="e">
        <f t="shared" si="1"/>
        <v>#VALUE!</v>
      </c>
      <c r="P97" s="10" t="e">
        <f>IF('FY2022'!$A99&lt;&gt;"",IF(AND(MONTH($K97) &lt;= 1, MONTH($L97) &gt;= 1), IF($O97 &lt;&gt; "", $E97/$O97, ""), ""),"")</f>
        <v>#VALUE!</v>
      </c>
      <c r="Q97" s="10" t="e">
        <f>IF('FY2022'!$A99&lt;&gt;"",IF(AND(MONTH($K97) &lt;= 2, MONTH($L97) &gt;= 2), IF($O97 &lt;&gt; "", $E97/$O97, ""), ""),"")</f>
        <v>#VALUE!</v>
      </c>
      <c r="R97" s="10" t="e">
        <f>IF('FY2022'!$A99&lt;&gt;"",IF(AND(MONTH($K97) &lt;= 3, MONTH($L97) &gt;= 3), IF($O97 &lt;&gt; "", $E97/$O97, ""), ""),"")</f>
        <v>#VALUE!</v>
      </c>
      <c r="S97" s="10" t="e">
        <f>IF('FY2022'!$A99&lt;&gt;"",IF(AND(MONTH($K97) &lt;= 4, MONTH($L97) &gt;= 4), IF($O97 &lt;&gt; "", $E97/$O97, ""), ""),"")</f>
        <v>#VALUE!</v>
      </c>
      <c r="T97" s="10" t="e">
        <f>IF('FY2022'!$A99&lt;&gt;"",IF(AND(MONTH($K97) &lt;= 5, MONTH($L97) &gt;= 5), IF($O97 &lt;&gt; "", $E97/$O97, ""), ""),"")</f>
        <v>#VALUE!</v>
      </c>
      <c r="U97" s="10" t="e">
        <f>IF('FY2022'!$A99&lt;&gt;"",IF(AND(MONTH($K97) &lt;= 6, MONTH($L97) &gt;= 6), IF($O97 &lt;&gt; "", $E97/$O97, ""), ""),"")</f>
        <v>#VALUE!</v>
      </c>
      <c r="V97" s="10" t="e">
        <f>IF('FY2022'!$A99&lt;&gt;"",IF(AND(MONTH($K97) &lt;= 7, MONTH($L97) &gt;= 7 ), IF($O97 &lt;&gt; "", $E97/$O97, ""), ""),"")</f>
        <v>#VALUE!</v>
      </c>
      <c r="W97" s="10" t="e">
        <f>IF('FY2022'!$A99&lt;&gt;"",IF(AND(MONTH($K97) &lt;= 8, MONTH($L97) &gt;= 8), IF($O97 &lt;&gt; "", $E97/$O97, ""), ""),"")</f>
        <v>#VALUE!</v>
      </c>
      <c r="X97" s="10" t="e">
        <f>IF('FY2022'!$A99&lt;&gt;"",IF(AND(MONTH($K97) &lt;= 9, MONTH($L97) &gt;= 9), IF($O97 &lt;&gt; "", $E97/$O97, ""), ""),"")</f>
        <v>#VALUE!</v>
      </c>
      <c r="Y97" s="10" t="e">
        <f>IF('FY2022'!$A99&lt;&gt;"",IF(AND(MONTH($K97) &lt;= 10, MONTH($L97) &gt;= 10), IF($O97 &lt;&gt; "", $E97/$O97, ""), ""),"")</f>
        <v>#VALUE!</v>
      </c>
      <c r="Z97" s="10" t="e">
        <f>IF('FY2022'!$A99&lt;&gt;"",IF(AND(MONTH($K97) &lt;= 11, MONTH($L97) &gt;= 11), IF($O97 &lt;&gt; "", $E97/$O97, ""), ""),"")</f>
        <v>#VALUE!</v>
      </c>
      <c r="AA97" s="10" t="e">
        <f>IF('FY2022'!$A99&lt;&gt;"",IF(AND(MONTH($K97) &lt;= 12, MONTH($L97) &gt;= 12), IF($O97 &lt;&gt; "", $E97/$O97, ""), ""),"")</f>
        <v>#VALUE!</v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 t="e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#VALUE!</v>
      </c>
      <c r="L98" s="7" t="e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#VALUE!</v>
      </c>
      <c r="M98" s="7" t="e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#VALUE!</v>
      </c>
      <c r="N98" s="7" t="e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#VALUE!</v>
      </c>
      <c r="O98" s="5" t="e">
        <f t="shared" si="1"/>
        <v>#VALUE!</v>
      </c>
      <c r="P98" s="10" t="e">
        <f>IF('FY2022'!$A100&lt;&gt;"",IF(AND(MONTH($K98) &lt;= 1, MONTH($L98) &gt;= 1), IF($O98 &lt;&gt; "", $E98/$O98, ""), ""),"")</f>
        <v>#VALUE!</v>
      </c>
      <c r="Q98" s="10" t="e">
        <f>IF('FY2022'!$A100&lt;&gt;"",IF(AND(MONTH($K98) &lt;= 2, MONTH($L98) &gt;= 2), IF($O98 &lt;&gt; "", $E98/$O98, ""), ""),"")</f>
        <v>#VALUE!</v>
      </c>
      <c r="R98" s="10" t="e">
        <f>IF('FY2022'!$A100&lt;&gt;"",IF(AND(MONTH($K98) &lt;= 3, MONTH($L98) &gt;= 3), IF($O98 &lt;&gt; "", $E98/$O98, ""), ""),"")</f>
        <v>#VALUE!</v>
      </c>
      <c r="S98" s="10" t="e">
        <f>IF('FY2022'!$A100&lt;&gt;"",IF(AND(MONTH($K98) &lt;= 4, MONTH($L98) &gt;= 4), IF($O98 &lt;&gt; "", $E98/$O98, ""), ""),"")</f>
        <v>#VALUE!</v>
      </c>
      <c r="T98" s="10" t="e">
        <f>IF('FY2022'!$A100&lt;&gt;"",IF(AND(MONTH($K98) &lt;= 5, MONTH($L98) &gt;= 5), IF($O98 &lt;&gt; "", $E98/$O98, ""), ""),"")</f>
        <v>#VALUE!</v>
      </c>
      <c r="U98" s="10" t="e">
        <f>IF('FY2022'!$A100&lt;&gt;"",IF(AND(MONTH($K98) &lt;= 6, MONTH($L98) &gt;= 6), IF($O98 &lt;&gt; "", $E98/$O98, ""), ""),"")</f>
        <v>#VALUE!</v>
      </c>
      <c r="V98" s="10" t="e">
        <f>IF('FY2022'!$A100&lt;&gt;"",IF(AND(MONTH($K98) &lt;= 7, MONTH($L98) &gt;= 7 ), IF($O98 &lt;&gt; "", $E98/$O98, ""), ""),"")</f>
        <v>#VALUE!</v>
      </c>
      <c r="W98" s="10" t="e">
        <f>IF('FY2022'!$A100&lt;&gt;"",IF(AND(MONTH($K98) &lt;= 8, MONTH($L98) &gt;= 8), IF($O98 &lt;&gt; "", $E98/$O98, ""), ""),"")</f>
        <v>#VALUE!</v>
      </c>
      <c r="X98" s="10" t="e">
        <f>IF('FY2022'!$A100&lt;&gt;"",IF(AND(MONTH($K98) &lt;= 9, MONTH($L98) &gt;= 9), IF($O98 &lt;&gt; "", $E98/$O98, ""), ""),"")</f>
        <v>#VALUE!</v>
      </c>
      <c r="Y98" s="10" t="e">
        <f>IF('FY2022'!$A100&lt;&gt;"",IF(AND(MONTH($K98) &lt;= 10, MONTH($L98) &gt;= 10), IF($O98 &lt;&gt; "", $E98/$O98, ""), ""),"")</f>
        <v>#VALUE!</v>
      </c>
      <c r="Z98" s="10" t="e">
        <f>IF('FY2022'!$A100&lt;&gt;"",IF(AND(MONTH($K98) &lt;= 11, MONTH($L98) &gt;= 11), IF($O98 &lt;&gt; "", $E98/$O98, ""), ""),"")</f>
        <v>#VALUE!</v>
      </c>
      <c r="AA98" s="10" t="e">
        <f>IF('FY2022'!$A100&lt;&gt;"",IF(AND(MONTH($K98) &lt;= 12, MONTH($L98) &gt;= 12), IF($O98 &lt;&gt; "", $E98/$O98, ""), ""),"")</f>
        <v>#VALUE!</v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 t="e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#VALUE!</v>
      </c>
      <c r="L99" s="7" t="e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#VALUE!</v>
      </c>
      <c r="M99" s="7" t="e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#VALUE!</v>
      </c>
      <c r="N99" s="7" t="e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#VALUE!</v>
      </c>
      <c r="O99" s="5" t="e">
        <f t="shared" si="1"/>
        <v>#VALUE!</v>
      </c>
      <c r="P99" s="10" t="e">
        <f>IF('FY2022'!$A101&lt;&gt;"",IF(AND(MONTH($K99) &lt;= 1, MONTH($L99) &gt;= 1), IF($O99 &lt;&gt; "", $E99/$O99, ""), ""),"")</f>
        <v>#VALUE!</v>
      </c>
      <c r="Q99" s="10" t="e">
        <f>IF('FY2022'!$A101&lt;&gt;"",IF(AND(MONTH($K99) &lt;= 2, MONTH($L99) &gt;= 2), IF($O99 &lt;&gt; "", $E99/$O99, ""), ""),"")</f>
        <v>#VALUE!</v>
      </c>
      <c r="R99" s="10" t="e">
        <f>IF('FY2022'!$A101&lt;&gt;"",IF(AND(MONTH($K99) &lt;= 3, MONTH($L99) &gt;= 3), IF($O99 &lt;&gt; "", $E99/$O99, ""), ""),"")</f>
        <v>#VALUE!</v>
      </c>
      <c r="S99" s="10" t="e">
        <f>IF('FY2022'!$A101&lt;&gt;"",IF(AND(MONTH($K99) &lt;= 4, MONTH($L99) &gt;= 4), IF($O99 &lt;&gt; "", $E99/$O99, ""), ""),"")</f>
        <v>#VALUE!</v>
      </c>
      <c r="T99" s="10" t="e">
        <f>IF('FY2022'!$A101&lt;&gt;"",IF(AND(MONTH($K99) &lt;= 5, MONTH($L99) &gt;= 5), IF($O99 &lt;&gt; "", $E99/$O99, ""), ""),"")</f>
        <v>#VALUE!</v>
      </c>
      <c r="U99" s="10" t="e">
        <f>IF('FY2022'!$A101&lt;&gt;"",IF(AND(MONTH($K99) &lt;= 6, MONTH($L99) &gt;= 6), IF($O99 &lt;&gt; "", $E99/$O99, ""), ""),"")</f>
        <v>#VALUE!</v>
      </c>
      <c r="V99" s="10" t="e">
        <f>IF('FY2022'!$A101&lt;&gt;"",IF(AND(MONTH($K99) &lt;= 7, MONTH($L99) &gt;= 7 ), IF($O99 &lt;&gt; "", $E99/$O99, ""), ""),"")</f>
        <v>#VALUE!</v>
      </c>
      <c r="W99" s="10" t="e">
        <f>IF('FY2022'!$A101&lt;&gt;"",IF(AND(MONTH($K99) &lt;= 8, MONTH($L99) &gt;= 8), IF($O99 &lt;&gt; "", $E99/$O99, ""), ""),"")</f>
        <v>#VALUE!</v>
      </c>
      <c r="X99" s="10" t="e">
        <f>IF('FY2022'!$A101&lt;&gt;"",IF(AND(MONTH($K99) &lt;= 9, MONTH($L99) &gt;= 9), IF($O99 &lt;&gt; "", $E99/$O99, ""), ""),"")</f>
        <v>#VALUE!</v>
      </c>
      <c r="Y99" s="10" t="e">
        <f>IF('FY2022'!$A101&lt;&gt;"",IF(AND(MONTH($K99) &lt;= 10, MONTH($L99) &gt;= 10), IF($O99 &lt;&gt; "", $E99/$O99, ""), ""),"")</f>
        <v>#VALUE!</v>
      </c>
      <c r="Z99" s="10" t="e">
        <f>IF('FY2022'!$A101&lt;&gt;"",IF(AND(MONTH($K99) &lt;= 11, MONTH($L99) &gt;= 11), IF($O99 &lt;&gt; "", $E99/$O99, ""), ""),"")</f>
        <v>#VALUE!</v>
      </c>
      <c r="AA99" s="10" t="e">
        <f>IF('FY2022'!$A101&lt;&gt;"",IF(AND(MONTH($K99) &lt;= 12, MONTH($L99) &gt;= 12), IF($O99 &lt;&gt; "", $E99/$O99, ""), ""),"")</f>
        <v>#VALUE!</v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 t="e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#VALUE!</v>
      </c>
      <c r="L100" s="7" t="e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#VALUE!</v>
      </c>
      <c r="M100" s="7" t="e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#VALUE!</v>
      </c>
      <c r="N100" s="7" t="e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#VALUE!</v>
      </c>
      <c r="O100" s="5" t="e">
        <f t="shared" si="1"/>
        <v>#VALUE!</v>
      </c>
      <c r="P100" s="10" t="e">
        <f>IF('FY2022'!$A102&lt;&gt;"",IF(AND(MONTH($K100) &lt;= 1, MONTH($L100) &gt;= 1), IF($O100 &lt;&gt; "", $E100/$O100, ""), ""),"")</f>
        <v>#VALUE!</v>
      </c>
      <c r="Q100" s="10" t="e">
        <f>IF('FY2022'!$A102&lt;&gt;"",IF(AND(MONTH($K100) &lt;= 2, MONTH($L100) &gt;= 2), IF($O100 &lt;&gt; "", $E100/$O100, ""), ""),"")</f>
        <v>#VALUE!</v>
      </c>
      <c r="R100" s="10" t="e">
        <f>IF('FY2022'!$A102&lt;&gt;"",IF(AND(MONTH($K100) &lt;= 3, MONTH($L100) &gt;= 3), IF($O100 &lt;&gt; "", $E100/$O100, ""), ""),"")</f>
        <v>#VALUE!</v>
      </c>
      <c r="S100" s="10" t="e">
        <f>IF('FY2022'!$A102&lt;&gt;"",IF(AND(MONTH($K100) &lt;= 4, MONTH($L100) &gt;= 4), IF($O100 &lt;&gt; "", $E100/$O100, ""), ""),"")</f>
        <v>#VALUE!</v>
      </c>
      <c r="T100" s="10" t="e">
        <f>IF('FY2022'!$A102&lt;&gt;"",IF(AND(MONTH($K100) &lt;= 5, MONTH($L100) &gt;= 5), IF($O100 &lt;&gt; "", $E100/$O100, ""), ""),"")</f>
        <v>#VALUE!</v>
      </c>
      <c r="U100" s="10" t="e">
        <f>IF('FY2022'!$A102&lt;&gt;"",IF(AND(MONTH($K100) &lt;= 6, MONTH($L100) &gt;= 6), IF($O100 &lt;&gt; "", $E100/$O100, ""), ""),"")</f>
        <v>#VALUE!</v>
      </c>
      <c r="V100" s="10" t="e">
        <f>IF('FY2022'!$A102&lt;&gt;"",IF(AND(MONTH($K100) &lt;= 7, MONTH($L100) &gt;= 7 ), IF($O100 &lt;&gt; "", $E100/$O100, ""), ""),"")</f>
        <v>#VALUE!</v>
      </c>
      <c r="W100" s="10" t="e">
        <f>IF('FY2022'!$A102&lt;&gt;"",IF(AND(MONTH($K100) &lt;= 8, MONTH($L100) &gt;= 8), IF($O100 &lt;&gt; "", $E100/$O100, ""), ""),"")</f>
        <v>#VALUE!</v>
      </c>
      <c r="X100" s="10" t="e">
        <f>IF('FY2022'!$A102&lt;&gt;"",IF(AND(MONTH($K100) &lt;= 9, MONTH($L100) &gt;= 9), IF($O100 &lt;&gt; "", $E100/$O100, ""), ""),"")</f>
        <v>#VALUE!</v>
      </c>
      <c r="Y100" s="10" t="e">
        <f>IF('FY2022'!$A102&lt;&gt;"",IF(AND(MONTH($K100) &lt;= 10, MONTH($L100) &gt;= 10), IF($O100 &lt;&gt; "", $E100/$O100, ""), ""),"")</f>
        <v>#VALUE!</v>
      </c>
      <c r="Z100" s="10" t="e">
        <f>IF('FY2022'!$A102&lt;&gt;"",IF(AND(MONTH($K100) &lt;= 11, MONTH($L100) &gt;= 11), IF($O100 &lt;&gt; "", $E100/$O100, ""), ""),"")</f>
        <v>#VALUE!</v>
      </c>
      <c r="AA100" s="10" t="e">
        <f>IF('FY2022'!$A102&lt;&gt;"",IF(AND(MONTH($K100) &lt;= 12, MONTH($L100) &gt;= 12), IF($O100 &lt;&gt; "", $E100/$O100, ""), ""),"")</f>
        <v>#VALUE!</v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 t="e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#VALUE!</v>
      </c>
      <c r="L101" s="7" t="e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#VALUE!</v>
      </c>
      <c r="M101" s="7" t="e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#VALUE!</v>
      </c>
      <c r="N101" s="7" t="e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#VALUE!</v>
      </c>
      <c r="O101" s="5" t="e">
        <f t="shared" si="1"/>
        <v>#VALUE!</v>
      </c>
      <c r="P101" s="10" t="e">
        <f>IF('FY2022'!$A103&lt;&gt;"",IF(AND(MONTH($K101) &lt;= 1, MONTH($L101) &gt;= 1), IF($O101 &lt;&gt; "", $E101/$O101, ""), ""),"")</f>
        <v>#VALUE!</v>
      </c>
      <c r="Q101" s="10" t="e">
        <f>IF('FY2022'!$A103&lt;&gt;"",IF(AND(MONTH($K101) &lt;= 2, MONTH($L101) &gt;= 2), IF($O101 &lt;&gt; "", $E101/$O101, ""), ""),"")</f>
        <v>#VALUE!</v>
      </c>
      <c r="R101" s="10" t="e">
        <f>IF('FY2022'!$A103&lt;&gt;"",IF(AND(MONTH($K101) &lt;= 3, MONTH($L101) &gt;= 3), IF($O101 &lt;&gt; "", $E101/$O101, ""), ""),"")</f>
        <v>#VALUE!</v>
      </c>
      <c r="S101" s="10" t="e">
        <f>IF('FY2022'!$A103&lt;&gt;"",IF(AND(MONTH($K101) &lt;= 4, MONTH($L101) &gt;= 4), IF($O101 &lt;&gt; "", $E101/$O101, ""), ""),"")</f>
        <v>#VALUE!</v>
      </c>
      <c r="T101" s="10" t="e">
        <f>IF('FY2022'!$A103&lt;&gt;"",IF(AND(MONTH($K101) &lt;= 5, MONTH($L101) &gt;= 5), IF($O101 &lt;&gt; "", $E101/$O101, ""), ""),"")</f>
        <v>#VALUE!</v>
      </c>
      <c r="U101" s="10" t="e">
        <f>IF('FY2022'!$A103&lt;&gt;"",IF(AND(MONTH($K101) &lt;= 6, MONTH($L101) &gt;= 6), IF($O101 &lt;&gt; "", $E101/$O101, ""), ""),"")</f>
        <v>#VALUE!</v>
      </c>
      <c r="V101" s="10" t="e">
        <f>IF('FY2022'!$A103&lt;&gt;"",IF(AND(MONTH($K101) &lt;= 7, MONTH($L101) &gt;= 7 ), IF($O101 &lt;&gt; "", $E101/$O101, ""), ""),"")</f>
        <v>#VALUE!</v>
      </c>
      <c r="W101" s="10" t="e">
        <f>IF('FY2022'!$A103&lt;&gt;"",IF(AND(MONTH($K101) &lt;= 8, MONTH($L101) &gt;= 8), IF($O101 &lt;&gt; "", $E101/$O101, ""), ""),"")</f>
        <v>#VALUE!</v>
      </c>
      <c r="X101" s="10" t="e">
        <f>IF('FY2022'!$A103&lt;&gt;"",IF(AND(MONTH($K101) &lt;= 9, MONTH($L101) &gt;= 9), IF($O101 &lt;&gt; "", $E101/$O101, ""), ""),"")</f>
        <v>#VALUE!</v>
      </c>
      <c r="Y101" s="10" t="e">
        <f>IF('FY2022'!$A103&lt;&gt;"",IF(AND(MONTH($K101) &lt;= 10, MONTH($L101) &gt;= 10), IF($O101 &lt;&gt; "", $E101/$O101, ""), ""),"")</f>
        <v>#VALUE!</v>
      </c>
      <c r="Z101" s="10" t="e">
        <f>IF('FY2022'!$A103&lt;&gt;"",IF(AND(MONTH($K101) &lt;= 11, MONTH($L101) &gt;= 11), IF($O101 &lt;&gt; "", $E101/$O101, ""), ""),"")</f>
        <v>#VALUE!</v>
      </c>
      <c r="AA101" s="10" t="e">
        <f>IF('FY2022'!$A103&lt;&gt;"",IF(AND(MONTH($K101) &lt;= 12, MONTH($L101) &gt;= 12), IF($O101 &lt;&gt; "", $E101/$O101, ""), ""),"")</f>
        <v>#VALUE!</v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 t="e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#VALUE!</v>
      </c>
      <c r="L102" s="7" t="e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#VALUE!</v>
      </c>
      <c r="M102" s="7" t="e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#VALUE!</v>
      </c>
      <c r="N102" s="7" t="e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#VALUE!</v>
      </c>
      <c r="O102" s="5" t="e">
        <f t="shared" si="1"/>
        <v>#VALUE!</v>
      </c>
      <c r="P102" s="10" t="e">
        <f>IF('FY2022'!$A104&lt;&gt;"",IF(AND(MONTH($K102) &lt;= 1, MONTH($L102) &gt;= 1), IF($O102 &lt;&gt; "", $E102/$O102, ""), ""),"")</f>
        <v>#VALUE!</v>
      </c>
      <c r="Q102" s="10" t="e">
        <f>IF('FY2022'!$A104&lt;&gt;"",IF(AND(MONTH($K102) &lt;= 2, MONTH($L102) &gt;= 2), IF($O102 &lt;&gt; "", $E102/$O102, ""), ""),"")</f>
        <v>#VALUE!</v>
      </c>
      <c r="R102" s="10" t="e">
        <f>IF('FY2022'!$A104&lt;&gt;"",IF(AND(MONTH($K102) &lt;= 3, MONTH($L102) &gt;= 3), IF($O102 &lt;&gt; "", $E102/$O102, ""), ""),"")</f>
        <v>#VALUE!</v>
      </c>
      <c r="S102" s="10" t="e">
        <f>IF('FY2022'!$A104&lt;&gt;"",IF(AND(MONTH($K102) &lt;= 4, MONTH($L102) &gt;= 4), IF($O102 &lt;&gt; "", $E102/$O102, ""), ""),"")</f>
        <v>#VALUE!</v>
      </c>
      <c r="T102" s="10" t="e">
        <f>IF('FY2022'!$A104&lt;&gt;"",IF(AND(MONTH($K102) &lt;= 5, MONTH($L102) &gt;= 5), IF($O102 &lt;&gt; "", $E102/$O102, ""), ""),"")</f>
        <v>#VALUE!</v>
      </c>
      <c r="U102" s="10" t="e">
        <f>IF('FY2022'!$A104&lt;&gt;"",IF(AND(MONTH($K102) &lt;= 6, MONTH($L102) &gt;= 6), IF($O102 &lt;&gt; "", $E102/$O102, ""), ""),"")</f>
        <v>#VALUE!</v>
      </c>
      <c r="V102" s="10" t="e">
        <f>IF('FY2022'!$A104&lt;&gt;"",IF(AND(MONTH($K102) &lt;= 7, MONTH($L102) &gt;= 7 ), IF($O102 &lt;&gt; "", $E102/$O102, ""), ""),"")</f>
        <v>#VALUE!</v>
      </c>
      <c r="W102" s="10" t="e">
        <f>IF('FY2022'!$A104&lt;&gt;"",IF(AND(MONTH($K102) &lt;= 8, MONTH($L102) &gt;= 8), IF($O102 &lt;&gt; "", $E102/$O102, ""), ""),"")</f>
        <v>#VALUE!</v>
      </c>
      <c r="X102" s="10" t="e">
        <f>IF('FY2022'!$A104&lt;&gt;"",IF(AND(MONTH($K102) &lt;= 9, MONTH($L102) &gt;= 9), IF($O102 &lt;&gt; "", $E102/$O102, ""), ""),"")</f>
        <v>#VALUE!</v>
      </c>
      <c r="Y102" s="10" t="e">
        <f>IF('FY2022'!$A104&lt;&gt;"",IF(AND(MONTH($K102) &lt;= 10, MONTH($L102) &gt;= 10), IF($O102 &lt;&gt; "", $E102/$O102, ""), ""),"")</f>
        <v>#VALUE!</v>
      </c>
      <c r="Z102" s="10" t="e">
        <f>IF('FY2022'!$A104&lt;&gt;"",IF(AND(MONTH($K102) &lt;= 11, MONTH($L102) &gt;= 11), IF($O102 &lt;&gt; "", $E102/$O102, ""), ""),"")</f>
        <v>#VALUE!</v>
      </c>
      <c r="AA102" s="10" t="e">
        <f>IF('FY2022'!$A104&lt;&gt;"",IF(AND(MONTH($K102) &lt;= 12, MONTH($L102) &gt;= 12), IF($O102 &lt;&gt; "", $E102/$O102, ""), ""),"")</f>
        <v>#VALUE!</v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 t="e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#VALUE!</v>
      </c>
      <c r="L103" s="7" t="e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#VALUE!</v>
      </c>
      <c r="M103" s="7" t="e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#VALUE!</v>
      </c>
      <c r="N103" s="7" t="e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#VALUE!</v>
      </c>
      <c r="O103" s="5" t="e">
        <f t="shared" si="1"/>
        <v>#VALUE!</v>
      </c>
      <c r="P103" s="10" t="e">
        <f>IF('FY2022'!$A105&lt;&gt;"",IF(AND(MONTH($K103) &lt;= 1, MONTH($L103) &gt;= 1), IF($O103 &lt;&gt; "", $E103/$O103, ""), ""),"")</f>
        <v>#VALUE!</v>
      </c>
      <c r="Q103" s="10" t="e">
        <f>IF('FY2022'!$A105&lt;&gt;"",IF(AND(MONTH($K103) &lt;= 2, MONTH($L103) &gt;= 2), IF($O103 &lt;&gt; "", $E103/$O103, ""), ""),"")</f>
        <v>#VALUE!</v>
      </c>
      <c r="R103" s="10" t="e">
        <f>IF('FY2022'!$A105&lt;&gt;"",IF(AND(MONTH($K103) &lt;= 3, MONTH($L103) &gt;= 3), IF($O103 &lt;&gt; "", $E103/$O103, ""), ""),"")</f>
        <v>#VALUE!</v>
      </c>
      <c r="S103" s="10" t="e">
        <f>IF('FY2022'!$A105&lt;&gt;"",IF(AND(MONTH($K103) &lt;= 4, MONTH($L103) &gt;= 4), IF($O103 &lt;&gt; "", $E103/$O103, ""), ""),"")</f>
        <v>#VALUE!</v>
      </c>
      <c r="T103" s="10" t="e">
        <f>IF('FY2022'!$A105&lt;&gt;"",IF(AND(MONTH($K103) &lt;= 5, MONTH($L103) &gt;= 5), IF($O103 &lt;&gt; "", $E103/$O103, ""), ""),"")</f>
        <v>#VALUE!</v>
      </c>
      <c r="U103" s="10" t="e">
        <f>IF('FY2022'!$A105&lt;&gt;"",IF(AND(MONTH($K103) &lt;= 6, MONTH($L103) &gt;= 6), IF($O103 &lt;&gt; "", $E103/$O103, ""), ""),"")</f>
        <v>#VALUE!</v>
      </c>
      <c r="V103" s="10" t="e">
        <f>IF('FY2022'!$A105&lt;&gt;"",IF(AND(MONTH($K103) &lt;= 7, MONTH($L103) &gt;= 7 ), IF($O103 &lt;&gt; "", $E103/$O103, ""), ""),"")</f>
        <v>#VALUE!</v>
      </c>
      <c r="W103" s="10" t="e">
        <f>IF('FY2022'!$A105&lt;&gt;"",IF(AND(MONTH($K103) &lt;= 8, MONTH($L103) &gt;= 8), IF($O103 &lt;&gt; "", $E103/$O103, ""), ""),"")</f>
        <v>#VALUE!</v>
      </c>
      <c r="X103" s="10" t="e">
        <f>IF('FY2022'!$A105&lt;&gt;"",IF(AND(MONTH($K103) &lt;= 9, MONTH($L103) &gt;= 9), IF($O103 &lt;&gt; "", $E103/$O103, ""), ""),"")</f>
        <v>#VALUE!</v>
      </c>
      <c r="Y103" s="10" t="e">
        <f>IF('FY2022'!$A105&lt;&gt;"",IF(AND(MONTH($K103) &lt;= 10, MONTH($L103) &gt;= 10), IF($O103 &lt;&gt; "", $E103/$O103, ""), ""),"")</f>
        <v>#VALUE!</v>
      </c>
      <c r="Z103" s="10" t="e">
        <f>IF('FY2022'!$A105&lt;&gt;"",IF(AND(MONTH($K103) &lt;= 11, MONTH($L103) &gt;= 11), IF($O103 &lt;&gt; "", $E103/$O103, ""), ""),"")</f>
        <v>#VALUE!</v>
      </c>
      <c r="AA103" s="10" t="e">
        <f>IF('FY2022'!$A105&lt;&gt;"",IF(AND(MONTH($K103) &lt;= 12, MONTH($L103) &gt;= 12), IF($O103 &lt;&gt; "", $E103/$O103, ""), ""),"")</f>
        <v>#VALUE!</v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 t="e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#VALUE!</v>
      </c>
      <c r="L104" s="7" t="e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#VALUE!</v>
      </c>
      <c r="M104" s="7" t="e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#VALUE!</v>
      </c>
      <c r="N104" s="7" t="e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#VALUE!</v>
      </c>
      <c r="O104" s="5" t="e">
        <f t="shared" si="1"/>
        <v>#VALUE!</v>
      </c>
      <c r="P104" s="10" t="e">
        <f>IF('FY2022'!$A106&lt;&gt;"",IF(AND(MONTH($K104) &lt;= 1, MONTH($L104) &gt;= 1), IF($O104 &lt;&gt; "", $E104/$O104, ""), ""),"")</f>
        <v>#VALUE!</v>
      </c>
      <c r="Q104" s="10" t="e">
        <f>IF('FY2022'!$A106&lt;&gt;"",IF(AND(MONTH($K104) &lt;= 2, MONTH($L104) &gt;= 2), IF($O104 &lt;&gt; "", $E104/$O104, ""), ""),"")</f>
        <v>#VALUE!</v>
      </c>
      <c r="R104" s="10" t="e">
        <f>IF('FY2022'!$A106&lt;&gt;"",IF(AND(MONTH($K104) &lt;= 3, MONTH($L104) &gt;= 3), IF($O104 &lt;&gt; "", $E104/$O104, ""), ""),"")</f>
        <v>#VALUE!</v>
      </c>
      <c r="S104" s="10" t="e">
        <f>IF('FY2022'!$A106&lt;&gt;"",IF(AND(MONTH($K104) &lt;= 4, MONTH($L104) &gt;= 4), IF($O104 &lt;&gt; "", $E104/$O104, ""), ""),"")</f>
        <v>#VALUE!</v>
      </c>
      <c r="T104" s="10" t="e">
        <f>IF('FY2022'!$A106&lt;&gt;"",IF(AND(MONTH($K104) &lt;= 5, MONTH($L104) &gt;= 5), IF($O104 &lt;&gt; "", $E104/$O104, ""), ""),"")</f>
        <v>#VALUE!</v>
      </c>
      <c r="U104" s="10" t="e">
        <f>IF('FY2022'!$A106&lt;&gt;"",IF(AND(MONTH($K104) &lt;= 6, MONTH($L104) &gt;= 6), IF($O104 &lt;&gt; "", $E104/$O104, ""), ""),"")</f>
        <v>#VALUE!</v>
      </c>
      <c r="V104" s="10" t="e">
        <f>IF('FY2022'!$A106&lt;&gt;"",IF(AND(MONTH($K104) &lt;= 7, MONTH($L104) &gt;= 7 ), IF($O104 &lt;&gt; "", $E104/$O104, ""), ""),"")</f>
        <v>#VALUE!</v>
      </c>
      <c r="W104" s="10" t="e">
        <f>IF('FY2022'!$A106&lt;&gt;"",IF(AND(MONTH($K104) &lt;= 8, MONTH($L104) &gt;= 8), IF($O104 &lt;&gt; "", $E104/$O104, ""), ""),"")</f>
        <v>#VALUE!</v>
      </c>
      <c r="X104" s="10" t="e">
        <f>IF('FY2022'!$A106&lt;&gt;"",IF(AND(MONTH($K104) &lt;= 9, MONTH($L104) &gt;= 9), IF($O104 &lt;&gt; "", $E104/$O104, ""), ""),"")</f>
        <v>#VALUE!</v>
      </c>
      <c r="Y104" s="10" t="e">
        <f>IF('FY2022'!$A106&lt;&gt;"",IF(AND(MONTH($K104) &lt;= 10, MONTH($L104) &gt;= 10), IF($O104 &lt;&gt; "", $E104/$O104, ""), ""),"")</f>
        <v>#VALUE!</v>
      </c>
      <c r="Z104" s="10" t="e">
        <f>IF('FY2022'!$A106&lt;&gt;"",IF(AND(MONTH($K104) &lt;= 11, MONTH($L104) &gt;= 11), IF($O104 &lt;&gt; "", $E104/$O104, ""), ""),"")</f>
        <v>#VALUE!</v>
      </c>
      <c r="AA104" s="10" t="e">
        <f>IF('FY2022'!$A106&lt;&gt;"",IF(AND(MONTH($K104) &lt;= 12, MONTH($L104) &gt;= 12), IF($O104 &lt;&gt; "", $E104/$O104, ""), ""),"")</f>
        <v>#VALUE!</v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 t="e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#VALUE!</v>
      </c>
      <c r="L105" s="7" t="e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#VALUE!</v>
      </c>
      <c r="M105" s="7" t="e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#VALUE!</v>
      </c>
      <c r="N105" s="7" t="e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#VALUE!</v>
      </c>
      <c r="O105" s="5" t="e">
        <f t="shared" si="1"/>
        <v>#VALUE!</v>
      </c>
      <c r="P105" s="10" t="e">
        <f>IF('FY2022'!$A107&lt;&gt;"",IF(AND(MONTH($K105) &lt;= 1, MONTH($L105) &gt;= 1), IF($O105 &lt;&gt; "", $E105/$O105, ""), ""),"")</f>
        <v>#VALUE!</v>
      </c>
      <c r="Q105" s="10" t="e">
        <f>IF('FY2022'!$A107&lt;&gt;"",IF(AND(MONTH($K105) &lt;= 2, MONTH($L105) &gt;= 2), IF($O105 &lt;&gt; "", $E105/$O105, ""), ""),"")</f>
        <v>#VALUE!</v>
      </c>
      <c r="R105" s="10" t="e">
        <f>IF('FY2022'!$A107&lt;&gt;"",IF(AND(MONTH($K105) &lt;= 3, MONTH($L105) &gt;= 3), IF($O105 &lt;&gt; "", $E105/$O105, ""), ""),"")</f>
        <v>#VALUE!</v>
      </c>
      <c r="S105" s="10" t="e">
        <f>IF('FY2022'!$A107&lt;&gt;"",IF(AND(MONTH($K105) &lt;= 4, MONTH($L105) &gt;= 4), IF($O105 &lt;&gt; "", $E105/$O105, ""), ""),"")</f>
        <v>#VALUE!</v>
      </c>
      <c r="T105" s="10" t="e">
        <f>IF('FY2022'!$A107&lt;&gt;"",IF(AND(MONTH($K105) &lt;= 5, MONTH($L105) &gt;= 5), IF($O105 &lt;&gt; "", $E105/$O105, ""), ""),"")</f>
        <v>#VALUE!</v>
      </c>
      <c r="U105" s="10" t="e">
        <f>IF('FY2022'!$A107&lt;&gt;"",IF(AND(MONTH($K105) &lt;= 6, MONTH($L105) &gt;= 6), IF($O105 &lt;&gt; "", $E105/$O105, ""), ""),"")</f>
        <v>#VALUE!</v>
      </c>
      <c r="V105" s="10" t="e">
        <f>IF('FY2022'!$A107&lt;&gt;"",IF(AND(MONTH($K105) &lt;= 7, MONTH($L105) &gt;= 7 ), IF($O105 &lt;&gt; "", $E105/$O105, ""), ""),"")</f>
        <v>#VALUE!</v>
      </c>
      <c r="W105" s="10" t="e">
        <f>IF('FY2022'!$A107&lt;&gt;"",IF(AND(MONTH($K105) &lt;= 8, MONTH($L105) &gt;= 8), IF($O105 &lt;&gt; "", $E105/$O105, ""), ""),"")</f>
        <v>#VALUE!</v>
      </c>
      <c r="X105" s="10" t="e">
        <f>IF('FY2022'!$A107&lt;&gt;"",IF(AND(MONTH($K105) &lt;= 9, MONTH($L105) &gt;= 9), IF($O105 &lt;&gt; "", $E105/$O105, ""), ""),"")</f>
        <v>#VALUE!</v>
      </c>
      <c r="Y105" s="10" t="e">
        <f>IF('FY2022'!$A107&lt;&gt;"",IF(AND(MONTH($K105) &lt;= 10, MONTH($L105) &gt;= 10), IF($O105 &lt;&gt; "", $E105/$O105, ""), ""),"")</f>
        <v>#VALUE!</v>
      </c>
      <c r="Z105" s="10" t="e">
        <f>IF('FY2022'!$A107&lt;&gt;"",IF(AND(MONTH($K105) &lt;= 11, MONTH($L105) &gt;= 11), IF($O105 &lt;&gt; "", $E105/$O105, ""), ""),"")</f>
        <v>#VALUE!</v>
      </c>
      <c r="AA105" s="10" t="e">
        <f>IF('FY2022'!$A107&lt;&gt;"",IF(AND(MONTH($K105) &lt;= 12, MONTH($L105) &gt;= 12), IF($O105 &lt;&gt; "", $E105/$O105, ""), ""),"")</f>
        <v>#VALUE!</v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 t="e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#VALUE!</v>
      </c>
      <c r="L106" s="7" t="e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#VALUE!</v>
      </c>
      <c r="M106" s="7" t="e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#VALUE!</v>
      </c>
      <c r="N106" s="7" t="e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#VALUE!</v>
      </c>
      <c r="O106" s="5" t="e">
        <f t="shared" si="1"/>
        <v>#VALUE!</v>
      </c>
      <c r="P106" s="10" t="e">
        <f>IF('FY2022'!$A108&lt;&gt;"",IF(AND(MONTH($K106) &lt;= 1, MONTH($L106) &gt;= 1), IF($O106 &lt;&gt; "", $E106/$O106, ""), ""),"")</f>
        <v>#VALUE!</v>
      </c>
      <c r="Q106" s="10" t="e">
        <f>IF('FY2022'!$A108&lt;&gt;"",IF(AND(MONTH($K106) &lt;= 2, MONTH($L106) &gt;= 2), IF($O106 &lt;&gt; "", $E106/$O106, ""), ""),"")</f>
        <v>#VALUE!</v>
      </c>
      <c r="R106" s="10" t="e">
        <f>IF('FY2022'!$A108&lt;&gt;"",IF(AND(MONTH($K106) &lt;= 3, MONTH($L106) &gt;= 3), IF($O106 &lt;&gt; "", $E106/$O106, ""), ""),"")</f>
        <v>#VALUE!</v>
      </c>
      <c r="S106" s="10" t="e">
        <f>IF('FY2022'!$A108&lt;&gt;"",IF(AND(MONTH($K106) &lt;= 4, MONTH($L106) &gt;= 4), IF($O106 &lt;&gt; "", $E106/$O106, ""), ""),"")</f>
        <v>#VALUE!</v>
      </c>
      <c r="T106" s="10" t="e">
        <f>IF('FY2022'!$A108&lt;&gt;"",IF(AND(MONTH($K106) &lt;= 5, MONTH($L106) &gt;= 5), IF($O106 &lt;&gt; "", $E106/$O106, ""), ""),"")</f>
        <v>#VALUE!</v>
      </c>
      <c r="U106" s="10" t="e">
        <f>IF('FY2022'!$A108&lt;&gt;"",IF(AND(MONTH($K106) &lt;= 6, MONTH($L106) &gt;= 6), IF($O106 &lt;&gt; "", $E106/$O106, ""), ""),"")</f>
        <v>#VALUE!</v>
      </c>
      <c r="V106" s="10" t="e">
        <f>IF('FY2022'!$A108&lt;&gt;"",IF(AND(MONTH($K106) &lt;= 7, MONTH($L106) &gt;= 7 ), IF($O106 &lt;&gt; "", $E106/$O106, ""), ""),"")</f>
        <v>#VALUE!</v>
      </c>
      <c r="W106" s="10" t="e">
        <f>IF('FY2022'!$A108&lt;&gt;"",IF(AND(MONTH($K106) &lt;= 8, MONTH($L106) &gt;= 8), IF($O106 &lt;&gt; "", $E106/$O106, ""), ""),"")</f>
        <v>#VALUE!</v>
      </c>
      <c r="X106" s="10" t="e">
        <f>IF('FY2022'!$A108&lt;&gt;"",IF(AND(MONTH($K106) &lt;= 9, MONTH($L106) &gt;= 9), IF($O106 &lt;&gt; "", $E106/$O106, ""), ""),"")</f>
        <v>#VALUE!</v>
      </c>
      <c r="Y106" s="10" t="e">
        <f>IF('FY2022'!$A108&lt;&gt;"",IF(AND(MONTH($K106) &lt;= 10, MONTH($L106) &gt;= 10), IF($O106 &lt;&gt; "", $E106/$O106, ""), ""),"")</f>
        <v>#VALUE!</v>
      </c>
      <c r="Z106" s="10" t="e">
        <f>IF('FY2022'!$A108&lt;&gt;"",IF(AND(MONTH($K106) &lt;= 11, MONTH($L106) &gt;= 11), IF($O106 &lt;&gt; "", $E106/$O106, ""), ""),"")</f>
        <v>#VALUE!</v>
      </c>
      <c r="AA106" s="10" t="e">
        <f>IF('FY2022'!$A108&lt;&gt;"",IF(AND(MONTH($K106) &lt;= 12, MONTH($L106) &gt;= 12), IF($O106 &lt;&gt; "", $E106/$O106, ""), ""),"")</f>
        <v>#VALUE!</v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 t="e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#VALUE!</v>
      </c>
      <c r="L107" s="7" t="e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#VALUE!</v>
      </c>
      <c r="M107" s="7" t="e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#VALUE!</v>
      </c>
      <c r="N107" s="7" t="e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#VALUE!</v>
      </c>
      <c r="O107" s="5" t="e">
        <f t="shared" si="1"/>
        <v>#VALUE!</v>
      </c>
      <c r="P107" s="10" t="e">
        <f>IF('FY2022'!$A109&lt;&gt;"",IF(AND(MONTH($K107) &lt;= 1, MONTH($L107) &gt;= 1), IF($O107 &lt;&gt; "", $E107/$O107, ""), ""),"")</f>
        <v>#VALUE!</v>
      </c>
      <c r="Q107" s="10" t="e">
        <f>IF('FY2022'!$A109&lt;&gt;"",IF(AND(MONTH($K107) &lt;= 2, MONTH($L107) &gt;= 2), IF($O107 &lt;&gt; "", $E107/$O107, ""), ""),"")</f>
        <v>#VALUE!</v>
      </c>
      <c r="R107" s="10" t="e">
        <f>IF('FY2022'!$A109&lt;&gt;"",IF(AND(MONTH($K107) &lt;= 3, MONTH($L107) &gt;= 3), IF($O107 &lt;&gt; "", $E107/$O107, ""), ""),"")</f>
        <v>#VALUE!</v>
      </c>
      <c r="S107" s="10" t="e">
        <f>IF('FY2022'!$A109&lt;&gt;"",IF(AND(MONTH($K107) &lt;= 4, MONTH($L107) &gt;= 4), IF($O107 &lt;&gt; "", $E107/$O107, ""), ""),"")</f>
        <v>#VALUE!</v>
      </c>
      <c r="T107" s="10" t="e">
        <f>IF('FY2022'!$A109&lt;&gt;"",IF(AND(MONTH($K107) &lt;= 5, MONTH($L107) &gt;= 5), IF($O107 &lt;&gt; "", $E107/$O107, ""), ""),"")</f>
        <v>#VALUE!</v>
      </c>
      <c r="U107" s="10" t="e">
        <f>IF('FY2022'!$A109&lt;&gt;"",IF(AND(MONTH($K107) &lt;= 6, MONTH($L107) &gt;= 6), IF($O107 &lt;&gt; "", $E107/$O107, ""), ""),"")</f>
        <v>#VALUE!</v>
      </c>
      <c r="V107" s="10" t="e">
        <f>IF('FY2022'!$A109&lt;&gt;"",IF(AND(MONTH($K107) &lt;= 7, MONTH($L107) &gt;= 7 ), IF($O107 &lt;&gt; "", $E107/$O107, ""), ""),"")</f>
        <v>#VALUE!</v>
      </c>
      <c r="W107" s="10" t="e">
        <f>IF('FY2022'!$A109&lt;&gt;"",IF(AND(MONTH($K107) &lt;= 8, MONTH($L107) &gt;= 8), IF($O107 &lt;&gt; "", $E107/$O107, ""), ""),"")</f>
        <v>#VALUE!</v>
      </c>
      <c r="X107" s="10" t="e">
        <f>IF('FY2022'!$A109&lt;&gt;"",IF(AND(MONTH($K107) &lt;= 9, MONTH($L107) &gt;= 9), IF($O107 &lt;&gt; "", $E107/$O107, ""), ""),"")</f>
        <v>#VALUE!</v>
      </c>
      <c r="Y107" s="10" t="e">
        <f>IF('FY2022'!$A109&lt;&gt;"",IF(AND(MONTH($K107) &lt;= 10, MONTH($L107) &gt;= 10), IF($O107 &lt;&gt; "", $E107/$O107, ""), ""),"")</f>
        <v>#VALUE!</v>
      </c>
      <c r="Z107" s="10" t="e">
        <f>IF('FY2022'!$A109&lt;&gt;"",IF(AND(MONTH($K107) &lt;= 11, MONTH($L107) &gt;= 11), IF($O107 &lt;&gt; "", $E107/$O107, ""), ""),"")</f>
        <v>#VALUE!</v>
      </c>
      <c r="AA107" s="10" t="e">
        <f>IF('FY2022'!$A109&lt;&gt;"",IF(AND(MONTH($K107) &lt;= 12, MONTH($L107) &gt;= 12), IF($O107 &lt;&gt; "", $E107/$O107, ""), ""),"")</f>
        <v>#VALUE!</v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 t="e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#VALUE!</v>
      </c>
      <c r="L108" s="7" t="e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#VALUE!</v>
      </c>
      <c r="M108" s="7" t="e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#VALUE!</v>
      </c>
      <c r="N108" s="7" t="e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#VALUE!</v>
      </c>
      <c r="O108" s="5" t="e">
        <f t="shared" si="1"/>
        <v>#VALUE!</v>
      </c>
      <c r="P108" s="10" t="e">
        <f>IF('FY2022'!$A110&lt;&gt;"",IF(AND(MONTH($K108) &lt;= 1, MONTH($L108) &gt;= 1), IF($O108 &lt;&gt; "", $E108/$O108, ""), ""),"")</f>
        <v>#VALUE!</v>
      </c>
      <c r="Q108" s="10" t="e">
        <f>IF('FY2022'!$A110&lt;&gt;"",IF(AND(MONTH($K108) &lt;= 2, MONTH($L108) &gt;= 2), IF($O108 &lt;&gt; "", $E108/$O108, ""), ""),"")</f>
        <v>#VALUE!</v>
      </c>
      <c r="R108" s="10" t="e">
        <f>IF('FY2022'!$A110&lt;&gt;"",IF(AND(MONTH($K108) &lt;= 3, MONTH($L108) &gt;= 3), IF($O108 &lt;&gt; "", $E108/$O108, ""), ""),"")</f>
        <v>#VALUE!</v>
      </c>
      <c r="S108" s="10" t="e">
        <f>IF('FY2022'!$A110&lt;&gt;"",IF(AND(MONTH($K108) &lt;= 4, MONTH($L108) &gt;= 4), IF($O108 &lt;&gt; "", $E108/$O108, ""), ""),"")</f>
        <v>#VALUE!</v>
      </c>
      <c r="T108" s="10" t="e">
        <f>IF('FY2022'!$A110&lt;&gt;"",IF(AND(MONTH($K108) &lt;= 5, MONTH($L108) &gt;= 5), IF($O108 &lt;&gt; "", $E108/$O108, ""), ""),"")</f>
        <v>#VALUE!</v>
      </c>
      <c r="U108" s="10" t="e">
        <f>IF('FY2022'!$A110&lt;&gt;"",IF(AND(MONTH($K108) &lt;= 6, MONTH($L108) &gt;= 6), IF($O108 &lt;&gt; "", $E108/$O108, ""), ""),"")</f>
        <v>#VALUE!</v>
      </c>
      <c r="V108" s="10" t="e">
        <f>IF('FY2022'!$A110&lt;&gt;"",IF(AND(MONTH($K108) &lt;= 7, MONTH($L108) &gt;= 7 ), IF($O108 &lt;&gt; "", $E108/$O108, ""), ""),"")</f>
        <v>#VALUE!</v>
      </c>
      <c r="W108" s="10" t="e">
        <f>IF('FY2022'!$A110&lt;&gt;"",IF(AND(MONTH($K108) &lt;= 8, MONTH($L108) &gt;= 8), IF($O108 &lt;&gt; "", $E108/$O108, ""), ""),"")</f>
        <v>#VALUE!</v>
      </c>
      <c r="X108" s="10" t="e">
        <f>IF('FY2022'!$A110&lt;&gt;"",IF(AND(MONTH($K108) &lt;= 9, MONTH($L108) &gt;= 9), IF($O108 &lt;&gt; "", $E108/$O108, ""), ""),"")</f>
        <v>#VALUE!</v>
      </c>
      <c r="Y108" s="10" t="e">
        <f>IF('FY2022'!$A110&lt;&gt;"",IF(AND(MONTH($K108) &lt;= 10, MONTH($L108) &gt;= 10), IF($O108 &lt;&gt; "", $E108/$O108, ""), ""),"")</f>
        <v>#VALUE!</v>
      </c>
      <c r="Z108" s="10" t="e">
        <f>IF('FY2022'!$A110&lt;&gt;"",IF(AND(MONTH($K108) &lt;= 11, MONTH($L108) &gt;= 11), IF($O108 &lt;&gt; "", $E108/$O108, ""), ""),"")</f>
        <v>#VALUE!</v>
      </c>
      <c r="AA108" s="10" t="e">
        <f>IF('FY2022'!$A110&lt;&gt;"",IF(AND(MONTH($K108) &lt;= 12, MONTH($L108) &gt;= 12), IF($O108 &lt;&gt; "", $E108/$O108, ""), ""),"")</f>
        <v>#VALUE!</v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 t="e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#VALUE!</v>
      </c>
      <c r="L109" s="7" t="e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#VALUE!</v>
      </c>
      <c r="M109" s="7" t="e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#VALUE!</v>
      </c>
      <c r="N109" s="7" t="e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#VALUE!</v>
      </c>
      <c r="O109" s="5" t="e">
        <f t="shared" si="1"/>
        <v>#VALUE!</v>
      </c>
      <c r="P109" s="10" t="e">
        <f>IF('FY2022'!$A111&lt;&gt;"",IF(AND(MONTH($K109) &lt;= 1, MONTH($L109) &gt;= 1), IF($O109 &lt;&gt; "", $E109/$O109, ""), ""),"")</f>
        <v>#VALUE!</v>
      </c>
      <c r="Q109" s="10" t="e">
        <f>IF('FY2022'!$A111&lt;&gt;"",IF(AND(MONTH($K109) &lt;= 2, MONTH($L109) &gt;= 2), IF($O109 &lt;&gt; "", $E109/$O109, ""), ""),"")</f>
        <v>#VALUE!</v>
      </c>
      <c r="R109" s="10" t="e">
        <f>IF('FY2022'!$A111&lt;&gt;"",IF(AND(MONTH($K109) &lt;= 3, MONTH($L109) &gt;= 3), IF($O109 &lt;&gt; "", $E109/$O109, ""), ""),"")</f>
        <v>#VALUE!</v>
      </c>
      <c r="S109" s="10" t="e">
        <f>IF('FY2022'!$A111&lt;&gt;"",IF(AND(MONTH($K109) &lt;= 4, MONTH($L109) &gt;= 4), IF($O109 &lt;&gt; "", $E109/$O109, ""), ""),"")</f>
        <v>#VALUE!</v>
      </c>
      <c r="T109" s="10" t="e">
        <f>IF('FY2022'!$A111&lt;&gt;"",IF(AND(MONTH($K109) &lt;= 5, MONTH($L109) &gt;= 5), IF($O109 &lt;&gt; "", $E109/$O109, ""), ""),"")</f>
        <v>#VALUE!</v>
      </c>
      <c r="U109" s="10" t="e">
        <f>IF('FY2022'!$A111&lt;&gt;"",IF(AND(MONTH($K109) &lt;= 6, MONTH($L109) &gt;= 6), IF($O109 &lt;&gt; "", $E109/$O109, ""), ""),"")</f>
        <v>#VALUE!</v>
      </c>
      <c r="V109" s="10" t="e">
        <f>IF('FY2022'!$A111&lt;&gt;"",IF(AND(MONTH($K109) &lt;= 7, MONTH($L109) &gt;= 7 ), IF($O109 &lt;&gt; "", $E109/$O109, ""), ""),"")</f>
        <v>#VALUE!</v>
      </c>
      <c r="W109" s="10" t="e">
        <f>IF('FY2022'!$A111&lt;&gt;"",IF(AND(MONTH($K109) &lt;= 8, MONTH($L109) &gt;= 8), IF($O109 &lt;&gt; "", $E109/$O109, ""), ""),"")</f>
        <v>#VALUE!</v>
      </c>
      <c r="X109" s="10" t="e">
        <f>IF('FY2022'!$A111&lt;&gt;"",IF(AND(MONTH($K109) &lt;= 9, MONTH($L109) &gt;= 9), IF($O109 &lt;&gt; "", $E109/$O109, ""), ""),"")</f>
        <v>#VALUE!</v>
      </c>
      <c r="Y109" s="10" t="e">
        <f>IF('FY2022'!$A111&lt;&gt;"",IF(AND(MONTH($K109) &lt;= 10, MONTH($L109) &gt;= 10), IF($O109 &lt;&gt; "", $E109/$O109, ""), ""),"")</f>
        <v>#VALUE!</v>
      </c>
      <c r="Z109" s="10" t="e">
        <f>IF('FY2022'!$A111&lt;&gt;"",IF(AND(MONTH($K109) &lt;= 11, MONTH($L109) &gt;= 11), IF($O109 &lt;&gt; "", $E109/$O109, ""), ""),"")</f>
        <v>#VALUE!</v>
      </c>
      <c r="AA109" s="10" t="e">
        <f>IF('FY2022'!$A111&lt;&gt;"",IF(AND(MONTH($K109) &lt;= 12, MONTH($L109) &gt;= 12), IF($O109 &lt;&gt; "", $E109/$O109, ""), ""),"")</f>
        <v>#VALUE!</v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 t="e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#VALUE!</v>
      </c>
      <c r="L110" s="7" t="e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#VALUE!</v>
      </c>
      <c r="M110" s="7" t="e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#VALUE!</v>
      </c>
      <c r="N110" s="7" t="e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#VALUE!</v>
      </c>
      <c r="O110" s="5" t="e">
        <f t="shared" si="1"/>
        <v>#VALUE!</v>
      </c>
      <c r="P110" s="10" t="e">
        <f>IF('FY2022'!$A112&lt;&gt;"",IF(AND(MONTH($K110) &lt;= 1, MONTH($L110) &gt;= 1), IF($O110 &lt;&gt; "", $E110/$O110, ""), ""),"")</f>
        <v>#VALUE!</v>
      </c>
      <c r="Q110" s="10" t="e">
        <f>IF('FY2022'!$A112&lt;&gt;"",IF(AND(MONTH($K110) &lt;= 2, MONTH($L110) &gt;= 2), IF($O110 &lt;&gt; "", $E110/$O110, ""), ""),"")</f>
        <v>#VALUE!</v>
      </c>
      <c r="R110" s="10" t="e">
        <f>IF('FY2022'!$A112&lt;&gt;"",IF(AND(MONTH($K110) &lt;= 3, MONTH($L110) &gt;= 3), IF($O110 &lt;&gt; "", $E110/$O110, ""), ""),"")</f>
        <v>#VALUE!</v>
      </c>
      <c r="S110" s="10" t="e">
        <f>IF('FY2022'!$A112&lt;&gt;"",IF(AND(MONTH($K110) &lt;= 4, MONTH($L110) &gt;= 4), IF($O110 &lt;&gt; "", $E110/$O110, ""), ""),"")</f>
        <v>#VALUE!</v>
      </c>
      <c r="T110" s="10" t="e">
        <f>IF('FY2022'!$A112&lt;&gt;"",IF(AND(MONTH($K110) &lt;= 5, MONTH($L110) &gt;= 5), IF($O110 &lt;&gt; "", $E110/$O110, ""), ""),"")</f>
        <v>#VALUE!</v>
      </c>
      <c r="U110" s="10" t="e">
        <f>IF('FY2022'!$A112&lt;&gt;"",IF(AND(MONTH($K110) &lt;= 6, MONTH($L110) &gt;= 6), IF($O110 &lt;&gt; "", $E110/$O110, ""), ""),"")</f>
        <v>#VALUE!</v>
      </c>
      <c r="V110" s="10" t="e">
        <f>IF('FY2022'!$A112&lt;&gt;"",IF(AND(MONTH($K110) &lt;= 7, MONTH($L110) &gt;= 7 ), IF($O110 &lt;&gt; "", $E110/$O110, ""), ""),"")</f>
        <v>#VALUE!</v>
      </c>
      <c r="W110" s="10" t="e">
        <f>IF('FY2022'!$A112&lt;&gt;"",IF(AND(MONTH($K110) &lt;= 8, MONTH($L110) &gt;= 8), IF($O110 &lt;&gt; "", $E110/$O110, ""), ""),"")</f>
        <v>#VALUE!</v>
      </c>
      <c r="X110" s="10" t="e">
        <f>IF('FY2022'!$A112&lt;&gt;"",IF(AND(MONTH($K110) &lt;= 9, MONTH($L110) &gt;= 9), IF($O110 &lt;&gt; "", $E110/$O110, ""), ""),"")</f>
        <v>#VALUE!</v>
      </c>
      <c r="Y110" s="10" t="e">
        <f>IF('FY2022'!$A112&lt;&gt;"",IF(AND(MONTH($K110) &lt;= 10, MONTH($L110) &gt;= 10), IF($O110 &lt;&gt; "", $E110/$O110, ""), ""),"")</f>
        <v>#VALUE!</v>
      </c>
      <c r="Z110" s="10" t="e">
        <f>IF('FY2022'!$A112&lt;&gt;"",IF(AND(MONTH($K110) &lt;= 11, MONTH($L110) &gt;= 11), IF($O110 &lt;&gt; "", $E110/$O110, ""), ""),"")</f>
        <v>#VALUE!</v>
      </c>
      <c r="AA110" s="10" t="e">
        <f>IF('FY2022'!$A112&lt;&gt;"",IF(AND(MONTH($K110) &lt;= 12, MONTH($L110) &gt;= 12), IF($O110 &lt;&gt; "", $E110/$O110, ""), ""),"")</f>
        <v>#VALUE!</v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 t="e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#VALUE!</v>
      </c>
      <c r="L111" s="7" t="e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#VALUE!</v>
      </c>
      <c r="M111" s="7" t="e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#VALUE!</v>
      </c>
      <c r="N111" s="7" t="e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#VALUE!</v>
      </c>
      <c r="O111" s="5" t="e">
        <f t="shared" si="1"/>
        <v>#VALUE!</v>
      </c>
      <c r="P111" s="10" t="e">
        <f>IF('FY2022'!$A113&lt;&gt;"",IF(AND(MONTH($K111) &lt;= 1, MONTH($L111) &gt;= 1), IF($O111 &lt;&gt; "", $E111/$O111, ""), ""),"")</f>
        <v>#VALUE!</v>
      </c>
      <c r="Q111" s="10" t="e">
        <f>IF('FY2022'!$A113&lt;&gt;"",IF(AND(MONTH($K111) &lt;= 2, MONTH($L111) &gt;= 2), IF($O111 &lt;&gt; "", $E111/$O111, ""), ""),"")</f>
        <v>#VALUE!</v>
      </c>
      <c r="R111" s="10" t="e">
        <f>IF('FY2022'!$A113&lt;&gt;"",IF(AND(MONTH($K111) &lt;= 3, MONTH($L111) &gt;= 3), IF($O111 &lt;&gt; "", $E111/$O111, ""), ""),"")</f>
        <v>#VALUE!</v>
      </c>
      <c r="S111" s="10" t="e">
        <f>IF('FY2022'!$A113&lt;&gt;"",IF(AND(MONTH($K111) &lt;= 4, MONTH($L111) &gt;= 4), IF($O111 &lt;&gt; "", $E111/$O111, ""), ""),"")</f>
        <v>#VALUE!</v>
      </c>
      <c r="T111" s="10" t="e">
        <f>IF('FY2022'!$A113&lt;&gt;"",IF(AND(MONTH($K111) &lt;= 5, MONTH($L111) &gt;= 5), IF($O111 &lt;&gt; "", $E111/$O111, ""), ""),"")</f>
        <v>#VALUE!</v>
      </c>
      <c r="U111" s="10" t="e">
        <f>IF('FY2022'!$A113&lt;&gt;"",IF(AND(MONTH($K111) &lt;= 6, MONTH($L111) &gt;= 6), IF($O111 &lt;&gt; "", $E111/$O111, ""), ""),"")</f>
        <v>#VALUE!</v>
      </c>
      <c r="V111" s="10" t="e">
        <f>IF('FY2022'!$A113&lt;&gt;"",IF(AND(MONTH($K111) &lt;= 7, MONTH($L111) &gt;= 7 ), IF($O111 &lt;&gt; "", $E111/$O111, ""), ""),"")</f>
        <v>#VALUE!</v>
      </c>
      <c r="W111" s="10" t="e">
        <f>IF('FY2022'!$A113&lt;&gt;"",IF(AND(MONTH($K111) &lt;= 8, MONTH($L111) &gt;= 8), IF($O111 &lt;&gt; "", $E111/$O111, ""), ""),"")</f>
        <v>#VALUE!</v>
      </c>
      <c r="X111" s="10" t="e">
        <f>IF('FY2022'!$A113&lt;&gt;"",IF(AND(MONTH($K111) &lt;= 9, MONTH($L111) &gt;= 9), IF($O111 &lt;&gt; "", $E111/$O111, ""), ""),"")</f>
        <v>#VALUE!</v>
      </c>
      <c r="Y111" s="10" t="e">
        <f>IF('FY2022'!$A113&lt;&gt;"",IF(AND(MONTH($K111) &lt;= 10, MONTH($L111) &gt;= 10), IF($O111 &lt;&gt; "", $E111/$O111, ""), ""),"")</f>
        <v>#VALUE!</v>
      </c>
      <c r="Z111" s="10" t="e">
        <f>IF('FY2022'!$A113&lt;&gt;"",IF(AND(MONTH($K111) &lt;= 11, MONTH($L111) &gt;= 11), IF($O111 &lt;&gt; "", $E111/$O111, ""), ""),"")</f>
        <v>#VALUE!</v>
      </c>
      <c r="AA111" s="10" t="e">
        <f>IF('FY2022'!$A113&lt;&gt;"",IF(AND(MONTH($K111) &lt;= 12, MONTH($L111) &gt;= 12), IF($O111 &lt;&gt; "", $E111/$O111, ""), ""),"")</f>
        <v>#VALUE!</v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 t="e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#VALUE!</v>
      </c>
      <c r="L112" s="7" t="e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#VALUE!</v>
      </c>
      <c r="M112" s="7" t="e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#VALUE!</v>
      </c>
      <c r="N112" s="7" t="e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#VALUE!</v>
      </c>
      <c r="O112" s="5" t="e">
        <f t="shared" si="1"/>
        <v>#VALUE!</v>
      </c>
      <c r="P112" s="10" t="e">
        <f>IF('FY2022'!$A114&lt;&gt;"",IF(AND(MONTH($K112) &lt;= 1, MONTH($L112) &gt;= 1), IF($O112 &lt;&gt; "", $E112/$O112, ""), ""),"")</f>
        <v>#VALUE!</v>
      </c>
      <c r="Q112" s="10" t="e">
        <f>IF('FY2022'!$A114&lt;&gt;"",IF(AND(MONTH($K112) &lt;= 2, MONTH($L112) &gt;= 2), IF($O112 &lt;&gt; "", $E112/$O112, ""), ""),"")</f>
        <v>#VALUE!</v>
      </c>
      <c r="R112" s="10" t="e">
        <f>IF('FY2022'!$A114&lt;&gt;"",IF(AND(MONTH($K112) &lt;= 3, MONTH($L112) &gt;= 3), IF($O112 &lt;&gt; "", $E112/$O112, ""), ""),"")</f>
        <v>#VALUE!</v>
      </c>
      <c r="S112" s="10" t="e">
        <f>IF('FY2022'!$A114&lt;&gt;"",IF(AND(MONTH($K112) &lt;= 4, MONTH($L112) &gt;= 4), IF($O112 &lt;&gt; "", $E112/$O112, ""), ""),"")</f>
        <v>#VALUE!</v>
      </c>
      <c r="T112" s="10" t="e">
        <f>IF('FY2022'!$A114&lt;&gt;"",IF(AND(MONTH($K112) &lt;= 5, MONTH($L112) &gt;= 5), IF($O112 &lt;&gt; "", $E112/$O112, ""), ""),"")</f>
        <v>#VALUE!</v>
      </c>
      <c r="U112" s="10" t="e">
        <f>IF('FY2022'!$A114&lt;&gt;"",IF(AND(MONTH($K112) &lt;= 6, MONTH($L112) &gt;= 6), IF($O112 &lt;&gt; "", $E112/$O112, ""), ""),"")</f>
        <v>#VALUE!</v>
      </c>
      <c r="V112" s="10" t="e">
        <f>IF('FY2022'!$A114&lt;&gt;"",IF(AND(MONTH($K112) &lt;= 7, MONTH($L112) &gt;= 7 ), IF($O112 &lt;&gt; "", $E112/$O112, ""), ""),"")</f>
        <v>#VALUE!</v>
      </c>
      <c r="W112" s="10" t="e">
        <f>IF('FY2022'!$A114&lt;&gt;"",IF(AND(MONTH($K112) &lt;= 8, MONTH($L112) &gt;= 8), IF($O112 &lt;&gt; "", $E112/$O112, ""), ""),"")</f>
        <v>#VALUE!</v>
      </c>
      <c r="X112" s="10" t="e">
        <f>IF('FY2022'!$A114&lt;&gt;"",IF(AND(MONTH($K112) &lt;= 9, MONTH($L112) &gt;= 9), IF($O112 &lt;&gt; "", $E112/$O112, ""), ""),"")</f>
        <v>#VALUE!</v>
      </c>
      <c r="Y112" s="10" t="e">
        <f>IF('FY2022'!$A114&lt;&gt;"",IF(AND(MONTH($K112) &lt;= 10, MONTH($L112) &gt;= 10), IF($O112 &lt;&gt; "", $E112/$O112, ""), ""),"")</f>
        <v>#VALUE!</v>
      </c>
      <c r="Z112" s="10" t="e">
        <f>IF('FY2022'!$A114&lt;&gt;"",IF(AND(MONTH($K112) &lt;= 11, MONTH($L112) &gt;= 11), IF($O112 &lt;&gt; "", $E112/$O112, ""), ""),"")</f>
        <v>#VALUE!</v>
      </c>
      <c r="AA112" s="10" t="e">
        <f>IF('FY2022'!$A114&lt;&gt;"",IF(AND(MONTH($K112) &lt;= 12, MONTH($L112) &gt;= 12), IF($O112 &lt;&gt; "", $E112/$O112, ""), ""),"")</f>
        <v>#VALUE!</v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 t="e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#VALUE!</v>
      </c>
      <c r="L113" s="7" t="e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#VALUE!</v>
      </c>
      <c r="M113" s="7" t="e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#VALUE!</v>
      </c>
      <c r="N113" s="7" t="e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#VALUE!</v>
      </c>
      <c r="O113" s="5" t="e">
        <f t="shared" si="1"/>
        <v>#VALUE!</v>
      </c>
      <c r="P113" s="10" t="e">
        <f>IF('FY2022'!$A115&lt;&gt;"",IF(AND(MONTH($K113) &lt;= 1, MONTH($L113) &gt;= 1), IF($O113 &lt;&gt; "", $E113/$O113, ""), ""),"")</f>
        <v>#VALUE!</v>
      </c>
      <c r="Q113" s="10" t="e">
        <f>IF('FY2022'!$A115&lt;&gt;"",IF(AND(MONTH($K113) &lt;= 2, MONTH($L113) &gt;= 2), IF($O113 &lt;&gt; "", $E113/$O113, ""), ""),"")</f>
        <v>#VALUE!</v>
      </c>
      <c r="R113" s="10" t="e">
        <f>IF('FY2022'!$A115&lt;&gt;"",IF(AND(MONTH($K113) &lt;= 3, MONTH($L113) &gt;= 3), IF($O113 &lt;&gt; "", $E113/$O113, ""), ""),"")</f>
        <v>#VALUE!</v>
      </c>
      <c r="S113" s="10" t="e">
        <f>IF('FY2022'!$A115&lt;&gt;"",IF(AND(MONTH($K113) &lt;= 4, MONTH($L113) &gt;= 4), IF($O113 &lt;&gt; "", $E113/$O113, ""), ""),"")</f>
        <v>#VALUE!</v>
      </c>
      <c r="T113" s="10" t="e">
        <f>IF('FY2022'!$A115&lt;&gt;"",IF(AND(MONTH($K113) &lt;= 5, MONTH($L113) &gt;= 5), IF($O113 &lt;&gt; "", $E113/$O113, ""), ""),"")</f>
        <v>#VALUE!</v>
      </c>
      <c r="U113" s="10" t="e">
        <f>IF('FY2022'!$A115&lt;&gt;"",IF(AND(MONTH($K113) &lt;= 6, MONTH($L113) &gt;= 6), IF($O113 &lt;&gt; "", $E113/$O113, ""), ""),"")</f>
        <v>#VALUE!</v>
      </c>
      <c r="V113" s="10" t="e">
        <f>IF('FY2022'!$A115&lt;&gt;"",IF(AND(MONTH($K113) &lt;= 7, MONTH($L113) &gt;= 7 ), IF($O113 &lt;&gt; "", $E113/$O113, ""), ""),"")</f>
        <v>#VALUE!</v>
      </c>
      <c r="W113" s="10" t="e">
        <f>IF('FY2022'!$A115&lt;&gt;"",IF(AND(MONTH($K113) &lt;= 8, MONTH($L113) &gt;= 8), IF($O113 &lt;&gt; "", $E113/$O113, ""), ""),"")</f>
        <v>#VALUE!</v>
      </c>
      <c r="X113" s="10" t="e">
        <f>IF('FY2022'!$A115&lt;&gt;"",IF(AND(MONTH($K113) &lt;= 9, MONTH($L113) &gt;= 9), IF($O113 &lt;&gt; "", $E113/$O113, ""), ""),"")</f>
        <v>#VALUE!</v>
      </c>
      <c r="Y113" s="10" t="e">
        <f>IF('FY2022'!$A115&lt;&gt;"",IF(AND(MONTH($K113) &lt;= 10, MONTH($L113) &gt;= 10), IF($O113 &lt;&gt; "", $E113/$O113, ""), ""),"")</f>
        <v>#VALUE!</v>
      </c>
      <c r="Z113" s="10" t="e">
        <f>IF('FY2022'!$A115&lt;&gt;"",IF(AND(MONTH($K113) &lt;= 11, MONTH($L113) &gt;= 11), IF($O113 &lt;&gt; "", $E113/$O113, ""), ""),"")</f>
        <v>#VALUE!</v>
      </c>
      <c r="AA113" s="10" t="e">
        <f>IF('FY2022'!$A115&lt;&gt;"",IF(AND(MONTH($K113) &lt;= 12, MONTH($L113) &gt;= 12), IF($O113 &lt;&gt; "", $E113/$O113, ""), ""),"")</f>
        <v>#VALUE!</v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 t="e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#VALUE!</v>
      </c>
      <c r="L114" s="7" t="e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#VALUE!</v>
      </c>
      <c r="M114" s="7" t="e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#VALUE!</v>
      </c>
      <c r="N114" s="7" t="e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#VALUE!</v>
      </c>
      <c r="O114" s="5" t="e">
        <f t="shared" si="1"/>
        <v>#VALUE!</v>
      </c>
      <c r="P114" s="10" t="e">
        <f>IF('FY2022'!$A116&lt;&gt;"",IF(AND(MONTH($K114) &lt;= 1, MONTH($L114) &gt;= 1), IF($O114 &lt;&gt; "", $E114/$O114, ""), ""),"")</f>
        <v>#VALUE!</v>
      </c>
      <c r="Q114" s="10" t="e">
        <f>IF('FY2022'!$A116&lt;&gt;"",IF(AND(MONTH($K114) &lt;= 2, MONTH($L114) &gt;= 2), IF($O114 &lt;&gt; "", $E114/$O114, ""), ""),"")</f>
        <v>#VALUE!</v>
      </c>
      <c r="R114" s="10" t="e">
        <f>IF('FY2022'!$A116&lt;&gt;"",IF(AND(MONTH($K114) &lt;= 3, MONTH($L114) &gt;= 3), IF($O114 &lt;&gt; "", $E114/$O114, ""), ""),"")</f>
        <v>#VALUE!</v>
      </c>
      <c r="S114" s="10" t="e">
        <f>IF('FY2022'!$A116&lt;&gt;"",IF(AND(MONTH($K114) &lt;= 4, MONTH($L114) &gt;= 4), IF($O114 &lt;&gt; "", $E114/$O114, ""), ""),"")</f>
        <v>#VALUE!</v>
      </c>
      <c r="T114" s="10" t="e">
        <f>IF('FY2022'!$A116&lt;&gt;"",IF(AND(MONTH($K114) &lt;= 5, MONTH($L114) &gt;= 5), IF($O114 &lt;&gt; "", $E114/$O114, ""), ""),"")</f>
        <v>#VALUE!</v>
      </c>
      <c r="U114" s="10" t="e">
        <f>IF('FY2022'!$A116&lt;&gt;"",IF(AND(MONTH($K114) &lt;= 6, MONTH($L114) &gt;= 6), IF($O114 &lt;&gt; "", $E114/$O114, ""), ""),"")</f>
        <v>#VALUE!</v>
      </c>
      <c r="V114" s="10" t="e">
        <f>IF('FY2022'!$A116&lt;&gt;"",IF(AND(MONTH($K114) &lt;= 7, MONTH($L114) &gt;= 7 ), IF($O114 &lt;&gt; "", $E114/$O114, ""), ""),"")</f>
        <v>#VALUE!</v>
      </c>
      <c r="W114" s="10" t="e">
        <f>IF('FY2022'!$A116&lt;&gt;"",IF(AND(MONTH($K114) &lt;= 8, MONTH($L114) &gt;= 8), IF($O114 &lt;&gt; "", $E114/$O114, ""), ""),"")</f>
        <v>#VALUE!</v>
      </c>
      <c r="X114" s="10" t="e">
        <f>IF('FY2022'!$A116&lt;&gt;"",IF(AND(MONTH($K114) &lt;= 9, MONTH($L114) &gt;= 9), IF($O114 &lt;&gt; "", $E114/$O114, ""), ""),"")</f>
        <v>#VALUE!</v>
      </c>
      <c r="Y114" s="10" t="e">
        <f>IF('FY2022'!$A116&lt;&gt;"",IF(AND(MONTH($K114) &lt;= 10, MONTH($L114) &gt;= 10), IF($O114 &lt;&gt; "", $E114/$O114, ""), ""),"")</f>
        <v>#VALUE!</v>
      </c>
      <c r="Z114" s="10" t="e">
        <f>IF('FY2022'!$A116&lt;&gt;"",IF(AND(MONTH($K114) &lt;= 11, MONTH($L114) &gt;= 11), IF($O114 &lt;&gt; "", $E114/$O114, ""), ""),"")</f>
        <v>#VALUE!</v>
      </c>
      <c r="AA114" s="10" t="e">
        <f>IF('FY2022'!$A116&lt;&gt;"",IF(AND(MONTH($K114) &lt;= 12, MONTH($L114) &gt;= 12), IF($O114 &lt;&gt; "", $E114/$O114, ""), ""),"")</f>
        <v>#VALUE!</v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 t="e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#VALUE!</v>
      </c>
      <c r="L115" s="7" t="e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#VALUE!</v>
      </c>
      <c r="M115" s="7" t="e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#VALUE!</v>
      </c>
      <c r="N115" s="7" t="e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#VALUE!</v>
      </c>
      <c r="O115" s="5" t="e">
        <f t="shared" si="1"/>
        <v>#VALUE!</v>
      </c>
      <c r="P115" s="10" t="e">
        <f>IF('FY2022'!$A117&lt;&gt;"",IF(AND(MONTH($K115) &lt;= 1, MONTH($L115) &gt;= 1), IF($O115 &lt;&gt; "", $E115/$O115, ""), ""),"")</f>
        <v>#VALUE!</v>
      </c>
      <c r="Q115" s="10" t="e">
        <f>IF('FY2022'!$A117&lt;&gt;"",IF(AND(MONTH($K115) &lt;= 2, MONTH($L115) &gt;= 2), IF($O115 &lt;&gt; "", $E115/$O115, ""), ""),"")</f>
        <v>#VALUE!</v>
      </c>
      <c r="R115" s="10" t="e">
        <f>IF('FY2022'!$A117&lt;&gt;"",IF(AND(MONTH($K115) &lt;= 3, MONTH($L115) &gt;= 3), IF($O115 &lt;&gt; "", $E115/$O115, ""), ""),"")</f>
        <v>#VALUE!</v>
      </c>
      <c r="S115" s="10" t="e">
        <f>IF('FY2022'!$A117&lt;&gt;"",IF(AND(MONTH($K115) &lt;= 4, MONTH($L115) &gt;= 4), IF($O115 &lt;&gt; "", $E115/$O115, ""), ""),"")</f>
        <v>#VALUE!</v>
      </c>
      <c r="T115" s="10" t="e">
        <f>IF('FY2022'!$A117&lt;&gt;"",IF(AND(MONTH($K115) &lt;= 5, MONTH($L115) &gt;= 5), IF($O115 &lt;&gt; "", $E115/$O115, ""), ""),"")</f>
        <v>#VALUE!</v>
      </c>
      <c r="U115" s="10" t="e">
        <f>IF('FY2022'!$A117&lt;&gt;"",IF(AND(MONTH($K115) &lt;= 6, MONTH($L115) &gt;= 6), IF($O115 &lt;&gt; "", $E115/$O115, ""), ""),"")</f>
        <v>#VALUE!</v>
      </c>
      <c r="V115" s="10" t="e">
        <f>IF('FY2022'!$A117&lt;&gt;"",IF(AND(MONTH($K115) &lt;= 7, MONTH($L115) &gt;= 7 ), IF($O115 &lt;&gt; "", $E115/$O115, ""), ""),"")</f>
        <v>#VALUE!</v>
      </c>
      <c r="W115" s="10" t="e">
        <f>IF('FY2022'!$A117&lt;&gt;"",IF(AND(MONTH($K115) &lt;= 8, MONTH($L115) &gt;= 8), IF($O115 &lt;&gt; "", $E115/$O115, ""), ""),"")</f>
        <v>#VALUE!</v>
      </c>
      <c r="X115" s="10" t="e">
        <f>IF('FY2022'!$A117&lt;&gt;"",IF(AND(MONTH($K115) &lt;= 9, MONTH($L115) &gt;= 9), IF($O115 &lt;&gt; "", $E115/$O115, ""), ""),"")</f>
        <v>#VALUE!</v>
      </c>
      <c r="Y115" s="10" t="e">
        <f>IF('FY2022'!$A117&lt;&gt;"",IF(AND(MONTH($K115) &lt;= 10, MONTH($L115) &gt;= 10), IF($O115 &lt;&gt; "", $E115/$O115, ""), ""),"")</f>
        <v>#VALUE!</v>
      </c>
      <c r="Z115" s="10" t="e">
        <f>IF('FY2022'!$A117&lt;&gt;"",IF(AND(MONTH($K115) &lt;= 11, MONTH($L115) &gt;= 11), IF($O115 &lt;&gt; "", $E115/$O115, ""), ""),"")</f>
        <v>#VALUE!</v>
      </c>
      <c r="AA115" s="10" t="e">
        <f>IF('FY2022'!$A117&lt;&gt;"",IF(AND(MONTH($K115) &lt;= 12, MONTH($L115) &gt;= 12), IF($O115 &lt;&gt; "", $E115/$O115, ""), ""),"")</f>
        <v>#VALUE!</v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 t="e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#VALUE!</v>
      </c>
      <c r="L116" s="7" t="e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#VALUE!</v>
      </c>
      <c r="M116" s="7" t="e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#VALUE!</v>
      </c>
      <c r="N116" s="7" t="e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#VALUE!</v>
      </c>
      <c r="O116" s="5" t="e">
        <f t="shared" si="1"/>
        <v>#VALUE!</v>
      </c>
      <c r="P116" s="10" t="e">
        <f>IF('FY2022'!$A118&lt;&gt;"",IF(AND(MONTH($K116) &lt;= 1, MONTH($L116) &gt;= 1), IF($O116 &lt;&gt; "", $E116/$O116, ""), ""),"")</f>
        <v>#VALUE!</v>
      </c>
      <c r="Q116" s="10" t="e">
        <f>IF('FY2022'!$A118&lt;&gt;"",IF(AND(MONTH($K116) &lt;= 2, MONTH($L116) &gt;= 2), IF($O116 &lt;&gt; "", $E116/$O116, ""), ""),"")</f>
        <v>#VALUE!</v>
      </c>
      <c r="R116" s="10" t="e">
        <f>IF('FY2022'!$A118&lt;&gt;"",IF(AND(MONTH($K116) &lt;= 3, MONTH($L116) &gt;= 3), IF($O116 &lt;&gt; "", $E116/$O116, ""), ""),"")</f>
        <v>#VALUE!</v>
      </c>
      <c r="S116" s="10" t="e">
        <f>IF('FY2022'!$A118&lt;&gt;"",IF(AND(MONTH($K116) &lt;= 4, MONTH($L116) &gt;= 4), IF($O116 &lt;&gt; "", $E116/$O116, ""), ""),"")</f>
        <v>#VALUE!</v>
      </c>
      <c r="T116" s="10" t="e">
        <f>IF('FY2022'!$A118&lt;&gt;"",IF(AND(MONTH($K116) &lt;= 5, MONTH($L116) &gt;= 5), IF($O116 &lt;&gt; "", $E116/$O116, ""), ""),"")</f>
        <v>#VALUE!</v>
      </c>
      <c r="U116" s="10" t="e">
        <f>IF('FY2022'!$A118&lt;&gt;"",IF(AND(MONTH($K116) &lt;= 6, MONTH($L116) &gt;= 6), IF($O116 &lt;&gt; "", $E116/$O116, ""), ""),"")</f>
        <v>#VALUE!</v>
      </c>
      <c r="V116" s="10" t="e">
        <f>IF('FY2022'!$A118&lt;&gt;"",IF(AND(MONTH($K116) &lt;= 7, MONTH($L116) &gt;= 7 ), IF($O116 &lt;&gt; "", $E116/$O116, ""), ""),"")</f>
        <v>#VALUE!</v>
      </c>
      <c r="W116" s="10" t="e">
        <f>IF('FY2022'!$A118&lt;&gt;"",IF(AND(MONTH($K116) &lt;= 8, MONTH($L116) &gt;= 8), IF($O116 &lt;&gt; "", $E116/$O116, ""), ""),"")</f>
        <v>#VALUE!</v>
      </c>
      <c r="X116" s="10" t="e">
        <f>IF('FY2022'!$A118&lt;&gt;"",IF(AND(MONTH($K116) &lt;= 9, MONTH($L116) &gt;= 9), IF($O116 &lt;&gt; "", $E116/$O116, ""), ""),"")</f>
        <v>#VALUE!</v>
      </c>
      <c r="Y116" s="10" t="e">
        <f>IF('FY2022'!$A118&lt;&gt;"",IF(AND(MONTH($K116) &lt;= 10, MONTH($L116) &gt;= 10), IF($O116 &lt;&gt; "", $E116/$O116, ""), ""),"")</f>
        <v>#VALUE!</v>
      </c>
      <c r="Z116" s="10" t="e">
        <f>IF('FY2022'!$A118&lt;&gt;"",IF(AND(MONTH($K116) &lt;= 11, MONTH($L116) &gt;= 11), IF($O116 &lt;&gt; "", $E116/$O116, ""), ""),"")</f>
        <v>#VALUE!</v>
      </c>
      <c r="AA116" s="10" t="e">
        <f>IF('FY2022'!$A118&lt;&gt;"",IF(AND(MONTH($K116) &lt;= 12, MONTH($L116) &gt;= 12), IF($O116 &lt;&gt; "", $E116/$O116, ""), ""),"")</f>
        <v>#VALUE!</v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 t="e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#VALUE!</v>
      </c>
      <c r="L117" s="7" t="e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#VALUE!</v>
      </c>
      <c r="M117" s="7" t="e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#VALUE!</v>
      </c>
      <c r="N117" s="7" t="e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#VALUE!</v>
      </c>
      <c r="O117" s="5" t="e">
        <f t="shared" si="1"/>
        <v>#VALUE!</v>
      </c>
      <c r="P117" s="10" t="e">
        <f>IF('FY2022'!$A119&lt;&gt;"",IF(AND(MONTH($K117) &lt;= 1, MONTH($L117) &gt;= 1), IF($O117 &lt;&gt; "", $E117/$O117, ""), ""),"")</f>
        <v>#VALUE!</v>
      </c>
      <c r="Q117" s="10" t="e">
        <f>IF('FY2022'!$A119&lt;&gt;"",IF(AND(MONTH($K117) &lt;= 2, MONTH($L117) &gt;= 2), IF($O117 &lt;&gt; "", $E117/$O117, ""), ""),"")</f>
        <v>#VALUE!</v>
      </c>
      <c r="R117" s="10" t="e">
        <f>IF('FY2022'!$A119&lt;&gt;"",IF(AND(MONTH($K117) &lt;= 3, MONTH($L117) &gt;= 3), IF($O117 &lt;&gt; "", $E117/$O117, ""), ""),"")</f>
        <v>#VALUE!</v>
      </c>
      <c r="S117" s="10" t="e">
        <f>IF('FY2022'!$A119&lt;&gt;"",IF(AND(MONTH($K117) &lt;= 4, MONTH($L117) &gt;= 4), IF($O117 &lt;&gt; "", $E117/$O117, ""), ""),"")</f>
        <v>#VALUE!</v>
      </c>
      <c r="T117" s="10" t="e">
        <f>IF('FY2022'!$A119&lt;&gt;"",IF(AND(MONTH($K117) &lt;= 5, MONTH($L117) &gt;= 5), IF($O117 &lt;&gt; "", $E117/$O117, ""), ""),"")</f>
        <v>#VALUE!</v>
      </c>
      <c r="U117" s="10" t="e">
        <f>IF('FY2022'!$A119&lt;&gt;"",IF(AND(MONTH($K117) &lt;= 6, MONTH($L117) &gt;= 6), IF($O117 &lt;&gt; "", $E117/$O117, ""), ""),"")</f>
        <v>#VALUE!</v>
      </c>
      <c r="V117" s="10" t="e">
        <f>IF('FY2022'!$A119&lt;&gt;"",IF(AND(MONTH($K117) &lt;= 7, MONTH($L117) &gt;= 7 ), IF($O117 &lt;&gt; "", $E117/$O117, ""), ""),"")</f>
        <v>#VALUE!</v>
      </c>
      <c r="W117" s="10" t="e">
        <f>IF('FY2022'!$A119&lt;&gt;"",IF(AND(MONTH($K117) &lt;= 8, MONTH($L117) &gt;= 8), IF($O117 &lt;&gt; "", $E117/$O117, ""), ""),"")</f>
        <v>#VALUE!</v>
      </c>
      <c r="X117" s="10" t="e">
        <f>IF('FY2022'!$A119&lt;&gt;"",IF(AND(MONTH($K117) &lt;= 9, MONTH($L117) &gt;= 9), IF($O117 &lt;&gt; "", $E117/$O117, ""), ""),"")</f>
        <v>#VALUE!</v>
      </c>
      <c r="Y117" s="10" t="e">
        <f>IF('FY2022'!$A119&lt;&gt;"",IF(AND(MONTH($K117) &lt;= 10, MONTH($L117) &gt;= 10), IF($O117 &lt;&gt; "", $E117/$O117, ""), ""),"")</f>
        <v>#VALUE!</v>
      </c>
      <c r="Z117" s="10" t="e">
        <f>IF('FY2022'!$A119&lt;&gt;"",IF(AND(MONTH($K117) &lt;= 11, MONTH($L117) &gt;= 11), IF($O117 &lt;&gt; "", $E117/$O117, ""), ""),"")</f>
        <v>#VALUE!</v>
      </c>
      <c r="AA117" s="10" t="e">
        <f>IF('FY2022'!$A119&lt;&gt;"",IF(AND(MONTH($K117) &lt;= 12, MONTH($L117) &gt;= 12), IF($O117 &lt;&gt; "", $E117/$O117, ""), ""),"")</f>
        <v>#VALUE!</v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 t="e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#VALUE!</v>
      </c>
      <c r="L118" s="7" t="e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#VALUE!</v>
      </c>
      <c r="M118" s="7" t="e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#VALUE!</v>
      </c>
      <c r="N118" s="7" t="e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#VALUE!</v>
      </c>
      <c r="O118" s="5" t="e">
        <f t="shared" si="1"/>
        <v>#VALUE!</v>
      </c>
      <c r="P118" s="10" t="e">
        <f>IF('FY2022'!$A120&lt;&gt;"",IF(AND(MONTH($K118) &lt;= 1, MONTH($L118) &gt;= 1), IF($O118 &lt;&gt; "", $E118/$O118, ""), ""),"")</f>
        <v>#VALUE!</v>
      </c>
      <c r="Q118" s="10" t="e">
        <f>IF('FY2022'!$A120&lt;&gt;"",IF(AND(MONTH($K118) &lt;= 2, MONTH($L118) &gt;= 2), IF($O118 &lt;&gt; "", $E118/$O118, ""), ""),"")</f>
        <v>#VALUE!</v>
      </c>
      <c r="R118" s="10" t="e">
        <f>IF('FY2022'!$A120&lt;&gt;"",IF(AND(MONTH($K118) &lt;= 3, MONTH($L118) &gt;= 3), IF($O118 &lt;&gt; "", $E118/$O118, ""), ""),"")</f>
        <v>#VALUE!</v>
      </c>
      <c r="S118" s="10" t="e">
        <f>IF('FY2022'!$A120&lt;&gt;"",IF(AND(MONTH($K118) &lt;= 4, MONTH($L118) &gt;= 4), IF($O118 &lt;&gt; "", $E118/$O118, ""), ""),"")</f>
        <v>#VALUE!</v>
      </c>
      <c r="T118" s="10" t="e">
        <f>IF('FY2022'!$A120&lt;&gt;"",IF(AND(MONTH($K118) &lt;= 5, MONTH($L118) &gt;= 5), IF($O118 &lt;&gt; "", $E118/$O118, ""), ""),"")</f>
        <v>#VALUE!</v>
      </c>
      <c r="U118" s="10" t="e">
        <f>IF('FY2022'!$A120&lt;&gt;"",IF(AND(MONTH($K118) &lt;= 6, MONTH($L118) &gt;= 6), IF($O118 &lt;&gt; "", $E118/$O118, ""), ""),"")</f>
        <v>#VALUE!</v>
      </c>
      <c r="V118" s="10" t="e">
        <f>IF('FY2022'!$A120&lt;&gt;"",IF(AND(MONTH($K118) &lt;= 7, MONTH($L118) &gt;= 7 ), IF($O118 &lt;&gt; "", $E118/$O118, ""), ""),"")</f>
        <v>#VALUE!</v>
      </c>
      <c r="W118" s="10" t="e">
        <f>IF('FY2022'!$A120&lt;&gt;"",IF(AND(MONTH($K118) &lt;= 8, MONTH($L118) &gt;= 8), IF($O118 &lt;&gt; "", $E118/$O118, ""), ""),"")</f>
        <v>#VALUE!</v>
      </c>
      <c r="X118" s="10" t="e">
        <f>IF('FY2022'!$A120&lt;&gt;"",IF(AND(MONTH($K118) &lt;= 9, MONTH($L118) &gt;= 9), IF($O118 &lt;&gt; "", $E118/$O118, ""), ""),"")</f>
        <v>#VALUE!</v>
      </c>
      <c r="Y118" s="10" t="e">
        <f>IF('FY2022'!$A120&lt;&gt;"",IF(AND(MONTH($K118) &lt;= 10, MONTH($L118) &gt;= 10), IF($O118 &lt;&gt; "", $E118/$O118, ""), ""),"")</f>
        <v>#VALUE!</v>
      </c>
      <c r="Z118" s="10" t="e">
        <f>IF('FY2022'!$A120&lt;&gt;"",IF(AND(MONTH($K118) &lt;= 11, MONTH($L118) &gt;= 11), IF($O118 &lt;&gt; "", $E118/$O118, ""), ""),"")</f>
        <v>#VALUE!</v>
      </c>
      <c r="AA118" s="10" t="e">
        <f>IF('FY2022'!$A120&lt;&gt;"",IF(AND(MONTH($K118) &lt;= 12, MONTH($L118) &gt;= 12), IF($O118 &lt;&gt; "", $E118/$O118, ""), ""),"")</f>
        <v>#VALUE!</v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 t="e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#VALUE!</v>
      </c>
      <c r="L119" s="7" t="e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#VALUE!</v>
      </c>
      <c r="M119" s="7" t="e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#VALUE!</v>
      </c>
      <c r="N119" s="7" t="e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#VALUE!</v>
      </c>
      <c r="O119" s="5" t="e">
        <f t="shared" si="1"/>
        <v>#VALUE!</v>
      </c>
      <c r="P119" s="10" t="e">
        <f>IF('FY2022'!$A121&lt;&gt;"",IF(AND(MONTH($K119) &lt;= 1, MONTH($L119) &gt;= 1), IF($O119 &lt;&gt; "", $E119/$O119, ""), ""),"")</f>
        <v>#VALUE!</v>
      </c>
      <c r="Q119" s="10" t="e">
        <f>IF('FY2022'!$A121&lt;&gt;"",IF(AND(MONTH($K119) &lt;= 2, MONTH($L119) &gt;= 2), IF($O119 &lt;&gt; "", $E119/$O119, ""), ""),"")</f>
        <v>#VALUE!</v>
      </c>
      <c r="R119" s="10" t="e">
        <f>IF('FY2022'!$A121&lt;&gt;"",IF(AND(MONTH($K119) &lt;= 3, MONTH($L119) &gt;= 3), IF($O119 &lt;&gt; "", $E119/$O119, ""), ""),"")</f>
        <v>#VALUE!</v>
      </c>
      <c r="S119" s="10" t="e">
        <f>IF('FY2022'!$A121&lt;&gt;"",IF(AND(MONTH($K119) &lt;= 4, MONTH($L119) &gt;= 4), IF($O119 &lt;&gt; "", $E119/$O119, ""), ""),"")</f>
        <v>#VALUE!</v>
      </c>
      <c r="T119" s="10" t="e">
        <f>IF('FY2022'!$A121&lt;&gt;"",IF(AND(MONTH($K119) &lt;= 5, MONTH($L119) &gt;= 5), IF($O119 &lt;&gt; "", $E119/$O119, ""), ""),"")</f>
        <v>#VALUE!</v>
      </c>
      <c r="U119" s="10" t="e">
        <f>IF('FY2022'!$A121&lt;&gt;"",IF(AND(MONTH($K119) &lt;= 6, MONTH($L119) &gt;= 6), IF($O119 &lt;&gt; "", $E119/$O119, ""), ""),"")</f>
        <v>#VALUE!</v>
      </c>
      <c r="V119" s="10" t="e">
        <f>IF('FY2022'!$A121&lt;&gt;"",IF(AND(MONTH($K119) &lt;= 7, MONTH($L119) &gt;= 7 ), IF($O119 &lt;&gt; "", $E119/$O119, ""), ""),"")</f>
        <v>#VALUE!</v>
      </c>
      <c r="W119" s="10" t="e">
        <f>IF('FY2022'!$A121&lt;&gt;"",IF(AND(MONTH($K119) &lt;= 8, MONTH($L119) &gt;= 8), IF($O119 &lt;&gt; "", $E119/$O119, ""), ""),"")</f>
        <v>#VALUE!</v>
      </c>
      <c r="X119" s="10" t="e">
        <f>IF('FY2022'!$A121&lt;&gt;"",IF(AND(MONTH($K119) &lt;= 9, MONTH($L119) &gt;= 9), IF($O119 &lt;&gt; "", $E119/$O119, ""), ""),"")</f>
        <v>#VALUE!</v>
      </c>
      <c r="Y119" s="10" t="e">
        <f>IF('FY2022'!$A121&lt;&gt;"",IF(AND(MONTH($K119) &lt;= 10, MONTH($L119) &gt;= 10), IF($O119 &lt;&gt; "", $E119/$O119, ""), ""),"")</f>
        <v>#VALUE!</v>
      </c>
      <c r="Z119" s="10" t="e">
        <f>IF('FY2022'!$A121&lt;&gt;"",IF(AND(MONTH($K119) &lt;= 11, MONTH($L119) &gt;= 11), IF($O119 &lt;&gt; "", $E119/$O119, ""), ""),"")</f>
        <v>#VALUE!</v>
      </c>
      <c r="AA119" s="10" t="e">
        <f>IF('FY2022'!$A121&lt;&gt;"",IF(AND(MONTH($K119) &lt;= 12, MONTH($L119) &gt;= 12), IF($O119 &lt;&gt; "", $E119/$O119, ""), ""),"")</f>
        <v>#VALUE!</v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 t="e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#VALUE!</v>
      </c>
      <c r="L120" s="7" t="e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#VALUE!</v>
      </c>
      <c r="M120" s="7" t="e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#VALUE!</v>
      </c>
      <c r="N120" s="7" t="e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#VALUE!</v>
      </c>
      <c r="O120" s="5" t="e">
        <f t="shared" si="1"/>
        <v>#VALUE!</v>
      </c>
      <c r="P120" s="10" t="e">
        <f>IF('FY2022'!$A122&lt;&gt;"",IF(AND(MONTH($K120) &lt;= 1, MONTH($L120) &gt;= 1), IF($O120 &lt;&gt; "", $E120/$O120, ""), ""),"")</f>
        <v>#VALUE!</v>
      </c>
      <c r="Q120" s="10" t="e">
        <f>IF('FY2022'!$A122&lt;&gt;"",IF(AND(MONTH($K120) &lt;= 2, MONTH($L120) &gt;= 2), IF($O120 &lt;&gt; "", $E120/$O120, ""), ""),"")</f>
        <v>#VALUE!</v>
      </c>
      <c r="R120" s="10" t="e">
        <f>IF('FY2022'!$A122&lt;&gt;"",IF(AND(MONTH($K120) &lt;= 3, MONTH($L120) &gt;= 3), IF($O120 &lt;&gt; "", $E120/$O120, ""), ""),"")</f>
        <v>#VALUE!</v>
      </c>
      <c r="S120" s="10" t="e">
        <f>IF('FY2022'!$A122&lt;&gt;"",IF(AND(MONTH($K120) &lt;= 4, MONTH($L120) &gt;= 4), IF($O120 &lt;&gt; "", $E120/$O120, ""), ""),"")</f>
        <v>#VALUE!</v>
      </c>
      <c r="T120" s="10" t="e">
        <f>IF('FY2022'!$A122&lt;&gt;"",IF(AND(MONTH($K120) &lt;= 5, MONTH($L120) &gt;= 5), IF($O120 &lt;&gt; "", $E120/$O120, ""), ""),"")</f>
        <v>#VALUE!</v>
      </c>
      <c r="U120" s="10" t="e">
        <f>IF('FY2022'!$A122&lt;&gt;"",IF(AND(MONTH($K120) &lt;= 6, MONTH($L120) &gt;= 6), IF($O120 &lt;&gt; "", $E120/$O120, ""), ""),"")</f>
        <v>#VALUE!</v>
      </c>
      <c r="V120" s="10" t="e">
        <f>IF('FY2022'!$A122&lt;&gt;"",IF(AND(MONTH($K120) &lt;= 7, MONTH($L120) &gt;= 7 ), IF($O120 &lt;&gt; "", $E120/$O120, ""), ""),"")</f>
        <v>#VALUE!</v>
      </c>
      <c r="W120" s="10" t="e">
        <f>IF('FY2022'!$A122&lt;&gt;"",IF(AND(MONTH($K120) &lt;= 8, MONTH($L120) &gt;= 8), IF($O120 &lt;&gt; "", $E120/$O120, ""), ""),"")</f>
        <v>#VALUE!</v>
      </c>
      <c r="X120" s="10" t="e">
        <f>IF('FY2022'!$A122&lt;&gt;"",IF(AND(MONTH($K120) &lt;= 9, MONTH($L120) &gt;= 9), IF($O120 &lt;&gt; "", $E120/$O120, ""), ""),"")</f>
        <v>#VALUE!</v>
      </c>
      <c r="Y120" s="10" t="e">
        <f>IF('FY2022'!$A122&lt;&gt;"",IF(AND(MONTH($K120) &lt;= 10, MONTH($L120) &gt;= 10), IF($O120 &lt;&gt; "", $E120/$O120, ""), ""),"")</f>
        <v>#VALUE!</v>
      </c>
      <c r="Z120" s="10" t="e">
        <f>IF('FY2022'!$A122&lt;&gt;"",IF(AND(MONTH($K120) &lt;= 11, MONTH($L120) &gt;= 11), IF($O120 &lt;&gt; "", $E120/$O120, ""), ""),"")</f>
        <v>#VALUE!</v>
      </c>
      <c r="AA120" s="10" t="e">
        <f>IF('FY2022'!$A122&lt;&gt;"",IF(AND(MONTH($K120) &lt;= 12, MONTH($L120) &gt;= 12), IF($O120 &lt;&gt; "", $E120/$O120, ""), ""),"")</f>
        <v>#VALUE!</v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 t="e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#VALUE!</v>
      </c>
      <c r="L121" s="7" t="e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#VALUE!</v>
      </c>
      <c r="M121" s="7" t="e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#VALUE!</v>
      </c>
      <c r="N121" s="7" t="e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#VALUE!</v>
      </c>
      <c r="O121" s="5" t="e">
        <f t="shared" si="1"/>
        <v>#VALUE!</v>
      </c>
      <c r="P121" s="10" t="e">
        <f>IF('FY2022'!$A123&lt;&gt;"",IF(AND(MONTH($K121) &lt;= 1, MONTH($L121) &gt;= 1), IF($O121 &lt;&gt; "", $E121/$O121, ""), ""),"")</f>
        <v>#VALUE!</v>
      </c>
      <c r="Q121" s="10" t="e">
        <f>IF('FY2022'!$A123&lt;&gt;"",IF(AND(MONTH($K121) &lt;= 2, MONTH($L121) &gt;= 2), IF($O121 &lt;&gt; "", $E121/$O121, ""), ""),"")</f>
        <v>#VALUE!</v>
      </c>
      <c r="R121" s="10" t="e">
        <f>IF('FY2022'!$A123&lt;&gt;"",IF(AND(MONTH($K121) &lt;= 3, MONTH($L121) &gt;= 3), IF($O121 &lt;&gt; "", $E121/$O121, ""), ""),"")</f>
        <v>#VALUE!</v>
      </c>
      <c r="S121" s="10" t="e">
        <f>IF('FY2022'!$A123&lt;&gt;"",IF(AND(MONTH($K121) &lt;= 4, MONTH($L121) &gt;= 4), IF($O121 &lt;&gt; "", $E121/$O121, ""), ""),"")</f>
        <v>#VALUE!</v>
      </c>
      <c r="T121" s="10" t="e">
        <f>IF('FY2022'!$A123&lt;&gt;"",IF(AND(MONTH($K121) &lt;= 5, MONTH($L121) &gt;= 5), IF($O121 &lt;&gt; "", $E121/$O121, ""), ""),"")</f>
        <v>#VALUE!</v>
      </c>
      <c r="U121" s="10" t="e">
        <f>IF('FY2022'!$A123&lt;&gt;"",IF(AND(MONTH($K121) &lt;= 6, MONTH($L121) &gt;= 6), IF($O121 &lt;&gt; "", $E121/$O121, ""), ""),"")</f>
        <v>#VALUE!</v>
      </c>
      <c r="V121" s="10" t="e">
        <f>IF('FY2022'!$A123&lt;&gt;"",IF(AND(MONTH($K121) &lt;= 7, MONTH($L121) &gt;= 7 ), IF($O121 &lt;&gt; "", $E121/$O121, ""), ""),"")</f>
        <v>#VALUE!</v>
      </c>
      <c r="W121" s="10" t="e">
        <f>IF('FY2022'!$A123&lt;&gt;"",IF(AND(MONTH($K121) &lt;= 8, MONTH($L121) &gt;= 8), IF($O121 &lt;&gt; "", $E121/$O121, ""), ""),"")</f>
        <v>#VALUE!</v>
      </c>
      <c r="X121" s="10" t="e">
        <f>IF('FY2022'!$A123&lt;&gt;"",IF(AND(MONTH($K121) &lt;= 9, MONTH($L121) &gt;= 9), IF($O121 &lt;&gt; "", $E121/$O121, ""), ""),"")</f>
        <v>#VALUE!</v>
      </c>
      <c r="Y121" s="10" t="e">
        <f>IF('FY2022'!$A123&lt;&gt;"",IF(AND(MONTH($K121) &lt;= 10, MONTH($L121) &gt;= 10), IF($O121 &lt;&gt; "", $E121/$O121, ""), ""),"")</f>
        <v>#VALUE!</v>
      </c>
      <c r="Z121" s="10" t="e">
        <f>IF('FY2022'!$A123&lt;&gt;"",IF(AND(MONTH($K121) &lt;= 11, MONTH($L121) &gt;= 11), IF($O121 &lt;&gt; "", $E121/$O121, ""), ""),"")</f>
        <v>#VALUE!</v>
      </c>
      <c r="AA121" s="10" t="e">
        <f>IF('FY2022'!$A123&lt;&gt;"",IF(AND(MONTH($K121) &lt;= 12, MONTH($L121) &gt;= 12), IF($O121 &lt;&gt; "", $E121/$O121, ""), ""),"")</f>
        <v>#VALUE!</v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 t="e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#VALUE!</v>
      </c>
      <c r="L122" s="7" t="e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#VALUE!</v>
      </c>
      <c r="M122" s="7" t="e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#VALUE!</v>
      </c>
      <c r="N122" s="7" t="e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#VALUE!</v>
      </c>
      <c r="O122" s="5" t="e">
        <f t="shared" si="1"/>
        <v>#VALUE!</v>
      </c>
      <c r="P122" s="10" t="e">
        <f>IF('FY2022'!$A124&lt;&gt;"",IF(AND(MONTH($K122) &lt;= 1, MONTH($L122) &gt;= 1), IF($O122 &lt;&gt; "", $E122/$O122, ""), ""),"")</f>
        <v>#VALUE!</v>
      </c>
      <c r="Q122" s="10" t="e">
        <f>IF('FY2022'!$A124&lt;&gt;"",IF(AND(MONTH($K122) &lt;= 2, MONTH($L122) &gt;= 2), IF($O122 &lt;&gt; "", $E122/$O122, ""), ""),"")</f>
        <v>#VALUE!</v>
      </c>
      <c r="R122" s="10" t="e">
        <f>IF('FY2022'!$A124&lt;&gt;"",IF(AND(MONTH($K122) &lt;= 3, MONTH($L122) &gt;= 3), IF($O122 &lt;&gt; "", $E122/$O122, ""), ""),"")</f>
        <v>#VALUE!</v>
      </c>
      <c r="S122" s="10" t="e">
        <f>IF('FY2022'!$A124&lt;&gt;"",IF(AND(MONTH($K122) &lt;= 4, MONTH($L122) &gt;= 4), IF($O122 &lt;&gt; "", $E122/$O122, ""), ""),"")</f>
        <v>#VALUE!</v>
      </c>
      <c r="T122" s="10" t="e">
        <f>IF('FY2022'!$A124&lt;&gt;"",IF(AND(MONTH($K122) &lt;= 5, MONTH($L122) &gt;= 5), IF($O122 &lt;&gt; "", $E122/$O122, ""), ""),"")</f>
        <v>#VALUE!</v>
      </c>
      <c r="U122" s="10" t="e">
        <f>IF('FY2022'!$A124&lt;&gt;"",IF(AND(MONTH($K122) &lt;= 6, MONTH($L122) &gt;= 6), IF($O122 &lt;&gt; "", $E122/$O122, ""), ""),"")</f>
        <v>#VALUE!</v>
      </c>
      <c r="V122" s="10" t="e">
        <f>IF('FY2022'!$A124&lt;&gt;"",IF(AND(MONTH($K122) &lt;= 7, MONTH($L122) &gt;= 7 ), IF($O122 &lt;&gt; "", $E122/$O122, ""), ""),"")</f>
        <v>#VALUE!</v>
      </c>
      <c r="W122" s="10" t="e">
        <f>IF('FY2022'!$A124&lt;&gt;"",IF(AND(MONTH($K122) &lt;= 8, MONTH($L122) &gt;= 8), IF($O122 &lt;&gt; "", $E122/$O122, ""), ""),"")</f>
        <v>#VALUE!</v>
      </c>
      <c r="X122" s="10" t="e">
        <f>IF('FY2022'!$A124&lt;&gt;"",IF(AND(MONTH($K122) &lt;= 9, MONTH($L122) &gt;= 9), IF($O122 &lt;&gt; "", $E122/$O122, ""), ""),"")</f>
        <v>#VALUE!</v>
      </c>
      <c r="Y122" s="10" t="e">
        <f>IF('FY2022'!$A124&lt;&gt;"",IF(AND(MONTH($K122) &lt;= 10, MONTH($L122) &gt;= 10), IF($O122 &lt;&gt; "", $E122/$O122, ""), ""),"")</f>
        <v>#VALUE!</v>
      </c>
      <c r="Z122" s="10" t="e">
        <f>IF('FY2022'!$A124&lt;&gt;"",IF(AND(MONTH($K122) &lt;= 11, MONTH($L122) &gt;= 11), IF($O122 &lt;&gt; "", $E122/$O122, ""), ""),"")</f>
        <v>#VALUE!</v>
      </c>
      <c r="AA122" s="10" t="e">
        <f>IF('FY2022'!$A124&lt;&gt;"",IF(AND(MONTH($K122) &lt;= 12, MONTH($L122) &gt;= 12), IF($O122 &lt;&gt; "", $E122/$O122, ""), ""),"")</f>
        <v>#VALUE!</v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 t="e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#VALUE!</v>
      </c>
      <c r="L123" s="7" t="e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#VALUE!</v>
      </c>
      <c r="M123" s="7" t="e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#VALUE!</v>
      </c>
      <c r="N123" s="7" t="e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#VALUE!</v>
      </c>
      <c r="O123" s="5" t="e">
        <f t="shared" si="1"/>
        <v>#VALUE!</v>
      </c>
      <c r="P123" s="10" t="e">
        <f>IF('FY2022'!$A125&lt;&gt;"",IF(AND(MONTH($K123) &lt;= 1, MONTH($L123) &gt;= 1), IF($O123 &lt;&gt; "", $E123/$O123, ""), ""),"")</f>
        <v>#VALUE!</v>
      </c>
      <c r="Q123" s="10" t="e">
        <f>IF('FY2022'!$A125&lt;&gt;"",IF(AND(MONTH($K123) &lt;= 2, MONTH($L123) &gt;= 2), IF($O123 &lt;&gt; "", $E123/$O123, ""), ""),"")</f>
        <v>#VALUE!</v>
      </c>
      <c r="R123" s="10" t="e">
        <f>IF('FY2022'!$A125&lt;&gt;"",IF(AND(MONTH($K123) &lt;= 3, MONTH($L123) &gt;= 3), IF($O123 &lt;&gt; "", $E123/$O123, ""), ""),"")</f>
        <v>#VALUE!</v>
      </c>
      <c r="S123" s="10" t="e">
        <f>IF('FY2022'!$A125&lt;&gt;"",IF(AND(MONTH($K123) &lt;= 4, MONTH($L123) &gt;= 4), IF($O123 &lt;&gt; "", $E123/$O123, ""), ""),"")</f>
        <v>#VALUE!</v>
      </c>
      <c r="T123" s="10" t="e">
        <f>IF('FY2022'!$A125&lt;&gt;"",IF(AND(MONTH($K123) &lt;= 5, MONTH($L123) &gt;= 5), IF($O123 &lt;&gt; "", $E123/$O123, ""), ""),"")</f>
        <v>#VALUE!</v>
      </c>
      <c r="U123" s="10" t="e">
        <f>IF('FY2022'!$A125&lt;&gt;"",IF(AND(MONTH($K123) &lt;= 6, MONTH($L123) &gt;= 6), IF($O123 &lt;&gt; "", $E123/$O123, ""), ""),"")</f>
        <v>#VALUE!</v>
      </c>
      <c r="V123" s="10" t="e">
        <f>IF('FY2022'!$A125&lt;&gt;"",IF(AND(MONTH($K123) &lt;= 7, MONTH($L123) &gt;= 7 ), IF($O123 &lt;&gt; "", $E123/$O123, ""), ""),"")</f>
        <v>#VALUE!</v>
      </c>
      <c r="W123" s="10" t="e">
        <f>IF('FY2022'!$A125&lt;&gt;"",IF(AND(MONTH($K123) &lt;= 8, MONTH($L123) &gt;= 8), IF($O123 &lt;&gt; "", $E123/$O123, ""), ""),"")</f>
        <v>#VALUE!</v>
      </c>
      <c r="X123" s="10" t="e">
        <f>IF('FY2022'!$A125&lt;&gt;"",IF(AND(MONTH($K123) &lt;= 9, MONTH($L123) &gt;= 9), IF($O123 &lt;&gt; "", $E123/$O123, ""), ""),"")</f>
        <v>#VALUE!</v>
      </c>
      <c r="Y123" s="10" t="e">
        <f>IF('FY2022'!$A125&lt;&gt;"",IF(AND(MONTH($K123) &lt;= 10, MONTH($L123) &gt;= 10), IF($O123 &lt;&gt; "", $E123/$O123, ""), ""),"")</f>
        <v>#VALUE!</v>
      </c>
      <c r="Z123" s="10" t="e">
        <f>IF('FY2022'!$A125&lt;&gt;"",IF(AND(MONTH($K123) &lt;= 11, MONTH($L123) &gt;= 11), IF($O123 &lt;&gt; "", $E123/$O123, ""), ""),"")</f>
        <v>#VALUE!</v>
      </c>
      <c r="AA123" s="10" t="e">
        <f>IF('FY2022'!$A125&lt;&gt;"",IF(AND(MONTH($K123) &lt;= 12, MONTH($L123) &gt;= 12), IF($O123 &lt;&gt; "", $E123/$O123, ""), ""),"")</f>
        <v>#VALUE!</v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 t="e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#VALUE!</v>
      </c>
      <c r="L124" s="7" t="e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#VALUE!</v>
      </c>
      <c r="M124" s="7" t="e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#VALUE!</v>
      </c>
      <c r="N124" s="7" t="e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#VALUE!</v>
      </c>
      <c r="O124" s="5" t="e">
        <f t="shared" si="1"/>
        <v>#VALUE!</v>
      </c>
      <c r="P124" s="10" t="e">
        <f>IF('FY2022'!$A126&lt;&gt;"",IF(AND(MONTH($K124) &lt;= 1, MONTH($L124) &gt;= 1), IF($O124 &lt;&gt; "", $E124/$O124, ""), ""),"")</f>
        <v>#VALUE!</v>
      </c>
      <c r="Q124" s="10" t="e">
        <f>IF('FY2022'!$A126&lt;&gt;"",IF(AND(MONTH($K124) &lt;= 2, MONTH($L124) &gt;= 2), IF($O124 &lt;&gt; "", $E124/$O124, ""), ""),"")</f>
        <v>#VALUE!</v>
      </c>
      <c r="R124" s="10" t="e">
        <f>IF('FY2022'!$A126&lt;&gt;"",IF(AND(MONTH($K124) &lt;= 3, MONTH($L124) &gt;= 3), IF($O124 &lt;&gt; "", $E124/$O124, ""), ""),"")</f>
        <v>#VALUE!</v>
      </c>
      <c r="S124" s="10" t="e">
        <f>IF('FY2022'!$A126&lt;&gt;"",IF(AND(MONTH($K124) &lt;= 4, MONTH($L124) &gt;= 4), IF($O124 &lt;&gt; "", $E124/$O124, ""), ""),"")</f>
        <v>#VALUE!</v>
      </c>
      <c r="T124" s="10" t="e">
        <f>IF('FY2022'!$A126&lt;&gt;"",IF(AND(MONTH($K124) &lt;= 5, MONTH($L124) &gt;= 5), IF($O124 &lt;&gt; "", $E124/$O124, ""), ""),"")</f>
        <v>#VALUE!</v>
      </c>
      <c r="U124" s="10" t="e">
        <f>IF('FY2022'!$A126&lt;&gt;"",IF(AND(MONTH($K124) &lt;= 6, MONTH($L124) &gt;= 6), IF($O124 &lt;&gt; "", $E124/$O124, ""), ""),"")</f>
        <v>#VALUE!</v>
      </c>
      <c r="V124" s="10" t="e">
        <f>IF('FY2022'!$A126&lt;&gt;"",IF(AND(MONTH($K124) &lt;= 7, MONTH($L124) &gt;= 7 ), IF($O124 &lt;&gt; "", $E124/$O124, ""), ""),"")</f>
        <v>#VALUE!</v>
      </c>
      <c r="W124" s="10" t="e">
        <f>IF('FY2022'!$A126&lt;&gt;"",IF(AND(MONTH($K124) &lt;= 8, MONTH($L124) &gt;= 8), IF($O124 &lt;&gt; "", $E124/$O124, ""), ""),"")</f>
        <v>#VALUE!</v>
      </c>
      <c r="X124" s="10" t="e">
        <f>IF('FY2022'!$A126&lt;&gt;"",IF(AND(MONTH($K124) &lt;= 9, MONTH($L124) &gt;= 9), IF($O124 &lt;&gt; "", $E124/$O124, ""), ""),"")</f>
        <v>#VALUE!</v>
      </c>
      <c r="Y124" s="10" t="e">
        <f>IF('FY2022'!$A126&lt;&gt;"",IF(AND(MONTH($K124) &lt;= 10, MONTH($L124) &gt;= 10), IF($O124 &lt;&gt; "", $E124/$O124, ""), ""),"")</f>
        <v>#VALUE!</v>
      </c>
      <c r="Z124" s="10" t="e">
        <f>IF('FY2022'!$A126&lt;&gt;"",IF(AND(MONTH($K124) &lt;= 11, MONTH($L124) &gt;= 11), IF($O124 &lt;&gt; "", $E124/$O124, ""), ""),"")</f>
        <v>#VALUE!</v>
      </c>
      <c r="AA124" s="10" t="e">
        <f>IF('FY2022'!$A126&lt;&gt;"",IF(AND(MONTH($K124) &lt;= 12, MONTH($L124) &gt;= 12), IF($O124 &lt;&gt; "", $E124/$O124, ""), ""),"")</f>
        <v>#VALUE!</v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 t="e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#VALUE!</v>
      </c>
      <c r="L125" s="7" t="e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#VALUE!</v>
      </c>
      <c r="M125" s="7" t="e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#VALUE!</v>
      </c>
      <c r="N125" s="7" t="e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#VALUE!</v>
      </c>
      <c r="O125" s="5" t="e">
        <f t="shared" si="1"/>
        <v>#VALUE!</v>
      </c>
      <c r="P125" s="10" t="e">
        <f>IF('FY2022'!$A127&lt;&gt;"",IF(AND(MONTH($K125) &lt;= 1, MONTH($L125) &gt;= 1), IF($O125 &lt;&gt; "", $E125/$O125, ""), ""),"")</f>
        <v>#VALUE!</v>
      </c>
      <c r="Q125" s="10" t="e">
        <f>IF('FY2022'!$A127&lt;&gt;"",IF(AND(MONTH($K125) &lt;= 2, MONTH($L125) &gt;= 2), IF($O125 &lt;&gt; "", $E125/$O125, ""), ""),"")</f>
        <v>#VALUE!</v>
      </c>
      <c r="R125" s="10" t="e">
        <f>IF('FY2022'!$A127&lt;&gt;"",IF(AND(MONTH($K125) &lt;= 3, MONTH($L125) &gt;= 3), IF($O125 &lt;&gt; "", $E125/$O125, ""), ""),"")</f>
        <v>#VALUE!</v>
      </c>
      <c r="S125" s="10" t="e">
        <f>IF('FY2022'!$A127&lt;&gt;"",IF(AND(MONTH($K125) &lt;= 4, MONTH($L125) &gt;= 4), IF($O125 &lt;&gt; "", $E125/$O125, ""), ""),"")</f>
        <v>#VALUE!</v>
      </c>
      <c r="T125" s="10" t="e">
        <f>IF('FY2022'!$A127&lt;&gt;"",IF(AND(MONTH($K125) &lt;= 5, MONTH($L125) &gt;= 5), IF($O125 &lt;&gt; "", $E125/$O125, ""), ""),"")</f>
        <v>#VALUE!</v>
      </c>
      <c r="U125" s="10" t="e">
        <f>IF('FY2022'!$A127&lt;&gt;"",IF(AND(MONTH($K125) &lt;= 6, MONTH($L125) &gt;= 6), IF($O125 &lt;&gt; "", $E125/$O125, ""), ""),"")</f>
        <v>#VALUE!</v>
      </c>
      <c r="V125" s="10" t="e">
        <f>IF('FY2022'!$A127&lt;&gt;"",IF(AND(MONTH($K125) &lt;= 7, MONTH($L125) &gt;= 7 ), IF($O125 &lt;&gt; "", $E125/$O125, ""), ""),"")</f>
        <v>#VALUE!</v>
      </c>
      <c r="W125" s="10" t="e">
        <f>IF('FY2022'!$A127&lt;&gt;"",IF(AND(MONTH($K125) &lt;= 8, MONTH($L125) &gt;= 8), IF($O125 &lt;&gt; "", $E125/$O125, ""), ""),"")</f>
        <v>#VALUE!</v>
      </c>
      <c r="X125" s="10" t="e">
        <f>IF('FY2022'!$A127&lt;&gt;"",IF(AND(MONTH($K125) &lt;= 9, MONTH($L125) &gt;= 9), IF($O125 &lt;&gt; "", $E125/$O125, ""), ""),"")</f>
        <v>#VALUE!</v>
      </c>
      <c r="Y125" s="10" t="e">
        <f>IF('FY2022'!$A127&lt;&gt;"",IF(AND(MONTH($K125) &lt;= 10, MONTH($L125) &gt;= 10), IF($O125 &lt;&gt; "", $E125/$O125, ""), ""),"")</f>
        <v>#VALUE!</v>
      </c>
      <c r="Z125" s="10" t="e">
        <f>IF('FY2022'!$A127&lt;&gt;"",IF(AND(MONTH($K125) &lt;= 11, MONTH($L125) &gt;= 11), IF($O125 &lt;&gt; "", $E125/$O125, ""), ""),"")</f>
        <v>#VALUE!</v>
      </c>
      <c r="AA125" s="10" t="e">
        <f>IF('FY2022'!$A127&lt;&gt;"",IF(AND(MONTH($K125) &lt;= 12, MONTH($L125) &gt;= 12), IF($O125 &lt;&gt; "", $E125/$O125, ""), ""),"")</f>
        <v>#VALUE!</v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 t="e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#VALUE!</v>
      </c>
      <c r="L126" s="7" t="e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#VALUE!</v>
      </c>
      <c r="M126" s="7" t="e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#VALUE!</v>
      </c>
      <c r="N126" s="7" t="e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#VALUE!</v>
      </c>
      <c r="O126" s="5" t="e">
        <f t="shared" si="1"/>
        <v>#VALUE!</v>
      </c>
      <c r="P126" s="10" t="e">
        <f>IF('FY2022'!$A128&lt;&gt;"",IF(AND(MONTH($K126) &lt;= 1, MONTH($L126) &gt;= 1), IF($O126 &lt;&gt; "", $E126/$O126, ""), ""),"")</f>
        <v>#VALUE!</v>
      </c>
      <c r="Q126" s="10" t="e">
        <f>IF('FY2022'!$A128&lt;&gt;"",IF(AND(MONTH($K126) &lt;= 2, MONTH($L126) &gt;= 2), IF($O126 &lt;&gt; "", $E126/$O126, ""), ""),"")</f>
        <v>#VALUE!</v>
      </c>
      <c r="R126" s="10" t="e">
        <f>IF('FY2022'!$A128&lt;&gt;"",IF(AND(MONTH($K126) &lt;= 3, MONTH($L126) &gt;= 3), IF($O126 &lt;&gt; "", $E126/$O126, ""), ""),"")</f>
        <v>#VALUE!</v>
      </c>
      <c r="S126" s="10" t="e">
        <f>IF('FY2022'!$A128&lt;&gt;"",IF(AND(MONTH($K126) &lt;= 4, MONTH($L126) &gt;= 4), IF($O126 &lt;&gt; "", $E126/$O126, ""), ""),"")</f>
        <v>#VALUE!</v>
      </c>
      <c r="T126" s="10" t="e">
        <f>IF('FY2022'!$A128&lt;&gt;"",IF(AND(MONTH($K126) &lt;= 5, MONTH($L126) &gt;= 5), IF($O126 &lt;&gt; "", $E126/$O126, ""), ""),"")</f>
        <v>#VALUE!</v>
      </c>
      <c r="U126" s="10" t="e">
        <f>IF('FY2022'!$A128&lt;&gt;"",IF(AND(MONTH($K126) &lt;= 6, MONTH($L126) &gt;= 6), IF($O126 &lt;&gt; "", $E126/$O126, ""), ""),"")</f>
        <v>#VALUE!</v>
      </c>
      <c r="V126" s="10" t="e">
        <f>IF('FY2022'!$A128&lt;&gt;"",IF(AND(MONTH($K126) &lt;= 7, MONTH($L126) &gt;= 7 ), IF($O126 &lt;&gt; "", $E126/$O126, ""), ""),"")</f>
        <v>#VALUE!</v>
      </c>
      <c r="W126" s="10" t="e">
        <f>IF('FY2022'!$A128&lt;&gt;"",IF(AND(MONTH($K126) &lt;= 8, MONTH($L126) &gt;= 8), IF($O126 &lt;&gt; "", $E126/$O126, ""), ""),"")</f>
        <v>#VALUE!</v>
      </c>
      <c r="X126" s="10" t="e">
        <f>IF('FY2022'!$A128&lt;&gt;"",IF(AND(MONTH($K126) &lt;= 9, MONTH($L126) &gt;= 9), IF($O126 &lt;&gt; "", $E126/$O126, ""), ""),"")</f>
        <v>#VALUE!</v>
      </c>
      <c r="Y126" s="10" t="e">
        <f>IF('FY2022'!$A128&lt;&gt;"",IF(AND(MONTH($K126) &lt;= 10, MONTH($L126) &gt;= 10), IF($O126 &lt;&gt; "", $E126/$O126, ""), ""),"")</f>
        <v>#VALUE!</v>
      </c>
      <c r="Z126" s="10" t="e">
        <f>IF('FY2022'!$A128&lt;&gt;"",IF(AND(MONTH($K126) &lt;= 11, MONTH($L126) &gt;= 11), IF($O126 &lt;&gt; "", $E126/$O126, ""), ""),"")</f>
        <v>#VALUE!</v>
      </c>
      <c r="AA126" s="10" t="e">
        <f>IF('FY2022'!$A128&lt;&gt;"",IF(AND(MONTH($K126) &lt;= 12, MONTH($L126) &gt;= 12), IF($O126 &lt;&gt; "", $E126/$O126, ""), ""),"")</f>
        <v>#VALUE!</v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 t="e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#VALUE!</v>
      </c>
      <c r="L127" s="7" t="e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#VALUE!</v>
      </c>
      <c r="M127" s="7" t="e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#VALUE!</v>
      </c>
      <c r="N127" s="7" t="e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#VALUE!</v>
      </c>
      <c r="O127" s="5" t="e">
        <f t="shared" si="1"/>
        <v>#VALUE!</v>
      </c>
      <c r="P127" s="10" t="e">
        <f>IF('FY2022'!$A129&lt;&gt;"",IF(AND(MONTH($K127) &lt;= 1, MONTH($L127) &gt;= 1), IF($O127 &lt;&gt; "", $E127/$O127, ""), ""),"")</f>
        <v>#VALUE!</v>
      </c>
      <c r="Q127" s="10" t="e">
        <f>IF('FY2022'!$A129&lt;&gt;"",IF(AND(MONTH($K127) &lt;= 2, MONTH($L127) &gt;= 2), IF($O127 &lt;&gt; "", $E127/$O127, ""), ""),"")</f>
        <v>#VALUE!</v>
      </c>
      <c r="R127" s="10" t="e">
        <f>IF('FY2022'!$A129&lt;&gt;"",IF(AND(MONTH($K127) &lt;= 3, MONTH($L127) &gt;= 3), IF($O127 &lt;&gt; "", $E127/$O127, ""), ""),"")</f>
        <v>#VALUE!</v>
      </c>
      <c r="S127" s="10" t="e">
        <f>IF('FY2022'!$A129&lt;&gt;"",IF(AND(MONTH($K127) &lt;= 4, MONTH($L127) &gt;= 4), IF($O127 &lt;&gt; "", $E127/$O127, ""), ""),"")</f>
        <v>#VALUE!</v>
      </c>
      <c r="T127" s="10" t="e">
        <f>IF('FY2022'!$A129&lt;&gt;"",IF(AND(MONTH($K127) &lt;= 5, MONTH($L127) &gt;= 5), IF($O127 &lt;&gt; "", $E127/$O127, ""), ""),"")</f>
        <v>#VALUE!</v>
      </c>
      <c r="U127" s="10" t="e">
        <f>IF('FY2022'!$A129&lt;&gt;"",IF(AND(MONTH($K127) &lt;= 6, MONTH($L127) &gt;= 6), IF($O127 &lt;&gt; "", $E127/$O127, ""), ""),"")</f>
        <v>#VALUE!</v>
      </c>
      <c r="V127" s="10" t="e">
        <f>IF('FY2022'!$A129&lt;&gt;"",IF(AND(MONTH($K127) &lt;= 7, MONTH($L127) &gt;= 7 ), IF($O127 &lt;&gt; "", $E127/$O127, ""), ""),"")</f>
        <v>#VALUE!</v>
      </c>
      <c r="W127" s="10" t="e">
        <f>IF('FY2022'!$A129&lt;&gt;"",IF(AND(MONTH($K127) &lt;= 8, MONTH($L127) &gt;= 8), IF($O127 &lt;&gt; "", $E127/$O127, ""), ""),"")</f>
        <v>#VALUE!</v>
      </c>
      <c r="X127" s="10" t="e">
        <f>IF('FY2022'!$A129&lt;&gt;"",IF(AND(MONTH($K127) &lt;= 9, MONTH($L127) &gt;= 9), IF($O127 &lt;&gt; "", $E127/$O127, ""), ""),"")</f>
        <v>#VALUE!</v>
      </c>
      <c r="Y127" s="10" t="e">
        <f>IF('FY2022'!$A129&lt;&gt;"",IF(AND(MONTH($K127) &lt;= 10, MONTH($L127) &gt;= 10), IF($O127 &lt;&gt; "", $E127/$O127, ""), ""),"")</f>
        <v>#VALUE!</v>
      </c>
      <c r="Z127" s="10" t="e">
        <f>IF('FY2022'!$A129&lt;&gt;"",IF(AND(MONTH($K127) &lt;= 11, MONTH($L127) &gt;= 11), IF($O127 &lt;&gt; "", $E127/$O127, ""), ""),"")</f>
        <v>#VALUE!</v>
      </c>
      <c r="AA127" s="10" t="e">
        <f>IF('FY2022'!$A129&lt;&gt;"",IF(AND(MONTH($K127) &lt;= 12, MONTH($L127) &gt;= 12), IF($O127 &lt;&gt; "", $E127/$O127, ""), ""),"")</f>
        <v>#VALUE!</v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 t="e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#VALUE!</v>
      </c>
      <c r="L128" s="7" t="e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#VALUE!</v>
      </c>
      <c r="M128" s="7" t="e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#VALUE!</v>
      </c>
      <c r="N128" s="7" t="e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#VALUE!</v>
      </c>
      <c r="O128" s="5" t="e">
        <f t="shared" si="1"/>
        <v>#VALUE!</v>
      </c>
      <c r="P128" s="10" t="e">
        <f>IF('FY2022'!$A130&lt;&gt;"",IF(AND(MONTH($K128) &lt;= 1, MONTH($L128) &gt;= 1), IF($O128 &lt;&gt; "", $E128/$O128, ""), ""),"")</f>
        <v>#VALUE!</v>
      </c>
      <c r="Q128" s="10" t="e">
        <f>IF('FY2022'!$A130&lt;&gt;"",IF(AND(MONTH($K128) &lt;= 2, MONTH($L128) &gt;= 2), IF($O128 &lt;&gt; "", $E128/$O128, ""), ""),"")</f>
        <v>#VALUE!</v>
      </c>
      <c r="R128" s="10" t="e">
        <f>IF('FY2022'!$A130&lt;&gt;"",IF(AND(MONTH($K128) &lt;= 3, MONTH($L128) &gt;= 3), IF($O128 &lt;&gt; "", $E128/$O128, ""), ""),"")</f>
        <v>#VALUE!</v>
      </c>
      <c r="S128" s="10" t="e">
        <f>IF('FY2022'!$A130&lt;&gt;"",IF(AND(MONTH($K128) &lt;= 4, MONTH($L128) &gt;= 4), IF($O128 &lt;&gt; "", $E128/$O128, ""), ""),"")</f>
        <v>#VALUE!</v>
      </c>
      <c r="T128" s="10" t="e">
        <f>IF('FY2022'!$A130&lt;&gt;"",IF(AND(MONTH($K128) &lt;= 5, MONTH($L128) &gt;= 5), IF($O128 &lt;&gt; "", $E128/$O128, ""), ""),"")</f>
        <v>#VALUE!</v>
      </c>
      <c r="U128" s="10" t="e">
        <f>IF('FY2022'!$A130&lt;&gt;"",IF(AND(MONTH($K128) &lt;= 6, MONTH($L128) &gt;= 6), IF($O128 &lt;&gt; "", $E128/$O128, ""), ""),"")</f>
        <v>#VALUE!</v>
      </c>
      <c r="V128" s="10" t="e">
        <f>IF('FY2022'!$A130&lt;&gt;"",IF(AND(MONTH($K128) &lt;= 7, MONTH($L128) &gt;= 7 ), IF($O128 &lt;&gt; "", $E128/$O128, ""), ""),"")</f>
        <v>#VALUE!</v>
      </c>
      <c r="W128" s="10" t="e">
        <f>IF('FY2022'!$A130&lt;&gt;"",IF(AND(MONTH($K128) &lt;= 8, MONTH($L128) &gt;= 8), IF($O128 &lt;&gt; "", $E128/$O128, ""), ""),"")</f>
        <v>#VALUE!</v>
      </c>
      <c r="X128" s="10" t="e">
        <f>IF('FY2022'!$A130&lt;&gt;"",IF(AND(MONTH($K128) &lt;= 9, MONTH($L128) &gt;= 9), IF($O128 &lt;&gt; "", $E128/$O128, ""), ""),"")</f>
        <v>#VALUE!</v>
      </c>
      <c r="Y128" s="10" t="e">
        <f>IF('FY2022'!$A130&lt;&gt;"",IF(AND(MONTH($K128) &lt;= 10, MONTH($L128) &gt;= 10), IF($O128 &lt;&gt; "", $E128/$O128, ""), ""),"")</f>
        <v>#VALUE!</v>
      </c>
      <c r="Z128" s="10" t="e">
        <f>IF('FY2022'!$A130&lt;&gt;"",IF(AND(MONTH($K128) &lt;= 11, MONTH($L128) &gt;= 11), IF($O128 &lt;&gt; "", $E128/$O128, ""), ""),"")</f>
        <v>#VALUE!</v>
      </c>
      <c r="AA128" s="10" t="e">
        <f>IF('FY2022'!$A130&lt;&gt;"",IF(AND(MONTH($K128) &lt;= 12, MONTH($L128) &gt;= 12), IF($O128 &lt;&gt; "", $E128/$O128, ""), ""),"")</f>
        <v>#VALUE!</v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 t="e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#VALUE!</v>
      </c>
      <c r="L129" s="7" t="e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#VALUE!</v>
      </c>
      <c r="M129" s="7" t="e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#VALUE!</v>
      </c>
      <c r="N129" s="7" t="e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#VALUE!</v>
      </c>
      <c r="O129" s="5" t="e">
        <f t="shared" si="1"/>
        <v>#VALUE!</v>
      </c>
      <c r="P129" s="10" t="e">
        <f>IF('FY2022'!$A131&lt;&gt;"",IF(AND(MONTH($K129) &lt;= 1, MONTH($L129) &gt;= 1), IF($O129 &lt;&gt; "", $E129/$O129, ""), ""),"")</f>
        <v>#VALUE!</v>
      </c>
      <c r="Q129" s="10" t="e">
        <f>IF('FY2022'!$A131&lt;&gt;"",IF(AND(MONTH($K129) &lt;= 2, MONTH($L129) &gt;= 2), IF($O129 &lt;&gt; "", $E129/$O129, ""), ""),"")</f>
        <v>#VALUE!</v>
      </c>
      <c r="R129" s="10" t="e">
        <f>IF('FY2022'!$A131&lt;&gt;"",IF(AND(MONTH($K129) &lt;= 3, MONTH($L129) &gt;= 3), IF($O129 &lt;&gt; "", $E129/$O129, ""), ""),"")</f>
        <v>#VALUE!</v>
      </c>
      <c r="S129" s="10" t="e">
        <f>IF('FY2022'!$A131&lt;&gt;"",IF(AND(MONTH($K129) &lt;= 4, MONTH($L129) &gt;= 4), IF($O129 &lt;&gt; "", $E129/$O129, ""), ""),"")</f>
        <v>#VALUE!</v>
      </c>
      <c r="T129" s="10" t="e">
        <f>IF('FY2022'!$A131&lt;&gt;"",IF(AND(MONTH($K129) &lt;= 5, MONTH($L129) &gt;= 5), IF($O129 &lt;&gt; "", $E129/$O129, ""), ""),"")</f>
        <v>#VALUE!</v>
      </c>
      <c r="U129" s="10" t="e">
        <f>IF('FY2022'!$A131&lt;&gt;"",IF(AND(MONTH($K129) &lt;= 6, MONTH($L129) &gt;= 6), IF($O129 &lt;&gt; "", $E129/$O129, ""), ""),"")</f>
        <v>#VALUE!</v>
      </c>
      <c r="V129" s="10" t="e">
        <f>IF('FY2022'!$A131&lt;&gt;"",IF(AND(MONTH($K129) &lt;= 7, MONTH($L129) &gt;= 7 ), IF($O129 &lt;&gt; "", $E129/$O129, ""), ""),"")</f>
        <v>#VALUE!</v>
      </c>
      <c r="W129" s="10" t="e">
        <f>IF('FY2022'!$A131&lt;&gt;"",IF(AND(MONTH($K129) &lt;= 8, MONTH($L129) &gt;= 8), IF($O129 &lt;&gt; "", $E129/$O129, ""), ""),"")</f>
        <v>#VALUE!</v>
      </c>
      <c r="X129" s="10" t="e">
        <f>IF('FY2022'!$A131&lt;&gt;"",IF(AND(MONTH($K129) &lt;= 9, MONTH($L129) &gt;= 9), IF($O129 &lt;&gt; "", $E129/$O129, ""), ""),"")</f>
        <v>#VALUE!</v>
      </c>
      <c r="Y129" s="10" t="e">
        <f>IF('FY2022'!$A131&lt;&gt;"",IF(AND(MONTH($K129) &lt;= 10, MONTH($L129) &gt;= 10), IF($O129 &lt;&gt; "", $E129/$O129, ""), ""),"")</f>
        <v>#VALUE!</v>
      </c>
      <c r="Z129" s="10" t="e">
        <f>IF('FY2022'!$A131&lt;&gt;"",IF(AND(MONTH($K129) &lt;= 11, MONTH($L129) &gt;= 11), IF($O129 &lt;&gt; "", $E129/$O129, ""), ""),"")</f>
        <v>#VALUE!</v>
      </c>
      <c r="AA129" s="10" t="e">
        <f>IF('FY2022'!$A131&lt;&gt;"",IF(AND(MONTH($K129) &lt;= 12, MONTH($L129) &gt;= 12), IF($O129 &lt;&gt; "", $E129/$O129, ""), ""),"")</f>
        <v>#VALUE!</v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 t="e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#VALUE!</v>
      </c>
      <c r="L130" s="7" t="e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#VALUE!</v>
      </c>
      <c r="M130" s="7" t="e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#VALUE!</v>
      </c>
      <c r="N130" s="7" t="e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#VALUE!</v>
      </c>
      <c r="O130" s="5" t="e">
        <f t="shared" si="1"/>
        <v>#VALUE!</v>
      </c>
      <c r="P130" s="10" t="e">
        <f>IF('FY2022'!$A132&lt;&gt;"",IF(AND(MONTH($K130) &lt;= 1, MONTH($L130) &gt;= 1), IF($O130 &lt;&gt; "", $E130/$O130, ""), ""),"")</f>
        <v>#VALUE!</v>
      </c>
      <c r="Q130" s="10" t="e">
        <f>IF('FY2022'!$A132&lt;&gt;"",IF(AND(MONTH($K130) &lt;= 2, MONTH($L130) &gt;= 2), IF($O130 &lt;&gt; "", $E130/$O130, ""), ""),"")</f>
        <v>#VALUE!</v>
      </c>
      <c r="R130" s="10" t="e">
        <f>IF('FY2022'!$A132&lt;&gt;"",IF(AND(MONTH($K130) &lt;= 3, MONTH($L130) &gt;= 3), IF($O130 &lt;&gt; "", $E130/$O130, ""), ""),"")</f>
        <v>#VALUE!</v>
      </c>
      <c r="S130" s="10" t="e">
        <f>IF('FY2022'!$A132&lt;&gt;"",IF(AND(MONTH($K130) &lt;= 4, MONTH($L130) &gt;= 4), IF($O130 &lt;&gt; "", $E130/$O130, ""), ""),"")</f>
        <v>#VALUE!</v>
      </c>
      <c r="T130" s="10" t="e">
        <f>IF('FY2022'!$A132&lt;&gt;"",IF(AND(MONTH($K130) &lt;= 5, MONTH($L130) &gt;= 5), IF($O130 &lt;&gt; "", $E130/$O130, ""), ""),"")</f>
        <v>#VALUE!</v>
      </c>
      <c r="U130" s="10" t="e">
        <f>IF('FY2022'!$A132&lt;&gt;"",IF(AND(MONTH($K130) &lt;= 6, MONTH($L130) &gt;= 6), IF($O130 &lt;&gt; "", $E130/$O130, ""), ""),"")</f>
        <v>#VALUE!</v>
      </c>
      <c r="V130" s="10" t="e">
        <f>IF('FY2022'!$A132&lt;&gt;"",IF(AND(MONTH($K130) &lt;= 7, MONTH($L130) &gt;= 7 ), IF($O130 &lt;&gt; "", $E130/$O130, ""), ""),"")</f>
        <v>#VALUE!</v>
      </c>
      <c r="W130" s="10" t="e">
        <f>IF('FY2022'!$A132&lt;&gt;"",IF(AND(MONTH($K130) &lt;= 8, MONTH($L130) &gt;= 8), IF($O130 &lt;&gt; "", $E130/$O130, ""), ""),"")</f>
        <v>#VALUE!</v>
      </c>
      <c r="X130" s="10" t="e">
        <f>IF('FY2022'!$A132&lt;&gt;"",IF(AND(MONTH($K130) &lt;= 9, MONTH($L130) &gt;= 9), IF($O130 &lt;&gt; "", $E130/$O130, ""), ""),"")</f>
        <v>#VALUE!</v>
      </c>
      <c r="Y130" s="10" t="e">
        <f>IF('FY2022'!$A132&lt;&gt;"",IF(AND(MONTH($K130) &lt;= 10, MONTH($L130) &gt;= 10), IF($O130 &lt;&gt; "", $E130/$O130, ""), ""),"")</f>
        <v>#VALUE!</v>
      </c>
      <c r="Z130" s="10" t="e">
        <f>IF('FY2022'!$A132&lt;&gt;"",IF(AND(MONTH($K130) &lt;= 11, MONTH($L130) &gt;= 11), IF($O130 &lt;&gt; "", $E130/$O130, ""), ""),"")</f>
        <v>#VALUE!</v>
      </c>
      <c r="AA130" s="10" t="e">
        <f>IF('FY2022'!$A132&lt;&gt;"",IF(AND(MONTH($K130) &lt;= 12, MONTH($L130) &gt;= 12), IF($O130 &lt;&gt; "", $E130/$O130, ""), ""),"")</f>
        <v>#VALUE!</v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 t="e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#VALUE!</v>
      </c>
      <c r="L131" s="7" t="e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#VALUE!</v>
      </c>
      <c r="M131" s="7" t="e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#VALUE!</v>
      </c>
      <c r="N131" s="7" t="e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IF('FY2022'!$A133&lt;&gt;"",IF(AND(MONTH($K131) &lt;= 1, MONTH($L131) &gt;= 1), IF($O131 &lt;&gt; "", $E131/$O131, ""), ""),"")</f>
        <v>#VALUE!</v>
      </c>
      <c r="Q131" s="10" t="e">
        <f>IF('FY2022'!$A133&lt;&gt;"",IF(AND(MONTH($K131) &lt;= 2, MONTH($L131) &gt;= 2), IF($O131 &lt;&gt; "", $E131/$O131, ""), ""),"")</f>
        <v>#VALUE!</v>
      </c>
      <c r="R131" s="10" t="e">
        <f>IF('FY2022'!$A133&lt;&gt;"",IF(AND(MONTH($K131) &lt;= 3, MONTH($L131) &gt;= 3), IF($O131 &lt;&gt; "", $E131/$O131, ""), ""),"")</f>
        <v>#VALUE!</v>
      </c>
      <c r="S131" s="10" t="e">
        <f>IF('FY2022'!$A133&lt;&gt;"",IF(AND(MONTH($K131) &lt;= 4, MONTH($L131) &gt;= 4), IF($O131 &lt;&gt; "", $E131/$O131, ""), ""),"")</f>
        <v>#VALUE!</v>
      </c>
      <c r="T131" s="10" t="e">
        <f>IF('FY2022'!$A133&lt;&gt;"",IF(AND(MONTH($K131) &lt;= 5, MONTH($L131) &gt;= 5), IF($O131 &lt;&gt; "", $E131/$O131, ""), ""),"")</f>
        <v>#VALUE!</v>
      </c>
      <c r="U131" s="10" t="e">
        <f>IF('FY2022'!$A133&lt;&gt;"",IF(AND(MONTH($K131) &lt;= 6, MONTH($L131) &gt;= 6), IF($O131 &lt;&gt; "", $E131/$O131, ""), ""),"")</f>
        <v>#VALUE!</v>
      </c>
      <c r="V131" s="10" t="e">
        <f>IF('FY2022'!$A133&lt;&gt;"",IF(AND(MONTH($K131) &lt;= 7, MONTH($L131) &gt;= 7 ), IF($O131 &lt;&gt; "", $E131/$O131, ""), ""),"")</f>
        <v>#VALUE!</v>
      </c>
      <c r="W131" s="10" t="e">
        <f>IF('FY2022'!$A133&lt;&gt;"",IF(AND(MONTH($K131) &lt;= 8, MONTH($L131) &gt;= 8), IF($O131 &lt;&gt; "", $E131/$O131, ""), ""),"")</f>
        <v>#VALUE!</v>
      </c>
      <c r="X131" s="10" t="e">
        <f>IF('FY2022'!$A133&lt;&gt;"",IF(AND(MONTH($K131) &lt;= 9, MONTH($L131) &gt;= 9), IF($O131 &lt;&gt; "", $E131/$O131, ""), ""),"")</f>
        <v>#VALUE!</v>
      </c>
      <c r="Y131" s="10" t="e">
        <f>IF('FY2022'!$A133&lt;&gt;"",IF(AND(MONTH($K131) &lt;= 10, MONTH($L131) &gt;= 10), IF($O131 &lt;&gt; "", $E131/$O131, ""), ""),"")</f>
        <v>#VALUE!</v>
      </c>
      <c r="Z131" s="10" t="e">
        <f>IF('FY2022'!$A133&lt;&gt;"",IF(AND(MONTH($K131) &lt;= 11, MONTH($L131) &gt;= 11), IF($O131 &lt;&gt; "", $E131/$O131, ""), ""),"")</f>
        <v>#VALUE!</v>
      </c>
      <c r="AA131" s="10" t="e">
        <f>IF('FY2022'!$A133&lt;&gt;"",IF(AND(MONTH($K131) &lt;= 12, MONTH($L131) &gt;= 12), IF($O131 &lt;&gt; "", $E131/$O131, ""), ""),"")</f>
        <v>#VALUE!</v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 t="e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#VALUE!</v>
      </c>
      <c r="L132" s="7" t="e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#VALUE!</v>
      </c>
      <c r="M132" s="7" t="e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#VALUE!</v>
      </c>
      <c r="N132" s="7" t="e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#VALUE!</v>
      </c>
      <c r="O132" s="5" t="e">
        <f t="shared" si="2"/>
        <v>#VALUE!</v>
      </c>
      <c r="P132" s="10" t="e">
        <f>IF('FY2022'!$A134&lt;&gt;"",IF(AND(MONTH($K132) &lt;= 1, MONTH($L132) &gt;= 1), IF($O132 &lt;&gt; "", $E132/$O132, ""), ""),"")</f>
        <v>#VALUE!</v>
      </c>
      <c r="Q132" s="10" t="e">
        <f>IF('FY2022'!$A134&lt;&gt;"",IF(AND(MONTH($K132) &lt;= 2, MONTH($L132) &gt;= 2), IF($O132 &lt;&gt; "", $E132/$O132, ""), ""),"")</f>
        <v>#VALUE!</v>
      </c>
      <c r="R132" s="10" t="e">
        <f>IF('FY2022'!$A134&lt;&gt;"",IF(AND(MONTH($K132) &lt;= 3, MONTH($L132) &gt;= 3), IF($O132 &lt;&gt; "", $E132/$O132, ""), ""),"")</f>
        <v>#VALUE!</v>
      </c>
      <c r="S132" s="10" t="e">
        <f>IF('FY2022'!$A134&lt;&gt;"",IF(AND(MONTH($K132) &lt;= 4, MONTH($L132) &gt;= 4), IF($O132 &lt;&gt; "", $E132/$O132, ""), ""),"")</f>
        <v>#VALUE!</v>
      </c>
      <c r="T132" s="10" t="e">
        <f>IF('FY2022'!$A134&lt;&gt;"",IF(AND(MONTH($K132) &lt;= 5, MONTH($L132) &gt;= 5), IF($O132 &lt;&gt; "", $E132/$O132, ""), ""),"")</f>
        <v>#VALUE!</v>
      </c>
      <c r="U132" s="10" t="e">
        <f>IF('FY2022'!$A134&lt;&gt;"",IF(AND(MONTH($K132) &lt;= 6, MONTH($L132) &gt;= 6), IF($O132 &lt;&gt; "", $E132/$O132, ""), ""),"")</f>
        <v>#VALUE!</v>
      </c>
      <c r="V132" s="10" t="e">
        <f>IF('FY2022'!$A134&lt;&gt;"",IF(AND(MONTH($K132) &lt;= 7, MONTH($L132) &gt;= 7 ), IF($O132 &lt;&gt; "", $E132/$O132, ""), ""),"")</f>
        <v>#VALUE!</v>
      </c>
      <c r="W132" s="10" t="e">
        <f>IF('FY2022'!$A134&lt;&gt;"",IF(AND(MONTH($K132) &lt;= 8, MONTH($L132) &gt;= 8), IF($O132 &lt;&gt; "", $E132/$O132, ""), ""),"")</f>
        <v>#VALUE!</v>
      </c>
      <c r="X132" s="10" t="e">
        <f>IF('FY2022'!$A134&lt;&gt;"",IF(AND(MONTH($K132) &lt;= 9, MONTH($L132) &gt;= 9), IF($O132 &lt;&gt; "", $E132/$O132, ""), ""),"")</f>
        <v>#VALUE!</v>
      </c>
      <c r="Y132" s="10" t="e">
        <f>IF('FY2022'!$A134&lt;&gt;"",IF(AND(MONTH($K132) &lt;= 10, MONTH($L132) &gt;= 10), IF($O132 &lt;&gt; "", $E132/$O132, ""), ""),"")</f>
        <v>#VALUE!</v>
      </c>
      <c r="Z132" s="10" t="e">
        <f>IF('FY2022'!$A134&lt;&gt;"",IF(AND(MONTH($K132) &lt;= 11, MONTH($L132) &gt;= 11), IF($O132 &lt;&gt; "", $E132/$O132, ""), ""),"")</f>
        <v>#VALUE!</v>
      </c>
      <c r="AA132" s="10" t="e">
        <f>IF('FY2022'!$A134&lt;&gt;"",IF(AND(MONTH($K132) &lt;= 12, MONTH($L132) &gt;= 12), IF($O132 &lt;&gt; "", $E132/$O132, ""), ""),"")</f>
        <v>#VALUE!</v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 t="e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#VALUE!</v>
      </c>
      <c r="L133" s="7" t="e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#VALUE!</v>
      </c>
      <c r="M133" s="7" t="e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#VALUE!</v>
      </c>
      <c r="N133" s="7" t="e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#VALUE!</v>
      </c>
      <c r="O133" s="5" t="e">
        <f t="shared" si="2"/>
        <v>#VALUE!</v>
      </c>
      <c r="P133" s="10" t="e">
        <f>IF('FY2022'!$A135&lt;&gt;"",IF(AND(MONTH($K133) &lt;= 1, MONTH($L133) &gt;= 1), IF($O133 &lt;&gt; "", $E133/$O133, ""), ""),"")</f>
        <v>#VALUE!</v>
      </c>
      <c r="Q133" s="10" t="e">
        <f>IF('FY2022'!$A135&lt;&gt;"",IF(AND(MONTH($K133) &lt;= 2, MONTH($L133) &gt;= 2), IF($O133 &lt;&gt; "", $E133/$O133, ""), ""),"")</f>
        <v>#VALUE!</v>
      </c>
      <c r="R133" s="10" t="e">
        <f>IF('FY2022'!$A135&lt;&gt;"",IF(AND(MONTH($K133) &lt;= 3, MONTH($L133) &gt;= 3), IF($O133 &lt;&gt; "", $E133/$O133, ""), ""),"")</f>
        <v>#VALUE!</v>
      </c>
      <c r="S133" s="10" t="e">
        <f>IF('FY2022'!$A135&lt;&gt;"",IF(AND(MONTH($K133) &lt;= 4, MONTH($L133) &gt;= 4), IF($O133 &lt;&gt; "", $E133/$O133, ""), ""),"")</f>
        <v>#VALUE!</v>
      </c>
      <c r="T133" s="10" t="e">
        <f>IF('FY2022'!$A135&lt;&gt;"",IF(AND(MONTH($K133) &lt;= 5, MONTH($L133) &gt;= 5), IF($O133 &lt;&gt; "", $E133/$O133, ""), ""),"")</f>
        <v>#VALUE!</v>
      </c>
      <c r="U133" s="10" t="e">
        <f>IF('FY2022'!$A135&lt;&gt;"",IF(AND(MONTH($K133) &lt;= 6, MONTH($L133) &gt;= 6), IF($O133 &lt;&gt; "", $E133/$O133, ""), ""),"")</f>
        <v>#VALUE!</v>
      </c>
      <c r="V133" s="10" t="e">
        <f>IF('FY2022'!$A135&lt;&gt;"",IF(AND(MONTH($K133) &lt;= 7, MONTH($L133) &gt;= 7 ), IF($O133 &lt;&gt; "", $E133/$O133, ""), ""),"")</f>
        <v>#VALUE!</v>
      </c>
      <c r="W133" s="10" t="e">
        <f>IF('FY2022'!$A135&lt;&gt;"",IF(AND(MONTH($K133) &lt;= 8, MONTH($L133) &gt;= 8), IF($O133 &lt;&gt; "", $E133/$O133, ""), ""),"")</f>
        <v>#VALUE!</v>
      </c>
      <c r="X133" s="10" t="e">
        <f>IF('FY2022'!$A135&lt;&gt;"",IF(AND(MONTH($K133) &lt;= 9, MONTH($L133) &gt;= 9), IF($O133 &lt;&gt; "", $E133/$O133, ""), ""),"")</f>
        <v>#VALUE!</v>
      </c>
      <c r="Y133" s="10" t="e">
        <f>IF('FY2022'!$A135&lt;&gt;"",IF(AND(MONTH($K133) &lt;= 10, MONTH($L133) &gt;= 10), IF($O133 &lt;&gt; "", $E133/$O133, ""), ""),"")</f>
        <v>#VALUE!</v>
      </c>
      <c r="Z133" s="10" t="e">
        <f>IF('FY2022'!$A135&lt;&gt;"",IF(AND(MONTH($K133) &lt;= 11, MONTH($L133) &gt;= 11), IF($O133 &lt;&gt; "", $E133/$O133, ""), ""),"")</f>
        <v>#VALUE!</v>
      </c>
      <c r="AA133" s="10" t="e">
        <f>IF('FY2022'!$A135&lt;&gt;"",IF(AND(MONTH($K133) &lt;= 12, MONTH($L133) &gt;= 12), IF($O133 &lt;&gt; "", $E133/$O133, ""), ""),"")</f>
        <v>#VALUE!</v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 t="e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#VALUE!</v>
      </c>
      <c r="L134" s="7" t="e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#VALUE!</v>
      </c>
      <c r="M134" s="7" t="e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#VALUE!</v>
      </c>
      <c r="N134" s="7" t="e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#VALUE!</v>
      </c>
      <c r="O134" s="5" t="e">
        <f t="shared" si="2"/>
        <v>#VALUE!</v>
      </c>
      <c r="P134" s="10" t="e">
        <f>IF('FY2022'!$A136&lt;&gt;"",IF(AND(MONTH($K134) &lt;= 1, MONTH($L134) &gt;= 1), IF($O134 &lt;&gt; "", $E134/$O134, ""), ""),"")</f>
        <v>#VALUE!</v>
      </c>
      <c r="Q134" s="10" t="e">
        <f>IF('FY2022'!$A136&lt;&gt;"",IF(AND(MONTH($K134) &lt;= 2, MONTH($L134) &gt;= 2), IF($O134 &lt;&gt; "", $E134/$O134, ""), ""),"")</f>
        <v>#VALUE!</v>
      </c>
      <c r="R134" s="10" t="e">
        <f>IF('FY2022'!$A136&lt;&gt;"",IF(AND(MONTH($K134) &lt;= 3, MONTH($L134) &gt;= 3), IF($O134 &lt;&gt; "", $E134/$O134, ""), ""),"")</f>
        <v>#VALUE!</v>
      </c>
      <c r="S134" s="10" t="e">
        <f>IF('FY2022'!$A136&lt;&gt;"",IF(AND(MONTH($K134) &lt;= 4, MONTH($L134) &gt;= 4), IF($O134 &lt;&gt; "", $E134/$O134, ""), ""),"")</f>
        <v>#VALUE!</v>
      </c>
      <c r="T134" s="10" t="e">
        <f>IF('FY2022'!$A136&lt;&gt;"",IF(AND(MONTH($K134) &lt;= 5, MONTH($L134) &gt;= 5), IF($O134 &lt;&gt; "", $E134/$O134, ""), ""),"")</f>
        <v>#VALUE!</v>
      </c>
      <c r="U134" s="10" t="e">
        <f>IF('FY2022'!$A136&lt;&gt;"",IF(AND(MONTH($K134) &lt;= 6, MONTH($L134) &gt;= 6), IF($O134 &lt;&gt; "", $E134/$O134, ""), ""),"")</f>
        <v>#VALUE!</v>
      </c>
      <c r="V134" s="10" t="e">
        <f>IF('FY2022'!$A136&lt;&gt;"",IF(AND(MONTH($K134) &lt;= 7, MONTH($L134) &gt;= 7 ), IF($O134 &lt;&gt; "", $E134/$O134, ""), ""),"")</f>
        <v>#VALUE!</v>
      </c>
      <c r="W134" s="10" t="e">
        <f>IF('FY2022'!$A136&lt;&gt;"",IF(AND(MONTH($K134) &lt;= 8, MONTH($L134) &gt;= 8), IF($O134 &lt;&gt; "", $E134/$O134, ""), ""),"")</f>
        <v>#VALUE!</v>
      </c>
      <c r="X134" s="10" t="e">
        <f>IF('FY2022'!$A136&lt;&gt;"",IF(AND(MONTH($K134) &lt;= 9, MONTH($L134) &gt;= 9), IF($O134 &lt;&gt; "", $E134/$O134, ""), ""),"")</f>
        <v>#VALUE!</v>
      </c>
      <c r="Y134" s="10" t="e">
        <f>IF('FY2022'!$A136&lt;&gt;"",IF(AND(MONTH($K134) &lt;= 10, MONTH($L134) &gt;= 10), IF($O134 &lt;&gt; "", $E134/$O134, ""), ""),"")</f>
        <v>#VALUE!</v>
      </c>
      <c r="Z134" s="10" t="e">
        <f>IF('FY2022'!$A136&lt;&gt;"",IF(AND(MONTH($K134) &lt;= 11, MONTH($L134) &gt;= 11), IF($O134 &lt;&gt; "", $E134/$O134, ""), ""),"")</f>
        <v>#VALUE!</v>
      </c>
      <c r="AA134" s="10" t="e">
        <f>IF('FY2022'!$A136&lt;&gt;"",IF(AND(MONTH($K134) &lt;= 12, MONTH($L134) &gt;= 12), IF($O134 &lt;&gt; "", $E134/$O134, ""), ""),"")</f>
        <v>#VALUE!</v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 t="e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#VALUE!</v>
      </c>
      <c r="L135" s="7" t="e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#VALUE!</v>
      </c>
      <c r="M135" s="7" t="e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#VALUE!</v>
      </c>
      <c r="N135" s="7" t="e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#VALUE!</v>
      </c>
      <c r="O135" s="5" t="e">
        <f t="shared" si="2"/>
        <v>#VALUE!</v>
      </c>
      <c r="P135" s="10" t="e">
        <f>IF('FY2022'!$A137&lt;&gt;"",IF(AND(MONTH($K135) &lt;= 1, MONTH($L135) &gt;= 1), IF($O135 &lt;&gt; "", $E135/$O135, ""), ""),"")</f>
        <v>#VALUE!</v>
      </c>
      <c r="Q135" s="10" t="e">
        <f>IF('FY2022'!$A137&lt;&gt;"",IF(AND(MONTH($K135) &lt;= 2, MONTH($L135) &gt;= 2), IF($O135 &lt;&gt; "", $E135/$O135, ""), ""),"")</f>
        <v>#VALUE!</v>
      </c>
      <c r="R135" s="10" t="e">
        <f>IF('FY2022'!$A137&lt;&gt;"",IF(AND(MONTH($K135) &lt;= 3, MONTH($L135) &gt;= 3), IF($O135 &lt;&gt; "", $E135/$O135, ""), ""),"")</f>
        <v>#VALUE!</v>
      </c>
      <c r="S135" s="10" t="e">
        <f>IF('FY2022'!$A137&lt;&gt;"",IF(AND(MONTH($K135) &lt;= 4, MONTH($L135) &gt;= 4), IF($O135 &lt;&gt; "", $E135/$O135, ""), ""),"")</f>
        <v>#VALUE!</v>
      </c>
      <c r="T135" s="10" t="e">
        <f>IF('FY2022'!$A137&lt;&gt;"",IF(AND(MONTH($K135) &lt;= 5, MONTH($L135) &gt;= 5), IF($O135 &lt;&gt; "", $E135/$O135, ""), ""),"")</f>
        <v>#VALUE!</v>
      </c>
      <c r="U135" s="10" t="e">
        <f>IF('FY2022'!$A137&lt;&gt;"",IF(AND(MONTH($K135) &lt;= 6, MONTH($L135) &gt;= 6), IF($O135 &lt;&gt; "", $E135/$O135, ""), ""),"")</f>
        <v>#VALUE!</v>
      </c>
      <c r="V135" s="10" t="e">
        <f>IF('FY2022'!$A137&lt;&gt;"",IF(AND(MONTH($K135) &lt;= 7, MONTH($L135) &gt;= 7 ), IF($O135 &lt;&gt; "", $E135/$O135, ""), ""),"")</f>
        <v>#VALUE!</v>
      </c>
      <c r="W135" s="10" t="e">
        <f>IF('FY2022'!$A137&lt;&gt;"",IF(AND(MONTH($K135) &lt;= 8, MONTH($L135) &gt;= 8), IF($O135 &lt;&gt; "", $E135/$O135, ""), ""),"")</f>
        <v>#VALUE!</v>
      </c>
      <c r="X135" s="10" t="e">
        <f>IF('FY2022'!$A137&lt;&gt;"",IF(AND(MONTH($K135) &lt;= 9, MONTH($L135) &gt;= 9), IF($O135 &lt;&gt; "", $E135/$O135, ""), ""),"")</f>
        <v>#VALUE!</v>
      </c>
      <c r="Y135" s="10" t="e">
        <f>IF('FY2022'!$A137&lt;&gt;"",IF(AND(MONTH($K135) &lt;= 10, MONTH($L135) &gt;= 10), IF($O135 &lt;&gt; "", $E135/$O135, ""), ""),"")</f>
        <v>#VALUE!</v>
      </c>
      <c r="Z135" s="10" t="e">
        <f>IF('FY2022'!$A137&lt;&gt;"",IF(AND(MONTH($K135) &lt;= 11, MONTH($L135) &gt;= 11), IF($O135 &lt;&gt; "", $E135/$O135, ""), ""),"")</f>
        <v>#VALUE!</v>
      </c>
      <c r="AA135" s="10" t="e">
        <f>IF('FY2022'!$A137&lt;&gt;"",IF(AND(MONTH($K135) &lt;= 12, MONTH($L135) &gt;= 12), IF($O135 &lt;&gt; "", $E135/$O135, ""), ""),"")</f>
        <v>#VALUE!</v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 t="e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#VALUE!</v>
      </c>
      <c r="L136" s="7" t="e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#VALUE!</v>
      </c>
      <c r="M136" s="7" t="e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#VALUE!</v>
      </c>
      <c r="N136" s="7" t="e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#VALUE!</v>
      </c>
      <c r="O136" s="5" t="e">
        <f t="shared" si="2"/>
        <v>#VALUE!</v>
      </c>
      <c r="P136" s="10" t="e">
        <f>IF('FY2022'!$A138&lt;&gt;"",IF(AND(MONTH($K136) &lt;= 1, MONTH($L136) &gt;= 1), IF($O136 &lt;&gt; "", $E136/$O136, ""), ""),"")</f>
        <v>#VALUE!</v>
      </c>
      <c r="Q136" s="10" t="e">
        <f>IF('FY2022'!$A138&lt;&gt;"",IF(AND(MONTH($K136) &lt;= 2, MONTH($L136) &gt;= 2), IF($O136 &lt;&gt; "", $E136/$O136, ""), ""),"")</f>
        <v>#VALUE!</v>
      </c>
      <c r="R136" s="10" t="e">
        <f>IF('FY2022'!$A138&lt;&gt;"",IF(AND(MONTH($K136) &lt;= 3, MONTH($L136) &gt;= 3), IF($O136 &lt;&gt; "", $E136/$O136, ""), ""),"")</f>
        <v>#VALUE!</v>
      </c>
      <c r="S136" s="10" t="e">
        <f>IF('FY2022'!$A138&lt;&gt;"",IF(AND(MONTH($K136) &lt;= 4, MONTH($L136) &gt;= 4), IF($O136 &lt;&gt; "", $E136/$O136, ""), ""),"")</f>
        <v>#VALUE!</v>
      </c>
      <c r="T136" s="10" t="e">
        <f>IF('FY2022'!$A138&lt;&gt;"",IF(AND(MONTH($K136) &lt;= 5, MONTH($L136) &gt;= 5), IF($O136 &lt;&gt; "", $E136/$O136, ""), ""),"")</f>
        <v>#VALUE!</v>
      </c>
      <c r="U136" s="10" t="e">
        <f>IF('FY2022'!$A138&lt;&gt;"",IF(AND(MONTH($K136) &lt;= 6, MONTH($L136) &gt;= 6), IF($O136 &lt;&gt; "", $E136/$O136, ""), ""),"")</f>
        <v>#VALUE!</v>
      </c>
      <c r="V136" s="10" t="e">
        <f>IF('FY2022'!$A138&lt;&gt;"",IF(AND(MONTH($K136) &lt;= 7, MONTH($L136) &gt;= 7 ), IF($O136 &lt;&gt; "", $E136/$O136, ""), ""),"")</f>
        <v>#VALUE!</v>
      </c>
      <c r="W136" s="10" t="e">
        <f>IF('FY2022'!$A138&lt;&gt;"",IF(AND(MONTH($K136) &lt;= 8, MONTH($L136) &gt;= 8), IF($O136 &lt;&gt; "", $E136/$O136, ""), ""),"")</f>
        <v>#VALUE!</v>
      </c>
      <c r="X136" s="10" t="e">
        <f>IF('FY2022'!$A138&lt;&gt;"",IF(AND(MONTH($K136) &lt;= 9, MONTH($L136) &gt;= 9), IF($O136 &lt;&gt; "", $E136/$O136, ""), ""),"")</f>
        <v>#VALUE!</v>
      </c>
      <c r="Y136" s="10" t="e">
        <f>IF('FY2022'!$A138&lt;&gt;"",IF(AND(MONTH($K136) &lt;= 10, MONTH($L136) &gt;= 10), IF($O136 &lt;&gt; "", $E136/$O136, ""), ""),"")</f>
        <v>#VALUE!</v>
      </c>
      <c r="Z136" s="10" t="e">
        <f>IF('FY2022'!$A138&lt;&gt;"",IF(AND(MONTH($K136) &lt;= 11, MONTH($L136) &gt;= 11), IF($O136 &lt;&gt; "", $E136/$O136, ""), ""),"")</f>
        <v>#VALUE!</v>
      </c>
      <c r="AA136" s="10" t="e">
        <f>IF('FY2022'!$A138&lt;&gt;"",IF(AND(MONTH($K136) &lt;= 12, MONTH($L136) &gt;= 12), IF($O136 &lt;&gt; "", $E136/$O136, ""), ""),"")</f>
        <v>#VALUE!</v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 t="e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#VALUE!</v>
      </c>
      <c r="L137" s="7" t="e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#VALUE!</v>
      </c>
      <c r="M137" s="7" t="e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#VALUE!</v>
      </c>
      <c r="N137" s="7" t="e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#VALUE!</v>
      </c>
      <c r="O137" s="5" t="e">
        <f t="shared" si="2"/>
        <v>#VALUE!</v>
      </c>
      <c r="P137" s="10" t="e">
        <f>IF('FY2022'!$A139&lt;&gt;"",IF(AND(MONTH($K137) &lt;= 1, MONTH($L137) &gt;= 1), IF($O137 &lt;&gt; "", $E137/$O137, ""), ""),"")</f>
        <v>#VALUE!</v>
      </c>
      <c r="Q137" s="10" t="e">
        <f>IF('FY2022'!$A139&lt;&gt;"",IF(AND(MONTH($K137) &lt;= 2, MONTH($L137) &gt;= 2), IF($O137 &lt;&gt; "", $E137/$O137, ""), ""),"")</f>
        <v>#VALUE!</v>
      </c>
      <c r="R137" s="10" t="e">
        <f>IF('FY2022'!$A139&lt;&gt;"",IF(AND(MONTH($K137) &lt;= 3, MONTH($L137) &gt;= 3), IF($O137 &lt;&gt; "", $E137/$O137, ""), ""),"")</f>
        <v>#VALUE!</v>
      </c>
      <c r="S137" s="10" t="e">
        <f>IF('FY2022'!$A139&lt;&gt;"",IF(AND(MONTH($K137) &lt;= 4, MONTH($L137) &gt;= 4), IF($O137 &lt;&gt; "", $E137/$O137, ""), ""),"")</f>
        <v>#VALUE!</v>
      </c>
      <c r="T137" s="10" t="e">
        <f>IF('FY2022'!$A139&lt;&gt;"",IF(AND(MONTH($K137) &lt;= 5, MONTH($L137) &gt;= 5), IF($O137 &lt;&gt; "", $E137/$O137, ""), ""),"")</f>
        <v>#VALUE!</v>
      </c>
      <c r="U137" s="10" t="e">
        <f>IF('FY2022'!$A139&lt;&gt;"",IF(AND(MONTH($K137) &lt;= 6, MONTH($L137) &gt;= 6), IF($O137 &lt;&gt; "", $E137/$O137, ""), ""),"")</f>
        <v>#VALUE!</v>
      </c>
      <c r="V137" s="10" t="e">
        <f>IF('FY2022'!$A139&lt;&gt;"",IF(AND(MONTH($K137) &lt;= 7, MONTH($L137) &gt;= 7 ), IF($O137 &lt;&gt; "", $E137/$O137, ""), ""),"")</f>
        <v>#VALUE!</v>
      </c>
      <c r="W137" s="10" t="e">
        <f>IF('FY2022'!$A139&lt;&gt;"",IF(AND(MONTH($K137) &lt;= 8, MONTH($L137) &gt;= 8), IF($O137 &lt;&gt; "", $E137/$O137, ""), ""),"")</f>
        <v>#VALUE!</v>
      </c>
      <c r="X137" s="10" t="e">
        <f>IF('FY2022'!$A139&lt;&gt;"",IF(AND(MONTH($K137) &lt;= 9, MONTH($L137) &gt;= 9), IF($O137 &lt;&gt; "", $E137/$O137, ""), ""),"")</f>
        <v>#VALUE!</v>
      </c>
      <c r="Y137" s="10" t="e">
        <f>IF('FY2022'!$A139&lt;&gt;"",IF(AND(MONTH($K137) &lt;= 10, MONTH($L137) &gt;= 10), IF($O137 &lt;&gt; "", $E137/$O137, ""), ""),"")</f>
        <v>#VALUE!</v>
      </c>
      <c r="Z137" s="10" t="e">
        <f>IF('FY2022'!$A139&lt;&gt;"",IF(AND(MONTH($K137) &lt;= 11, MONTH($L137) &gt;= 11), IF($O137 &lt;&gt; "", $E137/$O137, ""), ""),"")</f>
        <v>#VALUE!</v>
      </c>
      <c r="AA137" s="10" t="e">
        <f>IF('FY2022'!$A139&lt;&gt;"",IF(AND(MONTH($K137) &lt;= 12, MONTH($L137) &gt;= 12), IF($O137 &lt;&gt; "", $E137/$O137, ""), ""),"")</f>
        <v>#VALUE!</v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 t="e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#VALUE!</v>
      </c>
      <c r="L138" s="7" t="e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#VALUE!</v>
      </c>
      <c r="M138" s="7" t="e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#VALUE!</v>
      </c>
      <c r="N138" s="7" t="e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#VALUE!</v>
      </c>
      <c r="O138" s="5" t="e">
        <f t="shared" si="2"/>
        <v>#VALUE!</v>
      </c>
      <c r="P138" s="10" t="e">
        <f>IF('FY2022'!$A140&lt;&gt;"",IF(AND(MONTH($K138) &lt;= 1, MONTH($L138) &gt;= 1), IF($O138 &lt;&gt; "", $E138/$O138, ""), ""),"")</f>
        <v>#VALUE!</v>
      </c>
      <c r="Q138" s="10" t="e">
        <f>IF('FY2022'!$A140&lt;&gt;"",IF(AND(MONTH($K138) &lt;= 2, MONTH($L138) &gt;= 2), IF($O138 &lt;&gt; "", $E138/$O138, ""), ""),"")</f>
        <v>#VALUE!</v>
      </c>
      <c r="R138" s="10" t="e">
        <f>IF('FY2022'!$A140&lt;&gt;"",IF(AND(MONTH($K138) &lt;= 3, MONTH($L138) &gt;= 3), IF($O138 &lt;&gt; "", $E138/$O138, ""), ""),"")</f>
        <v>#VALUE!</v>
      </c>
      <c r="S138" s="10" t="e">
        <f>IF('FY2022'!$A140&lt;&gt;"",IF(AND(MONTH($K138) &lt;= 4, MONTH($L138) &gt;= 4), IF($O138 &lt;&gt; "", $E138/$O138, ""), ""),"")</f>
        <v>#VALUE!</v>
      </c>
      <c r="T138" s="10" t="e">
        <f>IF('FY2022'!$A140&lt;&gt;"",IF(AND(MONTH($K138) &lt;= 5, MONTH($L138) &gt;= 5), IF($O138 &lt;&gt; "", $E138/$O138, ""), ""),"")</f>
        <v>#VALUE!</v>
      </c>
      <c r="U138" s="10" t="e">
        <f>IF('FY2022'!$A140&lt;&gt;"",IF(AND(MONTH($K138) &lt;= 6, MONTH($L138) &gt;= 6), IF($O138 &lt;&gt; "", $E138/$O138, ""), ""),"")</f>
        <v>#VALUE!</v>
      </c>
      <c r="V138" s="10" t="e">
        <f>IF('FY2022'!$A140&lt;&gt;"",IF(AND(MONTH($K138) &lt;= 7, MONTH($L138) &gt;= 7 ), IF($O138 &lt;&gt; "", $E138/$O138, ""), ""),"")</f>
        <v>#VALUE!</v>
      </c>
      <c r="W138" s="10" t="e">
        <f>IF('FY2022'!$A140&lt;&gt;"",IF(AND(MONTH($K138) &lt;= 8, MONTH($L138) &gt;= 8), IF($O138 &lt;&gt; "", $E138/$O138, ""), ""),"")</f>
        <v>#VALUE!</v>
      </c>
      <c r="X138" s="10" t="e">
        <f>IF('FY2022'!$A140&lt;&gt;"",IF(AND(MONTH($K138) &lt;= 9, MONTH($L138) &gt;= 9), IF($O138 &lt;&gt; "", $E138/$O138, ""), ""),"")</f>
        <v>#VALUE!</v>
      </c>
      <c r="Y138" s="10" t="e">
        <f>IF('FY2022'!$A140&lt;&gt;"",IF(AND(MONTH($K138) &lt;= 10, MONTH($L138) &gt;= 10), IF($O138 &lt;&gt; "", $E138/$O138, ""), ""),"")</f>
        <v>#VALUE!</v>
      </c>
      <c r="Z138" s="10" t="e">
        <f>IF('FY2022'!$A140&lt;&gt;"",IF(AND(MONTH($K138) &lt;= 11, MONTH($L138) &gt;= 11), IF($O138 &lt;&gt; "", $E138/$O138, ""), ""),"")</f>
        <v>#VALUE!</v>
      </c>
      <c r="AA138" s="10" t="e">
        <f>IF('FY2022'!$A140&lt;&gt;"",IF(AND(MONTH($K138) &lt;= 12, MONTH($L138) &gt;= 12), IF($O138 &lt;&gt; "", $E138/$O138, ""), ""),"")</f>
        <v>#VALUE!</v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 t="e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#VALUE!</v>
      </c>
      <c r="L139" s="7" t="e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#VALUE!</v>
      </c>
      <c r="M139" s="7" t="e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#VALUE!</v>
      </c>
      <c r="N139" s="7" t="e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#VALUE!</v>
      </c>
      <c r="O139" s="5" t="e">
        <f t="shared" si="2"/>
        <v>#VALUE!</v>
      </c>
      <c r="P139" s="10" t="e">
        <f>IF('FY2022'!$A141&lt;&gt;"",IF(AND(MONTH($K139) &lt;= 1, MONTH($L139) &gt;= 1), IF($O139 &lt;&gt; "", $E139/$O139, ""), ""),"")</f>
        <v>#VALUE!</v>
      </c>
      <c r="Q139" s="10" t="e">
        <f>IF('FY2022'!$A141&lt;&gt;"",IF(AND(MONTH($K139) &lt;= 2, MONTH($L139) &gt;= 2), IF($O139 &lt;&gt; "", $E139/$O139, ""), ""),"")</f>
        <v>#VALUE!</v>
      </c>
      <c r="R139" s="10" t="e">
        <f>IF('FY2022'!$A141&lt;&gt;"",IF(AND(MONTH($K139) &lt;= 3, MONTH($L139) &gt;= 3), IF($O139 &lt;&gt; "", $E139/$O139, ""), ""),"")</f>
        <v>#VALUE!</v>
      </c>
      <c r="S139" s="10" t="e">
        <f>IF('FY2022'!$A141&lt;&gt;"",IF(AND(MONTH($K139) &lt;= 4, MONTH($L139) &gt;= 4), IF($O139 &lt;&gt; "", $E139/$O139, ""), ""),"")</f>
        <v>#VALUE!</v>
      </c>
      <c r="T139" s="10" t="e">
        <f>IF('FY2022'!$A141&lt;&gt;"",IF(AND(MONTH($K139) &lt;= 5, MONTH($L139) &gt;= 5), IF($O139 &lt;&gt; "", $E139/$O139, ""), ""),"")</f>
        <v>#VALUE!</v>
      </c>
      <c r="U139" s="10" t="e">
        <f>IF('FY2022'!$A141&lt;&gt;"",IF(AND(MONTH($K139) &lt;= 6, MONTH($L139) &gt;= 6), IF($O139 &lt;&gt; "", $E139/$O139, ""), ""),"")</f>
        <v>#VALUE!</v>
      </c>
      <c r="V139" s="10" t="e">
        <f>IF('FY2022'!$A141&lt;&gt;"",IF(AND(MONTH($K139) &lt;= 7, MONTH($L139) &gt;= 7 ), IF($O139 &lt;&gt; "", $E139/$O139, ""), ""),"")</f>
        <v>#VALUE!</v>
      </c>
      <c r="W139" s="10" t="e">
        <f>IF('FY2022'!$A141&lt;&gt;"",IF(AND(MONTH($K139) &lt;= 8, MONTH($L139) &gt;= 8), IF($O139 &lt;&gt; "", $E139/$O139, ""), ""),"")</f>
        <v>#VALUE!</v>
      </c>
      <c r="X139" s="10" t="e">
        <f>IF('FY2022'!$A141&lt;&gt;"",IF(AND(MONTH($K139) &lt;= 9, MONTH($L139) &gt;= 9), IF($O139 &lt;&gt; "", $E139/$O139, ""), ""),"")</f>
        <v>#VALUE!</v>
      </c>
      <c r="Y139" s="10" t="e">
        <f>IF('FY2022'!$A141&lt;&gt;"",IF(AND(MONTH($K139) &lt;= 10, MONTH($L139) &gt;= 10), IF($O139 &lt;&gt; "", $E139/$O139, ""), ""),"")</f>
        <v>#VALUE!</v>
      </c>
      <c r="Z139" s="10" t="e">
        <f>IF('FY2022'!$A141&lt;&gt;"",IF(AND(MONTH($K139) &lt;= 11, MONTH($L139) &gt;= 11), IF($O139 &lt;&gt; "", $E139/$O139, ""), ""),"")</f>
        <v>#VALUE!</v>
      </c>
      <c r="AA139" s="10" t="e">
        <f>IF('FY2022'!$A141&lt;&gt;"",IF(AND(MONTH($K139) &lt;= 12, MONTH($L139) &gt;= 12), IF($O139 &lt;&gt; "", $E139/$O139, ""), ""),"")</f>
        <v>#VALUE!</v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 t="e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#VALUE!</v>
      </c>
      <c r="L140" s="7" t="e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#VALUE!</v>
      </c>
      <c r="M140" s="7" t="e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#VALUE!</v>
      </c>
      <c r="N140" s="7" t="e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#VALUE!</v>
      </c>
      <c r="O140" s="5" t="e">
        <f t="shared" si="2"/>
        <v>#VALUE!</v>
      </c>
      <c r="P140" s="10" t="e">
        <f>IF('FY2022'!$A142&lt;&gt;"",IF(AND(MONTH($K140) &lt;= 1, MONTH($L140) &gt;= 1), IF($O140 &lt;&gt; "", $E140/$O140, ""), ""),"")</f>
        <v>#VALUE!</v>
      </c>
      <c r="Q140" s="10" t="e">
        <f>IF('FY2022'!$A142&lt;&gt;"",IF(AND(MONTH($K140) &lt;= 2, MONTH($L140) &gt;= 2), IF($O140 &lt;&gt; "", $E140/$O140, ""), ""),"")</f>
        <v>#VALUE!</v>
      </c>
      <c r="R140" s="10" t="e">
        <f>IF('FY2022'!$A142&lt;&gt;"",IF(AND(MONTH($K140) &lt;= 3, MONTH($L140) &gt;= 3), IF($O140 &lt;&gt; "", $E140/$O140, ""), ""),"")</f>
        <v>#VALUE!</v>
      </c>
      <c r="S140" s="10" t="e">
        <f>IF('FY2022'!$A142&lt;&gt;"",IF(AND(MONTH($K140) &lt;= 4, MONTH($L140) &gt;= 4), IF($O140 &lt;&gt; "", $E140/$O140, ""), ""),"")</f>
        <v>#VALUE!</v>
      </c>
      <c r="T140" s="10" t="e">
        <f>IF('FY2022'!$A142&lt;&gt;"",IF(AND(MONTH($K140) &lt;= 5, MONTH($L140) &gt;= 5), IF($O140 &lt;&gt; "", $E140/$O140, ""), ""),"")</f>
        <v>#VALUE!</v>
      </c>
      <c r="U140" s="10" t="e">
        <f>IF('FY2022'!$A142&lt;&gt;"",IF(AND(MONTH($K140) &lt;= 6, MONTH($L140) &gt;= 6), IF($O140 &lt;&gt; "", $E140/$O140, ""), ""),"")</f>
        <v>#VALUE!</v>
      </c>
      <c r="V140" s="10" t="e">
        <f>IF('FY2022'!$A142&lt;&gt;"",IF(AND(MONTH($K140) &lt;= 7, MONTH($L140) &gt;= 7 ), IF($O140 &lt;&gt; "", $E140/$O140, ""), ""),"")</f>
        <v>#VALUE!</v>
      </c>
      <c r="W140" s="10" t="e">
        <f>IF('FY2022'!$A142&lt;&gt;"",IF(AND(MONTH($K140) &lt;= 8, MONTH($L140) &gt;= 8), IF($O140 &lt;&gt; "", $E140/$O140, ""), ""),"")</f>
        <v>#VALUE!</v>
      </c>
      <c r="X140" s="10" t="e">
        <f>IF('FY2022'!$A142&lt;&gt;"",IF(AND(MONTH($K140) &lt;= 9, MONTH($L140) &gt;= 9), IF($O140 &lt;&gt; "", $E140/$O140, ""), ""),"")</f>
        <v>#VALUE!</v>
      </c>
      <c r="Y140" s="10" t="e">
        <f>IF('FY2022'!$A142&lt;&gt;"",IF(AND(MONTH($K140) &lt;= 10, MONTH($L140) &gt;= 10), IF($O140 &lt;&gt; "", $E140/$O140, ""), ""),"")</f>
        <v>#VALUE!</v>
      </c>
      <c r="Z140" s="10" t="e">
        <f>IF('FY2022'!$A142&lt;&gt;"",IF(AND(MONTH($K140) &lt;= 11, MONTH($L140) &gt;= 11), IF($O140 &lt;&gt; "", $E140/$O140, ""), ""),"")</f>
        <v>#VALUE!</v>
      </c>
      <c r="AA140" s="10" t="e">
        <f>IF('FY2022'!$A142&lt;&gt;"",IF(AND(MONTH($K140) &lt;= 12, MONTH($L140) &gt;= 12), IF($O140 &lt;&gt; "", $E140/$O140, ""), ""),"")</f>
        <v>#VALUE!</v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 t="e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#VALUE!</v>
      </c>
      <c r="L141" s="7" t="e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#VALUE!</v>
      </c>
      <c r="M141" s="7" t="e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#VALUE!</v>
      </c>
      <c r="N141" s="7" t="e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#VALUE!</v>
      </c>
      <c r="O141" s="5" t="e">
        <f t="shared" si="2"/>
        <v>#VALUE!</v>
      </c>
      <c r="P141" s="10" t="e">
        <f>IF('FY2022'!$A143&lt;&gt;"",IF(AND(MONTH($K141) &lt;= 1, MONTH($L141) &gt;= 1), IF($O141 &lt;&gt; "", $E141/$O141, ""), ""),"")</f>
        <v>#VALUE!</v>
      </c>
      <c r="Q141" s="10" t="e">
        <f>IF('FY2022'!$A143&lt;&gt;"",IF(AND(MONTH($K141) &lt;= 2, MONTH($L141) &gt;= 2), IF($O141 &lt;&gt; "", $E141/$O141, ""), ""),"")</f>
        <v>#VALUE!</v>
      </c>
      <c r="R141" s="10" t="e">
        <f>IF('FY2022'!$A143&lt;&gt;"",IF(AND(MONTH($K141) &lt;= 3, MONTH($L141) &gt;= 3), IF($O141 &lt;&gt; "", $E141/$O141, ""), ""),"")</f>
        <v>#VALUE!</v>
      </c>
      <c r="S141" s="10" t="e">
        <f>IF('FY2022'!$A143&lt;&gt;"",IF(AND(MONTH($K141) &lt;= 4, MONTH($L141) &gt;= 4), IF($O141 &lt;&gt; "", $E141/$O141, ""), ""),"")</f>
        <v>#VALUE!</v>
      </c>
      <c r="T141" s="10" t="e">
        <f>IF('FY2022'!$A143&lt;&gt;"",IF(AND(MONTH($K141) &lt;= 5, MONTH($L141) &gt;= 5), IF($O141 &lt;&gt; "", $E141/$O141, ""), ""),"")</f>
        <v>#VALUE!</v>
      </c>
      <c r="U141" s="10" t="e">
        <f>IF('FY2022'!$A143&lt;&gt;"",IF(AND(MONTH($K141) &lt;= 6, MONTH($L141) &gt;= 6), IF($O141 &lt;&gt; "", $E141/$O141, ""), ""),"")</f>
        <v>#VALUE!</v>
      </c>
      <c r="V141" s="10" t="e">
        <f>IF('FY2022'!$A143&lt;&gt;"",IF(AND(MONTH($K141) &lt;= 7, MONTH($L141) &gt;= 7 ), IF($O141 &lt;&gt; "", $E141/$O141, ""), ""),"")</f>
        <v>#VALUE!</v>
      </c>
      <c r="W141" s="10" t="e">
        <f>IF('FY2022'!$A143&lt;&gt;"",IF(AND(MONTH($K141) &lt;= 8, MONTH($L141) &gt;= 8), IF($O141 &lt;&gt; "", $E141/$O141, ""), ""),"")</f>
        <v>#VALUE!</v>
      </c>
      <c r="X141" s="10" t="e">
        <f>IF('FY2022'!$A143&lt;&gt;"",IF(AND(MONTH($K141) &lt;= 9, MONTH($L141) &gt;= 9), IF($O141 &lt;&gt; "", $E141/$O141, ""), ""),"")</f>
        <v>#VALUE!</v>
      </c>
      <c r="Y141" s="10" t="e">
        <f>IF('FY2022'!$A143&lt;&gt;"",IF(AND(MONTH($K141) &lt;= 10, MONTH($L141) &gt;= 10), IF($O141 &lt;&gt; "", $E141/$O141, ""), ""),"")</f>
        <v>#VALUE!</v>
      </c>
      <c r="Z141" s="10" t="e">
        <f>IF('FY2022'!$A143&lt;&gt;"",IF(AND(MONTH($K141) &lt;= 11, MONTH($L141) &gt;= 11), IF($O141 &lt;&gt; "", $E141/$O141, ""), ""),"")</f>
        <v>#VALUE!</v>
      </c>
      <c r="AA141" s="10" t="e">
        <f>IF('FY2022'!$A143&lt;&gt;"",IF(AND(MONTH($K141) &lt;= 12, MONTH($L141) &gt;= 12), IF($O141 &lt;&gt; "", $E141/$O141, ""), ""),"")</f>
        <v>#VALUE!</v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 t="e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#VALUE!</v>
      </c>
      <c r="L142" s="7" t="e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#VALUE!</v>
      </c>
      <c r="M142" s="7" t="e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#VALUE!</v>
      </c>
      <c r="N142" s="7" t="e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#VALUE!</v>
      </c>
      <c r="O142" s="5" t="e">
        <f t="shared" si="2"/>
        <v>#VALUE!</v>
      </c>
      <c r="P142" s="10" t="e">
        <f>IF('FY2022'!$A144&lt;&gt;"",IF(AND(MONTH($K142) &lt;= 1, MONTH($L142) &gt;= 1), IF($O142 &lt;&gt; "", $E142/$O142, ""), ""),"")</f>
        <v>#VALUE!</v>
      </c>
      <c r="Q142" s="10" t="e">
        <f>IF('FY2022'!$A144&lt;&gt;"",IF(AND(MONTH($K142) &lt;= 2, MONTH($L142) &gt;= 2), IF($O142 &lt;&gt; "", $E142/$O142, ""), ""),"")</f>
        <v>#VALUE!</v>
      </c>
      <c r="R142" s="10" t="e">
        <f>IF('FY2022'!$A144&lt;&gt;"",IF(AND(MONTH($K142) &lt;= 3, MONTH($L142) &gt;= 3), IF($O142 &lt;&gt; "", $E142/$O142, ""), ""),"")</f>
        <v>#VALUE!</v>
      </c>
      <c r="S142" s="10" t="e">
        <f>IF('FY2022'!$A144&lt;&gt;"",IF(AND(MONTH($K142) &lt;= 4, MONTH($L142) &gt;= 4), IF($O142 &lt;&gt; "", $E142/$O142, ""), ""),"")</f>
        <v>#VALUE!</v>
      </c>
      <c r="T142" s="10" t="e">
        <f>IF('FY2022'!$A144&lt;&gt;"",IF(AND(MONTH($K142) &lt;= 5, MONTH($L142) &gt;= 5), IF($O142 &lt;&gt; "", $E142/$O142, ""), ""),"")</f>
        <v>#VALUE!</v>
      </c>
      <c r="U142" s="10" t="e">
        <f>IF('FY2022'!$A144&lt;&gt;"",IF(AND(MONTH($K142) &lt;= 6, MONTH($L142) &gt;= 6), IF($O142 &lt;&gt; "", $E142/$O142, ""), ""),"")</f>
        <v>#VALUE!</v>
      </c>
      <c r="V142" s="10" t="e">
        <f>IF('FY2022'!$A144&lt;&gt;"",IF(AND(MONTH($K142) &lt;= 7, MONTH($L142) &gt;= 7 ), IF($O142 &lt;&gt; "", $E142/$O142, ""), ""),"")</f>
        <v>#VALUE!</v>
      </c>
      <c r="W142" s="10" t="e">
        <f>IF('FY2022'!$A144&lt;&gt;"",IF(AND(MONTH($K142) &lt;= 8, MONTH($L142) &gt;= 8), IF($O142 &lt;&gt; "", $E142/$O142, ""), ""),"")</f>
        <v>#VALUE!</v>
      </c>
      <c r="X142" s="10" t="e">
        <f>IF('FY2022'!$A144&lt;&gt;"",IF(AND(MONTH($K142) &lt;= 9, MONTH($L142) &gt;= 9), IF($O142 &lt;&gt; "", $E142/$O142, ""), ""),"")</f>
        <v>#VALUE!</v>
      </c>
      <c r="Y142" s="10" t="e">
        <f>IF('FY2022'!$A144&lt;&gt;"",IF(AND(MONTH($K142) &lt;= 10, MONTH($L142) &gt;= 10), IF($O142 &lt;&gt; "", $E142/$O142, ""), ""),"")</f>
        <v>#VALUE!</v>
      </c>
      <c r="Z142" s="10" t="e">
        <f>IF('FY2022'!$A144&lt;&gt;"",IF(AND(MONTH($K142) &lt;= 11, MONTH($L142) &gt;= 11), IF($O142 &lt;&gt; "", $E142/$O142, ""), ""),"")</f>
        <v>#VALUE!</v>
      </c>
      <c r="AA142" s="10" t="e">
        <f>IF('FY2022'!$A144&lt;&gt;"",IF(AND(MONTH($K142) &lt;= 12, MONTH($L142) &gt;= 12), IF($O142 &lt;&gt; "", $E142/$O142, ""), ""),"")</f>
        <v>#VALUE!</v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 t="e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#VALUE!</v>
      </c>
      <c r="L143" s="7" t="e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#VALUE!</v>
      </c>
      <c r="M143" s="7" t="e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#VALUE!</v>
      </c>
      <c r="N143" s="7" t="e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#VALUE!</v>
      </c>
      <c r="O143" s="5" t="e">
        <f t="shared" si="2"/>
        <v>#VALUE!</v>
      </c>
      <c r="P143" s="10" t="e">
        <f>IF('FY2022'!$A145&lt;&gt;"",IF(AND(MONTH($K143) &lt;= 1, MONTH($L143) &gt;= 1), IF($O143 &lt;&gt; "", $E143/$O143, ""), ""),"")</f>
        <v>#VALUE!</v>
      </c>
      <c r="Q143" s="10" t="e">
        <f>IF('FY2022'!$A145&lt;&gt;"",IF(AND(MONTH($K143) &lt;= 2, MONTH($L143) &gt;= 2), IF($O143 &lt;&gt; "", $E143/$O143, ""), ""),"")</f>
        <v>#VALUE!</v>
      </c>
      <c r="R143" s="10" t="e">
        <f>IF('FY2022'!$A145&lt;&gt;"",IF(AND(MONTH($K143) &lt;= 3, MONTH($L143) &gt;= 3), IF($O143 &lt;&gt; "", $E143/$O143, ""), ""),"")</f>
        <v>#VALUE!</v>
      </c>
      <c r="S143" s="10" t="e">
        <f>IF('FY2022'!$A145&lt;&gt;"",IF(AND(MONTH($K143) &lt;= 4, MONTH($L143) &gt;= 4), IF($O143 &lt;&gt; "", $E143/$O143, ""), ""),"")</f>
        <v>#VALUE!</v>
      </c>
      <c r="T143" s="10" t="e">
        <f>IF('FY2022'!$A145&lt;&gt;"",IF(AND(MONTH($K143) &lt;= 5, MONTH($L143) &gt;= 5), IF($O143 &lt;&gt; "", $E143/$O143, ""), ""),"")</f>
        <v>#VALUE!</v>
      </c>
      <c r="U143" s="10" t="e">
        <f>IF('FY2022'!$A145&lt;&gt;"",IF(AND(MONTH($K143) &lt;= 6, MONTH($L143) &gt;= 6), IF($O143 &lt;&gt; "", $E143/$O143, ""), ""),"")</f>
        <v>#VALUE!</v>
      </c>
      <c r="V143" s="10" t="e">
        <f>IF('FY2022'!$A145&lt;&gt;"",IF(AND(MONTH($K143) &lt;= 7, MONTH($L143) &gt;= 7 ), IF($O143 &lt;&gt; "", $E143/$O143, ""), ""),"")</f>
        <v>#VALUE!</v>
      </c>
      <c r="W143" s="10" t="e">
        <f>IF('FY2022'!$A145&lt;&gt;"",IF(AND(MONTH($K143) &lt;= 8, MONTH($L143) &gt;= 8), IF($O143 &lt;&gt; "", $E143/$O143, ""), ""),"")</f>
        <v>#VALUE!</v>
      </c>
      <c r="X143" s="10" t="e">
        <f>IF('FY2022'!$A145&lt;&gt;"",IF(AND(MONTH($K143) &lt;= 9, MONTH($L143) &gt;= 9), IF($O143 &lt;&gt; "", $E143/$O143, ""), ""),"")</f>
        <v>#VALUE!</v>
      </c>
      <c r="Y143" s="10" t="e">
        <f>IF('FY2022'!$A145&lt;&gt;"",IF(AND(MONTH($K143) &lt;= 10, MONTH($L143) &gt;= 10), IF($O143 &lt;&gt; "", $E143/$O143, ""), ""),"")</f>
        <v>#VALUE!</v>
      </c>
      <c r="Z143" s="10" t="e">
        <f>IF('FY2022'!$A145&lt;&gt;"",IF(AND(MONTH($K143) &lt;= 11, MONTH($L143) &gt;= 11), IF($O143 &lt;&gt; "", $E143/$O143, ""), ""),"")</f>
        <v>#VALUE!</v>
      </c>
      <c r="AA143" s="10" t="e">
        <f>IF('FY2022'!$A145&lt;&gt;"",IF(AND(MONTH($K143) &lt;= 12, MONTH($L143) &gt;= 12), IF($O143 &lt;&gt; "", $E143/$O143, ""), ""),"")</f>
        <v>#VALUE!</v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 t="e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#VALUE!</v>
      </c>
      <c r="L144" s="7" t="e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#VALUE!</v>
      </c>
      <c r="M144" s="7" t="e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#VALUE!</v>
      </c>
      <c r="N144" s="7" t="e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#VALUE!</v>
      </c>
      <c r="O144" s="5" t="e">
        <f t="shared" si="2"/>
        <v>#VALUE!</v>
      </c>
      <c r="P144" s="10" t="e">
        <f>IF('FY2022'!$A146&lt;&gt;"",IF(AND(MONTH($K144) &lt;= 1, MONTH($L144) &gt;= 1), IF($O144 &lt;&gt; "", $E144/$O144, ""), ""),"")</f>
        <v>#VALUE!</v>
      </c>
      <c r="Q144" s="10" t="e">
        <f>IF('FY2022'!$A146&lt;&gt;"",IF(AND(MONTH($K144) &lt;= 2, MONTH($L144) &gt;= 2), IF($O144 &lt;&gt; "", $E144/$O144, ""), ""),"")</f>
        <v>#VALUE!</v>
      </c>
      <c r="R144" s="10" t="e">
        <f>IF('FY2022'!$A146&lt;&gt;"",IF(AND(MONTH($K144) &lt;= 3, MONTH($L144) &gt;= 3), IF($O144 &lt;&gt; "", $E144/$O144, ""), ""),"")</f>
        <v>#VALUE!</v>
      </c>
      <c r="S144" s="10" t="e">
        <f>IF('FY2022'!$A146&lt;&gt;"",IF(AND(MONTH($K144) &lt;= 4, MONTH($L144) &gt;= 4), IF($O144 &lt;&gt; "", $E144/$O144, ""), ""),"")</f>
        <v>#VALUE!</v>
      </c>
      <c r="T144" s="10" t="e">
        <f>IF('FY2022'!$A146&lt;&gt;"",IF(AND(MONTH($K144) &lt;= 5, MONTH($L144) &gt;= 5), IF($O144 &lt;&gt; "", $E144/$O144, ""), ""),"")</f>
        <v>#VALUE!</v>
      </c>
      <c r="U144" s="10" t="e">
        <f>IF('FY2022'!$A146&lt;&gt;"",IF(AND(MONTH($K144) &lt;= 6, MONTH($L144) &gt;= 6), IF($O144 &lt;&gt; "", $E144/$O144, ""), ""),"")</f>
        <v>#VALUE!</v>
      </c>
      <c r="V144" s="10" t="e">
        <f>IF('FY2022'!$A146&lt;&gt;"",IF(AND(MONTH($K144) &lt;= 7, MONTH($L144) &gt;= 7 ), IF($O144 &lt;&gt; "", $E144/$O144, ""), ""),"")</f>
        <v>#VALUE!</v>
      </c>
      <c r="W144" s="10" t="e">
        <f>IF('FY2022'!$A146&lt;&gt;"",IF(AND(MONTH($K144) &lt;= 8, MONTH($L144) &gt;= 8), IF($O144 &lt;&gt; "", $E144/$O144, ""), ""),"")</f>
        <v>#VALUE!</v>
      </c>
      <c r="X144" s="10" t="e">
        <f>IF('FY2022'!$A146&lt;&gt;"",IF(AND(MONTH($K144) &lt;= 9, MONTH($L144) &gt;= 9), IF($O144 &lt;&gt; "", $E144/$O144, ""), ""),"")</f>
        <v>#VALUE!</v>
      </c>
      <c r="Y144" s="10" t="e">
        <f>IF('FY2022'!$A146&lt;&gt;"",IF(AND(MONTH($K144) &lt;= 10, MONTH($L144) &gt;= 10), IF($O144 &lt;&gt; "", $E144/$O144, ""), ""),"")</f>
        <v>#VALUE!</v>
      </c>
      <c r="Z144" s="10" t="e">
        <f>IF('FY2022'!$A146&lt;&gt;"",IF(AND(MONTH($K144) &lt;= 11, MONTH($L144) &gt;= 11), IF($O144 &lt;&gt; "", $E144/$O144, ""), ""),"")</f>
        <v>#VALUE!</v>
      </c>
      <c r="AA144" s="10" t="e">
        <f>IF('FY2022'!$A146&lt;&gt;"",IF(AND(MONTH($K144) &lt;= 12, MONTH($L144) &gt;= 12), IF($O144 &lt;&gt; "", $E144/$O144, ""), ""),"")</f>
        <v>#VALUE!</v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 t="e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#VALUE!</v>
      </c>
      <c r="L145" s="7" t="e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#VALUE!</v>
      </c>
      <c r="M145" s="7" t="e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#VALUE!</v>
      </c>
      <c r="N145" s="7" t="e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#VALUE!</v>
      </c>
      <c r="O145" s="5" t="e">
        <f t="shared" si="2"/>
        <v>#VALUE!</v>
      </c>
      <c r="P145" s="10" t="e">
        <f>IF('FY2022'!$A147&lt;&gt;"",IF(AND(MONTH($K145) &lt;= 1, MONTH($L145) &gt;= 1), IF($O145 &lt;&gt; "", $E145/$O145, ""), ""),"")</f>
        <v>#VALUE!</v>
      </c>
      <c r="Q145" s="10" t="e">
        <f>IF('FY2022'!$A147&lt;&gt;"",IF(AND(MONTH($K145) &lt;= 2, MONTH($L145) &gt;= 2), IF($O145 &lt;&gt; "", $E145/$O145, ""), ""),"")</f>
        <v>#VALUE!</v>
      </c>
      <c r="R145" s="10" t="e">
        <f>IF('FY2022'!$A147&lt;&gt;"",IF(AND(MONTH($K145) &lt;= 3, MONTH($L145) &gt;= 3), IF($O145 &lt;&gt; "", $E145/$O145, ""), ""),"")</f>
        <v>#VALUE!</v>
      </c>
      <c r="S145" s="10" t="e">
        <f>IF('FY2022'!$A147&lt;&gt;"",IF(AND(MONTH($K145) &lt;= 4, MONTH($L145) &gt;= 4), IF($O145 &lt;&gt; "", $E145/$O145, ""), ""),"")</f>
        <v>#VALUE!</v>
      </c>
      <c r="T145" s="10" t="e">
        <f>IF('FY2022'!$A147&lt;&gt;"",IF(AND(MONTH($K145) &lt;= 5, MONTH($L145) &gt;= 5), IF($O145 &lt;&gt; "", $E145/$O145, ""), ""),"")</f>
        <v>#VALUE!</v>
      </c>
      <c r="U145" s="10" t="e">
        <f>IF('FY2022'!$A147&lt;&gt;"",IF(AND(MONTH($K145) &lt;= 6, MONTH($L145) &gt;= 6), IF($O145 &lt;&gt; "", $E145/$O145, ""), ""),"")</f>
        <v>#VALUE!</v>
      </c>
      <c r="V145" s="10" t="e">
        <f>IF('FY2022'!$A147&lt;&gt;"",IF(AND(MONTH($K145) &lt;= 7, MONTH($L145) &gt;= 7 ), IF($O145 &lt;&gt; "", $E145/$O145, ""), ""),"")</f>
        <v>#VALUE!</v>
      </c>
      <c r="W145" s="10" t="e">
        <f>IF('FY2022'!$A147&lt;&gt;"",IF(AND(MONTH($K145) &lt;= 8, MONTH($L145) &gt;= 8), IF($O145 &lt;&gt; "", $E145/$O145, ""), ""),"")</f>
        <v>#VALUE!</v>
      </c>
      <c r="X145" s="10" t="e">
        <f>IF('FY2022'!$A147&lt;&gt;"",IF(AND(MONTH($K145) &lt;= 9, MONTH($L145) &gt;= 9), IF($O145 &lt;&gt; "", $E145/$O145, ""), ""),"")</f>
        <v>#VALUE!</v>
      </c>
      <c r="Y145" s="10" t="e">
        <f>IF('FY2022'!$A147&lt;&gt;"",IF(AND(MONTH($K145) &lt;= 10, MONTH($L145) &gt;= 10), IF($O145 &lt;&gt; "", $E145/$O145, ""), ""),"")</f>
        <v>#VALUE!</v>
      </c>
      <c r="Z145" s="10" t="e">
        <f>IF('FY2022'!$A147&lt;&gt;"",IF(AND(MONTH($K145) &lt;= 11, MONTH($L145) &gt;= 11), IF($O145 &lt;&gt; "", $E145/$O145, ""), ""),"")</f>
        <v>#VALUE!</v>
      </c>
      <c r="AA145" s="10" t="e">
        <f>IF('FY2022'!$A147&lt;&gt;"",IF(AND(MONTH($K145) &lt;= 12, MONTH($L145) &gt;= 12), IF($O145 &lt;&gt; "", $E145/$O145, ""), ""),"")</f>
        <v>#VALUE!</v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 t="e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#VALUE!</v>
      </c>
      <c r="L146" s="7" t="e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#VALUE!</v>
      </c>
      <c r="M146" s="7" t="e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#VALUE!</v>
      </c>
      <c r="N146" s="7" t="e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#VALUE!</v>
      </c>
      <c r="O146" s="5" t="e">
        <f t="shared" si="2"/>
        <v>#VALUE!</v>
      </c>
      <c r="P146" s="10" t="e">
        <f>IF('FY2022'!$A148&lt;&gt;"",IF(AND(MONTH($K146) &lt;= 1, MONTH($L146) &gt;= 1), IF($O146 &lt;&gt; "", $E146/$O146, ""), ""),"")</f>
        <v>#VALUE!</v>
      </c>
      <c r="Q146" s="10" t="e">
        <f>IF('FY2022'!$A148&lt;&gt;"",IF(AND(MONTH($K146) &lt;= 2, MONTH($L146) &gt;= 2), IF($O146 &lt;&gt; "", $E146/$O146, ""), ""),"")</f>
        <v>#VALUE!</v>
      </c>
      <c r="R146" s="10" t="e">
        <f>IF('FY2022'!$A148&lt;&gt;"",IF(AND(MONTH($K146) &lt;= 3, MONTH($L146) &gt;= 3), IF($O146 &lt;&gt; "", $E146/$O146, ""), ""),"")</f>
        <v>#VALUE!</v>
      </c>
      <c r="S146" s="10" t="e">
        <f>IF('FY2022'!$A148&lt;&gt;"",IF(AND(MONTH($K146) &lt;= 4, MONTH($L146) &gt;= 4), IF($O146 &lt;&gt; "", $E146/$O146, ""), ""),"")</f>
        <v>#VALUE!</v>
      </c>
      <c r="T146" s="10" t="e">
        <f>IF('FY2022'!$A148&lt;&gt;"",IF(AND(MONTH($K146) &lt;= 5, MONTH($L146) &gt;= 5), IF($O146 &lt;&gt; "", $E146/$O146, ""), ""),"")</f>
        <v>#VALUE!</v>
      </c>
      <c r="U146" s="10" t="e">
        <f>IF('FY2022'!$A148&lt;&gt;"",IF(AND(MONTH($K146) &lt;= 6, MONTH($L146) &gt;= 6), IF($O146 &lt;&gt; "", $E146/$O146, ""), ""),"")</f>
        <v>#VALUE!</v>
      </c>
      <c r="V146" s="10" t="e">
        <f>IF('FY2022'!$A148&lt;&gt;"",IF(AND(MONTH($K146) &lt;= 7, MONTH($L146) &gt;= 7 ), IF($O146 &lt;&gt; "", $E146/$O146, ""), ""),"")</f>
        <v>#VALUE!</v>
      </c>
      <c r="W146" s="10" t="e">
        <f>IF('FY2022'!$A148&lt;&gt;"",IF(AND(MONTH($K146) &lt;= 8, MONTH($L146) &gt;= 8), IF($O146 &lt;&gt; "", $E146/$O146, ""), ""),"")</f>
        <v>#VALUE!</v>
      </c>
      <c r="X146" s="10" t="e">
        <f>IF('FY2022'!$A148&lt;&gt;"",IF(AND(MONTH($K146) &lt;= 9, MONTH($L146) &gt;= 9), IF($O146 &lt;&gt; "", $E146/$O146, ""), ""),"")</f>
        <v>#VALUE!</v>
      </c>
      <c r="Y146" s="10" t="e">
        <f>IF('FY2022'!$A148&lt;&gt;"",IF(AND(MONTH($K146) &lt;= 10, MONTH($L146) &gt;= 10), IF($O146 &lt;&gt; "", $E146/$O146, ""), ""),"")</f>
        <v>#VALUE!</v>
      </c>
      <c r="Z146" s="10" t="e">
        <f>IF('FY2022'!$A148&lt;&gt;"",IF(AND(MONTH($K146) &lt;= 11, MONTH($L146) &gt;= 11), IF($O146 &lt;&gt; "", $E146/$O146, ""), ""),"")</f>
        <v>#VALUE!</v>
      </c>
      <c r="AA146" s="10" t="e">
        <f>IF('FY2022'!$A148&lt;&gt;"",IF(AND(MONTH($K146) &lt;= 12, MONTH($L146) &gt;= 12), IF($O146 &lt;&gt; "", $E146/$O146, ""), ""),"")</f>
        <v>#VALUE!</v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 t="e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#VALUE!</v>
      </c>
      <c r="L147" s="7" t="e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#VALUE!</v>
      </c>
      <c r="M147" s="7" t="e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#VALUE!</v>
      </c>
      <c r="N147" s="7" t="e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#VALUE!</v>
      </c>
      <c r="O147" s="5" t="e">
        <f t="shared" si="2"/>
        <v>#VALUE!</v>
      </c>
      <c r="P147" s="10" t="e">
        <f>IF('FY2022'!$A149&lt;&gt;"",IF(AND(MONTH($K147) &lt;= 1, MONTH($L147) &gt;= 1), IF($O147 &lt;&gt; "", $E147/$O147, ""), ""),"")</f>
        <v>#VALUE!</v>
      </c>
      <c r="Q147" s="10" t="e">
        <f>IF('FY2022'!$A149&lt;&gt;"",IF(AND(MONTH($K147) &lt;= 2, MONTH($L147) &gt;= 2), IF($O147 &lt;&gt; "", $E147/$O147, ""), ""),"")</f>
        <v>#VALUE!</v>
      </c>
      <c r="R147" s="10" t="e">
        <f>IF('FY2022'!$A149&lt;&gt;"",IF(AND(MONTH($K147) &lt;= 3, MONTH($L147) &gt;= 3), IF($O147 &lt;&gt; "", $E147/$O147, ""), ""),"")</f>
        <v>#VALUE!</v>
      </c>
      <c r="S147" s="10" t="e">
        <f>IF('FY2022'!$A149&lt;&gt;"",IF(AND(MONTH($K147) &lt;= 4, MONTH($L147) &gt;= 4), IF($O147 &lt;&gt; "", $E147/$O147, ""), ""),"")</f>
        <v>#VALUE!</v>
      </c>
      <c r="T147" s="10" t="e">
        <f>IF('FY2022'!$A149&lt;&gt;"",IF(AND(MONTH($K147) &lt;= 5, MONTH($L147) &gt;= 5), IF($O147 &lt;&gt; "", $E147/$O147, ""), ""),"")</f>
        <v>#VALUE!</v>
      </c>
      <c r="U147" s="10" t="e">
        <f>IF('FY2022'!$A149&lt;&gt;"",IF(AND(MONTH($K147) &lt;= 6, MONTH($L147) &gt;= 6), IF($O147 &lt;&gt; "", $E147/$O147, ""), ""),"")</f>
        <v>#VALUE!</v>
      </c>
      <c r="V147" s="10" t="e">
        <f>IF('FY2022'!$A149&lt;&gt;"",IF(AND(MONTH($K147) &lt;= 7, MONTH($L147) &gt;= 7 ), IF($O147 &lt;&gt; "", $E147/$O147, ""), ""),"")</f>
        <v>#VALUE!</v>
      </c>
      <c r="W147" s="10" t="e">
        <f>IF('FY2022'!$A149&lt;&gt;"",IF(AND(MONTH($K147) &lt;= 8, MONTH($L147) &gt;= 8), IF($O147 &lt;&gt; "", $E147/$O147, ""), ""),"")</f>
        <v>#VALUE!</v>
      </c>
      <c r="X147" s="10" t="e">
        <f>IF('FY2022'!$A149&lt;&gt;"",IF(AND(MONTH($K147) &lt;= 9, MONTH($L147) &gt;= 9), IF($O147 &lt;&gt; "", $E147/$O147, ""), ""),"")</f>
        <v>#VALUE!</v>
      </c>
      <c r="Y147" s="10" t="e">
        <f>IF('FY2022'!$A149&lt;&gt;"",IF(AND(MONTH($K147) &lt;= 10, MONTH($L147) &gt;= 10), IF($O147 &lt;&gt; "", $E147/$O147, ""), ""),"")</f>
        <v>#VALUE!</v>
      </c>
      <c r="Z147" s="10" t="e">
        <f>IF('FY2022'!$A149&lt;&gt;"",IF(AND(MONTH($K147) &lt;= 11, MONTH($L147) &gt;= 11), IF($O147 &lt;&gt; "", $E147/$O147, ""), ""),"")</f>
        <v>#VALUE!</v>
      </c>
      <c r="AA147" s="10" t="e">
        <f>IF('FY2022'!$A149&lt;&gt;"",IF(AND(MONTH($K147) &lt;= 12, MONTH($L147) &gt;= 12), IF($O147 &lt;&gt; "", $E147/$O147, ""), ""),"")</f>
        <v>#VALUE!</v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 t="e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#VALUE!</v>
      </c>
      <c r="L148" s="7" t="e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#VALUE!</v>
      </c>
      <c r="M148" s="7" t="e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#VALUE!</v>
      </c>
      <c r="N148" s="7" t="e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#VALUE!</v>
      </c>
      <c r="O148" s="5" t="e">
        <f t="shared" si="2"/>
        <v>#VALUE!</v>
      </c>
      <c r="P148" s="10" t="e">
        <f>IF('FY2022'!$A150&lt;&gt;"",IF(AND(MONTH($K148) &lt;= 1, MONTH($L148) &gt;= 1), IF($O148 &lt;&gt; "", $E148/$O148, ""), ""),"")</f>
        <v>#VALUE!</v>
      </c>
      <c r="Q148" s="10" t="e">
        <f>IF('FY2022'!$A150&lt;&gt;"",IF(AND(MONTH($K148) &lt;= 2, MONTH($L148) &gt;= 2), IF($O148 &lt;&gt; "", $E148/$O148, ""), ""),"")</f>
        <v>#VALUE!</v>
      </c>
      <c r="R148" s="10" t="e">
        <f>IF('FY2022'!$A150&lt;&gt;"",IF(AND(MONTH($K148) &lt;= 3, MONTH($L148) &gt;= 3), IF($O148 &lt;&gt; "", $E148/$O148, ""), ""),"")</f>
        <v>#VALUE!</v>
      </c>
      <c r="S148" s="10" t="e">
        <f>IF('FY2022'!$A150&lt;&gt;"",IF(AND(MONTH($K148) &lt;= 4, MONTH($L148) &gt;= 4), IF($O148 &lt;&gt; "", $E148/$O148, ""), ""),"")</f>
        <v>#VALUE!</v>
      </c>
      <c r="T148" s="10" t="e">
        <f>IF('FY2022'!$A150&lt;&gt;"",IF(AND(MONTH($K148) &lt;= 5, MONTH($L148) &gt;= 5), IF($O148 &lt;&gt; "", $E148/$O148, ""), ""),"")</f>
        <v>#VALUE!</v>
      </c>
      <c r="U148" s="10" t="e">
        <f>IF('FY2022'!$A150&lt;&gt;"",IF(AND(MONTH($K148) &lt;= 6, MONTH($L148) &gt;= 6), IF($O148 &lt;&gt; "", $E148/$O148, ""), ""),"")</f>
        <v>#VALUE!</v>
      </c>
      <c r="V148" s="10" t="e">
        <f>IF('FY2022'!$A150&lt;&gt;"",IF(AND(MONTH($K148) &lt;= 7, MONTH($L148) &gt;= 7 ), IF($O148 &lt;&gt; "", $E148/$O148, ""), ""),"")</f>
        <v>#VALUE!</v>
      </c>
      <c r="W148" s="10" t="e">
        <f>IF('FY2022'!$A150&lt;&gt;"",IF(AND(MONTH($K148) &lt;= 8, MONTH($L148) &gt;= 8), IF($O148 &lt;&gt; "", $E148/$O148, ""), ""),"")</f>
        <v>#VALUE!</v>
      </c>
      <c r="X148" s="10" t="e">
        <f>IF('FY2022'!$A150&lt;&gt;"",IF(AND(MONTH($K148) &lt;= 9, MONTH($L148) &gt;= 9), IF($O148 &lt;&gt; "", $E148/$O148, ""), ""),"")</f>
        <v>#VALUE!</v>
      </c>
      <c r="Y148" s="10" t="e">
        <f>IF('FY2022'!$A150&lt;&gt;"",IF(AND(MONTH($K148) &lt;= 10, MONTH($L148) &gt;= 10), IF($O148 &lt;&gt; "", $E148/$O148, ""), ""),"")</f>
        <v>#VALUE!</v>
      </c>
      <c r="Z148" s="10" t="e">
        <f>IF('FY2022'!$A150&lt;&gt;"",IF(AND(MONTH($K148) &lt;= 11, MONTH($L148) &gt;= 11), IF($O148 &lt;&gt; "", $E148/$O148, ""), ""),"")</f>
        <v>#VALUE!</v>
      </c>
      <c r="AA148" s="10" t="e">
        <f>IF('FY2022'!$A150&lt;&gt;"",IF(AND(MONTH($K148) &lt;= 12, MONTH($L148) &gt;= 12), IF($O148 &lt;&gt; "", $E148/$O148, ""), ""),"")</f>
        <v>#VALUE!</v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 t="e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#VALUE!</v>
      </c>
      <c r="L149" s="7" t="e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#VALUE!</v>
      </c>
      <c r="M149" s="7" t="e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#VALUE!</v>
      </c>
      <c r="N149" s="7" t="e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#VALUE!</v>
      </c>
      <c r="O149" s="5" t="e">
        <f t="shared" si="2"/>
        <v>#VALUE!</v>
      </c>
      <c r="P149" s="10" t="e">
        <f>IF('FY2022'!$A151&lt;&gt;"",IF(AND(MONTH($K149) &lt;= 1, MONTH($L149) &gt;= 1), IF($O149 &lt;&gt; "", $E149/$O149, ""), ""),"")</f>
        <v>#VALUE!</v>
      </c>
      <c r="Q149" s="10" t="e">
        <f>IF('FY2022'!$A151&lt;&gt;"",IF(AND(MONTH($K149) &lt;= 2, MONTH($L149) &gt;= 2), IF($O149 &lt;&gt; "", $E149/$O149, ""), ""),"")</f>
        <v>#VALUE!</v>
      </c>
      <c r="R149" s="10" t="e">
        <f>IF('FY2022'!$A151&lt;&gt;"",IF(AND(MONTH($K149) &lt;= 3, MONTH($L149) &gt;= 3), IF($O149 &lt;&gt; "", $E149/$O149, ""), ""),"")</f>
        <v>#VALUE!</v>
      </c>
      <c r="S149" s="10" t="e">
        <f>IF('FY2022'!$A151&lt;&gt;"",IF(AND(MONTH($K149) &lt;= 4, MONTH($L149) &gt;= 4), IF($O149 &lt;&gt; "", $E149/$O149, ""), ""),"")</f>
        <v>#VALUE!</v>
      </c>
      <c r="T149" s="10" t="e">
        <f>IF('FY2022'!$A151&lt;&gt;"",IF(AND(MONTH($K149) &lt;= 5, MONTH($L149) &gt;= 5), IF($O149 &lt;&gt; "", $E149/$O149, ""), ""),"")</f>
        <v>#VALUE!</v>
      </c>
      <c r="U149" s="10" t="e">
        <f>IF('FY2022'!$A151&lt;&gt;"",IF(AND(MONTH($K149) &lt;= 6, MONTH($L149) &gt;= 6), IF($O149 &lt;&gt; "", $E149/$O149, ""), ""),"")</f>
        <v>#VALUE!</v>
      </c>
      <c r="V149" s="10" t="e">
        <f>IF('FY2022'!$A151&lt;&gt;"",IF(AND(MONTH($K149) &lt;= 7, MONTH($L149) &gt;= 7 ), IF($O149 &lt;&gt; "", $E149/$O149, ""), ""),"")</f>
        <v>#VALUE!</v>
      </c>
      <c r="W149" s="10" t="e">
        <f>IF('FY2022'!$A151&lt;&gt;"",IF(AND(MONTH($K149) &lt;= 8, MONTH($L149) &gt;= 8), IF($O149 &lt;&gt; "", $E149/$O149, ""), ""),"")</f>
        <v>#VALUE!</v>
      </c>
      <c r="X149" s="10" t="e">
        <f>IF('FY2022'!$A151&lt;&gt;"",IF(AND(MONTH($K149) &lt;= 9, MONTH($L149) &gt;= 9), IF($O149 &lt;&gt; "", $E149/$O149, ""), ""),"")</f>
        <v>#VALUE!</v>
      </c>
      <c r="Y149" s="10" t="e">
        <f>IF('FY2022'!$A151&lt;&gt;"",IF(AND(MONTH($K149) &lt;= 10, MONTH($L149) &gt;= 10), IF($O149 &lt;&gt; "", $E149/$O149, ""), ""),"")</f>
        <v>#VALUE!</v>
      </c>
      <c r="Z149" s="10" t="e">
        <f>IF('FY2022'!$A151&lt;&gt;"",IF(AND(MONTH($K149) &lt;= 11, MONTH($L149) &gt;= 11), IF($O149 &lt;&gt; "", $E149/$O149, ""), ""),"")</f>
        <v>#VALUE!</v>
      </c>
      <c r="AA149" s="10" t="e">
        <f>IF('FY2022'!$A151&lt;&gt;"",IF(AND(MONTH($K149) &lt;= 12, MONTH($L149) &gt;= 12), IF($O149 &lt;&gt; "", $E149/$O149, ""), ""),"")</f>
        <v>#VALUE!</v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 t="e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#VALUE!</v>
      </c>
      <c r="L150" s="7" t="e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#VALUE!</v>
      </c>
      <c r="M150" s="7" t="e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#VALUE!</v>
      </c>
      <c r="N150" s="7" t="e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#VALUE!</v>
      </c>
      <c r="O150" s="5" t="e">
        <f t="shared" si="2"/>
        <v>#VALUE!</v>
      </c>
      <c r="P150" s="10" t="e">
        <f>IF('FY2022'!$A152&lt;&gt;"",IF(AND(MONTH($K150) &lt;= 1, MONTH($L150) &gt;= 1), IF($O150 &lt;&gt; "", $E150/$O150, ""), ""),"")</f>
        <v>#VALUE!</v>
      </c>
      <c r="Q150" s="10" t="e">
        <f>IF('FY2022'!$A152&lt;&gt;"",IF(AND(MONTH($K150) &lt;= 2, MONTH($L150) &gt;= 2), IF($O150 &lt;&gt; "", $E150/$O150, ""), ""),"")</f>
        <v>#VALUE!</v>
      </c>
      <c r="R150" s="10" t="e">
        <f>IF('FY2022'!$A152&lt;&gt;"",IF(AND(MONTH($K150) &lt;= 3, MONTH($L150) &gt;= 3), IF($O150 &lt;&gt; "", $E150/$O150, ""), ""),"")</f>
        <v>#VALUE!</v>
      </c>
      <c r="S150" s="10" t="e">
        <f>IF('FY2022'!$A152&lt;&gt;"",IF(AND(MONTH($K150) &lt;= 4, MONTH($L150) &gt;= 4), IF($O150 &lt;&gt; "", $E150/$O150, ""), ""),"")</f>
        <v>#VALUE!</v>
      </c>
      <c r="T150" s="10" t="e">
        <f>IF('FY2022'!$A152&lt;&gt;"",IF(AND(MONTH($K150) &lt;= 5, MONTH($L150) &gt;= 5), IF($O150 &lt;&gt; "", $E150/$O150, ""), ""),"")</f>
        <v>#VALUE!</v>
      </c>
      <c r="U150" s="10" t="e">
        <f>IF('FY2022'!$A152&lt;&gt;"",IF(AND(MONTH($K150) &lt;= 6, MONTH($L150) &gt;= 6), IF($O150 &lt;&gt; "", $E150/$O150, ""), ""),"")</f>
        <v>#VALUE!</v>
      </c>
      <c r="V150" s="10" t="e">
        <f>IF('FY2022'!$A152&lt;&gt;"",IF(AND(MONTH($K150) &lt;= 7, MONTH($L150) &gt;= 7 ), IF($O150 &lt;&gt; "", $E150/$O150, ""), ""),"")</f>
        <v>#VALUE!</v>
      </c>
      <c r="W150" s="10" t="e">
        <f>IF('FY2022'!$A152&lt;&gt;"",IF(AND(MONTH($K150) &lt;= 8, MONTH($L150) &gt;= 8), IF($O150 &lt;&gt; "", $E150/$O150, ""), ""),"")</f>
        <v>#VALUE!</v>
      </c>
      <c r="X150" s="10" t="e">
        <f>IF('FY2022'!$A152&lt;&gt;"",IF(AND(MONTH($K150) &lt;= 9, MONTH($L150) &gt;= 9), IF($O150 &lt;&gt; "", $E150/$O150, ""), ""),"")</f>
        <v>#VALUE!</v>
      </c>
      <c r="Y150" s="10" t="e">
        <f>IF('FY2022'!$A152&lt;&gt;"",IF(AND(MONTH($K150) &lt;= 10, MONTH($L150) &gt;= 10), IF($O150 &lt;&gt; "", $E150/$O150, ""), ""),"")</f>
        <v>#VALUE!</v>
      </c>
      <c r="Z150" s="10" t="e">
        <f>IF('FY2022'!$A152&lt;&gt;"",IF(AND(MONTH($K150) &lt;= 11, MONTH($L150) &gt;= 11), IF($O150 &lt;&gt; "", $E150/$O150, ""), ""),"")</f>
        <v>#VALUE!</v>
      </c>
      <c r="AA150" s="10" t="e">
        <f>IF('FY2022'!$A152&lt;&gt;"",IF(AND(MONTH($K150) &lt;= 12, MONTH($L150) &gt;= 12), IF($O150 &lt;&gt; "", $E150/$O150, ""), ""),"")</f>
        <v>#VALUE!</v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 t="e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#VALUE!</v>
      </c>
      <c r="L151" s="7" t="e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#VALUE!</v>
      </c>
      <c r="M151" s="7" t="e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#VALUE!</v>
      </c>
      <c r="N151" s="7" t="e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#VALUE!</v>
      </c>
      <c r="O151" s="5" t="e">
        <f t="shared" si="2"/>
        <v>#VALUE!</v>
      </c>
      <c r="P151" s="10" t="e">
        <f>IF('FY2022'!$A153&lt;&gt;"",IF(AND(MONTH($K151) &lt;= 1, MONTH($L151) &gt;= 1), IF($O151 &lt;&gt; "", $E151/$O151, ""), ""),"")</f>
        <v>#VALUE!</v>
      </c>
      <c r="Q151" s="10" t="e">
        <f>IF('FY2022'!$A153&lt;&gt;"",IF(AND(MONTH($K151) &lt;= 2, MONTH($L151) &gt;= 2), IF($O151 &lt;&gt; "", $E151/$O151, ""), ""),"")</f>
        <v>#VALUE!</v>
      </c>
      <c r="R151" s="10" t="e">
        <f>IF('FY2022'!$A153&lt;&gt;"",IF(AND(MONTH($K151) &lt;= 3, MONTH($L151) &gt;= 3), IF($O151 &lt;&gt; "", $E151/$O151, ""), ""),"")</f>
        <v>#VALUE!</v>
      </c>
      <c r="S151" s="10" t="e">
        <f>IF('FY2022'!$A153&lt;&gt;"",IF(AND(MONTH($K151) &lt;= 4, MONTH($L151) &gt;= 4), IF($O151 &lt;&gt; "", $E151/$O151, ""), ""),"")</f>
        <v>#VALUE!</v>
      </c>
      <c r="T151" s="10" t="e">
        <f>IF('FY2022'!$A153&lt;&gt;"",IF(AND(MONTH($K151) &lt;= 5, MONTH($L151) &gt;= 5), IF($O151 &lt;&gt; "", $E151/$O151, ""), ""),"")</f>
        <v>#VALUE!</v>
      </c>
      <c r="U151" s="10" t="e">
        <f>IF('FY2022'!$A153&lt;&gt;"",IF(AND(MONTH($K151) &lt;= 6, MONTH($L151) &gt;= 6), IF($O151 &lt;&gt; "", $E151/$O151, ""), ""),"")</f>
        <v>#VALUE!</v>
      </c>
      <c r="V151" s="10" t="e">
        <f>IF('FY2022'!$A153&lt;&gt;"",IF(AND(MONTH($K151) &lt;= 7, MONTH($L151) &gt;= 7 ), IF($O151 &lt;&gt; "", $E151/$O151, ""), ""),"")</f>
        <v>#VALUE!</v>
      </c>
      <c r="W151" s="10" t="e">
        <f>IF('FY2022'!$A153&lt;&gt;"",IF(AND(MONTH($K151) &lt;= 8, MONTH($L151) &gt;= 8), IF($O151 &lt;&gt; "", $E151/$O151, ""), ""),"")</f>
        <v>#VALUE!</v>
      </c>
      <c r="X151" s="10" t="e">
        <f>IF('FY2022'!$A153&lt;&gt;"",IF(AND(MONTH($K151) &lt;= 9, MONTH($L151) &gt;= 9), IF($O151 &lt;&gt; "", $E151/$O151, ""), ""),"")</f>
        <v>#VALUE!</v>
      </c>
      <c r="Y151" s="10" t="e">
        <f>IF('FY2022'!$A153&lt;&gt;"",IF(AND(MONTH($K151) &lt;= 10, MONTH($L151) &gt;= 10), IF($O151 &lt;&gt; "", $E151/$O151, ""), ""),"")</f>
        <v>#VALUE!</v>
      </c>
      <c r="Z151" s="10" t="e">
        <f>IF('FY2022'!$A153&lt;&gt;"",IF(AND(MONTH($K151) &lt;= 11, MONTH($L151) &gt;= 11), IF($O151 &lt;&gt; "", $E151/$O151, ""), ""),"")</f>
        <v>#VALUE!</v>
      </c>
      <c r="AA151" s="10" t="e">
        <f>IF('FY2022'!$A153&lt;&gt;"",IF(AND(MONTH($K151) &lt;= 12, MONTH($L151) &gt;= 12), IF($O151 &lt;&gt; "", $E151/$O151, ""), ""),"")</f>
        <v>#VALUE!</v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 t="e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#VALUE!</v>
      </c>
      <c r="L152" s="7" t="e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#VALUE!</v>
      </c>
      <c r="M152" s="7" t="e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#VALUE!</v>
      </c>
      <c r="N152" s="7" t="e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#VALUE!</v>
      </c>
      <c r="O152" s="5" t="e">
        <f t="shared" si="2"/>
        <v>#VALUE!</v>
      </c>
      <c r="P152" s="10" t="e">
        <f>IF('FY2022'!$A154&lt;&gt;"",IF(AND(MONTH($K152) &lt;= 1, MONTH($L152) &gt;= 1), IF($O152 &lt;&gt; "", $E152/$O152, ""), ""),"")</f>
        <v>#VALUE!</v>
      </c>
      <c r="Q152" s="10" t="e">
        <f>IF('FY2022'!$A154&lt;&gt;"",IF(AND(MONTH($K152) &lt;= 2, MONTH($L152) &gt;= 2), IF($O152 &lt;&gt; "", $E152/$O152, ""), ""),"")</f>
        <v>#VALUE!</v>
      </c>
      <c r="R152" s="10" t="e">
        <f>IF('FY2022'!$A154&lt;&gt;"",IF(AND(MONTH($K152) &lt;= 3, MONTH($L152) &gt;= 3), IF($O152 &lt;&gt; "", $E152/$O152, ""), ""),"")</f>
        <v>#VALUE!</v>
      </c>
      <c r="S152" s="10" t="e">
        <f>IF('FY2022'!$A154&lt;&gt;"",IF(AND(MONTH($K152) &lt;= 4, MONTH($L152) &gt;= 4), IF($O152 &lt;&gt; "", $E152/$O152, ""), ""),"")</f>
        <v>#VALUE!</v>
      </c>
      <c r="T152" s="10" t="e">
        <f>IF('FY2022'!$A154&lt;&gt;"",IF(AND(MONTH($K152) &lt;= 5, MONTH($L152) &gt;= 5), IF($O152 &lt;&gt; "", $E152/$O152, ""), ""),"")</f>
        <v>#VALUE!</v>
      </c>
      <c r="U152" s="10" t="e">
        <f>IF('FY2022'!$A154&lt;&gt;"",IF(AND(MONTH($K152) &lt;= 6, MONTH($L152) &gt;= 6), IF($O152 &lt;&gt; "", $E152/$O152, ""), ""),"")</f>
        <v>#VALUE!</v>
      </c>
      <c r="V152" s="10" t="e">
        <f>IF('FY2022'!$A154&lt;&gt;"",IF(AND(MONTH($K152) &lt;= 7, MONTH($L152) &gt;= 7 ), IF($O152 &lt;&gt; "", $E152/$O152, ""), ""),"")</f>
        <v>#VALUE!</v>
      </c>
      <c r="W152" s="10" t="e">
        <f>IF('FY2022'!$A154&lt;&gt;"",IF(AND(MONTH($K152) &lt;= 8, MONTH($L152) &gt;= 8), IF($O152 &lt;&gt; "", $E152/$O152, ""), ""),"")</f>
        <v>#VALUE!</v>
      </c>
      <c r="X152" s="10" t="e">
        <f>IF('FY2022'!$A154&lt;&gt;"",IF(AND(MONTH($K152) &lt;= 9, MONTH($L152) &gt;= 9), IF($O152 &lt;&gt; "", $E152/$O152, ""), ""),"")</f>
        <v>#VALUE!</v>
      </c>
      <c r="Y152" s="10" t="e">
        <f>IF('FY2022'!$A154&lt;&gt;"",IF(AND(MONTH($K152) &lt;= 10, MONTH($L152) &gt;= 10), IF($O152 &lt;&gt; "", $E152/$O152, ""), ""),"")</f>
        <v>#VALUE!</v>
      </c>
      <c r="Z152" s="10" t="e">
        <f>IF('FY2022'!$A154&lt;&gt;"",IF(AND(MONTH($K152) &lt;= 11, MONTH($L152) &gt;= 11), IF($O152 &lt;&gt; "", $E152/$O152, ""), ""),"")</f>
        <v>#VALUE!</v>
      </c>
      <c r="AA152" s="10" t="e">
        <f>IF('FY2022'!$A154&lt;&gt;"",IF(AND(MONTH($K152) &lt;= 12, MONTH($L152) &gt;= 12), IF($O152 &lt;&gt; "", $E152/$O152, ""), ""),"")</f>
        <v>#VALUE!</v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 t="e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#VALUE!</v>
      </c>
      <c r="L153" s="7" t="e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#VALUE!</v>
      </c>
      <c r="M153" s="7" t="e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#VALUE!</v>
      </c>
      <c r="N153" s="7" t="e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#VALUE!</v>
      </c>
      <c r="O153" s="5" t="e">
        <f t="shared" si="2"/>
        <v>#VALUE!</v>
      </c>
      <c r="P153" s="10" t="e">
        <f>IF('FY2022'!$A155&lt;&gt;"",IF(AND(MONTH($K153) &lt;= 1, MONTH($L153) &gt;= 1), IF($O153 &lt;&gt; "", $E153/$O153, ""), ""),"")</f>
        <v>#VALUE!</v>
      </c>
      <c r="Q153" s="10" t="e">
        <f>IF('FY2022'!$A155&lt;&gt;"",IF(AND(MONTH($K153) &lt;= 2, MONTH($L153) &gt;= 2), IF($O153 &lt;&gt; "", $E153/$O153, ""), ""),"")</f>
        <v>#VALUE!</v>
      </c>
      <c r="R153" s="10" t="e">
        <f>IF('FY2022'!$A155&lt;&gt;"",IF(AND(MONTH($K153) &lt;= 3, MONTH($L153) &gt;= 3), IF($O153 &lt;&gt; "", $E153/$O153, ""), ""),"")</f>
        <v>#VALUE!</v>
      </c>
      <c r="S153" s="10" t="e">
        <f>IF('FY2022'!$A155&lt;&gt;"",IF(AND(MONTH($K153) &lt;= 4, MONTH($L153) &gt;= 4), IF($O153 &lt;&gt; "", $E153/$O153, ""), ""),"")</f>
        <v>#VALUE!</v>
      </c>
      <c r="T153" s="10" t="e">
        <f>IF('FY2022'!$A155&lt;&gt;"",IF(AND(MONTH($K153) &lt;= 5, MONTH($L153) &gt;= 5), IF($O153 &lt;&gt; "", $E153/$O153, ""), ""),"")</f>
        <v>#VALUE!</v>
      </c>
      <c r="U153" s="10" t="e">
        <f>IF('FY2022'!$A155&lt;&gt;"",IF(AND(MONTH($K153) &lt;= 6, MONTH($L153) &gt;= 6), IF($O153 &lt;&gt; "", $E153/$O153, ""), ""),"")</f>
        <v>#VALUE!</v>
      </c>
      <c r="V153" s="10" t="e">
        <f>IF('FY2022'!$A155&lt;&gt;"",IF(AND(MONTH($K153) &lt;= 7, MONTH($L153) &gt;= 7 ), IF($O153 &lt;&gt; "", $E153/$O153, ""), ""),"")</f>
        <v>#VALUE!</v>
      </c>
      <c r="W153" s="10" t="e">
        <f>IF('FY2022'!$A155&lt;&gt;"",IF(AND(MONTH($K153) &lt;= 8, MONTH($L153) &gt;= 8), IF($O153 &lt;&gt; "", $E153/$O153, ""), ""),"")</f>
        <v>#VALUE!</v>
      </c>
      <c r="X153" s="10" t="e">
        <f>IF('FY2022'!$A155&lt;&gt;"",IF(AND(MONTH($K153) &lt;= 9, MONTH($L153) &gt;= 9), IF($O153 &lt;&gt; "", $E153/$O153, ""), ""),"")</f>
        <v>#VALUE!</v>
      </c>
      <c r="Y153" s="10" t="e">
        <f>IF('FY2022'!$A155&lt;&gt;"",IF(AND(MONTH($K153) &lt;= 10, MONTH($L153) &gt;= 10), IF($O153 &lt;&gt; "", $E153/$O153, ""), ""),"")</f>
        <v>#VALUE!</v>
      </c>
      <c r="Z153" s="10" t="e">
        <f>IF('FY2022'!$A155&lt;&gt;"",IF(AND(MONTH($K153) &lt;= 11, MONTH($L153) &gt;= 11), IF($O153 &lt;&gt; "", $E153/$O153, ""), ""),"")</f>
        <v>#VALUE!</v>
      </c>
      <c r="AA153" s="10" t="e">
        <f>IF('FY2022'!$A155&lt;&gt;"",IF(AND(MONTH($K153) &lt;= 12, MONTH($L153) &gt;= 12), IF($O153 &lt;&gt; "", $E153/$O153, ""), ""),"")</f>
        <v>#VALUE!</v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 t="e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#VALUE!</v>
      </c>
      <c r="L154" s="7" t="e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#VALUE!</v>
      </c>
      <c r="M154" s="7" t="e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#VALUE!</v>
      </c>
      <c r="N154" s="7" t="e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#VALUE!</v>
      </c>
      <c r="O154" s="5" t="e">
        <f t="shared" si="2"/>
        <v>#VALUE!</v>
      </c>
      <c r="P154" s="10" t="e">
        <f>IF('FY2022'!$A156&lt;&gt;"",IF(AND(MONTH($K154) &lt;= 1, MONTH($L154) &gt;= 1), IF($O154 &lt;&gt; "", $E154/$O154, ""), ""),"")</f>
        <v>#VALUE!</v>
      </c>
      <c r="Q154" s="10" t="e">
        <f>IF('FY2022'!$A156&lt;&gt;"",IF(AND(MONTH($K154) &lt;= 2, MONTH($L154) &gt;= 2), IF($O154 &lt;&gt; "", $E154/$O154, ""), ""),"")</f>
        <v>#VALUE!</v>
      </c>
      <c r="R154" s="10" t="e">
        <f>IF('FY2022'!$A156&lt;&gt;"",IF(AND(MONTH($K154) &lt;= 3, MONTH($L154) &gt;= 3), IF($O154 &lt;&gt; "", $E154/$O154, ""), ""),"")</f>
        <v>#VALUE!</v>
      </c>
      <c r="S154" s="10" t="e">
        <f>IF('FY2022'!$A156&lt;&gt;"",IF(AND(MONTH($K154) &lt;= 4, MONTH($L154) &gt;= 4), IF($O154 &lt;&gt; "", $E154/$O154, ""), ""),"")</f>
        <v>#VALUE!</v>
      </c>
      <c r="T154" s="10" t="e">
        <f>IF('FY2022'!$A156&lt;&gt;"",IF(AND(MONTH($K154) &lt;= 5, MONTH($L154) &gt;= 5), IF($O154 &lt;&gt; "", $E154/$O154, ""), ""),"")</f>
        <v>#VALUE!</v>
      </c>
      <c r="U154" s="10" t="e">
        <f>IF('FY2022'!$A156&lt;&gt;"",IF(AND(MONTH($K154) &lt;= 6, MONTH($L154) &gt;= 6), IF($O154 &lt;&gt; "", $E154/$O154, ""), ""),"")</f>
        <v>#VALUE!</v>
      </c>
      <c r="V154" s="10" t="e">
        <f>IF('FY2022'!$A156&lt;&gt;"",IF(AND(MONTH($K154) &lt;= 7, MONTH($L154) &gt;= 7 ), IF($O154 &lt;&gt; "", $E154/$O154, ""), ""),"")</f>
        <v>#VALUE!</v>
      </c>
      <c r="W154" s="10" t="e">
        <f>IF('FY2022'!$A156&lt;&gt;"",IF(AND(MONTH($K154) &lt;= 8, MONTH($L154) &gt;= 8), IF($O154 &lt;&gt; "", $E154/$O154, ""), ""),"")</f>
        <v>#VALUE!</v>
      </c>
      <c r="X154" s="10" t="e">
        <f>IF('FY2022'!$A156&lt;&gt;"",IF(AND(MONTH($K154) &lt;= 9, MONTH($L154) &gt;= 9), IF($O154 &lt;&gt; "", $E154/$O154, ""), ""),"")</f>
        <v>#VALUE!</v>
      </c>
      <c r="Y154" s="10" t="e">
        <f>IF('FY2022'!$A156&lt;&gt;"",IF(AND(MONTH($K154) &lt;= 10, MONTH($L154) &gt;= 10), IF($O154 &lt;&gt; "", $E154/$O154, ""), ""),"")</f>
        <v>#VALUE!</v>
      </c>
      <c r="Z154" s="10" t="e">
        <f>IF('FY2022'!$A156&lt;&gt;"",IF(AND(MONTH($K154) &lt;= 11, MONTH($L154) &gt;= 11), IF($O154 &lt;&gt; "", $E154/$O154, ""), ""),"")</f>
        <v>#VALUE!</v>
      </c>
      <c r="AA154" s="10" t="e">
        <f>IF('FY2022'!$A156&lt;&gt;"",IF(AND(MONTH($K154) &lt;= 12, MONTH($L154) &gt;= 12), IF($O154 &lt;&gt; "", $E154/$O154, ""), ""),"")</f>
        <v>#VALUE!</v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 t="e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#VALUE!</v>
      </c>
      <c r="L155" s="7" t="e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#VALUE!</v>
      </c>
      <c r="M155" s="7" t="e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#VALUE!</v>
      </c>
      <c r="N155" s="7" t="e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#VALUE!</v>
      </c>
      <c r="O155" s="5" t="e">
        <f t="shared" si="2"/>
        <v>#VALUE!</v>
      </c>
      <c r="P155" s="10" t="e">
        <f>IF('FY2022'!$A157&lt;&gt;"",IF(AND(MONTH($K155) &lt;= 1, MONTH($L155) &gt;= 1), IF($O155 &lt;&gt; "", $E155/$O155, ""), ""),"")</f>
        <v>#VALUE!</v>
      </c>
      <c r="Q155" s="10" t="e">
        <f>IF('FY2022'!$A157&lt;&gt;"",IF(AND(MONTH($K155) &lt;= 2, MONTH($L155) &gt;= 2), IF($O155 &lt;&gt; "", $E155/$O155, ""), ""),"")</f>
        <v>#VALUE!</v>
      </c>
      <c r="R155" s="10" t="e">
        <f>IF('FY2022'!$A157&lt;&gt;"",IF(AND(MONTH($K155) &lt;= 3, MONTH($L155) &gt;= 3), IF($O155 &lt;&gt; "", $E155/$O155, ""), ""),"")</f>
        <v>#VALUE!</v>
      </c>
      <c r="S155" s="10" t="e">
        <f>IF('FY2022'!$A157&lt;&gt;"",IF(AND(MONTH($K155) &lt;= 4, MONTH($L155) &gt;= 4), IF($O155 &lt;&gt; "", $E155/$O155, ""), ""),"")</f>
        <v>#VALUE!</v>
      </c>
      <c r="T155" s="10" t="e">
        <f>IF('FY2022'!$A157&lt;&gt;"",IF(AND(MONTH($K155) &lt;= 5, MONTH($L155) &gt;= 5), IF($O155 &lt;&gt; "", $E155/$O155, ""), ""),"")</f>
        <v>#VALUE!</v>
      </c>
      <c r="U155" s="10" t="e">
        <f>IF('FY2022'!$A157&lt;&gt;"",IF(AND(MONTH($K155) &lt;= 6, MONTH($L155) &gt;= 6), IF($O155 &lt;&gt; "", $E155/$O155, ""), ""),"")</f>
        <v>#VALUE!</v>
      </c>
      <c r="V155" s="10" t="e">
        <f>IF('FY2022'!$A157&lt;&gt;"",IF(AND(MONTH($K155) &lt;= 7, MONTH($L155) &gt;= 7 ), IF($O155 &lt;&gt; "", $E155/$O155, ""), ""),"")</f>
        <v>#VALUE!</v>
      </c>
      <c r="W155" s="10" t="e">
        <f>IF('FY2022'!$A157&lt;&gt;"",IF(AND(MONTH($K155) &lt;= 8, MONTH($L155) &gt;= 8), IF($O155 &lt;&gt; "", $E155/$O155, ""), ""),"")</f>
        <v>#VALUE!</v>
      </c>
      <c r="X155" s="10" t="e">
        <f>IF('FY2022'!$A157&lt;&gt;"",IF(AND(MONTH($K155) &lt;= 9, MONTH($L155) &gt;= 9), IF($O155 &lt;&gt; "", $E155/$O155, ""), ""),"")</f>
        <v>#VALUE!</v>
      </c>
      <c r="Y155" s="10" t="e">
        <f>IF('FY2022'!$A157&lt;&gt;"",IF(AND(MONTH($K155) &lt;= 10, MONTH($L155) &gt;= 10), IF($O155 &lt;&gt; "", $E155/$O155, ""), ""),"")</f>
        <v>#VALUE!</v>
      </c>
      <c r="Z155" s="10" t="e">
        <f>IF('FY2022'!$A157&lt;&gt;"",IF(AND(MONTH($K155) &lt;= 11, MONTH($L155) &gt;= 11), IF($O155 &lt;&gt; "", $E155/$O155, ""), ""),"")</f>
        <v>#VALUE!</v>
      </c>
      <c r="AA155" s="10" t="e">
        <f>IF('FY2022'!$A157&lt;&gt;"",IF(AND(MONTH($K155) &lt;= 12, MONTH($L155) &gt;= 12), IF($O155 &lt;&gt; "", $E155/$O155, ""), ""),"")</f>
        <v>#VALUE!</v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 t="e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#VALUE!</v>
      </c>
      <c r="L156" s="7" t="e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#VALUE!</v>
      </c>
      <c r="M156" s="7" t="e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#VALUE!</v>
      </c>
      <c r="N156" s="7" t="e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#VALUE!</v>
      </c>
      <c r="O156" s="5" t="e">
        <f t="shared" si="2"/>
        <v>#VALUE!</v>
      </c>
      <c r="P156" s="10" t="e">
        <f>IF('FY2022'!$A158&lt;&gt;"",IF(AND(MONTH($K156) &lt;= 1, MONTH($L156) &gt;= 1), IF($O156 &lt;&gt; "", $E156/$O156, ""), ""),"")</f>
        <v>#VALUE!</v>
      </c>
      <c r="Q156" s="10" t="e">
        <f>IF('FY2022'!$A158&lt;&gt;"",IF(AND(MONTH($K156) &lt;= 2, MONTH($L156) &gt;= 2), IF($O156 &lt;&gt; "", $E156/$O156, ""), ""),"")</f>
        <v>#VALUE!</v>
      </c>
      <c r="R156" s="10" t="e">
        <f>IF('FY2022'!$A158&lt;&gt;"",IF(AND(MONTH($K156) &lt;= 3, MONTH($L156) &gt;= 3), IF($O156 &lt;&gt; "", $E156/$O156, ""), ""),"")</f>
        <v>#VALUE!</v>
      </c>
      <c r="S156" s="10" t="e">
        <f>IF('FY2022'!$A158&lt;&gt;"",IF(AND(MONTH($K156) &lt;= 4, MONTH($L156) &gt;= 4), IF($O156 &lt;&gt; "", $E156/$O156, ""), ""),"")</f>
        <v>#VALUE!</v>
      </c>
      <c r="T156" s="10" t="e">
        <f>IF('FY2022'!$A158&lt;&gt;"",IF(AND(MONTH($K156) &lt;= 5, MONTH($L156) &gt;= 5), IF($O156 &lt;&gt; "", $E156/$O156, ""), ""),"")</f>
        <v>#VALUE!</v>
      </c>
      <c r="U156" s="10" t="e">
        <f>IF('FY2022'!$A158&lt;&gt;"",IF(AND(MONTH($K156) &lt;= 6, MONTH($L156) &gt;= 6), IF($O156 &lt;&gt; "", $E156/$O156, ""), ""),"")</f>
        <v>#VALUE!</v>
      </c>
      <c r="V156" s="10" t="e">
        <f>IF('FY2022'!$A158&lt;&gt;"",IF(AND(MONTH($K156) &lt;= 7, MONTH($L156) &gt;= 7 ), IF($O156 &lt;&gt; "", $E156/$O156, ""), ""),"")</f>
        <v>#VALUE!</v>
      </c>
      <c r="W156" s="10" t="e">
        <f>IF('FY2022'!$A158&lt;&gt;"",IF(AND(MONTH($K156) &lt;= 8, MONTH($L156) &gt;= 8), IF($O156 &lt;&gt; "", $E156/$O156, ""), ""),"")</f>
        <v>#VALUE!</v>
      </c>
      <c r="X156" s="10" t="e">
        <f>IF('FY2022'!$A158&lt;&gt;"",IF(AND(MONTH($K156) &lt;= 9, MONTH($L156) &gt;= 9), IF($O156 &lt;&gt; "", $E156/$O156, ""), ""),"")</f>
        <v>#VALUE!</v>
      </c>
      <c r="Y156" s="10" t="e">
        <f>IF('FY2022'!$A158&lt;&gt;"",IF(AND(MONTH($K156) &lt;= 10, MONTH($L156) &gt;= 10), IF($O156 &lt;&gt; "", $E156/$O156, ""), ""),"")</f>
        <v>#VALUE!</v>
      </c>
      <c r="Z156" s="10" t="e">
        <f>IF('FY2022'!$A158&lt;&gt;"",IF(AND(MONTH($K156) &lt;= 11, MONTH($L156) &gt;= 11), IF($O156 &lt;&gt; "", $E156/$O156, ""), ""),"")</f>
        <v>#VALUE!</v>
      </c>
      <c r="AA156" s="10" t="e">
        <f>IF('FY2022'!$A158&lt;&gt;"",IF(AND(MONTH($K156) &lt;= 12, MONTH($L156) &gt;= 12), IF($O156 &lt;&gt; "", $E156/$O156, ""), ""),"")</f>
        <v>#VALUE!</v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 t="e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#VALUE!</v>
      </c>
      <c r="L157" s="7" t="e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#VALUE!</v>
      </c>
      <c r="M157" s="7" t="e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#VALUE!</v>
      </c>
      <c r="N157" s="7" t="e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#VALUE!</v>
      </c>
      <c r="O157" s="5" t="e">
        <f t="shared" si="2"/>
        <v>#VALUE!</v>
      </c>
      <c r="P157" s="10" t="e">
        <f>IF('FY2022'!$A159&lt;&gt;"",IF(AND(MONTH($K157) &lt;= 1, MONTH($L157) &gt;= 1), IF($O157 &lt;&gt; "", $E157/$O157, ""), ""),"")</f>
        <v>#VALUE!</v>
      </c>
      <c r="Q157" s="10" t="e">
        <f>IF('FY2022'!$A159&lt;&gt;"",IF(AND(MONTH($K157) &lt;= 2, MONTH($L157) &gt;= 2), IF($O157 &lt;&gt; "", $E157/$O157, ""), ""),"")</f>
        <v>#VALUE!</v>
      </c>
      <c r="R157" s="10" t="e">
        <f>IF('FY2022'!$A159&lt;&gt;"",IF(AND(MONTH($K157) &lt;= 3, MONTH($L157) &gt;= 3), IF($O157 &lt;&gt; "", $E157/$O157, ""), ""),"")</f>
        <v>#VALUE!</v>
      </c>
      <c r="S157" s="10" t="e">
        <f>IF('FY2022'!$A159&lt;&gt;"",IF(AND(MONTH($K157) &lt;= 4, MONTH($L157) &gt;= 4), IF($O157 &lt;&gt; "", $E157/$O157, ""), ""),"")</f>
        <v>#VALUE!</v>
      </c>
      <c r="T157" s="10" t="e">
        <f>IF('FY2022'!$A159&lt;&gt;"",IF(AND(MONTH($K157) &lt;= 5, MONTH($L157) &gt;= 5), IF($O157 &lt;&gt; "", $E157/$O157, ""), ""),"")</f>
        <v>#VALUE!</v>
      </c>
      <c r="U157" s="10" t="e">
        <f>IF('FY2022'!$A159&lt;&gt;"",IF(AND(MONTH($K157) &lt;= 6, MONTH($L157) &gt;= 6), IF($O157 &lt;&gt; "", $E157/$O157, ""), ""),"")</f>
        <v>#VALUE!</v>
      </c>
      <c r="V157" s="10" t="e">
        <f>IF('FY2022'!$A159&lt;&gt;"",IF(AND(MONTH($K157) &lt;= 7, MONTH($L157) &gt;= 7 ), IF($O157 &lt;&gt; "", $E157/$O157, ""), ""),"")</f>
        <v>#VALUE!</v>
      </c>
      <c r="W157" s="10" t="e">
        <f>IF('FY2022'!$A159&lt;&gt;"",IF(AND(MONTH($K157) &lt;= 8, MONTH($L157) &gt;= 8), IF($O157 &lt;&gt; "", $E157/$O157, ""), ""),"")</f>
        <v>#VALUE!</v>
      </c>
      <c r="X157" s="10" t="e">
        <f>IF('FY2022'!$A159&lt;&gt;"",IF(AND(MONTH($K157) &lt;= 9, MONTH($L157) &gt;= 9), IF($O157 &lt;&gt; "", $E157/$O157, ""), ""),"")</f>
        <v>#VALUE!</v>
      </c>
      <c r="Y157" s="10" t="e">
        <f>IF('FY2022'!$A159&lt;&gt;"",IF(AND(MONTH($K157) &lt;= 10, MONTH($L157) &gt;= 10), IF($O157 &lt;&gt; "", $E157/$O157, ""), ""),"")</f>
        <v>#VALUE!</v>
      </c>
      <c r="Z157" s="10" t="e">
        <f>IF('FY2022'!$A159&lt;&gt;"",IF(AND(MONTH($K157) &lt;= 11, MONTH($L157) &gt;= 11), IF($O157 &lt;&gt; "", $E157/$O157, ""), ""),"")</f>
        <v>#VALUE!</v>
      </c>
      <c r="AA157" s="10" t="e">
        <f>IF('FY2022'!$A159&lt;&gt;"",IF(AND(MONTH($K157) &lt;= 12, MONTH($L157) &gt;= 12), IF($O157 &lt;&gt; "", $E157/$O157, ""), ""),"")</f>
        <v>#VALUE!</v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 t="e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#VALUE!</v>
      </c>
      <c r="L158" s="7" t="e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#VALUE!</v>
      </c>
      <c r="M158" s="7" t="e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#VALUE!</v>
      </c>
      <c r="N158" s="7" t="e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#VALUE!</v>
      </c>
      <c r="O158" s="5" t="e">
        <f t="shared" si="2"/>
        <v>#VALUE!</v>
      </c>
      <c r="P158" s="10" t="e">
        <f>IF('FY2022'!$A160&lt;&gt;"",IF(AND(MONTH($K158) &lt;= 1, MONTH($L158) &gt;= 1), IF($O158 &lt;&gt; "", $E158/$O158, ""), ""),"")</f>
        <v>#VALUE!</v>
      </c>
      <c r="Q158" s="10" t="e">
        <f>IF('FY2022'!$A160&lt;&gt;"",IF(AND(MONTH($K158) &lt;= 2, MONTH($L158) &gt;= 2), IF($O158 &lt;&gt; "", $E158/$O158, ""), ""),"")</f>
        <v>#VALUE!</v>
      </c>
      <c r="R158" s="10" t="e">
        <f>IF('FY2022'!$A160&lt;&gt;"",IF(AND(MONTH($K158) &lt;= 3, MONTH($L158) &gt;= 3), IF($O158 &lt;&gt; "", $E158/$O158, ""), ""),"")</f>
        <v>#VALUE!</v>
      </c>
      <c r="S158" s="10" t="e">
        <f>IF('FY2022'!$A160&lt;&gt;"",IF(AND(MONTH($K158) &lt;= 4, MONTH($L158) &gt;= 4), IF($O158 &lt;&gt; "", $E158/$O158, ""), ""),"")</f>
        <v>#VALUE!</v>
      </c>
      <c r="T158" s="10" t="e">
        <f>IF('FY2022'!$A160&lt;&gt;"",IF(AND(MONTH($K158) &lt;= 5, MONTH($L158) &gt;= 5), IF($O158 &lt;&gt; "", $E158/$O158, ""), ""),"")</f>
        <v>#VALUE!</v>
      </c>
      <c r="U158" s="10" t="e">
        <f>IF('FY2022'!$A160&lt;&gt;"",IF(AND(MONTH($K158) &lt;= 6, MONTH($L158) &gt;= 6), IF($O158 &lt;&gt; "", $E158/$O158, ""), ""),"")</f>
        <v>#VALUE!</v>
      </c>
      <c r="V158" s="10" t="e">
        <f>IF('FY2022'!$A160&lt;&gt;"",IF(AND(MONTH($K158) &lt;= 7, MONTH($L158) &gt;= 7 ), IF($O158 &lt;&gt; "", $E158/$O158, ""), ""),"")</f>
        <v>#VALUE!</v>
      </c>
      <c r="W158" s="10" t="e">
        <f>IF('FY2022'!$A160&lt;&gt;"",IF(AND(MONTH($K158) &lt;= 8, MONTH($L158) &gt;= 8), IF($O158 &lt;&gt; "", $E158/$O158, ""), ""),"")</f>
        <v>#VALUE!</v>
      </c>
      <c r="X158" s="10" t="e">
        <f>IF('FY2022'!$A160&lt;&gt;"",IF(AND(MONTH($K158) &lt;= 9, MONTH($L158) &gt;= 9), IF($O158 &lt;&gt; "", $E158/$O158, ""), ""),"")</f>
        <v>#VALUE!</v>
      </c>
      <c r="Y158" s="10" t="e">
        <f>IF('FY2022'!$A160&lt;&gt;"",IF(AND(MONTH($K158) &lt;= 10, MONTH($L158) &gt;= 10), IF($O158 &lt;&gt; "", $E158/$O158, ""), ""),"")</f>
        <v>#VALUE!</v>
      </c>
      <c r="Z158" s="10" t="e">
        <f>IF('FY2022'!$A160&lt;&gt;"",IF(AND(MONTH($K158) &lt;= 11, MONTH($L158) &gt;= 11), IF($O158 &lt;&gt; "", $E158/$O158, ""), ""),"")</f>
        <v>#VALUE!</v>
      </c>
      <c r="AA158" s="10" t="e">
        <f>IF('FY2022'!$A160&lt;&gt;"",IF(AND(MONTH($K158) &lt;= 12, MONTH($L158) &gt;= 12), IF($O158 &lt;&gt; "", $E158/$O158, ""), ""),"")</f>
        <v>#VALUE!</v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 t="e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#VALUE!</v>
      </c>
      <c r="L159" s="7" t="e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#VALUE!</v>
      </c>
      <c r="M159" s="7" t="e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#VALUE!</v>
      </c>
      <c r="N159" s="7" t="e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#VALUE!</v>
      </c>
      <c r="O159" s="5" t="e">
        <f t="shared" si="2"/>
        <v>#VALUE!</v>
      </c>
      <c r="P159" s="10" t="e">
        <f>IF('FY2022'!$A161&lt;&gt;"",IF(AND(MONTH($K159) &lt;= 1, MONTH($L159) &gt;= 1), IF($O159 &lt;&gt; "", $E159/$O159, ""), ""),"")</f>
        <v>#VALUE!</v>
      </c>
      <c r="Q159" s="10" t="e">
        <f>IF('FY2022'!$A161&lt;&gt;"",IF(AND(MONTH($K159) &lt;= 2, MONTH($L159) &gt;= 2), IF($O159 &lt;&gt; "", $E159/$O159, ""), ""),"")</f>
        <v>#VALUE!</v>
      </c>
      <c r="R159" s="10" t="e">
        <f>IF('FY2022'!$A161&lt;&gt;"",IF(AND(MONTH($K159) &lt;= 3, MONTH($L159) &gt;= 3), IF($O159 &lt;&gt; "", $E159/$O159, ""), ""),"")</f>
        <v>#VALUE!</v>
      </c>
      <c r="S159" s="10" t="e">
        <f>IF('FY2022'!$A161&lt;&gt;"",IF(AND(MONTH($K159) &lt;= 4, MONTH($L159) &gt;= 4), IF($O159 &lt;&gt; "", $E159/$O159, ""), ""),"")</f>
        <v>#VALUE!</v>
      </c>
      <c r="T159" s="10" t="e">
        <f>IF('FY2022'!$A161&lt;&gt;"",IF(AND(MONTH($K159) &lt;= 5, MONTH($L159) &gt;= 5), IF($O159 &lt;&gt; "", $E159/$O159, ""), ""),"")</f>
        <v>#VALUE!</v>
      </c>
      <c r="U159" s="10" t="e">
        <f>IF('FY2022'!$A161&lt;&gt;"",IF(AND(MONTH($K159) &lt;= 6, MONTH($L159) &gt;= 6), IF($O159 &lt;&gt; "", $E159/$O159, ""), ""),"")</f>
        <v>#VALUE!</v>
      </c>
      <c r="V159" s="10" t="e">
        <f>IF('FY2022'!$A161&lt;&gt;"",IF(AND(MONTH($K159) &lt;= 7, MONTH($L159) &gt;= 7 ), IF($O159 &lt;&gt; "", $E159/$O159, ""), ""),"")</f>
        <v>#VALUE!</v>
      </c>
      <c r="W159" s="10" t="e">
        <f>IF('FY2022'!$A161&lt;&gt;"",IF(AND(MONTH($K159) &lt;= 8, MONTH($L159) &gt;= 8), IF($O159 &lt;&gt; "", $E159/$O159, ""), ""),"")</f>
        <v>#VALUE!</v>
      </c>
      <c r="X159" s="10" t="e">
        <f>IF('FY2022'!$A161&lt;&gt;"",IF(AND(MONTH($K159) &lt;= 9, MONTH($L159) &gt;= 9), IF($O159 &lt;&gt; "", $E159/$O159, ""), ""),"")</f>
        <v>#VALUE!</v>
      </c>
      <c r="Y159" s="10" t="e">
        <f>IF('FY2022'!$A161&lt;&gt;"",IF(AND(MONTH($K159) &lt;= 10, MONTH($L159) &gt;= 10), IF($O159 &lt;&gt; "", $E159/$O159, ""), ""),"")</f>
        <v>#VALUE!</v>
      </c>
      <c r="Z159" s="10" t="e">
        <f>IF('FY2022'!$A161&lt;&gt;"",IF(AND(MONTH($K159) &lt;= 11, MONTH($L159) &gt;= 11), IF($O159 &lt;&gt; "", $E159/$O159, ""), ""),"")</f>
        <v>#VALUE!</v>
      </c>
      <c r="AA159" s="10" t="e">
        <f>IF('FY2022'!$A161&lt;&gt;"",IF(AND(MONTH($K159) &lt;= 12, MONTH($L159) &gt;= 12), IF($O159 &lt;&gt; "", $E159/$O159, ""), ""),"")</f>
        <v>#VALUE!</v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 t="e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#VALUE!</v>
      </c>
      <c r="L160" s="7" t="e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#VALUE!</v>
      </c>
      <c r="M160" s="7" t="e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#VALUE!</v>
      </c>
      <c r="N160" s="7" t="e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#VALUE!</v>
      </c>
      <c r="O160" s="5" t="e">
        <f t="shared" si="2"/>
        <v>#VALUE!</v>
      </c>
      <c r="P160" s="10" t="e">
        <f>IF('FY2022'!$A162&lt;&gt;"",IF(AND(MONTH($K160) &lt;= 1, MONTH($L160) &gt;= 1), IF($O160 &lt;&gt; "", $E160/$O160, ""), ""),"")</f>
        <v>#VALUE!</v>
      </c>
      <c r="Q160" s="10" t="e">
        <f>IF('FY2022'!$A162&lt;&gt;"",IF(AND(MONTH($K160) &lt;= 2, MONTH($L160) &gt;= 2), IF($O160 &lt;&gt; "", $E160/$O160, ""), ""),"")</f>
        <v>#VALUE!</v>
      </c>
      <c r="R160" s="10" t="e">
        <f>IF('FY2022'!$A162&lt;&gt;"",IF(AND(MONTH($K160) &lt;= 3, MONTH($L160) &gt;= 3), IF($O160 &lt;&gt; "", $E160/$O160, ""), ""),"")</f>
        <v>#VALUE!</v>
      </c>
      <c r="S160" s="10" t="e">
        <f>IF('FY2022'!$A162&lt;&gt;"",IF(AND(MONTH($K160) &lt;= 4, MONTH($L160) &gt;= 4), IF($O160 &lt;&gt; "", $E160/$O160, ""), ""),"")</f>
        <v>#VALUE!</v>
      </c>
      <c r="T160" s="10" t="e">
        <f>IF('FY2022'!$A162&lt;&gt;"",IF(AND(MONTH($K160) &lt;= 5, MONTH($L160) &gt;= 5), IF($O160 &lt;&gt; "", $E160/$O160, ""), ""),"")</f>
        <v>#VALUE!</v>
      </c>
      <c r="U160" s="10" t="e">
        <f>IF('FY2022'!$A162&lt;&gt;"",IF(AND(MONTH($K160) &lt;= 6, MONTH($L160) &gt;= 6), IF($O160 &lt;&gt; "", $E160/$O160, ""), ""),"")</f>
        <v>#VALUE!</v>
      </c>
      <c r="V160" s="10" t="e">
        <f>IF('FY2022'!$A162&lt;&gt;"",IF(AND(MONTH($K160) &lt;= 7, MONTH($L160) &gt;= 7 ), IF($O160 &lt;&gt; "", $E160/$O160, ""), ""),"")</f>
        <v>#VALUE!</v>
      </c>
      <c r="W160" s="10" t="e">
        <f>IF('FY2022'!$A162&lt;&gt;"",IF(AND(MONTH($K160) &lt;= 8, MONTH($L160) &gt;= 8), IF($O160 &lt;&gt; "", $E160/$O160, ""), ""),"")</f>
        <v>#VALUE!</v>
      </c>
      <c r="X160" s="10" t="e">
        <f>IF('FY2022'!$A162&lt;&gt;"",IF(AND(MONTH($K160) &lt;= 9, MONTH($L160) &gt;= 9), IF($O160 &lt;&gt; "", $E160/$O160, ""), ""),"")</f>
        <v>#VALUE!</v>
      </c>
      <c r="Y160" s="10" t="e">
        <f>IF('FY2022'!$A162&lt;&gt;"",IF(AND(MONTH($K160) &lt;= 10, MONTH($L160) &gt;= 10), IF($O160 &lt;&gt; "", $E160/$O160, ""), ""),"")</f>
        <v>#VALUE!</v>
      </c>
      <c r="Z160" s="10" t="e">
        <f>IF('FY2022'!$A162&lt;&gt;"",IF(AND(MONTH($K160) &lt;= 11, MONTH($L160) &gt;= 11), IF($O160 &lt;&gt; "", $E160/$O160, ""), ""),"")</f>
        <v>#VALUE!</v>
      </c>
      <c r="AA160" s="10" t="e">
        <f>IF('FY2022'!$A162&lt;&gt;"",IF(AND(MONTH($K160) &lt;= 12, MONTH($L160) &gt;= 12), IF($O160 &lt;&gt; "", $E160/$O160, ""), ""),"")</f>
        <v>#VALUE!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 t="e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#VALUE!</v>
      </c>
      <c r="L161" s="7" t="e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#VALUE!</v>
      </c>
      <c r="M161" s="7" t="e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#VALUE!</v>
      </c>
      <c r="N161" s="7" t="e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#VALUE!</v>
      </c>
      <c r="O161" s="5" t="e">
        <f t="shared" si="2"/>
        <v>#VALUE!</v>
      </c>
      <c r="P161" s="10" t="e">
        <f>IF('FY2022'!$A163&lt;&gt;"",IF(AND(MONTH($K161) &lt;= 1, MONTH($L161) &gt;= 1), IF($O161 &lt;&gt; "", $E161/$O161, ""), ""),"")</f>
        <v>#VALUE!</v>
      </c>
      <c r="Q161" s="10" t="e">
        <f>IF('FY2022'!$A163&lt;&gt;"",IF(AND(MONTH($K161) &lt;= 2, MONTH($L161) &gt;= 2), IF($O161 &lt;&gt; "", $E161/$O161, ""), ""),"")</f>
        <v>#VALUE!</v>
      </c>
      <c r="R161" s="10" t="e">
        <f>IF('FY2022'!$A163&lt;&gt;"",IF(AND(MONTH($K161) &lt;= 3, MONTH($L161) &gt;= 3), IF($O161 &lt;&gt; "", $E161/$O161, ""), ""),"")</f>
        <v>#VALUE!</v>
      </c>
      <c r="S161" s="10" t="e">
        <f>IF('FY2022'!$A163&lt;&gt;"",IF(AND(MONTH($K161) &lt;= 4, MONTH($L161) &gt;= 4), IF($O161 &lt;&gt; "", $E161/$O161, ""), ""),"")</f>
        <v>#VALUE!</v>
      </c>
      <c r="T161" s="10" t="e">
        <f>IF('FY2022'!$A163&lt;&gt;"",IF(AND(MONTH($K161) &lt;= 5, MONTH($L161) &gt;= 5), IF($O161 &lt;&gt; "", $E161/$O161, ""), ""),"")</f>
        <v>#VALUE!</v>
      </c>
      <c r="U161" s="10" t="e">
        <f>IF('FY2022'!$A163&lt;&gt;"",IF(AND(MONTH($K161) &lt;= 6, MONTH($L161) &gt;= 6), IF($O161 &lt;&gt; "", $E161/$O161, ""), ""),"")</f>
        <v>#VALUE!</v>
      </c>
      <c r="V161" s="10" t="e">
        <f>IF('FY2022'!$A163&lt;&gt;"",IF(AND(MONTH($K161) &lt;= 7, MONTH($L161) &gt;= 7 ), IF($O161 &lt;&gt; "", $E161/$O161, ""), ""),"")</f>
        <v>#VALUE!</v>
      </c>
      <c r="W161" s="10" t="e">
        <f>IF('FY2022'!$A163&lt;&gt;"",IF(AND(MONTH($K161) &lt;= 8, MONTH($L161) &gt;= 8), IF($O161 &lt;&gt; "", $E161/$O161, ""), ""),"")</f>
        <v>#VALUE!</v>
      </c>
      <c r="X161" s="10" t="e">
        <f>IF('FY2022'!$A163&lt;&gt;"",IF(AND(MONTH($K161) &lt;= 9, MONTH($L161) &gt;= 9), IF($O161 &lt;&gt; "", $E161/$O161, ""), ""),"")</f>
        <v>#VALUE!</v>
      </c>
      <c r="Y161" s="10" t="e">
        <f>IF('FY2022'!$A163&lt;&gt;"",IF(AND(MONTH($K161) &lt;= 10, MONTH($L161) &gt;= 10), IF($O161 &lt;&gt; "", $E161/$O161, ""), ""),"")</f>
        <v>#VALUE!</v>
      </c>
      <c r="Z161" s="10" t="e">
        <f>IF('FY2022'!$A163&lt;&gt;"",IF(AND(MONTH($K161) &lt;= 11, MONTH($L161) &gt;= 11), IF($O161 &lt;&gt; "", $E161/$O161, ""), ""),"")</f>
        <v>#VALUE!</v>
      </c>
      <c r="AA161" s="10" t="e">
        <f>IF('FY2022'!$A163&lt;&gt;"",IF(AND(MONTH($K161) &lt;= 12, MONTH($L161) &gt;= 12), IF($O161 &lt;&gt; "", $E161/$O161, ""), ""),"")</f>
        <v>#VALUE!</v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 t="e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#VALUE!</v>
      </c>
      <c r="L162" s="7" t="e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#VALUE!</v>
      </c>
      <c r="M162" s="7" t="e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#VALUE!</v>
      </c>
      <c r="N162" s="7" t="e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#VALUE!</v>
      </c>
      <c r="O162" s="5" t="e">
        <f t="shared" si="2"/>
        <v>#VALUE!</v>
      </c>
      <c r="P162" s="10" t="e">
        <f>IF('FY2022'!$A164&lt;&gt;"",IF(AND(MONTH($K162) &lt;= 1, MONTH($L162) &gt;= 1), IF($O162 &lt;&gt; "", $E162/$O162, ""), ""),"")</f>
        <v>#VALUE!</v>
      </c>
      <c r="Q162" s="10" t="e">
        <f>IF('FY2022'!$A164&lt;&gt;"",IF(AND(MONTH($K162) &lt;= 2, MONTH($L162) &gt;= 2), IF($O162 &lt;&gt; "", $E162/$O162, ""), ""),"")</f>
        <v>#VALUE!</v>
      </c>
      <c r="R162" s="10" t="e">
        <f>IF('FY2022'!$A164&lt;&gt;"",IF(AND(MONTH($K162) &lt;= 3, MONTH($L162) &gt;= 3), IF($O162 &lt;&gt; "", $E162/$O162, ""), ""),"")</f>
        <v>#VALUE!</v>
      </c>
      <c r="S162" s="10" t="e">
        <f>IF('FY2022'!$A164&lt;&gt;"",IF(AND(MONTH($K162) &lt;= 4, MONTH($L162) &gt;= 4), IF($O162 &lt;&gt; "", $E162/$O162, ""), ""),"")</f>
        <v>#VALUE!</v>
      </c>
      <c r="T162" s="10" t="e">
        <f>IF('FY2022'!$A164&lt;&gt;"",IF(AND(MONTH($K162) &lt;= 5, MONTH($L162) &gt;= 5), IF($O162 &lt;&gt; "", $E162/$O162, ""), ""),"")</f>
        <v>#VALUE!</v>
      </c>
      <c r="U162" s="10" t="e">
        <f>IF('FY2022'!$A164&lt;&gt;"",IF(AND(MONTH($K162) &lt;= 6, MONTH($L162) &gt;= 6), IF($O162 &lt;&gt; "", $E162/$O162, ""), ""),"")</f>
        <v>#VALUE!</v>
      </c>
      <c r="V162" s="10" t="e">
        <f>IF('FY2022'!$A164&lt;&gt;"",IF(AND(MONTH($K162) &lt;= 7, MONTH($L162) &gt;= 7 ), IF($O162 &lt;&gt; "", $E162/$O162, ""), ""),"")</f>
        <v>#VALUE!</v>
      </c>
      <c r="W162" s="10" t="e">
        <f>IF('FY2022'!$A164&lt;&gt;"",IF(AND(MONTH($K162) &lt;= 8, MONTH($L162) &gt;= 8), IF($O162 &lt;&gt; "", $E162/$O162, ""), ""),"")</f>
        <v>#VALUE!</v>
      </c>
      <c r="X162" s="10" t="e">
        <f>IF('FY2022'!$A164&lt;&gt;"",IF(AND(MONTH($K162) &lt;= 9, MONTH($L162) &gt;= 9), IF($O162 &lt;&gt; "", $E162/$O162, ""), ""),"")</f>
        <v>#VALUE!</v>
      </c>
      <c r="Y162" s="10" t="e">
        <f>IF('FY2022'!$A164&lt;&gt;"",IF(AND(MONTH($K162) &lt;= 10, MONTH($L162) &gt;= 10), IF($O162 &lt;&gt; "", $E162/$O162, ""), ""),"")</f>
        <v>#VALUE!</v>
      </c>
      <c r="Z162" s="10" t="e">
        <f>IF('FY2022'!$A164&lt;&gt;"",IF(AND(MONTH($K162) &lt;= 11, MONTH($L162) &gt;= 11), IF($O162 &lt;&gt; "", $E162/$O162, ""), ""),"")</f>
        <v>#VALUE!</v>
      </c>
      <c r="AA162" s="10" t="e">
        <f>IF('FY2022'!$A164&lt;&gt;"",IF(AND(MONTH($K162) &lt;= 12, MONTH($L162) &gt;= 12), IF($O162 &lt;&gt; "", $E162/$O162, ""), ""),"")</f>
        <v>#VALUE!</v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 t="e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#VALUE!</v>
      </c>
      <c r="L163" s="7" t="e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#VALUE!</v>
      </c>
      <c r="M163" s="7" t="e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#VALUE!</v>
      </c>
      <c r="N163" s="7" t="e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#VALUE!</v>
      </c>
      <c r="O163" s="5" t="e">
        <f t="shared" si="2"/>
        <v>#VALUE!</v>
      </c>
      <c r="P163" s="10" t="e">
        <f>IF('FY2022'!$A165&lt;&gt;"",IF(AND(MONTH($K163) &lt;= 1, MONTH($L163) &gt;= 1), IF($O163 &lt;&gt; "", $E163/$O163, ""), ""),"")</f>
        <v>#VALUE!</v>
      </c>
      <c r="Q163" s="10" t="e">
        <f>IF('FY2022'!$A165&lt;&gt;"",IF(AND(MONTH($K163) &lt;= 2, MONTH($L163) &gt;= 2), IF($O163 &lt;&gt; "", $E163/$O163, ""), ""),"")</f>
        <v>#VALUE!</v>
      </c>
      <c r="R163" s="10" t="e">
        <f>IF('FY2022'!$A165&lt;&gt;"",IF(AND(MONTH($K163) &lt;= 3, MONTH($L163) &gt;= 3), IF($O163 &lt;&gt; "", $E163/$O163, ""), ""),"")</f>
        <v>#VALUE!</v>
      </c>
      <c r="S163" s="10" t="e">
        <f>IF('FY2022'!$A165&lt;&gt;"",IF(AND(MONTH($K163) &lt;= 4, MONTH($L163) &gt;= 4), IF($O163 &lt;&gt; "", $E163/$O163, ""), ""),"")</f>
        <v>#VALUE!</v>
      </c>
      <c r="T163" s="10" t="e">
        <f>IF('FY2022'!$A165&lt;&gt;"",IF(AND(MONTH($K163) &lt;= 5, MONTH($L163) &gt;= 5), IF($O163 &lt;&gt; "", $E163/$O163, ""), ""),"")</f>
        <v>#VALUE!</v>
      </c>
      <c r="U163" s="10" t="e">
        <f>IF('FY2022'!$A165&lt;&gt;"",IF(AND(MONTH($K163) &lt;= 6, MONTH($L163) &gt;= 6), IF($O163 &lt;&gt; "", $E163/$O163, ""), ""),"")</f>
        <v>#VALUE!</v>
      </c>
      <c r="V163" s="10" t="e">
        <f>IF('FY2022'!$A165&lt;&gt;"",IF(AND(MONTH($K163) &lt;= 7, MONTH($L163) &gt;= 7 ), IF($O163 &lt;&gt; "", $E163/$O163, ""), ""),"")</f>
        <v>#VALUE!</v>
      </c>
      <c r="W163" s="10" t="e">
        <f>IF('FY2022'!$A165&lt;&gt;"",IF(AND(MONTH($K163) &lt;= 8, MONTH($L163) &gt;= 8), IF($O163 &lt;&gt; "", $E163/$O163, ""), ""),"")</f>
        <v>#VALUE!</v>
      </c>
      <c r="X163" s="10" t="e">
        <f>IF('FY2022'!$A165&lt;&gt;"",IF(AND(MONTH($K163) &lt;= 9, MONTH($L163) &gt;= 9), IF($O163 &lt;&gt; "", $E163/$O163, ""), ""),"")</f>
        <v>#VALUE!</v>
      </c>
      <c r="Y163" s="10" t="e">
        <f>IF('FY2022'!$A165&lt;&gt;"",IF(AND(MONTH($K163) &lt;= 10, MONTH($L163) &gt;= 10), IF($O163 &lt;&gt; "", $E163/$O163, ""), ""),"")</f>
        <v>#VALUE!</v>
      </c>
      <c r="Z163" s="10" t="e">
        <f>IF('FY2022'!$A165&lt;&gt;"",IF(AND(MONTH($K163) &lt;= 11, MONTH($L163) &gt;= 11), IF($O163 &lt;&gt; "", $E163/$O163, ""), ""),"")</f>
        <v>#VALUE!</v>
      </c>
      <c r="AA163" s="10" t="e">
        <f>IF('FY2022'!$A165&lt;&gt;"",IF(AND(MONTH($K163) &lt;= 12, MONTH($L163) &gt;= 12), IF($O163 &lt;&gt; "", $E163/$O163, ""), ""),"")</f>
        <v>#VALUE!</v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 t="e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#VALUE!</v>
      </c>
      <c r="L164" s="7" t="e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#VALUE!</v>
      </c>
      <c r="M164" s="7" t="e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#VALUE!</v>
      </c>
      <c r="N164" s="7" t="e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#VALUE!</v>
      </c>
      <c r="O164" s="5" t="e">
        <f t="shared" si="2"/>
        <v>#VALUE!</v>
      </c>
      <c r="P164" s="10" t="e">
        <f>IF('FY2022'!$A166&lt;&gt;"",IF(AND(MONTH($K164) &lt;= 1, MONTH($L164) &gt;= 1), IF($O164 &lt;&gt; "", $E164/$O164, ""), ""),"")</f>
        <v>#VALUE!</v>
      </c>
      <c r="Q164" s="10" t="e">
        <f>IF('FY2022'!$A166&lt;&gt;"",IF(AND(MONTH($K164) &lt;= 2, MONTH($L164) &gt;= 2), IF($O164 &lt;&gt; "", $E164/$O164, ""), ""),"")</f>
        <v>#VALUE!</v>
      </c>
      <c r="R164" s="10" t="e">
        <f>IF('FY2022'!$A166&lt;&gt;"",IF(AND(MONTH($K164) &lt;= 3, MONTH($L164) &gt;= 3), IF($O164 &lt;&gt; "", $E164/$O164, ""), ""),"")</f>
        <v>#VALUE!</v>
      </c>
      <c r="S164" s="10" t="e">
        <f>IF('FY2022'!$A166&lt;&gt;"",IF(AND(MONTH($K164) &lt;= 4, MONTH($L164) &gt;= 4), IF($O164 &lt;&gt; "", $E164/$O164, ""), ""),"")</f>
        <v>#VALUE!</v>
      </c>
      <c r="T164" s="10" t="e">
        <f>IF('FY2022'!$A166&lt;&gt;"",IF(AND(MONTH($K164) &lt;= 5, MONTH($L164) &gt;= 5), IF($O164 &lt;&gt; "", $E164/$O164, ""), ""),"")</f>
        <v>#VALUE!</v>
      </c>
      <c r="U164" s="10" t="e">
        <f>IF('FY2022'!$A166&lt;&gt;"",IF(AND(MONTH($K164) &lt;= 6, MONTH($L164) &gt;= 6), IF($O164 &lt;&gt; "", $E164/$O164, ""), ""),"")</f>
        <v>#VALUE!</v>
      </c>
      <c r="V164" s="10" t="e">
        <f>IF('FY2022'!$A166&lt;&gt;"",IF(AND(MONTH($K164) &lt;= 7, MONTH($L164) &gt;= 7 ), IF($O164 &lt;&gt; "", $E164/$O164, ""), ""),"")</f>
        <v>#VALUE!</v>
      </c>
      <c r="W164" s="10" t="e">
        <f>IF('FY2022'!$A166&lt;&gt;"",IF(AND(MONTH($K164) &lt;= 8, MONTH($L164) &gt;= 8), IF($O164 &lt;&gt; "", $E164/$O164, ""), ""),"")</f>
        <v>#VALUE!</v>
      </c>
      <c r="X164" s="10" t="e">
        <f>IF('FY2022'!$A166&lt;&gt;"",IF(AND(MONTH($K164) &lt;= 9, MONTH($L164) &gt;= 9), IF($O164 &lt;&gt; "", $E164/$O164, ""), ""),"")</f>
        <v>#VALUE!</v>
      </c>
      <c r="Y164" s="10" t="e">
        <f>IF('FY2022'!$A166&lt;&gt;"",IF(AND(MONTH($K164) &lt;= 10, MONTH($L164) &gt;= 10), IF($O164 &lt;&gt; "", $E164/$O164, ""), ""),"")</f>
        <v>#VALUE!</v>
      </c>
      <c r="Z164" s="10" t="e">
        <f>IF('FY2022'!$A166&lt;&gt;"",IF(AND(MONTH($K164) &lt;= 11, MONTH($L164) &gt;= 11), IF($O164 &lt;&gt; "", $E164/$O164, ""), ""),"")</f>
        <v>#VALUE!</v>
      </c>
      <c r="AA164" s="10" t="e">
        <f>IF('FY2022'!$A166&lt;&gt;"",IF(AND(MONTH($K164) &lt;= 12, MONTH($L164) &gt;= 12), IF($O164 &lt;&gt; "", $E164/$O164, ""), ""),"")</f>
        <v>#VALUE!</v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 t="e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#VALUE!</v>
      </c>
      <c r="L165" s="7" t="e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#VALUE!</v>
      </c>
      <c r="M165" s="7" t="e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#VALUE!</v>
      </c>
      <c r="N165" s="7" t="e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#VALUE!</v>
      </c>
      <c r="O165" s="5" t="e">
        <f t="shared" si="2"/>
        <v>#VALUE!</v>
      </c>
      <c r="P165" s="10" t="e">
        <f>IF('FY2022'!$A167&lt;&gt;"",IF(AND(MONTH($K165) &lt;= 1, MONTH($L165) &gt;= 1), IF($O165 &lt;&gt; "", $E165/$O165, ""), ""),"")</f>
        <v>#VALUE!</v>
      </c>
      <c r="Q165" s="10" t="e">
        <f>IF('FY2022'!$A167&lt;&gt;"",IF(AND(MONTH($K165) &lt;= 2, MONTH($L165) &gt;= 2), IF($O165 &lt;&gt; "", $E165/$O165, ""), ""),"")</f>
        <v>#VALUE!</v>
      </c>
      <c r="R165" s="10" t="e">
        <f>IF('FY2022'!$A167&lt;&gt;"",IF(AND(MONTH($K165) &lt;= 3, MONTH($L165) &gt;= 3), IF($O165 &lt;&gt; "", $E165/$O165, ""), ""),"")</f>
        <v>#VALUE!</v>
      </c>
      <c r="S165" s="10" t="e">
        <f>IF('FY2022'!$A167&lt;&gt;"",IF(AND(MONTH($K165) &lt;= 4, MONTH($L165) &gt;= 4), IF($O165 &lt;&gt; "", $E165/$O165, ""), ""),"")</f>
        <v>#VALUE!</v>
      </c>
      <c r="T165" s="10" t="e">
        <f>IF('FY2022'!$A167&lt;&gt;"",IF(AND(MONTH($K165) &lt;= 5, MONTH($L165) &gt;= 5), IF($O165 &lt;&gt; "", $E165/$O165, ""), ""),"")</f>
        <v>#VALUE!</v>
      </c>
      <c r="U165" s="10" t="e">
        <f>IF('FY2022'!$A167&lt;&gt;"",IF(AND(MONTH($K165) &lt;= 6, MONTH($L165) &gt;= 6), IF($O165 &lt;&gt; "", $E165/$O165, ""), ""),"")</f>
        <v>#VALUE!</v>
      </c>
      <c r="V165" s="10" t="e">
        <f>IF('FY2022'!$A167&lt;&gt;"",IF(AND(MONTH($K165) &lt;= 7, MONTH($L165) &gt;= 7 ), IF($O165 &lt;&gt; "", $E165/$O165, ""), ""),"")</f>
        <v>#VALUE!</v>
      </c>
      <c r="W165" s="10" t="e">
        <f>IF('FY2022'!$A167&lt;&gt;"",IF(AND(MONTH($K165) &lt;= 8, MONTH($L165) &gt;= 8), IF($O165 &lt;&gt; "", $E165/$O165, ""), ""),"")</f>
        <v>#VALUE!</v>
      </c>
      <c r="X165" s="10" t="e">
        <f>IF('FY2022'!$A167&lt;&gt;"",IF(AND(MONTH($K165) &lt;= 9, MONTH($L165) &gt;= 9), IF($O165 &lt;&gt; "", $E165/$O165, ""), ""),"")</f>
        <v>#VALUE!</v>
      </c>
      <c r="Y165" s="10" t="e">
        <f>IF('FY2022'!$A167&lt;&gt;"",IF(AND(MONTH($K165) &lt;= 10, MONTH($L165) &gt;= 10), IF($O165 &lt;&gt; "", $E165/$O165, ""), ""),"")</f>
        <v>#VALUE!</v>
      </c>
      <c r="Z165" s="10" t="e">
        <f>IF('FY2022'!$A167&lt;&gt;"",IF(AND(MONTH($K165) &lt;= 11, MONTH($L165) &gt;= 11), IF($O165 &lt;&gt; "", $E165/$O165, ""), ""),"")</f>
        <v>#VALUE!</v>
      </c>
      <c r="AA165" s="10" t="e">
        <f>IF('FY2022'!$A167&lt;&gt;"",IF(AND(MONTH($K165) &lt;= 12, MONTH($L165) &gt;= 12), IF($O165 &lt;&gt; "", $E165/$O165, ""), ""),"")</f>
        <v>#VALUE!</v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 t="e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#VALUE!</v>
      </c>
      <c r="L166" s="7" t="e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#VALUE!</v>
      </c>
      <c r="M166" s="7" t="e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#VALUE!</v>
      </c>
      <c r="N166" s="7" t="e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#VALUE!</v>
      </c>
      <c r="O166" s="5" t="e">
        <f t="shared" si="2"/>
        <v>#VALUE!</v>
      </c>
      <c r="P166" s="10" t="e">
        <f>IF('FY2022'!$A168&lt;&gt;"",IF(AND(MONTH($K166) &lt;= 1, MONTH($L166) &gt;= 1), IF($O166 &lt;&gt; "", $E166/$O166, ""), ""),"")</f>
        <v>#VALUE!</v>
      </c>
      <c r="Q166" s="10" t="e">
        <f>IF('FY2022'!$A168&lt;&gt;"",IF(AND(MONTH($K166) &lt;= 2, MONTH($L166) &gt;= 2), IF($O166 &lt;&gt; "", $E166/$O166, ""), ""),"")</f>
        <v>#VALUE!</v>
      </c>
      <c r="R166" s="10" t="e">
        <f>IF('FY2022'!$A168&lt;&gt;"",IF(AND(MONTH($K166) &lt;= 3, MONTH($L166) &gt;= 3), IF($O166 &lt;&gt; "", $E166/$O166, ""), ""),"")</f>
        <v>#VALUE!</v>
      </c>
      <c r="S166" s="10" t="e">
        <f>IF('FY2022'!$A168&lt;&gt;"",IF(AND(MONTH($K166) &lt;= 4, MONTH($L166) &gt;= 4), IF($O166 &lt;&gt; "", $E166/$O166, ""), ""),"")</f>
        <v>#VALUE!</v>
      </c>
      <c r="T166" s="10" t="e">
        <f>IF('FY2022'!$A168&lt;&gt;"",IF(AND(MONTH($K166) &lt;= 5, MONTH($L166) &gt;= 5), IF($O166 &lt;&gt; "", $E166/$O166, ""), ""),"")</f>
        <v>#VALUE!</v>
      </c>
      <c r="U166" s="10" t="e">
        <f>IF('FY2022'!$A168&lt;&gt;"",IF(AND(MONTH($K166) &lt;= 6, MONTH($L166) &gt;= 6), IF($O166 &lt;&gt; "", $E166/$O166, ""), ""),"")</f>
        <v>#VALUE!</v>
      </c>
      <c r="V166" s="10" t="e">
        <f>IF('FY2022'!$A168&lt;&gt;"",IF(AND(MONTH($K166) &lt;= 7, MONTH($L166) &gt;= 7 ), IF($O166 &lt;&gt; "", $E166/$O166, ""), ""),"")</f>
        <v>#VALUE!</v>
      </c>
      <c r="W166" s="10" t="e">
        <f>IF('FY2022'!$A168&lt;&gt;"",IF(AND(MONTH($K166) &lt;= 8, MONTH($L166) &gt;= 8), IF($O166 &lt;&gt; "", $E166/$O166, ""), ""),"")</f>
        <v>#VALUE!</v>
      </c>
      <c r="X166" s="10" t="e">
        <f>IF('FY2022'!$A168&lt;&gt;"",IF(AND(MONTH($K166) &lt;= 9, MONTH($L166) &gt;= 9), IF($O166 &lt;&gt; "", $E166/$O166, ""), ""),"")</f>
        <v>#VALUE!</v>
      </c>
      <c r="Y166" s="10" t="e">
        <f>IF('FY2022'!$A168&lt;&gt;"",IF(AND(MONTH($K166) &lt;= 10, MONTH($L166) &gt;= 10), IF($O166 &lt;&gt; "", $E166/$O166, ""), ""),"")</f>
        <v>#VALUE!</v>
      </c>
      <c r="Z166" s="10" t="e">
        <f>IF('FY2022'!$A168&lt;&gt;"",IF(AND(MONTH($K166) &lt;= 11, MONTH($L166) &gt;= 11), IF($O166 &lt;&gt; "", $E166/$O166, ""), ""),"")</f>
        <v>#VALUE!</v>
      </c>
      <c r="AA166" s="10" t="e">
        <f>IF('FY2022'!$A168&lt;&gt;"",IF(AND(MONTH($K166) &lt;= 12, MONTH($L166) &gt;= 12), IF($O166 &lt;&gt; "", $E166/$O166, ""), ""),"")</f>
        <v>#VALUE!</v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 t="e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#VALUE!</v>
      </c>
      <c r="L167" s="7" t="e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#VALUE!</v>
      </c>
      <c r="M167" s="7" t="e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#VALUE!</v>
      </c>
      <c r="N167" s="7" t="e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#VALUE!</v>
      </c>
      <c r="O167" s="5" t="e">
        <f t="shared" si="2"/>
        <v>#VALUE!</v>
      </c>
      <c r="P167" s="10" t="e">
        <f>IF('FY2022'!$A169&lt;&gt;"",IF(AND(MONTH($K167) &lt;= 1, MONTH($L167) &gt;= 1), IF($O167 &lt;&gt; "", $E167/$O167, ""), ""),"")</f>
        <v>#VALUE!</v>
      </c>
      <c r="Q167" s="10" t="e">
        <f>IF('FY2022'!$A169&lt;&gt;"",IF(AND(MONTH($K167) &lt;= 2, MONTH($L167) &gt;= 2), IF($O167 &lt;&gt; "", $E167/$O167, ""), ""),"")</f>
        <v>#VALUE!</v>
      </c>
      <c r="R167" s="10" t="e">
        <f>IF('FY2022'!$A169&lt;&gt;"",IF(AND(MONTH($K167) &lt;= 3, MONTH($L167) &gt;= 3), IF($O167 &lt;&gt; "", $E167/$O167, ""), ""),"")</f>
        <v>#VALUE!</v>
      </c>
      <c r="S167" s="10" t="e">
        <f>IF('FY2022'!$A169&lt;&gt;"",IF(AND(MONTH($K167) &lt;= 4, MONTH($L167) &gt;= 4), IF($O167 &lt;&gt; "", $E167/$O167, ""), ""),"")</f>
        <v>#VALUE!</v>
      </c>
      <c r="T167" s="10" t="e">
        <f>IF('FY2022'!$A169&lt;&gt;"",IF(AND(MONTH($K167) &lt;= 5, MONTH($L167) &gt;= 5), IF($O167 &lt;&gt; "", $E167/$O167, ""), ""),"")</f>
        <v>#VALUE!</v>
      </c>
      <c r="U167" s="10" t="e">
        <f>IF('FY2022'!$A169&lt;&gt;"",IF(AND(MONTH($K167) &lt;= 6, MONTH($L167) &gt;= 6), IF($O167 &lt;&gt; "", $E167/$O167, ""), ""),"")</f>
        <v>#VALUE!</v>
      </c>
      <c r="V167" s="10" t="e">
        <f>IF('FY2022'!$A169&lt;&gt;"",IF(AND(MONTH($K167) &lt;= 7, MONTH($L167) &gt;= 7 ), IF($O167 &lt;&gt; "", $E167/$O167, ""), ""),"")</f>
        <v>#VALUE!</v>
      </c>
      <c r="W167" s="10" t="e">
        <f>IF('FY2022'!$A169&lt;&gt;"",IF(AND(MONTH($K167) &lt;= 8, MONTH($L167) &gt;= 8), IF($O167 &lt;&gt; "", $E167/$O167, ""), ""),"")</f>
        <v>#VALUE!</v>
      </c>
      <c r="X167" s="10" t="e">
        <f>IF('FY2022'!$A169&lt;&gt;"",IF(AND(MONTH($K167) &lt;= 9, MONTH($L167) &gt;= 9), IF($O167 &lt;&gt; "", $E167/$O167, ""), ""),"")</f>
        <v>#VALUE!</v>
      </c>
      <c r="Y167" s="10" t="e">
        <f>IF('FY2022'!$A169&lt;&gt;"",IF(AND(MONTH($K167) &lt;= 10, MONTH($L167) &gt;= 10), IF($O167 &lt;&gt; "", $E167/$O167, ""), ""),"")</f>
        <v>#VALUE!</v>
      </c>
      <c r="Z167" s="10" t="e">
        <f>IF('FY2022'!$A169&lt;&gt;"",IF(AND(MONTH($K167) &lt;= 11, MONTH($L167) &gt;= 11), IF($O167 &lt;&gt; "", $E167/$O167, ""), ""),"")</f>
        <v>#VALUE!</v>
      </c>
      <c r="AA167" s="10" t="e">
        <f>IF('FY2022'!$A169&lt;&gt;"",IF(AND(MONTH($K167) &lt;= 12, MONTH($L167) &gt;= 12), IF($O167 &lt;&gt; "", $E167/$O167, ""), ""),"")</f>
        <v>#VALUE!</v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 t="e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#VALUE!</v>
      </c>
      <c r="L168" s="7" t="e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#VALUE!</v>
      </c>
      <c r="M168" s="7" t="e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#VALUE!</v>
      </c>
      <c r="N168" s="7" t="e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#VALUE!</v>
      </c>
      <c r="O168" s="5" t="e">
        <f t="shared" si="2"/>
        <v>#VALUE!</v>
      </c>
      <c r="P168" s="10" t="e">
        <f>IF('FY2022'!$A170&lt;&gt;"",IF(AND(MONTH($K168) &lt;= 1, MONTH($L168) &gt;= 1), IF($O168 &lt;&gt; "", $E168/$O168, ""), ""),"")</f>
        <v>#VALUE!</v>
      </c>
      <c r="Q168" s="10" t="e">
        <f>IF('FY2022'!$A170&lt;&gt;"",IF(AND(MONTH($K168) &lt;= 2, MONTH($L168) &gt;= 2), IF($O168 &lt;&gt; "", $E168/$O168, ""), ""),"")</f>
        <v>#VALUE!</v>
      </c>
      <c r="R168" s="10" t="e">
        <f>IF('FY2022'!$A170&lt;&gt;"",IF(AND(MONTH($K168) &lt;= 3, MONTH($L168) &gt;= 3), IF($O168 &lt;&gt; "", $E168/$O168, ""), ""),"")</f>
        <v>#VALUE!</v>
      </c>
      <c r="S168" s="10" t="e">
        <f>IF('FY2022'!$A170&lt;&gt;"",IF(AND(MONTH($K168) &lt;= 4, MONTH($L168) &gt;= 4), IF($O168 &lt;&gt; "", $E168/$O168, ""), ""),"")</f>
        <v>#VALUE!</v>
      </c>
      <c r="T168" s="10" t="e">
        <f>IF('FY2022'!$A170&lt;&gt;"",IF(AND(MONTH($K168) &lt;= 5, MONTH($L168) &gt;= 5), IF($O168 &lt;&gt; "", $E168/$O168, ""), ""),"")</f>
        <v>#VALUE!</v>
      </c>
      <c r="U168" s="10" t="e">
        <f>IF('FY2022'!$A170&lt;&gt;"",IF(AND(MONTH($K168) &lt;= 6, MONTH($L168) &gt;= 6), IF($O168 &lt;&gt; "", $E168/$O168, ""), ""),"")</f>
        <v>#VALUE!</v>
      </c>
      <c r="V168" s="10" t="e">
        <f>IF('FY2022'!$A170&lt;&gt;"",IF(AND(MONTH($K168) &lt;= 7, MONTH($L168) &gt;= 7 ), IF($O168 &lt;&gt; "", $E168/$O168, ""), ""),"")</f>
        <v>#VALUE!</v>
      </c>
      <c r="W168" s="10" t="e">
        <f>IF('FY2022'!$A170&lt;&gt;"",IF(AND(MONTH($K168) &lt;= 8, MONTH($L168) &gt;= 8), IF($O168 &lt;&gt; "", $E168/$O168, ""), ""),"")</f>
        <v>#VALUE!</v>
      </c>
      <c r="X168" s="10" t="e">
        <f>IF('FY2022'!$A170&lt;&gt;"",IF(AND(MONTH($K168) &lt;= 9, MONTH($L168) &gt;= 9), IF($O168 &lt;&gt; "", $E168/$O168, ""), ""),"")</f>
        <v>#VALUE!</v>
      </c>
      <c r="Y168" s="10" t="e">
        <f>IF('FY2022'!$A170&lt;&gt;"",IF(AND(MONTH($K168) &lt;= 10, MONTH($L168) &gt;= 10), IF($O168 &lt;&gt; "", $E168/$O168, ""), ""),"")</f>
        <v>#VALUE!</v>
      </c>
      <c r="Z168" s="10" t="e">
        <f>IF('FY2022'!$A170&lt;&gt;"",IF(AND(MONTH($K168) &lt;= 11, MONTH($L168) &gt;= 11), IF($O168 &lt;&gt; "", $E168/$O168, ""), ""),"")</f>
        <v>#VALUE!</v>
      </c>
      <c r="AA168" s="10" t="e">
        <f>IF('FY2022'!$A170&lt;&gt;"",IF(AND(MONTH($K168) &lt;= 12, MONTH($L168) &gt;= 12), IF($O168 &lt;&gt; "", $E168/$O168, ""), ""),"")</f>
        <v>#VALUE!</v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 t="e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#VALUE!</v>
      </c>
      <c r="L169" s="7" t="e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#VALUE!</v>
      </c>
      <c r="M169" s="7" t="e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#VALUE!</v>
      </c>
      <c r="N169" s="7" t="e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#VALUE!</v>
      </c>
      <c r="O169" s="5" t="e">
        <f t="shared" si="2"/>
        <v>#VALUE!</v>
      </c>
      <c r="P169" s="10" t="e">
        <f>IF('FY2022'!$A171&lt;&gt;"",IF(AND(MONTH($K169) &lt;= 1, MONTH($L169) &gt;= 1), IF($O169 &lt;&gt; "", $E169/$O169, ""), ""),"")</f>
        <v>#VALUE!</v>
      </c>
      <c r="Q169" s="10" t="e">
        <f>IF('FY2022'!$A171&lt;&gt;"",IF(AND(MONTH($K169) &lt;= 2, MONTH($L169) &gt;= 2), IF($O169 &lt;&gt; "", $E169/$O169, ""), ""),"")</f>
        <v>#VALUE!</v>
      </c>
      <c r="R169" s="10" t="e">
        <f>IF('FY2022'!$A171&lt;&gt;"",IF(AND(MONTH($K169) &lt;= 3, MONTH($L169) &gt;= 3), IF($O169 &lt;&gt; "", $E169/$O169, ""), ""),"")</f>
        <v>#VALUE!</v>
      </c>
      <c r="S169" s="10" t="e">
        <f>IF('FY2022'!$A171&lt;&gt;"",IF(AND(MONTH($K169) &lt;= 4, MONTH($L169) &gt;= 4), IF($O169 &lt;&gt; "", $E169/$O169, ""), ""),"")</f>
        <v>#VALUE!</v>
      </c>
      <c r="T169" s="10" t="e">
        <f>IF('FY2022'!$A171&lt;&gt;"",IF(AND(MONTH($K169) &lt;= 5, MONTH($L169) &gt;= 5), IF($O169 &lt;&gt; "", $E169/$O169, ""), ""),"")</f>
        <v>#VALUE!</v>
      </c>
      <c r="U169" s="10" t="e">
        <f>IF('FY2022'!$A171&lt;&gt;"",IF(AND(MONTH($K169) &lt;= 6, MONTH($L169) &gt;= 6), IF($O169 &lt;&gt; "", $E169/$O169, ""), ""),"")</f>
        <v>#VALUE!</v>
      </c>
      <c r="V169" s="10" t="e">
        <f>IF('FY2022'!$A171&lt;&gt;"",IF(AND(MONTH($K169) &lt;= 7, MONTH($L169) &gt;= 7 ), IF($O169 &lt;&gt; "", $E169/$O169, ""), ""),"")</f>
        <v>#VALUE!</v>
      </c>
      <c r="W169" s="10" t="e">
        <f>IF('FY2022'!$A171&lt;&gt;"",IF(AND(MONTH($K169) &lt;= 8, MONTH($L169) &gt;= 8), IF($O169 &lt;&gt; "", $E169/$O169, ""), ""),"")</f>
        <v>#VALUE!</v>
      </c>
      <c r="X169" s="10" t="e">
        <f>IF('FY2022'!$A171&lt;&gt;"",IF(AND(MONTH($K169) &lt;= 9, MONTH($L169) &gt;= 9), IF($O169 &lt;&gt; "", $E169/$O169, ""), ""),"")</f>
        <v>#VALUE!</v>
      </c>
      <c r="Y169" s="10" t="e">
        <f>IF('FY2022'!$A171&lt;&gt;"",IF(AND(MONTH($K169) &lt;= 10, MONTH($L169) &gt;= 10), IF($O169 &lt;&gt; "", $E169/$O169, ""), ""),"")</f>
        <v>#VALUE!</v>
      </c>
      <c r="Z169" s="10" t="e">
        <f>IF('FY2022'!$A171&lt;&gt;"",IF(AND(MONTH($K169) &lt;= 11, MONTH($L169) &gt;= 11), IF($O169 &lt;&gt; "", $E169/$O169, ""), ""),"")</f>
        <v>#VALUE!</v>
      </c>
      <c r="AA169" s="10" t="e">
        <f>IF('FY2022'!$A171&lt;&gt;"",IF(AND(MONTH($K169) &lt;= 12, MONTH($L169) &gt;= 12), IF($O169 &lt;&gt; "", $E169/$O169, ""), ""),"")</f>
        <v>#VALUE!</v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 t="e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#VALUE!</v>
      </c>
      <c r="L170" s="7" t="e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#VALUE!</v>
      </c>
      <c r="M170" s="7" t="e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#VALUE!</v>
      </c>
      <c r="N170" s="7" t="e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#VALUE!</v>
      </c>
      <c r="O170" s="5" t="e">
        <f t="shared" si="2"/>
        <v>#VALUE!</v>
      </c>
      <c r="P170" s="10" t="e">
        <f>IF('FY2022'!$A172&lt;&gt;"",IF(AND(MONTH($K170) &lt;= 1, MONTH($L170) &gt;= 1), IF($O170 &lt;&gt; "", $E170/$O170, ""), ""),"")</f>
        <v>#VALUE!</v>
      </c>
      <c r="Q170" s="10" t="e">
        <f>IF('FY2022'!$A172&lt;&gt;"",IF(AND(MONTH($K170) &lt;= 2, MONTH($L170) &gt;= 2), IF($O170 &lt;&gt; "", $E170/$O170, ""), ""),"")</f>
        <v>#VALUE!</v>
      </c>
      <c r="R170" s="10" t="e">
        <f>IF('FY2022'!$A172&lt;&gt;"",IF(AND(MONTH($K170) &lt;= 3, MONTH($L170) &gt;= 3), IF($O170 &lt;&gt; "", $E170/$O170, ""), ""),"")</f>
        <v>#VALUE!</v>
      </c>
      <c r="S170" s="10" t="e">
        <f>IF('FY2022'!$A172&lt;&gt;"",IF(AND(MONTH($K170) &lt;= 4, MONTH($L170) &gt;= 4), IF($O170 &lt;&gt; "", $E170/$O170, ""), ""),"")</f>
        <v>#VALUE!</v>
      </c>
      <c r="T170" s="10" t="e">
        <f>IF('FY2022'!$A172&lt;&gt;"",IF(AND(MONTH($K170) &lt;= 5, MONTH($L170) &gt;= 5), IF($O170 &lt;&gt; "", $E170/$O170, ""), ""),"")</f>
        <v>#VALUE!</v>
      </c>
      <c r="U170" s="10" t="e">
        <f>IF('FY2022'!$A172&lt;&gt;"",IF(AND(MONTH($K170) &lt;= 6, MONTH($L170) &gt;= 6), IF($O170 &lt;&gt; "", $E170/$O170, ""), ""),"")</f>
        <v>#VALUE!</v>
      </c>
      <c r="V170" s="10" t="e">
        <f>IF('FY2022'!$A172&lt;&gt;"",IF(AND(MONTH($K170) &lt;= 7, MONTH($L170) &gt;= 7 ), IF($O170 &lt;&gt; "", $E170/$O170, ""), ""),"")</f>
        <v>#VALUE!</v>
      </c>
      <c r="W170" s="10" t="e">
        <f>IF('FY2022'!$A172&lt;&gt;"",IF(AND(MONTH($K170) &lt;= 8, MONTH($L170) &gt;= 8), IF($O170 &lt;&gt; "", $E170/$O170, ""), ""),"")</f>
        <v>#VALUE!</v>
      </c>
      <c r="X170" s="10" t="e">
        <f>IF('FY2022'!$A172&lt;&gt;"",IF(AND(MONTH($K170) &lt;= 9, MONTH($L170) &gt;= 9), IF($O170 &lt;&gt; "", $E170/$O170, ""), ""),"")</f>
        <v>#VALUE!</v>
      </c>
      <c r="Y170" s="10" t="e">
        <f>IF('FY2022'!$A172&lt;&gt;"",IF(AND(MONTH($K170) &lt;= 10, MONTH($L170) &gt;= 10), IF($O170 &lt;&gt; "", $E170/$O170, ""), ""),"")</f>
        <v>#VALUE!</v>
      </c>
      <c r="Z170" s="10" t="e">
        <f>IF('FY2022'!$A172&lt;&gt;"",IF(AND(MONTH($K170) &lt;= 11, MONTH($L170) &gt;= 11), IF($O170 &lt;&gt; "", $E170/$O170, ""), ""),"")</f>
        <v>#VALUE!</v>
      </c>
      <c r="AA170" s="10" t="e">
        <f>IF('FY2022'!$A172&lt;&gt;"",IF(AND(MONTH($K170) &lt;= 12, MONTH($L170) &gt;= 12), IF($O170 &lt;&gt; "", $E170/$O170, ""), ""),"")</f>
        <v>#VALUE!</v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 t="e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#VALUE!</v>
      </c>
      <c r="L171" s="7" t="e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#VALUE!</v>
      </c>
      <c r="M171" s="7" t="e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#VALUE!</v>
      </c>
      <c r="N171" s="7" t="e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#VALUE!</v>
      </c>
      <c r="O171" s="5" t="e">
        <f t="shared" si="2"/>
        <v>#VALUE!</v>
      </c>
      <c r="P171" s="10" t="e">
        <f>IF('FY2022'!$A173&lt;&gt;"",IF(AND(MONTH($K171) &lt;= 1, MONTH($L171) &gt;= 1), IF($O171 &lt;&gt; "", $E171/$O171, ""), ""),"")</f>
        <v>#VALUE!</v>
      </c>
      <c r="Q171" s="10" t="e">
        <f>IF('FY2022'!$A173&lt;&gt;"",IF(AND(MONTH($K171) &lt;= 2, MONTH($L171) &gt;= 2), IF($O171 &lt;&gt; "", $E171/$O171, ""), ""),"")</f>
        <v>#VALUE!</v>
      </c>
      <c r="R171" s="10" t="e">
        <f>IF('FY2022'!$A173&lt;&gt;"",IF(AND(MONTH($K171) &lt;= 3, MONTH($L171) &gt;= 3), IF($O171 &lt;&gt; "", $E171/$O171, ""), ""),"")</f>
        <v>#VALUE!</v>
      </c>
      <c r="S171" s="10" t="e">
        <f>IF('FY2022'!$A173&lt;&gt;"",IF(AND(MONTH($K171) &lt;= 4, MONTH($L171) &gt;= 4), IF($O171 &lt;&gt; "", $E171/$O171, ""), ""),"")</f>
        <v>#VALUE!</v>
      </c>
      <c r="T171" s="10" t="e">
        <f>IF('FY2022'!$A173&lt;&gt;"",IF(AND(MONTH($K171) &lt;= 5, MONTH($L171) &gt;= 5), IF($O171 &lt;&gt; "", $E171/$O171, ""), ""),"")</f>
        <v>#VALUE!</v>
      </c>
      <c r="U171" s="10" t="e">
        <f>IF('FY2022'!$A173&lt;&gt;"",IF(AND(MONTH($K171) &lt;= 6, MONTH($L171) &gt;= 6), IF($O171 &lt;&gt; "", $E171/$O171, ""), ""),"")</f>
        <v>#VALUE!</v>
      </c>
      <c r="V171" s="10" t="e">
        <f>IF('FY2022'!$A173&lt;&gt;"",IF(AND(MONTH($K171) &lt;= 7, MONTH($L171) &gt;= 7 ), IF($O171 &lt;&gt; "", $E171/$O171, ""), ""),"")</f>
        <v>#VALUE!</v>
      </c>
      <c r="W171" s="10" t="e">
        <f>IF('FY2022'!$A173&lt;&gt;"",IF(AND(MONTH($K171) &lt;= 8, MONTH($L171) &gt;= 8), IF($O171 &lt;&gt; "", $E171/$O171, ""), ""),"")</f>
        <v>#VALUE!</v>
      </c>
      <c r="X171" s="10" t="e">
        <f>IF('FY2022'!$A173&lt;&gt;"",IF(AND(MONTH($K171) &lt;= 9, MONTH($L171) &gt;= 9), IF($O171 &lt;&gt; "", $E171/$O171, ""), ""),"")</f>
        <v>#VALUE!</v>
      </c>
      <c r="Y171" s="10" t="e">
        <f>IF('FY2022'!$A173&lt;&gt;"",IF(AND(MONTH($K171) &lt;= 10, MONTH($L171) &gt;= 10), IF($O171 &lt;&gt; "", $E171/$O171, ""), ""),"")</f>
        <v>#VALUE!</v>
      </c>
      <c r="Z171" s="10" t="e">
        <f>IF('FY2022'!$A173&lt;&gt;"",IF(AND(MONTH($K171) &lt;= 11, MONTH($L171) &gt;= 11), IF($O171 &lt;&gt; "", $E171/$O171, ""), ""),"")</f>
        <v>#VALUE!</v>
      </c>
      <c r="AA171" s="10" t="e">
        <f>IF('FY2022'!$A173&lt;&gt;"",IF(AND(MONTH($K171) &lt;= 12, MONTH($L171) &gt;= 12), IF($O171 &lt;&gt; "", $E171/$O171, ""), ""),"")</f>
        <v>#VALUE!</v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 t="e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#VALUE!</v>
      </c>
      <c r="L172" s="7" t="e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#VALUE!</v>
      </c>
      <c r="M172" s="7" t="e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#VALUE!</v>
      </c>
      <c r="N172" s="7" t="e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#VALUE!</v>
      </c>
      <c r="O172" s="5" t="e">
        <f t="shared" si="2"/>
        <v>#VALUE!</v>
      </c>
      <c r="P172" s="10" t="e">
        <f>IF('FY2022'!$A174&lt;&gt;"",IF(AND(MONTH($K172) &lt;= 1, MONTH($L172) &gt;= 1), IF($O172 &lt;&gt; "", $E172/$O172, ""), ""),"")</f>
        <v>#VALUE!</v>
      </c>
      <c r="Q172" s="10" t="e">
        <f>IF('FY2022'!$A174&lt;&gt;"",IF(AND(MONTH($K172) &lt;= 2, MONTH($L172) &gt;= 2), IF($O172 &lt;&gt; "", $E172/$O172, ""), ""),"")</f>
        <v>#VALUE!</v>
      </c>
      <c r="R172" s="10" t="e">
        <f>IF('FY2022'!$A174&lt;&gt;"",IF(AND(MONTH($K172) &lt;= 3, MONTH($L172) &gt;= 3), IF($O172 &lt;&gt; "", $E172/$O172, ""), ""),"")</f>
        <v>#VALUE!</v>
      </c>
      <c r="S172" s="10" t="e">
        <f>IF('FY2022'!$A174&lt;&gt;"",IF(AND(MONTH($K172) &lt;= 4, MONTH($L172) &gt;= 4), IF($O172 &lt;&gt; "", $E172/$O172, ""), ""),"")</f>
        <v>#VALUE!</v>
      </c>
      <c r="T172" s="10" t="e">
        <f>IF('FY2022'!$A174&lt;&gt;"",IF(AND(MONTH($K172) &lt;= 5, MONTH($L172) &gt;= 5), IF($O172 &lt;&gt; "", $E172/$O172, ""), ""),"")</f>
        <v>#VALUE!</v>
      </c>
      <c r="U172" s="10" t="e">
        <f>IF('FY2022'!$A174&lt;&gt;"",IF(AND(MONTH($K172) &lt;= 6, MONTH($L172) &gt;= 6), IF($O172 &lt;&gt; "", $E172/$O172, ""), ""),"")</f>
        <v>#VALUE!</v>
      </c>
      <c r="V172" s="10" t="e">
        <f>IF('FY2022'!$A174&lt;&gt;"",IF(AND(MONTH($K172) &lt;= 7, MONTH($L172) &gt;= 7 ), IF($O172 &lt;&gt; "", $E172/$O172, ""), ""),"")</f>
        <v>#VALUE!</v>
      </c>
      <c r="W172" s="10" t="e">
        <f>IF('FY2022'!$A174&lt;&gt;"",IF(AND(MONTH($K172) &lt;= 8, MONTH($L172) &gt;= 8), IF($O172 &lt;&gt; "", $E172/$O172, ""), ""),"")</f>
        <v>#VALUE!</v>
      </c>
      <c r="X172" s="10" t="e">
        <f>IF('FY2022'!$A174&lt;&gt;"",IF(AND(MONTH($K172) &lt;= 9, MONTH($L172) &gt;= 9), IF($O172 &lt;&gt; "", $E172/$O172, ""), ""),"")</f>
        <v>#VALUE!</v>
      </c>
      <c r="Y172" s="10" t="e">
        <f>IF('FY2022'!$A174&lt;&gt;"",IF(AND(MONTH($K172) &lt;= 10, MONTH($L172) &gt;= 10), IF($O172 &lt;&gt; "", $E172/$O172, ""), ""),"")</f>
        <v>#VALUE!</v>
      </c>
      <c r="Z172" s="10" t="e">
        <f>IF('FY2022'!$A174&lt;&gt;"",IF(AND(MONTH($K172) &lt;= 11, MONTH($L172) &gt;= 11), IF($O172 &lt;&gt; "", $E172/$O172, ""), ""),"")</f>
        <v>#VALUE!</v>
      </c>
      <c r="AA172" s="10" t="e">
        <f>IF('FY2022'!$A174&lt;&gt;"",IF(AND(MONTH($K172) &lt;= 12, MONTH($L172) &gt;= 12), IF($O172 &lt;&gt; "", $E172/$O172, ""), ""),"")</f>
        <v>#VALUE!</v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 t="e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#VALUE!</v>
      </c>
      <c r="L173" s="7" t="e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#VALUE!</v>
      </c>
      <c r="M173" s="7" t="e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#VALUE!</v>
      </c>
      <c r="N173" s="7" t="e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#VALUE!</v>
      </c>
      <c r="O173" s="5" t="e">
        <f t="shared" si="2"/>
        <v>#VALUE!</v>
      </c>
      <c r="P173" s="10" t="e">
        <f>IF('FY2022'!$A175&lt;&gt;"",IF(AND(MONTH($K173) &lt;= 1, MONTH($L173) &gt;= 1), IF($O173 &lt;&gt; "", $E173/$O173, ""), ""),"")</f>
        <v>#VALUE!</v>
      </c>
      <c r="Q173" s="10" t="e">
        <f>IF('FY2022'!$A175&lt;&gt;"",IF(AND(MONTH($K173) &lt;= 2, MONTH($L173) &gt;= 2), IF($O173 &lt;&gt; "", $E173/$O173, ""), ""),"")</f>
        <v>#VALUE!</v>
      </c>
      <c r="R173" s="10" t="e">
        <f>IF('FY2022'!$A175&lt;&gt;"",IF(AND(MONTH($K173) &lt;= 3, MONTH($L173) &gt;= 3), IF($O173 &lt;&gt; "", $E173/$O173, ""), ""),"")</f>
        <v>#VALUE!</v>
      </c>
      <c r="S173" s="10" t="e">
        <f>IF('FY2022'!$A175&lt;&gt;"",IF(AND(MONTH($K173) &lt;= 4, MONTH($L173) &gt;= 4), IF($O173 &lt;&gt; "", $E173/$O173, ""), ""),"")</f>
        <v>#VALUE!</v>
      </c>
      <c r="T173" s="10" t="e">
        <f>IF('FY2022'!$A175&lt;&gt;"",IF(AND(MONTH($K173) &lt;= 5, MONTH($L173) &gt;= 5), IF($O173 &lt;&gt; "", $E173/$O173, ""), ""),"")</f>
        <v>#VALUE!</v>
      </c>
      <c r="U173" s="10" t="e">
        <f>IF('FY2022'!$A175&lt;&gt;"",IF(AND(MONTH($K173) &lt;= 6, MONTH($L173) &gt;= 6), IF($O173 &lt;&gt; "", $E173/$O173, ""), ""),"")</f>
        <v>#VALUE!</v>
      </c>
      <c r="V173" s="10" t="e">
        <f>IF('FY2022'!$A175&lt;&gt;"",IF(AND(MONTH($K173) &lt;= 7, MONTH($L173) &gt;= 7 ), IF($O173 &lt;&gt; "", $E173/$O173, ""), ""),"")</f>
        <v>#VALUE!</v>
      </c>
      <c r="W173" s="10" t="e">
        <f>IF('FY2022'!$A175&lt;&gt;"",IF(AND(MONTH($K173) &lt;= 8, MONTH($L173) &gt;= 8), IF($O173 &lt;&gt; "", $E173/$O173, ""), ""),"")</f>
        <v>#VALUE!</v>
      </c>
      <c r="X173" s="10" t="e">
        <f>IF('FY2022'!$A175&lt;&gt;"",IF(AND(MONTH($K173) &lt;= 9, MONTH($L173) &gt;= 9), IF($O173 &lt;&gt; "", $E173/$O173, ""), ""),"")</f>
        <v>#VALUE!</v>
      </c>
      <c r="Y173" s="10" t="e">
        <f>IF('FY2022'!$A175&lt;&gt;"",IF(AND(MONTH($K173) &lt;= 10, MONTH($L173) &gt;= 10), IF($O173 &lt;&gt; "", $E173/$O173, ""), ""),"")</f>
        <v>#VALUE!</v>
      </c>
      <c r="Z173" s="10" t="e">
        <f>IF('FY2022'!$A175&lt;&gt;"",IF(AND(MONTH($K173) &lt;= 11, MONTH($L173) &gt;= 11), IF($O173 &lt;&gt; "", $E173/$O173, ""), ""),"")</f>
        <v>#VALUE!</v>
      </c>
      <c r="AA173" s="10" t="e">
        <f>IF('FY2022'!$A175&lt;&gt;"",IF(AND(MONTH($K173) &lt;= 12, MONTH($L173) &gt;= 12), IF($O173 &lt;&gt; "", $E173/$O173, ""), ""),"")</f>
        <v>#VALUE!</v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 t="e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#VALUE!</v>
      </c>
      <c r="L174" s="7" t="e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#VALUE!</v>
      </c>
      <c r="M174" s="7" t="e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#VALUE!</v>
      </c>
      <c r="N174" s="7" t="e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#VALUE!</v>
      </c>
      <c r="O174" s="5" t="e">
        <f t="shared" si="2"/>
        <v>#VALUE!</v>
      </c>
      <c r="P174" s="10" t="e">
        <f>IF('FY2022'!$A176&lt;&gt;"",IF(AND(MONTH($K174) &lt;= 1, MONTH($L174) &gt;= 1), IF($O174 &lt;&gt; "", $E174/$O174, ""), ""),"")</f>
        <v>#VALUE!</v>
      </c>
      <c r="Q174" s="10" t="e">
        <f>IF('FY2022'!$A176&lt;&gt;"",IF(AND(MONTH($K174) &lt;= 2, MONTH($L174) &gt;= 2), IF($O174 &lt;&gt; "", $E174/$O174, ""), ""),"")</f>
        <v>#VALUE!</v>
      </c>
      <c r="R174" s="10" t="e">
        <f>IF('FY2022'!$A176&lt;&gt;"",IF(AND(MONTH($K174) &lt;= 3, MONTH($L174) &gt;= 3), IF($O174 &lt;&gt; "", $E174/$O174, ""), ""),"")</f>
        <v>#VALUE!</v>
      </c>
      <c r="S174" s="10" t="e">
        <f>IF('FY2022'!$A176&lt;&gt;"",IF(AND(MONTH($K174) &lt;= 4, MONTH($L174) &gt;= 4), IF($O174 &lt;&gt; "", $E174/$O174, ""), ""),"")</f>
        <v>#VALUE!</v>
      </c>
      <c r="T174" s="10" t="e">
        <f>IF('FY2022'!$A176&lt;&gt;"",IF(AND(MONTH($K174) &lt;= 5, MONTH($L174) &gt;= 5), IF($O174 &lt;&gt; "", $E174/$O174, ""), ""),"")</f>
        <v>#VALUE!</v>
      </c>
      <c r="U174" s="10" t="e">
        <f>IF('FY2022'!$A176&lt;&gt;"",IF(AND(MONTH($K174) &lt;= 6, MONTH($L174) &gt;= 6), IF($O174 &lt;&gt; "", $E174/$O174, ""), ""),"")</f>
        <v>#VALUE!</v>
      </c>
      <c r="V174" s="10" t="e">
        <f>IF('FY2022'!$A176&lt;&gt;"",IF(AND(MONTH($K174) &lt;= 7, MONTH($L174) &gt;= 7 ), IF($O174 &lt;&gt; "", $E174/$O174, ""), ""),"")</f>
        <v>#VALUE!</v>
      </c>
      <c r="W174" s="10" t="e">
        <f>IF('FY2022'!$A176&lt;&gt;"",IF(AND(MONTH($K174) &lt;= 8, MONTH($L174) &gt;= 8), IF($O174 &lt;&gt; "", $E174/$O174, ""), ""),"")</f>
        <v>#VALUE!</v>
      </c>
      <c r="X174" s="10" t="e">
        <f>IF('FY2022'!$A176&lt;&gt;"",IF(AND(MONTH($K174) &lt;= 9, MONTH($L174) &gt;= 9), IF($O174 &lt;&gt; "", $E174/$O174, ""), ""),"")</f>
        <v>#VALUE!</v>
      </c>
      <c r="Y174" s="10" t="e">
        <f>IF('FY2022'!$A176&lt;&gt;"",IF(AND(MONTH($K174) &lt;= 10, MONTH($L174) &gt;= 10), IF($O174 &lt;&gt; "", $E174/$O174, ""), ""),"")</f>
        <v>#VALUE!</v>
      </c>
      <c r="Z174" s="10" t="e">
        <f>IF('FY2022'!$A176&lt;&gt;"",IF(AND(MONTH($K174) &lt;= 11, MONTH($L174) &gt;= 11), IF($O174 &lt;&gt; "", $E174/$O174, ""), ""),"")</f>
        <v>#VALUE!</v>
      </c>
      <c r="AA174" s="10" t="e">
        <f>IF('FY2022'!$A176&lt;&gt;"",IF(AND(MONTH($K174) &lt;= 12, MONTH($L174) &gt;= 12), IF($O174 &lt;&gt; "", $E174/$O174, ""), ""),"")</f>
        <v>#VALUE!</v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 t="e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#VALUE!</v>
      </c>
      <c r="L175" s="7" t="e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#VALUE!</v>
      </c>
      <c r="M175" s="7" t="e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#VALUE!</v>
      </c>
      <c r="N175" s="7" t="e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#VALUE!</v>
      </c>
      <c r="O175" s="5" t="e">
        <f t="shared" si="2"/>
        <v>#VALUE!</v>
      </c>
      <c r="P175" s="10" t="e">
        <f>IF('FY2022'!$A177&lt;&gt;"",IF(AND(MONTH($K175) &lt;= 1, MONTH($L175) &gt;= 1), IF($O175 &lt;&gt; "", $E175/$O175, ""), ""),"")</f>
        <v>#VALUE!</v>
      </c>
      <c r="Q175" s="10" t="e">
        <f>IF('FY2022'!$A177&lt;&gt;"",IF(AND(MONTH($K175) &lt;= 2, MONTH($L175) &gt;= 2), IF($O175 &lt;&gt; "", $E175/$O175, ""), ""),"")</f>
        <v>#VALUE!</v>
      </c>
      <c r="R175" s="10" t="e">
        <f>IF('FY2022'!$A177&lt;&gt;"",IF(AND(MONTH($K175) &lt;= 3, MONTH($L175) &gt;= 3), IF($O175 &lt;&gt; "", $E175/$O175, ""), ""),"")</f>
        <v>#VALUE!</v>
      </c>
      <c r="S175" s="10" t="e">
        <f>IF('FY2022'!$A177&lt;&gt;"",IF(AND(MONTH($K175) &lt;= 4, MONTH($L175) &gt;= 4), IF($O175 &lt;&gt; "", $E175/$O175, ""), ""),"")</f>
        <v>#VALUE!</v>
      </c>
      <c r="T175" s="10" t="e">
        <f>IF('FY2022'!$A177&lt;&gt;"",IF(AND(MONTH($K175) &lt;= 5, MONTH($L175) &gt;= 5), IF($O175 &lt;&gt; "", $E175/$O175, ""), ""),"")</f>
        <v>#VALUE!</v>
      </c>
      <c r="U175" s="10" t="e">
        <f>IF('FY2022'!$A177&lt;&gt;"",IF(AND(MONTH($K175) &lt;= 6, MONTH($L175) &gt;= 6), IF($O175 &lt;&gt; "", $E175/$O175, ""), ""),"")</f>
        <v>#VALUE!</v>
      </c>
      <c r="V175" s="10" t="e">
        <f>IF('FY2022'!$A177&lt;&gt;"",IF(AND(MONTH($K175) &lt;= 7, MONTH($L175) &gt;= 7 ), IF($O175 &lt;&gt; "", $E175/$O175, ""), ""),"")</f>
        <v>#VALUE!</v>
      </c>
      <c r="W175" s="10" t="e">
        <f>IF('FY2022'!$A177&lt;&gt;"",IF(AND(MONTH($K175) &lt;= 8, MONTH($L175) &gt;= 8), IF($O175 &lt;&gt; "", $E175/$O175, ""), ""),"")</f>
        <v>#VALUE!</v>
      </c>
      <c r="X175" s="10" t="e">
        <f>IF('FY2022'!$A177&lt;&gt;"",IF(AND(MONTH($K175) &lt;= 9, MONTH($L175) &gt;= 9), IF($O175 &lt;&gt; "", $E175/$O175, ""), ""),"")</f>
        <v>#VALUE!</v>
      </c>
      <c r="Y175" s="10" t="e">
        <f>IF('FY2022'!$A177&lt;&gt;"",IF(AND(MONTH($K175) &lt;= 10, MONTH($L175) &gt;= 10), IF($O175 &lt;&gt; "", $E175/$O175, ""), ""),"")</f>
        <v>#VALUE!</v>
      </c>
      <c r="Z175" s="10" t="e">
        <f>IF('FY2022'!$A177&lt;&gt;"",IF(AND(MONTH($K175) &lt;= 11, MONTH($L175) &gt;= 11), IF($O175 &lt;&gt; "", $E175/$O175, ""), ""),"")</f>
        <v>#VALUE!</v>
      </c>
      <c r="AA175" s="10" t="e">
        <f>IF('FY2022'!$A177&lt;&gt;"",IF(AND(MONTH($K175) &lt;= 12, MONTH($L175) &gt;= 12), IF($O175 &lt;&gt; "", $E175/$O175, ""), ""),"")</f>
        <v>#VALUE!</v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 t="e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#VALUE!</v>
      </c>
      <c r="L176" s="7" t="e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#VALUE!</v>
      </c>
      <c r="M176" s="7" t="e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#VALUE!</v>
      </c>
      <c r="N176" s="7" t="e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#VALUE!</v>
      </c>
      <c r="O176" s="5" t="e">
        <f t="shared" si="2"/>
        <v>#VALUE!</v>
      </c>
      <c r="P176" s="10" t="e">
        <f>IF('FY2022'!$A178&lt;&gt;"",IF(AND(MONTH($K176) &lt;= 1, MONTH($L176) &gt;= 1), IF($O176 &lt;&gt; "", $E176/$O176, ""), ""),"")</f>
        <v>#VALUE!</v>
      </c>
      <c r="Q176" s="10" t="e">
        <f>IF('FY2022'!$A178&lt;&gt;"",IF(AND(MONTH($K176) &lt;= 2, MONTH($L176) &gt;= 2), IF($O176 &lt;&gt; "", $E176/$O176, ""), ""),"")</f>
        <v>#VALUE!</v>
      </c>
      <c r="R176" s="10" t="e">
        <f>IF('FY2022'!$A178&lt;&gt;"",IF(AND(MONTH($K176) &lt;= 3, MONTH($L176) &gt;= 3), IF($O176 &lt;&gt; "", $E176/$O176, ""), ""),"")</f>
        <v>#VALUE!</v>
      </c>
      <c r="S176" s="10" t="e">
        <f>IF('FY2022'!$A178&lt;&gt;"",IF(AND(MONTH($K176) &lt;= 4, MONTH($L176) &gt;= 4), IF($O176 &lt;&gt; "", $E176/$O176, ""), ""),"")</f>
        <v>#VALUE!</v>
      </c>
      <c r="T176" s="10" t="e">
        <f>IF('FY2022'!$A178&lt;&gt;"",IF(AND(MONTH($K176) &lt;= 5, MONTH($L176) &gt;= 5), IF($O176 &lt;&gt; "", $E176/$O176, ""), ""),"")</f>
        <v>#VALUE!</v>
      </c>
      <c r="U176" s="10" t="e">
        <f>IF('FY2022'!$A178&lt;&gt;"",IF(AND(MONTH($K176) &lt;= 6, MONTH($L176) &gt;= 6), IF($O176 &lt;&gt; "", $E176/$O176, ""), ""),"")</f>
        <v>#VALUE!</v>
      </c>
      <c r="V176" s="10" t="e">
        <f>IF('FY2022'!$A178&lt;&gt;"",IF(AND(MONTH($K176) &lt;= 7, MONTH($L176) &gt;= 7 ), IF($O176 &lt;&gt; "", $E176/$O176, ""), ""),"")</f>
        <v>#VALUE!</v>
      </c>
      <c r="W176" s="10" t="e">
        <f>IF('FY2022'!$A178&lt;&gt;"",IF(AND(MONTH($K176) &lt;= 8, MONTH($L176) &gt;= 8), IF($O176 &lt;&gt; "", $E176/$O176, ""), ""),"")</f>
        <v>#VALUE!</v>
      </c>
      <c r="X176" s="10" t="e">
        <f>IF('FY2022'!$A178&lt;&gt;"",IF(AND(MONTH($K176) &lt;= 9, MONTH($L176) &gt;= 9), IF($O176 &lt;&gt; "", $E176/$O176, ""), ""),"")</f>
        <v>#VALUE!</v>
      </c>
      <c r="Y176" s="10" t="e">
        <f>IF('FY2022'!$A178&lt;&gt;"",IF(AND(MONTH($K176) &lt;= 10, MONTH($L176) &gt;= 10), IF($O176 &lt;&gt; "", $E176/$O176, ""), ""),"")</f>
        <v>#VALUE!</v>
      </c>
      <c r="Z176" s="10" t="e">
        <f>IF('FY2022'!$A178&lt;&gt;"",IF(AND(MONTH($K176) &lt;= 11, MONTH($L176) &gt;= 11), IF($O176 &lt;&gt; "", $E176/$O176, ""), ""),"")</f>
        <v>#VALUE!</v>
      </c>
      <c r="AA176" s="10" t="e">
        <f>IF('FY2022'!$A178&lt;&gt;"",IF(AND(MONTH($K176) &lt;= 12, MONTH($L176) &gt;= 12), IF($O176 &lt;&gt; "", $E176/$O176, ""), ""),"")</f>
        <v>#VALUE!</v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 t="e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#VALUE!</v>
      </c>
      <c r="L177" s="7" t="e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#VALUE!</v>
      </c>
      <c r="M177" s="7" t="e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#VALUE!</v>
      </c>
      <c r="N177" s="7" t="e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#VALUE!</v>
      </c>
      <c r="O177" s="5" t="e">
        <f t="shared" si="2"/>
        <v>#VALUE!</v>
      </c>
      <c r="P177" s="10" t="e">
        <f>IF('FY2022'!$A179&lt;&gt;"",IF(AND(MONTH($K177) &lt;= 1, MONTH($L177) &gt;= 1), IF($O177 &lt;&gt; "", $E177/$O177, ""), ""),"")</f>
        <v>#VALUE!</v>
      </c>
      <c r="Q177" s="10" t="e">
        <f>IF('FY2022'!$A179&lt;&gt;"",IF(AND(MONTH($K177) &lt;= 2, MONTH($L177) &gt;= 2), IF($O177 &lt;&gt; "", $E177/$O177, ""), ""),"")</f>
        <v>#VALUE!</v>
      </c>
      <c r="R177" s="10" t="e">
        <f>IF('FY2022'!$A179&lt;&gt;"",IF(AND(MONTH($K177) &lt;= 3, MONTH($L177) &gt;= 3), IF($O177 &lt;&gt; "", $E177/$O177, ""), ""),"")</f>
        <v>#VALUE!</v>
      </c>
      <c r="S177" s="10" t="e">
        <f>IF('FY2022'!$A179&lt;&gt;"",IF(AND(MONTH($K177) &lt;= 4, MONTH($L177) &gt;= 4), IF($O177 &lt;&gt; "", $E177/$O177, ""), ""),"")</f>
        <v>#VALUE!</v>
      </c>
      <c r="T177" s="10" t="e">
        <f>IF('FY2022'!$A179&lt;&gt;"",IF(AND(MONTH($K177) &lt;= 5, MONTH($L177) &gt;= 5), IF($O177 &lt;&gt; "", $E177/$O177, ""), ""),"")</f>
        <v>#VALUE!</v>
      </c>
      <c r="U177" s="10" t="e">
        <f>IF('FY2022'!$A179&lt;&gt;"",IF(AND(MONTH($K177) &lt;= 6, MONTH($L177) &gt;= 6), IF($O177 &lt;&gt; "", $E177/$O177, ""), ""),"")</f>
        <v>#VALUE!</v>
      </c>
      <c r="V177" s="10" t="e">
        <f>IF('FY2022'!$A179&lt;&gt;"",IF(AND(MONTH($K177) &lt;= 7, MONTH($L177) &gt;= 7 ), IF($O177 &lt;&gt; "", $E177/$O177, ""), ""),"")</f>
        <v>#VALUE!</v>
      </c>
      <c r="W177" s="10" t="e">
        <f>IF('FY2022'!$A179&lt;&gt;"",IF(AND(MONTH($K177) &lt;= 8, MONTH($L177) &gt;= 8), IF($O177 &lt;&gt; "", $E177/$O177, ""), ""),"")</f>
        <v>#VALUE!</v>
      </c>
      <c r="X177" s="10" t="e">
        <f>IF('FY2022'!$A179&lt;&gt;"",IF(AND(MONTH($K177) &lt;= 9, MONTH($L177) &gt;= 9), IF($O177 &lt;&gt; "", $E177/$O177, ""), ""),"")</f>
        <v>#VALUE!</v>
      </c>
      <c r="Y177" s="10" t="e">
        <f>IF('FY2022'!$A179&lt;&gt;"",IF(AND(MONTH($K177) &lt;= 10, MONTH($L177) &gt;= 10), IF($O177 &lt;&gt; "", $E177/$O177, ""), ""),"")</f>
        <v>#VALUE!</v>
      </c>
      <c r="Z177" s="10" t="e">
        <f>IF('FY2022'!$A179&lt;&gt;"",IF(AND(MONTH($K177) &lt;= 11, MONTH($L177) &gt;= 11), IF($O177 &lt;&gt; "", $E177/$O177, ""), ""),"")</f>
        <v>#VALUE!</v>
      </c>
      <c r="AA177" s="10" t="e">
        <f>IF('FY2022'!$A179&lt;&gt;"",IF(AND(MONTH($K177) &lt;= 12, MONTH($L177) &gt;= 12), IF($O177 &lt;&gt; "", $E177/$O177, ""), ""),"")</f>
        <v>#VALUE!</v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 t="e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#VALUE!</v>
      </c>
      <c r="L178" s="7" t="e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#VALUE!</v>
      </c>
      <c r="M178" s="7" t="e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#VALUE!</v>
      </c>
      <c r="N178" s="7" t="e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#VALUE!</v>
      </c>
      <c r="O178" s="5" t="e">
        <f t="shared" si="2"/>
        <v>#VALUE!</v>
      </c>
      <c r="P178" s="10" t="e">
        <f>IF('FY2022'!$A180&lt;&gt;"",IF(AND(MONTH($K178) &lt;= 1, MONTH($L178) &gt;= 1), IF($O178 &lt;&gt; "", $E178/$O178, ""), ""),"")</f>
        <v>#VALUE!</v>
      </c>
      <c r="Q178" s="10" t="e">
        <f>IF('FY2022'!$A180&lt;&gt;"",IF(AND(MONTH($K178) &lt;= 2, MONTH($L178) &gt;= 2), IF($O178 &lt;&gt; "", $E178/$O178, ""), ""),"")</f>
        <v>#VALUE!</v>
      </c>
      <c r="R178" s="10" t="e">
        <f>IF('FY2022'!$A180&lt;&gt;"",IF(AND(MONTH($K178) &lt;= 3, MONTH($L178) &gt;= 3), IF($O178 &lt;&gt; "", $E178/$O178, ""), ""),"")</f>
        <v>#VALUE!</v>
      </c>
      <c r="S178" s="10" t="e">
        <f>IF('FY2022'!$A180&lt;&gt;"",IF(AND(MONTH($K178) &lt;= 4, MONTH($L178) &gt;= 4), IF($O178 &lt;&gt; "", $E178/$O178, ""), ""),"")</f>
        <v>#VALUE!</v>
      </c>
      <c r="T178" s="10" t="e">
        <f>IF('FY2022'!$A180&lt;&gt;"",IF(AND(MONTH($K178) &lt;= 5, MONTH($L178) &gt;= 5), IF($O178 &lt;&gt; "", $E178/$O178, ""), ""),"")</f>
        <v>#VALUE!</v>
      </c>
      <c r="U178" s="10" t="e">
        <f>IF('FY2022'!$A180&lt;&gt;"",IF(AND(MONTH($K178) &lt;= 6, MONTH($L178) &gt;= 6), IF($O178 &lt;&gt; "", $E178/$O178, ""), ""),"")</f>
        <v>#VALUE!</v>
      </c>
      <c r="V178" s="10" t="e">
        <f>IF('FY2022'!$A180&lt;&gt;"",IF(AND(MONTH($K178) &lt;= 7, MONTH($L178) &gt;= 7 ), IF($O178 &lt;&gt; "", $E178/$O178, ""), ""),"")</f>
        <v>#VALUE!</v>
      </c>
      <c r="W178" s="10" t="e">
        <f>IF('FY2022'!$A180&lt;&gt;"",IF(AND(MONTH($K178) &lt;= 8, MONTH($L178) &gt;= 8), IF($O178 &lt;&gt; "", $E178/$O178, ""), ""),"")</f>
        <v>#VALUE!</v>
      </c>
      <c r="X178" s="10" t="e">
        <f>IF('FY2022'!$A180&lt;&gt;"",IF(AND(MONTH($K178) &lt;= 9, MONTH($L178) &gt;= 9), IF($O178 &lt;&gt; "", $E178/$O178, ""), ""),"")</f>
        <v>#VALUE!</v>
      </c>
      <c r="Y178" s="10" t="e">
        <f>IF('FY2022'!$A180&lt;&gt;"",IF(AND(MONTH($K178) &lt;= 10, MONTH($L178) &gt;= 10), IF($O178 &lt;&gt; "", $E178/$O178, ""), ""),"")</f>
        <v>#VALUE!</v>
      </c>
      <c r="Z178" s="10" t="e">
        <f>IF('FY2022'!$A180&lt;&gt;"",IF(AND(MONTH($K178) &lt;= 11, MONTH($L178) &gt;= 11), IF($O178 &lt;&gt; "", $E178/$O178, ""), ""),"")</f>
        <v>#VALUE!</v>
      </c>
      <c r="AA178" s="10" t="e">
        <f>IF('FY2022'!$A180&lt;&gt;"",IF(AND(MONTH($K178) &lt;= 12, MONTH($L178) &gt;= 12), IF($O178 &lt;&gt; "", $E178/$O178, ""), ""),"")</f>
        <v>#VALUE!</v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 t="e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#VALUE!</v>
      </c>
      <c r="L179" s="7" t="e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#VALUE!</v>
      </c>
      <c r="M179" s="7" t="e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#VALUE!</v>
      </c>
      <c r="N179" s="7" t="e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#VALUE!</v>
      </c>
      <c r="O179" s="5" t="e">
        <f t="shared" si="2"/>
        <v>#VALUE!</v>
      </c>
      <c r="P179" s="10" t="e">
        <f>IF('FY2022'!$A181&lt;&gt;"",IF(AND(MONTH($K179) &lt;= 1, MONTH($L179) &gt;= 1), IF($O179 &lt;&gt; "", $E179/$O179, ""), ""),"")</f>
        <v>#VALUE!</v>
      </c>
      <c r="Q179" s="10" t="e">
        <f>IF('FY2022'!$A181&lt;&gt;"",IF(AND(MONTH($K179) &lt;= 2, MONTH($L179) &gt;= 2), IF($O179 &lt;&gt; "", $E179/$O179, ""), ""),"")</f>
        <v>#VALUE!</v>
      </c>
      <c r="R179" s="10" t="e">
        <f>IF('FY2022'!$A181&lt;&gt;"",IF(AND(MONTH($K179) &lt;= 3, MONTH($L179) &gt;= 3), IF($O179 &lt;&gt; "", $E179/$O179, ""), ""),"")</f>
        <v>#VALUE!</v>
      </c>
      <c r="S179" s="10" t="e">
        <f>IF('FY2022'!$A181&lt;&gt;"",IF(AND(MONTH($K179) &lt;= 4, MONTH($L179) &gt;= 4), IF($O179 &lt;&gt; "", $E179/$O179, ""), ""),"")</f>
        <v>#VALUE!</v>
      </c>
      <c r="T179" s="10" t="e">
        <f>IF('FY2022'!$A181&lt;&gt;"",IF(AND(MONTH($K179) &lt;= 5, MONTH($L179) &gt;= 5), IF($O179 &lt;&gt; "", $E179/$O179, ""), ""),"")</f>
        <v>#VALUE!</v>
      </c>
      <c r="U179" s="10" t="e">
        <f>IF('FY2022'!$A181&lt;&gt;"",IF(AND(MONTH($K179) &lt;= 6, MONTH($L179) &gt;= 6), IF($O179 &lt;&gt; "", $E179/$O179, ""), ""),"")</f>
        <v>#VALUE!</v>
      </c>
      <c r="V179" s="10" t="e">
        <f>IF('FY2022'!$A181&lt;&gt;"",IF(AND(MONTH($K179) &lt;= 7, MONTH($L179) &gt;= 7 ), IF($O179 &lt;&gt; "", $E179/$O179, ""), ""),"")</f>
        <v>#VALUE!</v>
      </c>
      <c r="W179" s="10" t="e">
        <f>IF('FY2022'!$A181&lt;&gt;"",IF(AND(MONTH($K179) &lt;= 8, MONTH($L179) &gt;= 8), IF($O179 &lt;&gt; "", $E179/$O179, ""), ""),"")</f>
        <v>#VALUE!</v>
      </c>
      <c r="X179" s="10" t="e">
        <f>IF('FY2022'!$A181&lt;&gt;"",IF(AND(MONTH($K179) &lt;= 9, MONTH($L179) &gt;= 9), IF($O179 &lt;&gt; "", $E179/$O179, ""), ""),"")</f>
        <v>#VALUE!</v>
      </c>
      <c r="Y179" s="10" t="e">
        <f>IF('FY2022'!$A181&lt;&gt;"",IF(AND(MONTH($K179) &lt;= 10, MONTH($L179) &gt;= 10), IF($O179 &lt;&gt; "", $E179/$O179, ""), ""),"")</f>
        <v>#VALUE!</v>
      </c>
      <c r="Z179" s="10" t="e">
        <f>IF('FY2022'!$A181&lt;&gt;"",IF(AND(MONTH($K179) &lt;= 11, MONTH($L179) &gt;= 11), IF($O179 &lt;&gt; "", $E179/$O179, ""), ""),"")</f>
        <v>#VALUE!</v>
      </c>
      <c r="AA179" s="10" t="e">
        <f>IF('FY2022'!$A181&lt;&gt;"",IF(AND(MONTH($K179) &lt;= 12, MONTH($L179) &gt;= 12), IF($O179 &lt;&gt; "", $E179/$O179, ""), ""),"")</f>
        <v>#VALUE!</v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 t="e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#VALUE!</v>
      </c>
      <c r="L180" s="7" t="e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#VALUE!</v>
      </c>
      <c r="M180" s="7" t="e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#VALUE!</v>
      </c>
      <c r="N180" s="7" t="e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#VALUE!</v>
      </c>
      <c r="O180" s="5" t="e">
        <f t="shared" si="2"/>
        <v>#VALUE!</v>
      </c>
      <c r="P180" s="10" t="e">
        <f>IF('FY2022'!$A182&lt;&gt;"",IF(AND(MONTH($K180) &lt;= 1, MONTH($L180) &gt;= 1), IF($O180 &lt;&gt; "", $E180/$O180, ""), ""),"")</f>
        <v>#VALUE!</v>
      </c>
      <c r="Q180" s="10" t="e">
        <f>IF('FY2022'!$A182&lt;&gt;"",IF(AND(MONTH($K180) &lt;= 2, MONTH($L180) &gt;= 2), IF($O180 &lt;&gt; "", $E180/$O180, ""), ""),"")</f>
        <v>#VALUE!</v>
      </c>
      <c r="R180" s="10" t="e">
        <f>IF('FY2022'!$A182&lt;&gt;"",IF(AND(MONTH($K180) &lt;= 3, MONTH($L180) &gt;= 3), IF($O180 &lt;&gt; "", $E180/$O180, ""), ""),"")</f>
        <v>#VALUE!</v>
      </c>
      <c r="S180" s="10" t="e">
        <f>IF('FY2022'!$A182&lt;&gt;"",IF(AND(MONTH($K180) &lt;= 4, MONTH($L180) &gt;= 4), IF($O180 &lt;&gt; "", $E180/$O180, ""), ""),"")</f>
        <v>#VALUE!</v>
      </c>
      <c r="T180" s="10" t="e">
        <f>IF('FY2022'!$A182&lt;&gt;"",IF(AND(MONTH($K180) &lt;= 5, MONTH($L180) &gt;= 5), IF($O180 &lt;&gt; "", $E180/$O180, ""), ""),"")</f>
        <v>#VALUE!</v>
      </c>
      <c r="U180" s="10" t="e">
        <f>IF('FY2022'!$A182&lt;&gt;"",IF(AND(MONTH($K180) &lt;= 6, MONTH($L180) &gt;= 6), IF($O180 &lt;&gt; "", $E180/$O180, ""), ""),"")</f>
        <v>#VALUE!</v>
      </c>
      <c r="V180" s="10" t="e">
        <f>IF('FY2022'!$A182&lt;&gt;"",IF(AND(MONTH($K180) &lt;= 7, MONTH($L180) &gt;= 7 ), IF($O180 &lt;&gt; "", $E180/$O180, ""), ""),"")</f>
        <v>#VALUE!</v>
      </c>
      <c r="W180" s="10" t="e">
        <f>IF('FY2022'!$A182&lt;&gt;"",IF(AND(MONTH($K180) &lt;= 8, MONTH($L180) &gt;= 8), IF($O180 &lt;&gt; "", $E180/$O180, ""), ""),"")</f>
        <v>#VALUE!</v>
      </c>
      <c r="X180" s="10" t="e">
        <f>IF('FY2022'!$A182&lt;&gt;"",IF(AND(MONTH($K180) &lt;= 9, MONTH($L180) &gt;= 9), IF($O180 &lt;&gt; "", $E180/$O180, ""), ""),"")</f>
        <v>#VALUE!</v>
      </c>
      <c r="Y180" s="10" t="e">
        <f>IF('FY2022'!$A182&lt;&gt;"",IF(AND(MONTH($K180) &lt;= 10, MONTH($L180) &gt;= 10), IF($O180 &lt;&gt; "", $E180/$O180, ""), ""),"")</f>
        <v>#VALUE!</v>
      </c>
      <c r="Z180" s="10" t="e">
        <f>IF('FY2022'!$A182&lt;&gt;"",IF(AND(MONTH($K180) &lt;= 11, MONTH($L180) &gt;= 11), IF($O180 &lt;&gt; "", $E180/$O180, ""), ""),"")</f>
        <v>#VALUE!</v>
      </c>
      <c r="AA180" s="10" t="e">
        <f>IF('FY2022'!$A182&lt;&gt;"",IF(AND(MONTH($K180) &lt;= 12, MONTH($L180) &gt;= 12), IF($O180 &lt;&gt; "", $E180/$O180, ""), ""),"")</f>
        <v>#VALUE!</v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 t="e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#VALUE!</v>
      </c>
      <c r="L181" s="7" t="e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#VALUE!</v>
      </c>
      <c r="M181" s="7" t="e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#VALUE!</v>
      </c>
      <c r="N181" s="7" t="e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#VALUE!</v>
      </c>
      <c r="O181" s="5" t="e">
        <f t="shared" si="2"/>
        <v>#VALUE!</v>
      </c>
      <c r="P181" s="10" t="e">
        <f>IF('FY2022'!$A183&lt;&gt;"",IF(AND(MONTH($K181) &lt;= 1, MONTH($L181) &gt;= 1), IF($O181 &lt;&gt; "", $E181/$O181, ""), ""),"")</f>
        <v>#VALUE!</v>
      </c>
      <c r="Q181" s="10" t="e">
        <f>IF('FY2022'!$A183&lt;&gt;"",IF(AND(MONTH($K181) &lt;= 2, MONTH($L181) &gt;= 2), IF($O181 &lt;&gt; "", $E181/$O181, ""), ""),"")</f>
        <v>#VALUE!</v>
      </c>
      <c r="R181" s="10" t="e">
        <f>IF('FY2022'!$A183&lt;&gt;"",IF(AND(MONTH($K181) &lt;= 3, MONTH($L181) &gt;= 3), IF($O181 &lt;&gt; "", $E181/$O181, ""), ""),"")</f>
        <v>#VALUE!</v>
      </c>
      <c r="S181" s="10" t="e">
        <f>IF('FY2022'!$A183&lt;&gt;"",IF(AND(MONTH($K181) &lt;= 4, MONTH($L181) &gt;= 4), IF($O181 &lt;&gt; "", $E181/$O181, ""), ""),"")</f>
        <v>#VALUE!</v>
      </c>
      <c r="T181" s="10" t="e">
        <f>IF('FY2022'!$A183&lt;&gt;"",IF(AND(MONTH($K181) &lt;= 5, MONTH($L181) &gt;= 5), IF($O181 &lt;&gt; "", $E181/$O181, ""), ""),"")</f>
        <v>#VALUE!</v>
      </c>
      <c r="U181" s="10" t="e">
        <f>IF('FY2022'!$A183&lt;&gt;"",IF(AND(MONTH($K181) &lt;= 6, MONTH($L181) &gt;= 6), IF($O181 &lt;&gt; "", $E181/$O181, ""), ""),"")</f>
        <v>#VALUE!</v>
      </c>
      <c r="V181" s="10" t="e">
        <f>IF('FY2022'!$A183&lt;&gt;"",IF(AND(MONTH($K181) &lt;= 7, MONTH($L181) &gt;= 7 ), IF($O181 &lt;&gt; "", $E181/$O181, ""), ""),"")</f>
        <v>#VALUE!</v>
      </c>
      <c r="W181" s="10" t="e">
        <f>IF('FY2022'!$A183&lt;&gt;"",IF(AND(MONTH($K181) &lt;= 8, MONTH($L181) &gt;= 8), IF($O181 &lt;&gt; "", $E181/$O181, ""), ""),"")</f>
        <v>#VALUE!</v>
      </c>
      <c r="X181" s="10" t="e">
        <f>IF('FY2022'!$A183&lt;&gt;"",IF(AND(MONTH($K181) &lt;= 9, MONTH($L181) &gt;= 9), IF($O181 &lt;&gt; "", $E181/$O181, ""), ""),"")</f>
        <v>#VALUE!</v>
      </c>
      <c r="Y181" s="10" t="e">
        <f>IF('FY2022'!$A183&lt;&gt;"",IF(AND(MONTH($K181) &lt;= 10, MONTH($L181) &gt;= 10), IF($O181 &lt;&gt; "", $E181/$O181, ""), ""),"")</f>
        <v>#VALUE!</v>
      </c>
      <c r="Z181" s="10" t="e">
        <f>IF('FY2022'!$A183&lt;&gt;"",IF(AND(MONTH($K181) &lt;= 11, MONTH($L181) &gt;= 11), IF($O181 &lt;&gt; "", $E181/$O181, ""), ""),"")</f>
        <v>#VALUE!</v>
      </c>
      <c r="AA181" s="10" t="e">
        <f>IF('FY2022'!$A183&lt;&gt;"",IF(AND(MONTH($K181) &lt;= 12, MONTH($L181) &gt;= 12), IF($O181 &lt;&gt; "", $E181/$O181, ""), ""),"")</f>
        <v>#VALUE!</v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 t="e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#VALUE!</v>
      </c>
      <c r="L182" s="7" t="e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#VALUE!</v>
      </c>
      <c r="M182" s="7" t="e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#VALUE!</v>
      </c>
      <c r="N182" s="7" t="e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#VALUE!</v>
      </c>
      <c r="O182" s="5" t="e">
        <f t="shared" si="2"/>
        <v>#VALUE!</v>
      </c>
      <c r="P182" s="10" t="e">
        <f>IF('FY2022'!$A184&lt;&gt;"",IF(AND(MONTH($K182) &lt;= 1, MONTH($L182) &gt;= 1), IF($O182 &lt;&gt; "", $E182/$O182, ""), ""),"")</f>
        <v>#VALUE!</v>
      </c>
      <c r="Q182" s="10" t="e">
        <f>IF('FY2022'!$A184&lt;&gt;"",IF(AND(MONTH($K182) &lt;= 2, MONTH($L182) &gt;= 2), IF($O182 &lt;&gt; "", $E182/$O182, ""), ""),"")</f>
        <v>#VALUE!</v>
      </c>
      <c r="R182" s="10" t="e">
        <f>IF('FY2022'!$A184&lt;&gt;"",IF(AND(MONTH($K182) &lt;= 3, MONTH($L182) &gt;= 3), IF($O182 &lt;&gt; "", $E182/$O182, ""), ""),"")</f>
        <v>#VALUE!</v>
      </c>
      <c r="S182" s="10" t="e">
        <f>IF('FY2022'!$A184&lt;&gt;"",IF(AND(MONTH($K182) &lt;= 4, MONTH($L182) &gt;= 4), IF($O182 &lt;&gt; "", $E182/$O182, ""), ""),"")</f>
        <v>#VALUE!</v>
      </c>
      <c r="T182" s="10" t="e">
        <f>IF('FY2022'!$A184&lt;&gt;"",IF(AND(MONTH($K182) &lt;= 5, MONTH($L182) &gt;= 5), IF($O182 &lt;&gt; "", $E182/$O182, ""), ""),"")</f>
        <v>#VALUE!</v>
      </c>
      <c r="U182" s="10" t="e">
        <f>IF('FY2022'!$A184&lt;&gt;"",IF(AND(MONTH($K182) &lt;= 6, MONTH($L182) &gt;= 6), IF($O182 &lt;&gt; "", $E182/$O182, ""), ""),"")</f>
        <v>#VALUE!</v>
      </c>
      <c r="V182" s="10" t="e">
        <f>IF('FY2022'!$A184&lt;&gt;"",IF(AND(MONTH($K182) &lt;= 7, MONTH($L182) &gt;= 7 ), IF($O182 &lt;&gt; "", $E182/$O182, ""), ""),"")</f>
        <v>#VALUE!</v>
      </c>
      <c r="W182" s="10" t="e">
        <f>IF('FY2022'!$A184&lt;&gt;"",IF(AND(MONTH($K182) &lt;= 8, MONTH($L182) &gt;= 8), IF($O182 &lt;&gt; "", $E182/$O182, ""), ""),"")</f>
        <v>#VALUE!</v>
      </c>
      <c r="X182" s="10" t="e">
        <f>IF('FY2022'!$A184&lt;&gt;"",IF(AND(MONTH($K182) &lt;= 9, MONTH($L182) &gt;= 9), IF($O182 &lt;&gt; "", $E182/$O182, ""), ""),"")</f>
        <v>#VALUE!</v>
      </c>
      <c r="Y182" s="10" t="e">
        <f>IF('FY2022'!$A184&lt;&gt;"",IF(AND(MONTH($K182) &lt;= 10, MONTH($L182) &gt;= 10), IF($O182 &lt;&gt; "", $E182/$O182, ""), ""),"")</f>
        <v>#VALUE!</v>
      </c>
      <c r="Z182" s="10" t="e">
        <f>IF('FY2022'!$A184&lt;&gt;"",IF(AND(MONTH($K182) &lt;= 11, MONTH($L182) &gt;= 11), IF($O182 &lt;&gt; "", $E182/$O182, ""), ""),"")</f>
        <v>#VALUE!</v>
      </c>
      <c r="AA182" s="10" t="e">
        <f>IF('FY2022'!$A184&lt;&gt;"",IF(AND(MONTH($K182) &lt;= 12, MONTH($L182) &gt;= 12), IF($O182 &lt;&gt; "", $E182/$O182, ""), ""),"")</f>
        <v>#VALUE!</v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 t="e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#VALUE!</v>
      </c>
      <c r="L183" s="7" t="e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#VALUE!</v>
      </c>
      <c r="M183" s="7" t="e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#VALUE!</v>
      </c>
      <c r="N183" s="7" t="e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#VALUE!</v>
      </c>
      <c r="O183" s="5" t="e">
        <f t="shared" si="2"/>
        <v>#VALUE!</v>
      </c>
      <c r="P183" s="10" t="e">
        <f>IF('FY2022'!$A185&lt;&gt;"",IF(AND(MONTH($K183) &lt;= 1, MONTH($L183) &gt;= 1), IF($O183 &lt;&gt; "", $E183/$O183, ""), ""),"")</f>
        <v>#VALUE!</v>
      </c>
      <c r="Q183" s="10" t="e">
        <f>IF('FY2022'!$A185&lt;&gt;"",IF(AND(MONTH($K183) &lt;= 2, MONTH($L183) &gt;= 2), IF($O183 &lt;&gt; "", $E183/$O183, ""), ""),"")</f>
        <v>#VALUE!</v>
      </c>
      <c r="R183" s="10" t="e">
        <f>IF('FY2022'!$A185&lt;&gt;"",IF(AND(MONTH($K183) &lt;= 3, MONTH($L183) &gt;= 3), IF($O183 &lt;&gt; "", $E183/$O183, ""), ""),"")</f>
        <v>#VALUE!</v>
      </c>
      <c r="S183" s="10" t="e">
        <f>IF('FY2022'!$A185&lt;&gt;"",IF(AND(MONTH($K183) &lt;= 4, MONTH($L183) &gt;= 4), IF($O183 &lt;&gt; "", $E183/$O183, ""), ""),"")</f>
        <v>#VALUE!</v>
      </c>
      <c r="T183" s="10" t="e">
        <f>IF('FY2022'!$A185&lt;&gt;"",IF(AND(MONTH($K183) &lt;= 5, MONTH($L183) &gt;= 5), IF($O183 &lt;&gt; "", $E183/$O183, ""), ""),"")</f>
        <v>#VALUE!</v>
      </c>
      <c r="U183" s="10" t="e">
        <f>IF('FY2022'!$A185&lt;&gt;"",IF(AND(MONTH($K183) &lt;= 6, MONTH($L183) &gt;= 6), IF($O183 &lt;&gt; "", $E183/$O183, ""), ""),"")</f>
        <v>#VALUE!</v>
      </c>
      <c r="V183" s="10" t="e">
        <f>IF('FY2022'!$A185&lt;&gt;"",IF(AND(MONTH($K183) &lt;= 7, MONTH($L183) &gt;= 7 ), IF($O183 &lt;&gt; "", $E183/$O183, ""), ""),"")</f>
        <v>#VALUE!</v>
      </c>
      <c r="W183" s="10" t="e">
        <f>IF('FY2022'!$A185&lt;&gt;"",IF(AND(MONTH($K183) &lt;= 8, MONTH($L183) &gt;= 8), IF($O183 &lt;&gt; "", $E183/$O183, ""), ""),"")</f>
        <v>#VALUE!</v>
      </c>
      <c r="X183" s="10" t="e">
        <f>IF('FY2022'!$A185&lt;&gt;"",IF(AND(MONTH($K183) &lt;= 9, MONTH($L183) &gt;= 9), IF($O183 &lt;&gt; "", $E183/$O183, ""), ""),"")</f>
        <v>#VALUE!</v>
      </c>
      <c r="Y183" s="10" t="e">
        <f>IF('FY2022'!$A185&lt;&gt;"",IF(AND(MONTH($K183) &lt;= 10, MONTH($L183) &gt;= 10), IF($O183 &lt;&gt; "", $E183/$O183, ""), ""),"")</f>
        <v>#VALUE!</v>
      </c>
      <c r="Z183" s="10" t="e">
        <f>IF('FY2022'!$A185&lt;&gt;"",IF(AND(MONTH($K183) &lt;= 11, MONTH($L183) &gt;= 11), IF($O183 &lt;&gt; "", $E183/$O183, ""), ""),"")</f>
        <v>#VALUE!</v>
      </c>
      <c r="AA183" s="10" t="e">
        <f>IF('FY2022'!$A185&lt;&gt;"",IF(AND(MONTH($K183) &lt;= 12, MONTH($L183) &gt;= 12), IF($O183 &lt;&gt; "", $E183/$O183, ""), ""),"")</f>
        <v>#VALUE!</v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 t="e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#VALUE!</v>
      </c>
      <c r="L184" s="7" t="e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#VALUE!</v>
      </c>
      <c r="M184" s="7" t="e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#VALUE!</v>
      </c>
      <c r="N184" s="7" t="e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#VALUE!</v>
      </c>
      <c r="O184" s="5" t="e">
        <f t="shared" si="2"/>
        <v>#VALUE!</v>
      </c>
      <c r="P184" s="10" t="e">
        <f>IF('FY2022'!$A186&lt;&gt;"",IF(AND(MONTH($K184) &lt;= 1, MONTH($L184) &gt;= 1), IF($O184 &lt;&gt; "", $E184/$O184, ""), ""),"")</f>
        <v>#VALUE!</v>
      </c>
      <c r="Q184" s="10" t="e">
        <f>IF('FY2022'!$A186&lt;&gt;"",IF(AND(MONTH($K184) &lt;= 2, MONTH($L184) &gt;= 2), IF($O184 &lt;&gt; "", $E184/$O184, ""), ""),"")</f>
        <v>#VALUE!</v>
      </c>
      <c r="R184" s="10" t="e">
        <f>IF('FY2022'!$A186&lt;&gt;"",IF(AND(MONTH($K184) &lt;= 3, MONTH($L184) &gt;= 3), IF($O184 &lt;&gt; "", $E184/$O184, ""), ""),"")</f>
        <v>#VALUE!</v>
      </c>
      <c r="S184" s="10" t="e">
        <f>IF('FY2022'!$A186&lt;&gt;"",IF(AND(MONTH($K184) &lt;= 4, MONTH($L184) &gt;= 4), IF($O184 &lt;&gt; "", $E184/$O184, ""), ""),"")</f>
        <v>#VALUE!</v>
      </c>
      <c r="T184" s="10" t="e">
        <f>IF('FY2022'!$A186&lt;&gt;"",IF(AND(MONTH($K184) &lt;= 5, MONTH($L184) &gt;= 5), IF($O184 &lt;&gt; "", $E184/$O184, ""), ""),"")</f>
        <v>#VALUE!</v>
      </c>
      <c r="U184" s="10" t="e">
        <f>IF('FY2022'!$A186&lt;&gt;"",IF(AND(MONTH($K184) &lt;= 6, MONTH($L184) &gt;= 6), IF($O184 &lt;&gt; "", $E184/$O184, ""), ""),"")</f>
        <v>#VALUE!</v>
      </c>
      <c r="V184" s="10" t="e">
        <f>IF('FY2022'!$A186&lt;&gt;"",IF(AND(MONTH($K184) &lt;= 7, MONTH($L184) &gt;= 7 ), IF($O184 &lt;&gt; "", $E184/$O184, ""), ""),"")</f>
        <v>#VALUE!</v>
      </c>
      <c r="W184" s="10" t="e">
        <f>IF('FY2022'!$A186&lt;&gt;"",IF(AND(MONTH($K184) &lt;= 8, MONTH($L184) &gt;= 8), IF($O184 &lt;&gt; "", $E184/$O184, ""), ""),"")</f>
        <v>#VALUE!</v>
      </c>
      <c r="X184" s="10" t="e">
        <f>IF('FY2022'!$A186&lt;&gt;"",IF(AND(MONTH($K184) &lt;= 9, MONTH($L184) &gt;= 9), IF($O184 &lt;&gt; "", $E184/$O184, ""), ""),"")</f>
        <v>#VALUE!</v>
      </c>
      <c r="Y184" s="10" t="e">
        <f>IF('FY2022'!$A186&lt;&gt;"",IF(AND(MONTH($K184) &lt;= 10, MONTH($L184) &gt;= 10), IF($O184 &lt;&gt; "", $E184/$O184, ""), ""),"")</f>
        <v>#VALUE!</v>
      </c>
      <c r="Z184" s="10" t="e">
        <f>IF('FY2022'!$A186&lt;&gt;"",IF(AND(MONTH($K184) &lt;= 11, MONTH($L184) &gt;= 11), IF($O184 &lt;&gt; "", $E184/$O184, ""), ""),"")</f>
        <v>#VALUE!</v>
      </c>
      <c r="AA184" s="10" t="e">
        <f>IF('FY2022'!$A186&lt;&gt;"",IF(AND(MONTH($K184) &lt;= 12, MONTH($L184) &gt;= 12), IF($O184 &lt;&gt; "", $E184/$O184, ""), ""),"")</f>
        <v>#VALUE!</v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 t="e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#VALUE!</v>
      </c>
      <c r="L185" s="7" t="e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#VALUE!</v>
      </c>
      <c r="M185" s="7" t="e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#VALUE!</v>
      </c>
      <c r="N185" s="7" t="e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#VALUE!</v>
      </c>
      <c r="O185" s="5" t="e">
        <f t="shared" si="2"/>
        <v>#VALUE!</v>
      </c>
      <c r="P185" s="10" t="e">
        <f>IF('FY2022'!$A187&lt;&gt;"",IF(AND(MONTH($K185) &lt;= 1, MONTH($L185) &gt;= 1), IF($O185 &lt;&gt; "", $E185/$O185, ""), ""),"")</f>
        <v>#VALUE!</v>
      </c>
      <c r="Q185" s="10" t="e">
        <f>IF('FY2022'!$A187&lt;&gt;"",IF(AND(MONTH($K185) &lt;= 2, MONTH($L185) &gt;= 2), IF($O185 &lt;&gt; "", $E185/$O185, ""), ""),"")</f>
        <v>#VALUE!</v>
      </c>
      <c r="R185" s="10" t="e">
        <f>IF('FY2022'!$A187&lt;&gt;"",IF(AND(MONTH($K185) &lt;= 3, MONTH($L185) &gt;= 3), IF($O185 &lt;&gt; "", $E185/$O185, ""), ""),"")</f>
        <v>#VALUE!</v>
      </c>
      <c r="S185" s="10" t="e">
        <f>IF('FY2022'!$A187&lt;&gt;"",IF(AND(MONTH($K185) &lt;= 4, MONTH($L185) &gt;= 4), IF($O185 &lt;&gt; "", $E185/$O185, ""), ""),"")</f>
        <v>#VALUE!</v>
      </c>
      <c r="T185" s="10" t="e">
        <f>IF('FY2022'!$A187&lt;&gt;"",IF(AND(MONTH($K185) &lt;= 5, MONTH($L185) &gt;= 5), IF($O185 &lt;&gt; "", $E185/$O185, ""), ""),"")</f>
        <v>#VALUE!</v>
      </c>
      <c r="U185" s="10" t="e">
        <f>IF('FY2022'!$A187&lt;&gt;"",IF(AND(MONTH($K185) &lt;= 6, MONTH($L185) &gt;= 6), IF($O185 &lt;&gt; "", $E185/$O185, ""), ""),"")</f>
        <v>#VALUE!</v>
      </c>
      <c r="V185" s="10" t="e">
        <f>IF('FY2022'!$A187&lt;&gt;"",IF(AND(MONTH($K185) &lt;= 7, MONTH($L185) &gt;= 7 ), IF($O185 &lt;&gt; "", $E185/$O185, ""), ""),"")</f>
        <v>#VALUE!</v>
      </c>
      <c r="W185" s="10" t="e">
        <f>IF('FY2022'!$A187&lt;&gt;"",IF(AND(MONTH($K185) &lt;= 8, MONTH($L185) &gt;= 8), IF($O185 &lt;&gt; "", $E185/$O185, ""), ""),"")</f>
        <v>#VALUE!</v>
      </c>
      <c r="X185" s="10" t="e">
        <f>IF('FY2022'!$A187&lt;&gt;"",IF(AND(MONTH($K185) &lt;= 9, MONTH($L185) &gt;= 9), IF($O185 &lt;&gt; "", $E185/$O185, ""), ""),"")</f>
        <v>#VALUE!</v>
      </c>
      <c r="Y185" s="10" t="e">
        <f>IF('FY2022'!$A187&lt;&gt;"",IF(AND(MONTH($K185) &lt;= 10, MONTH($L185) &gt;= 10), IF($O185 &lt;&gt; "", $E185/$O185, ""), ""),"")</f>
        <v>#VALUE!</v>
      </c>
      <c r="Z185" s="10" t="e">
        <f>IF('FY2022'!$A187&lt;&gt;"",IF(AND(MONTH($K185) &lt;= 11, MONTH($L185) &gt;= 11), IF($O185 &lt;&gt; "", $E185/$O185, ""), ""),"")</f>
        <v>#VALUE!</v>
      </c>
      <c r="AA185" s="10" t="e">
        <f>IF('FY2022'!$A187&lt;&gt;"",IF(AND(MONTH($K185) &lt;= 12, MONTH($L185) &gt;= 12), IF($O185 &lt;&gt; "", $E185/$O185, ""), ""),"")</f>
        <v>#VALUE!</v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 t="e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#VALUE!</v>
      </c>
      <c r="L186" s="7" t="e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#VALUE!</v>
      </c>
      <c r="M186" s="7" t="e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#VALUE!</v>
      </c>
      <c r="N186" s="7" t="e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#VALUE!</v>
      </c>
      <c r="O186" s="5" t="e">
        <f t="shared" si="2"/>
        <v>#VALUE!</v>
      </c>
      <c r="P186" s="10" t="e">
        <f>IF('FY2022'!$A188&lt;&gt;"",IF(AND(MONTH($K186) &lt;= 1, MONTH($L186) &gt;= 1), IF($O186 &lt;&gt; "", $E186/$O186, ""), ""),"")</f>
        <v>#VALUE!</v>
      </c>
      <c r="Q186" s="10" t="e">
        <f>IF('FY2022'!$A188&lt;&gt;"",IF(AND(MONTH($K186) &lt;= 2, MONTH($L186) &gt;= 2), IF($O186 &lt;&gt; "", $E186/$O186, ""), ""),"")</f>
        <v>#VALUE!</v>
      </c>
      <c r="R186" s="10" t="e">
        <f>IF('FY2022'!$A188&lt;&gt;"",IF(AND(MONTH($K186) &lt;= 3, MONTH($L186) &gt;= 3), IF($O186 &lt;&gt; "", $E186/$O186, ""), ""),"")</f>
        <v>#VALUE!</v>
      </c>
      <c r="S186" s="10" t="e">
        <f>IF('FY2022'!$A188&lt;&gt;"",IF(AND(MONTH($K186) &lt;= 4, MONTH($L186) &gt;= 4), IF($O186 &lt;&gt; "", $E186/$O186, ""), ""),"")</f>
        <v>#VALUE!</v>
      </c>
      <c r="T186" s="10" t="e">
        <f>IF('FY2022'!$A188&lt;&gt;"",IF(AND(MONTH($K186) &lt;= 5, MONTH($L186) &gt;= 5), IF($O186 &lt;&gt; "", $E186/$O186, ""), ""),"")</f>
        <v>#VALUE!</v>
      </c>
      <c r="U186" s="10" t="e">
        <f>IF('FY2022'!$A188&lt;&gt;"",IF(AND(MONTH($K186) &lt;= 6, MONTH($L186) &gt;= 6), IF($O186 &lt;&gt; "", $E186/$O186, ""), ""),"")</f>
        <v>#VALUE!</v>
      </c>
      <c r="V186" s="10" t="e">
        <f>IF('FY2022'!$A188&lt;&gt;"",IF(AND(MONTH($K186) &lt;= 7, MONTH($L186) &gt;= 7 ), IF($O186 &lt;&gt; "", $E186/$O186, ""), ""),"")</f>
        <v>#VALUE!</v>
      </c>
      <c r="W186" s="10" t="e">
        <f>IF('FY2022'!$A188&lt;&gt;"",IF(AND(MONTH($K186) &lt;= 8, MONTH($L186) &gt;= 8), IF($O186 &lt;&gt; "", $E186/$O186, ""), ""),"")</f>
        <v>#VALUE!</v>
      </c>
      <c r="X186" s="10" t="e">
        <f>IF('FY2022'!$A188&lt;&gt;"",IF(AND(MONTH($K186) &lt;= 9, MONTH($L186) &gt;= 9), IF($O186 &lt;&gt; "", $E186/$O186, ""), ""),"")</f>
        <v>#VALUE!</v>
      </c>
      <c r="Y186" s="10" t="e">
        <f>IF('FY2022'!$A188&lt;&gt;"",IF(AND(MONTH($K186) &lt;= 10, MONTH($L186) &gt;= 10), IF($O186 &lt;&gt; "", $E186/$O186, ""), ""),"")</f>
        <v>#VALUE!</v>
      </c>
      <c r="Z186" s="10" t="e">
        <f>IF('FY2022'!$A188&lt;&gt;"",IF(AND(MONTH($K186) &lt;= 11, MONTH($L186) &gt;= 11), IF($O186 &lt;&gt; "", $E186/$O186, ""), ""),"")</f>
        <v>#VALUE!</v>
      </c>
      <c r="AA186" s="10" t="e">
        <f>IF('FY2022'!$A188&lt;&gt;"",IF(AND(MONTH($K186) &lt;= 12, MONTH($L186) &gt;= 12), IF($O186 &lt;&gt; "", $E186/$O186, ""), ""),"")</f>
        <v>#VALUE!</v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 t="e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#VALUE!</v>
      </c>
      <c r="L187" s="7" t="e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#VALUE!</v>
      </c>
      <c r="M187" s="7" t="e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#VALUE!</v>
      </c>
      <c r="N187" s="7" t="e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#VALUE!</v>
      </c>
      <c r="O187" s="5" t="e">
        <f t="shared" si="2"/>
        <v>#VALUE!</v>
      </c>
      <c r="P187" s="10" t="e">
        <f>IF('FY2022'!$A189&lt;&gt;"",IF(AND(MONTH($K187) &lt;= 1, MONTH($L187) &gt;= 1), IF($O187 &lt;&gt; "", $E187/$O187, ""), ""),"")</f>
        <v>#VALUE!</v>
      </c>
      <c r="Q187" s="10" t="e">
        <f>IF('FY2022'!$A189&lt;&gt;"",IF(AND(MONTH($K187) &lt;= 2, MONTH($L187) &gt;= 2), IF($O187 &lt;&gt; "", $E187/$O187, ""), ""),"")</f>
        <v>#VALUE!</v>
      </c>
      <c r="R187" s="10" t="e">
        <f>IF('FY2022'!$A189&lt;&gt;"",IF(AND(MONTH($K187) &lt;= 3, MONTH($L187) &gt;= 3), IF($O187 &lt;&gt; "", $E187/$O187, ""), ""),"")</f>
        <v>#VALUE!</v>
      </c>
      <c r="S187" s="10" t="e">
        <f>IF('FY2022'!$A189&lt;&gt;"",IF(AND(MONTH($K187) &lt;= 4, MONTH($L187) &gt;= 4), IF($O187 &lt;&gt; "", $E187/$O187, ""), ""),"")</f>
        <v>#VALUE!</v>
      </c>
      <c r="T187" s="10" t="e">
        <f>IF('FY2022'!$A189&lt;&gt;"",IF(AND(MONTH($K187) &lt;= 5, MONTH($L187) &gt;= 5), IF($O187 &lt;&gt; "", $E187/$O187, ""), ""),"")</f>
        <v>#VALUE!</v>
      </c>
      <c r="U187" s="10" t="e">
        <f>IF('FY2022'!$A189&lt;&gt;"",IF(AND(MONTH($K187) &lt;= 6, MONTH($L187) &gt;= 6), IF($O187 &lt;&gt; "", $E187/$O187, ""), ""),"")</f>
        <v>#VALUE!</v>
      </c>
      <c r="V187" s="10" t="e">
        <f>IF('FY2022'!$A189&lt;&gt;"",IF(AND(MONTH($K187) &lt;= 7, MONTH($L187) &gt;= 7 ), IF($O187 &lt;&gt; "", $E187/$O187, ""), ""),"")</f>
        <v>#VALUE!</v>
      </c>
      <c r="W187" s="10" t="e">
        <f>IF('FY2022'!$A189&lt;&gt;"",IF(AND(MONTH($K187) &lt;= 8, MONTH($L187) &gt;= 8), IF($O187 &lt;&gt; "", $E187/$O187, ""), ""),"")</f>
        <v>#VALUE!</v>
      </c>
      <c r="X187" s="10" t="e">
        <f>IF('FY2022'!$A189&lt;&gt;"",IF(AND(MONTH($K187) &lt;= 9, MONTH($L187) &gt;= 9), IF($O187 &lt;&gt; "", $E187/$O187, ""), ""),"")</f>
        <v>#VALUE!</v>
      </c>
      <c r="Y187" s="10" t="e">
        <f>IF('FY2022'!$A189&lt;&gt;"",IF(AND(MONTH($K187) &lt;= 10, MONTH($L187) &gt;= 10), IF($O187 &lt;&gt; "", $E187/$O187, ""), ""),"")</f>
        <v>#VALUE!</v>
      </c>
      <c r="Z187" s="10" t="e">
        <f>IF('FY2022'!$A189&lt;&gt;"",IF(AND(MONTH($K187) &lt;= 11, MONTH($L187) &gt;= 11), IF($O187 &lt;&gt; "", $E187/$O187, ""), ""),"")</f>
        <v>#VALUE!</v>
      </c>
      <c r="AA187" s="10" t="e">
        <f>IF('FY2022'!$A189&lt;&gt;"",IF(AND(MONTH($K187) &lt;= 12, MONTH($L187) &gt;= 12), IF($O187 &lt;&gt; "", $E187/$O187, ""), ""),"")</f>
        <v>#VALUE!</v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 t="e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#VALUE!</v>
      </c>
      <c r="L188" s="7" t="e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#VALUE!</v>
      </c>
      <c r="M188" s="7" t="e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#VALUE!</v>
      </c>
      <c r="N188" s="7" t="e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#VALUE!</v>
      </c>
      <c r="O188" s="5" t="e">
        <f t="shared" si="2"/>
        <v>#VALUE!</v>
      </c>
      <c r="P188" s="10" t="e">
        <f>IF('FY2022'!$A190&lt;&gt;"",IF(AND(MONTH($K188) &lt;= 1, MONTH($L188) &gt;= 1), IF($O188 &lt;&gt; "", $E188/$O188, ""), ""),"")</f>
        <v>#VALUE!</v>
      </c>
      <c r="Q188" s="10" t="e">
        <f>IF('FY2022'!$A190&lt;&gt;"",IF(AND(MONTH($K188) &lt;= 2, MONTH($L188) &gt;= 2), IF($O188 &lt;&gt; "", $E188/$O188, ""), ""),"")</f>
        <v>#VALUE!</v>
      </c>
      <c r="R188" s="10" t="e">
        <f>IF('FY2022'!$A190&lt;&gt;"",IF(AND(MONTH($K188) &lt;= 3, MONTH($L188) &gt;= 3), IF($O188 &lt;&gt; "", $E188/$O188, ""), ""),"")</f>
        <v>#VALUE!</v>
      </c>
      <c r="S188" s="10" t="e">
        <f>IF('FY2022'!$A190&lt;&gt;"",IF(AND(MONTH($K188) &lt;= 4, MONTH($L188) &gt;= 4), IF($O188 &lt;&gt; "", $E188/$O188, ""), ""),"")</f>
        <v>#VALUE!</v>
      </c>
      <c r="T188" s="10" t="e">
        <f>IF('FY2022'!$A190&lt;&gt;"",IF(AND(MONTH($K188) &lt;= 5, MONTH($L188) &gt;= 5), IF($O188 &lt;&gt; "", $E188/$O188, ""), ""),"")</f>
        <v>#VALUE!</v>
      </c>
      <c r="U188" s="10" t="e">
        <f>IF('FY2022'!$A190&lt;&gt;"",IF(AND(MONTH($K188) &lt;= 6, MONTH($L188) &gt;= 6), IF($O188 &lt;&gt; "", $E188/$O188, ""), ""),"")</f>
        <v>#VALUE!</v>
      </c>
      <c r="V188" s="10" t="e">
        <f>IF('FY2022'!$A190&lt;&gt;"",IF(AND(MONTH($K188) &lt;= 7, MONTH($L188) &gt;= 7 ), IF($O188 &lt;&gt; "", $E188/$O188, ""), ""),"")</f>
        <v>#VALUE!</v>
      </c>
      <c r="W188" s="10" t="e">
        <f>IF('FY2022'!$A190&lt;&gt;"",IF(AND(MONTH($K188) &lt;= 8, MONTH($L188) &gt;= 8), IF($O188 &lt;&gt; "", $E188/$O188, ""), ""),"")</f>
        <v>#VALUE!</v>
      </c>
      <c r="X188" s="10" t="e">
        <f>IF('FY2022'!$A190&lt;&gt;"",IF(AND(MONTH($K188) &lt;= 9, MONTH($L188) &gt;= 9), IF($O188 &lt;&gt; "", $E188/$O188, ""), ""),"")</f>
        <v>#VALUE!</v>
      </c>
      <c r="Y188" s="10" t="e">
        <f>IF('FY2022'!$A190&lt;&gt;"",IF(AND(MONTH($K188) &lt;= 10, MONTH($L188) &gt;= 10), IF($O188 &lt;&gt; "", $E188/$O188, ""), ""),"")</f>
        <v>#VALUE!</v>
      </c>
      <c r="Z188" s="10" t="e">
        <f>IF('FY2022'!$A190&lt;&gt;"",IF(AND(MONTH($K188) &lt;= 11, MONTH($L188) &gt;= 11), IF($O188 &lt;&gt; "", $E188/$O188, ""), ""),"")</f>
        <v>#VALUE!</v>
      </c>
      <c r="AA188" s="10" t="e">
        <f>IF('FY2022'!$A190&lt;&gt;"",IF(AND(MONTH($K188) &lt;= 12, MONTH($L188) &gt;= 12), IF($O188 &lt;&gt; "", $E188/$O188, ""), ""),"")</f>
        <v>#VALUE!</v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 t="e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#VALUE!</v>
      </c>
      <c r="L189" s="7" t="e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#VALUE!</v>
      </c>
      <c r="M189" s="7" t="e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#VALUE!</v>
      </c>
      <c r="N189" s="7" t="e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#VALUE!</v>
      </c>
      <c r="O189" s="5" t="e">
        <f t="shared" si="2"/>
        <v>#VALUE!</v>
      </c>
      <c r="P189" s="10" t="e">
        <f>IF('FY2022'!$A191&lt;&gt;"",IF(AND(MONTH($K189) &lt;= 1, MONTH($L189) &gt;= 1), IF($O189 &lt;&gt; "", $E189/$O189, ""), ""),"")</f>
        <v>#VALUE!</v>
      </c>
      <c r="Q189" s="10" t="e">
        <f>IF('FY2022'!$A191&lt;&gt;"",IF(AND(MONTH($K189) &lt;= 2, MONTH($L189) &gt;= 2), IF($O189 &lt;&gt; "", $E189/$O189, ""), ""),"")</f>
        <v>#VALUE!</v>
      </c>
      <c r="R189" s="10" t="e">
        <f>IF('FY2022'!$A191&lt;&gt;"",IF(AND(MONTH($K189) &lt;= 3, MONTH($L189) &gt;= 3), IF($O189 &lt;&gt; "", $E189/$O189, ""), ""),"")</f>
        <v>#VALUE!</v>
      </c>
      <c r="S189" s="10" t="e">
        <f>IF('FY2022'!$A191&lt;&gt;"",IF(AND(MONTH($K189) &lt;= 4, MONTH($L189) &gt;= 4), IF($O189 &lt;&gt; "", $E189/$O189, ""), ""),"")</f>
        <v>#VALUE!</v>
      </c>
      <c r="T189" s="10" t="e">
        <f>IF('FY2022'!$A191&lt;&gt;"",IF(AND(MONTH($K189) &lt;= 5, MONTH($L189) &gt;= 5), IF($O189 &lt;&gt; "", $E189/$O189, ""), ""),"")</f>
        <v>#VALUE!</v>
      </c>
      <c r="U189" s="10" t="e">
        <f>IF('FY2022'!$A191&lt;&gt;"",IF(AND(MONTH($K189) &lt;= 6, MONTH($L189) &gt;= 6), IF($O189 &lt;&gt; "", $E189/$O189, ""), ""),"")</f>
        <v>#VALUE!</v>
      </c>
      <c r="V189" s="10" t="e">
        <f>IF('FY2022'!$A191&lt;&gt;"",IF(AND(MONTH($K189) &lt;= 7, MONTH($L189) &gt;= 7 ), IF($O189 &lt;&gt; "", $E189/$O189, ""), ""),"")</f>
        <v>#VALUE!</v>
      </c>
      <c r="W189" s="10" t="e">
        <f>IF('FY2022'!$A191&lt;&gt;"",IF(AND(MONTH($K189) &lt;= 8, MONTH($L189) &gt;= 8), IF($O189 &lt;&gt; "", $E189/$O189, ""), ""),"")</f>
        <v>#VALUE!</v>
      </c>
      <c r="X189" s="10" t="e">
        <f>IF('FY2022'!$A191&lt;&gt;"",IF(AND(MONTH($K189) &lt;= 9, MONTH($L189) &gt;= 9), IF($O189 &lt;&gt; "", $E189/$O189, ""), ""),"")</f>
        <v>#VALUE!</v>
      </c>
      <c r="Y189" s="10" t="e">
        <f>IF('FY2022'!$A191&lt;&gt;"",IF(AND(MONTH($K189) &lt;= 10, MONTH($L189) &gt;= 10), IF($O189 &lt;&gt; "", $E189/$O189, ""), ""),"")</f>
        <v>#VALUE!</v>
      </c>
      <c r="Z189" s="10" t="e">
        <f>IF('FY2022'!$A191&lt;&gt;"",IF(AND(MONTH($K189) &lt;= 11, MONTH($L189) &gt;= 11), IF($O189 &lt;&gt; "", $E189/$O189, ""), ""),"")</f>
        <v>#VALUE!</v>
      </c>
      <c r="AA189" s="10" t="e">
        <f>IF('FY2022'!$A191&lt;&gt;"",IF(AND(MONTH($K189) &lt;= 12, MONTH($L189) &gt;= 12), IF($O189 &lt;&gt; "", $E189/$O189, ""), ""),"")</f>
        <v>#VALUE!</v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 t="e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#VALUE!</v>
      </c>
      <c r="L190" s="7" t="e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#VALUE!</v>
      </c>
      <c r="M190" s="7" t="e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#VALUE!</v>
      </c>
      <c r="N190" s="7" t="e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#VALUE!</v>
      </c>
      <c r="O190" s="5" t="e">
        <f t="shared" si="2"/>
        <v>#VALUE!</v>
      </c>
      <c r="P190" s="10" t="e">
        <f>IF('FY2022'!$A192&lt;&gt;"",IF(AND(MONTH($K190) &lt;= 1, MONTH($L190) &gt;= 1), IF($O190 &lt;&gt; "", $E190/$O190, ""), ""),"")</f>
        <v>#VALUE!</v>
      </c>
      <c r="Q190" s="10" t="e">
        <f>IF('FY2022'!$A192&lt;&gt;"",IF(AND(MONTH($K190) &lt;= 2, MONTH($L190) &gt;= 2), IF($O190 &lt;&gt; "", $E190/$O190, ""), ""),"")</f>
        <v>#VALUE!</v>
      </c>
      <c r="R190" s="10" t="e">
        <f>IF('FY2022'!$A192&lt;&gt;"",IF(AND(MONTH($K190) &lt;= 3, MONTH($L190) &gt;= 3), IF($O190 &lt;&gt; "", $E190/$O190, ""), ""),"")</f>
        <v>#VALUE!</v>
      </c>
      <c r="S190" s="10" t="e">
        <f>IF('FY2022'!$A192&lt;&gt;"",IF(AND(MONTH($K190) &lt;= 4, MONTH($L190) &gt;= 4), IF($O190 &lt;&gt; "", $E190/$O190, ""), ""),"")</f>
        <v>#VALUE!</v>
      </c>
      <c r="T190" s="10" t="e">
        <f>IF('FY2022'!$A192&lt;&gt;"",IF(AND(MONTH($K190) &lt;= 5, MONTH($L190) &gt;= 5), IF($O190 &lt;&gt; "", $E190/$O190, ""), ""),"")</f>
        <v>#VALUE!</v>
      </c>
      <c r="U190" s="10" t="e">
        <f>IF('FY2022'!$A192&lt;&gt;"",IF(AND(MONTH($K190) &lt;= 6, MONTH($L190) &gt;= 6), IF($O190 &lt;&gt; "", $E190/$O190, ""), ""),"")</f>
        <v>#VALUE!</v>
      </c>
      <c r="V190" s="10" t="e">
        <f>IF('FY2022'!$A192&lt;&gt;"",IF(AND(MONTH($K190) &lt;= 7, MONTH($L190) &gt;= 7 ), IF($O190 &lt;&gt; "", $E190/$O190, ""), ""),"")</f>
        <v>#VALUE!</v>
      </c>
      <c r="W190" s="10" t="e">
        <f>IF('FY2022'!$A192&lt;&gt;"",IF(AND(MONTH($K190) &lt;= 8, MONTH($L190) &gt;= 8), IF($O190 &lt;&gt; "", $E190/$O190, ""), ""),"")</f>
        <v>#VALUE!</v>
      </c>
      <c r="X190" s="10" t="e">
        <f>IF('FY2022'!$A192&lt;&gt;"",IF(AND(MONTH($K190) &lt;= 9, MONTH($L190) &gt;= 9), IF($O190 &lt;&gt; "", $E190/$O190, ""), ""),"")</f>
        <v>#VALUE!</v>
      </c>
      <c r="Y190" s="10" t="e">
        <f>IF('FY2022'!$A192&lt;&gt;"",IF(AND(MONTH($K190) &lt;= 10, MONTH($L190) &gt;= 10), IF($O190 &lt;&gt; "", $E190/$O190, ""), ""),"")</f>
        <v>#VALUE!</v>
      </c>
      <c r="Z190" s="10" t="e">
        <f>IF('FY2022'!$A192&lt;&gt;"",IF(AND(MONTH($K190) &lt;= 11, MONTH($L190) &gt;= 11), IF($O190 &lt;&gt; "", $E190/$O190, ""), ""),"")</f>
        <v>#VALUE!</v>
      </c>
      <c r="AA190" s="10" t="e">
        <f>IF('FY2022'!$A192&lt;&gt;"",IF(AND(MONTH($K190) &lt;= 12, MONTH($L190) &gt;= 12), IF($O190 &lt;&gt; "", $E190/$O190, ""), ""),"")</f>
        <v>#VALUE!</v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 t="e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#VALUE!</v>
      </c>
      <c r="L191" s="7" t="e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#VALUE!</v>
      </c>
      <c r="M191" s="7" t="e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#VALUE!</v>
      </c>
      <c r="N191" s="7" t="e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#VALUE!</v>
      </c>
      <c r="O191" s="5" t="e">
        <f t="shared" si="2"/>
        <v>#VALUE!</v>
      </c>
      <c r="P191" s="10" t="e">
        <f>IF('FY2022'!$A193&lt;&gt;"",IF(AND(MONTH($K191) &lt;= 1, MONTH($L191) &gt;= 1), IF($O191 &lt;&gt; "", $E191/$O191, ""), ""),"")</f>
        <v>#VALUE!</v>
      </c>
      <c r="Q191" s="10" t="e">
        <f>IF('FY2022'!$A193&lt;&gt;"",IF(AND(MONTH($K191) &lt;= 2, MONTH($L191) &gt;= 2), IF($O191 &lt;&gt; "", $E191/$O191, ""), ""),"")</f>
        <v>#VALUE!</v>
      </c>
      <c r="R191" s="10" t="e">
        <f>IF('FY2022'!$A193&lt;&gt;"",IF(AND(MONTH($K191) &lt;= 3, MONTH($L191) &gt;= 3), IF($O191 &lt;&gt; "", $E191/$O191, ""), ""),"")</f>
        <v>#VALUE!</v>
      </c>
      <c r="S191" s="10" t="e">
        <f>IF('FY2022'!$A193&lt;&gt;"",IF(AND(MONTH($K191) &lt;= 4, MONTH($L191) &gt;= 4), IF($O191 &lt;&gt; "", $E191/$O191, ""), ""),"")</f>
        <v>#VALUE!</v>
      </c>
      <c r="T191" s="10" t="e">
        <f>IF('FY2022'!$A193&lt;&gt;"",IF(AND(MONTH($K191) &lt;= 5, MONTH($L191) &gt;= 5), IF($O191 &lt;&gt; "", $E191/$O191, ""), ""),"")</f>
        <v>#VALUE!</v>
      </c>
      <c r="U191" s="10" t="e">
        <f>IF('FY2022'!$A193&lt;&gt;"",IF(AND(MONTH($K191) &lt;= 6, MONTH($L191) &gt;= 6), IF($O191 &lt;&gt; "", $E191/$O191, ""), ""),"")</f>
        <v>#VALUE!</v>
      </c>
      <c r="V191" s="10" t="e">
        <f>IF('FY2022'!$A193&lt;&gt;"",IF(AND(MONTH($K191) &lt;= 7, MONTH($L191) &gt;= 7 ), IF($O191 &lt;&gt; "", $E191/$O191, ""), ""),"")</f>
        <v>#VALUE!</v>
      </c>
      <c r="W191" s="10" t="e">
        <f>IF('FY2022'!$A193&lt;&gt;"",IF(AND(MONTH($K191) &lt;= 8, MONTH($L191) &gt;= 8), IF($O191 &lt;&gt; "", $E191/$O191, ""), ""),"")</f>
        <v>#VALUE!</v>
      </c>
      <c r="X191" s="10" t="e">
        <f>IF('FY2022'!$A193&lt;&gt;"",IF(AND(MONTH($K191) &lt;= 9, MONTH($L191) &gt;= 9), IF($O191 &lt;&gt; "", $E191/$O191, ""), ""),"")</f>
        <v>#VALUE!</v>
      </c>
      <c r="Y191" s="10" t="e">
        <f>IF('FY2022'!$A193&lt;&gt;"",IF(AND(MONTH($K191) &lt;= 10, MONTH($L191) &gt;= 10), IF($O191 &lt;&gt; "", $E191/$O191, ""), ""),"")</f>
        <v>#VALUE!</v>
      </c>
      <c r="Z191" s="10" t="e">
        <f>IF('FY2022'!$A193&lt;&gt;"",IF(AND(MONTH($K191) &lt;= 11, MONTH($L191) &gt;= 11), IF($O191 &lt;&gt; "", $E191/$O191, ""), ""),"")</f>
        <v>#VALUE!</v>
      </c>
      <c r="AA191" s="10" t="e">
        <f>IF('FY2022'!$A193&lt;&gt;"",IF(AND(MONTH($K191) &lt;= 12, MONTH($L191) &gt;= 12), IF($O191 &lt;&gt; "", $E191/$O191, ""), ""),"")</f>
        <v>#VALUE!</v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 t="e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#VALUE!</v>
      </c>
      <c r="L192" s="7" t="e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#VALUE!</v>
      </c>
      <c r="M192" s="7" t="e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#VALUE!</v>
      </c>
      <c r="N192" s="7" t="e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#VALUE!</v>
      </c>
      <c r="O192" s="5" t="e">
        <f t="shared" si="2"/>
        <v>#VALUE!</v>
      </c>
      <c r="P192" s="10" t="e">
        <f>IF('FY2022'!$A194&lt;&gt;"",IF(AND(MONTH($K192) &lt;= 1, MONTH($L192) &gt;= 1), IF($O192 &lt;&gt; "", $E192/$O192, ""), ""),"")</f>
        <v>#VALUE!</v>
      </c>
      <c r="Q192" s="10" t="e">
        <f>IF('FY2022'!$A194&lt;&gt;"",IF(AND(MONTH($K192) &lt;= 2, MONTH($L192) &gt;= 2), IF($O192 &lt;&gt; "", $E192/$O192, ""), ""),"")</f>
        <v>#VALUE!</v>
      </c>
      <c r="R192" s="10" t="e">
        <f>IF('FY2022'!$A194&lt;&gt;"",IF(AND(MONTH($K192) &lt;= 3, MONTH($L192) &gt;= 3), IF($O192 &lt;&gt; "", $E192/$O192, ""), ""),"")</f>
        <v>#VALUE!</v>
      </c>
      <c r="S192" s="10" t="e">
        <f>IF('FY2022'!$A194&lt;&gt;"",IF(AND(MONTH($K192) &lt;= 4, MONTH($L192) &gt;= 4), IF($O192 &lt;&gt; "", $E192/$O192, ""), ""),"")</f>
        <v>#VALUE!</v>
      </c>
      <c r="T192" s="10" t="e">
        <f>IF('FY2022'!$A194&lt;&gt;"",IF(AND(MONTH($K192) &lt;= 5, MONTH($L192) &gt;= 5), IF($O192 &lt;&gt; "", $E192/$O192, ""), ""),"")</f>
        <v>#VALUE!</v>
      </c>
      <c r="U192" s="10" t="e">
        <f>IF('FY2022'!$A194&lt;&gt;"",IF(AND(MONTH($K192) &lt;= 6, MONTH($L192) &gt;= 6), IF($O192 &lt;&gt; "", $E192/$O192, ""), ""),"")</f>
        <v>#VALUE!</v>
      </c>
      <c r="V192" s="10" t="e">
        <f>IF('FY2022'!$A194&lt;&gt;"",IF(AND(MONTH($K192) &lt;= 7, MONTH($L192) &gt;= 7 ), IF($O192 &lt;&gt; "", $E192/$O192, ""), ""),"")</f>
        <v>#VALUE!</v>
      </c>
      <c r="W192" s="10" t="e">
        <f>IF('FY2022'!$A194&lt;&gt;"",IF(AND(MONTH($K192) &lt;= 8, MONTH($L192) &gt;= 8), IF($O192 &lt;&gt; "", $E192/$O192, ""), ""),"")</f>
        <v>#VALUE!</v>
      </c>
      <c r="X192" s="10" t="e">
        <f>IF('FY2022'!$A194&lt;&gt;"",IF(AND(MONTH($K192) &lt;= 9, MONTH($L192) &gt;= 9), IF($O192 &lt;&gt; "", $E192/$O192, ""), ""),"")</f>
        <v>#VALUE!</v>
      </c>
      <c r="Y192" s="10" t="e">
        <f>IF('FY2022'!$A194&lt;&gt;"",IF(AND(MONTH($K192) &lt;= 10, MONTH($L192) &gt;= 10), IF($O192 &lt;&gt; "", $E192/$O192, ""), ""),"")</f>
        <v>#VALUE!</v>
      </c>
      <c r="Z192" s="10" t="e">
        <f>IF('FY2022'!$A194&lt;&gt;"",IF(AND(MONTH($K192) &lt;= 11, MONTH($L192) &gt;= 11), IF($O192 &lt;&gt; "", $E192/$O192, ""), ""),"")</f>
        <v>#VALUE!</v>
      </c>
      <c r="AA192" s="10" t="e">
        <f>IF('FY2022'!$A194&lt;&gt;"",IF(AND(MONTH($K192) &lt;= 12, MONTH($L192) &gt;= 12), IF($O192 &lt;&gt; "", $E192/$O192, ""), ""),"")</f>
        <v>#VALUE!</v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 t="e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#VALUE!</v>
      </c>
      <c r="L193" s="7" t="e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#VALUE!</v>
      </c>
      <c r="M193" s="7" t="e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#VALUE!</v>
      </c>
      <c r="N193" s="7" t="e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#VALUE!</v>
      </c>
      <c r="O193" s="5" t="e">
        <f t="shared" si="2"/>
        <v>#VALUE!</v>
      </c>
      <c r="P193" s="10" t="e">
        <f>IF('FY2022'!$A195&lt;&gt;"",IF(AND(MONTH($K193) &lt;= 1, MONTH($L193) &gt;= 1), IF($O193 &lt;&gt; "", $E193/$O193, ""), ""),"")</f>
        <v>#VALUE!</v>
      </c>
      <c r="Q193" s="10" t="e">
        <f>IF('FY2022'!$A195&lt;&gt;"",IF(AND(MONTH($K193) &lt;= 2, MONTH($L193) &gt;= 2), IF($O193 &lt;&gt; "", $E193/$O193, ""), ""),"")</f>
        <v>#VALUE!</v>
      </c>
      <c r="R193" s="10" t="e">
        <f>IF('FY2022'!$A195&lt;&gt;"",IF(AND(MONTH($K193) &lt;= 3, MONTH($L193) &gt;= 3), IF($O193 &lt;&gt; "", $E193/$O193, ""), ""),"")</f>
        <v>#VALUE!</v>
      </c>
      <c r="S193" s="10" t="e">
        <f>IF('FY2022'!$A195&lt;&gt;"",IF(AND(MONTH($K193) &lt;= 4, MONTH($L193) &gt;= 4), IF($O193 &lt;&gt; "", $E193/$O193, ""), ""),"")</f>
        <v>#VALUE!</v>
      </c>
      <c r="T193" s="10" t="e">
        <f>IF('FY2022'!$A195&lt;&gt;"",IF(AND(MONTH($K193) &lt;= 5, MONTH($L193) &gt;= 5), IF($O193 &lt;&gt; "", $E193/$O193, ""), ""),"")</f>
        <v>#VALUE!</v>
      </c>
      <c r="U193" s="10" t="e">
        <f>IF('FY2022'!$A195&lt;&gt;"",IF(AND(MONTH($K193) &lt;= 6, MONTH($L193) &gt;= 6), IF($O193 &lt;&gt; "", $E193/$O193, ""), ""),"")</f>
        <v>#VALUE!</v>
      </c>
      <c r="V193" s="10" t="e">
        <f>IF('FY2022'!$A195&lt;&gt;"",IF(AND(MONTH($K193) &lt;= 7, MONTH($L193) &gt;= 7 ), IF($O193 &lt;&gt; "", $E193/$O193, ""), ""),"")</f>
        <v>#VALUE!</v>
      </c>
      <c r="W193" s="10" t="e">
        <f>IF('FY2022'!$A195&lt;&gt;"",IF(AND(MONTH($K193) &lt;= 8, MONTH($L193) &gt;= 8), IF($O193 &lt;&gt; "", $E193/$O193, ""), ""),"")</f>
        <v>#VALUE!</v>
      </c>
      <c r="X193" s="10" t="e">
        <f>IF('FY2022'!$A195&lt;&gt;"",IF(AND(MONTH($K193) &lt;= 9, MONTH($L193) &gt;= 9), IF($O193 &lt;&gt; "", $E193/$O193, ""), ""),"")</f>
        <v>#VALUE!</v>
      </c>
      <c r="Y193" s="10" t="e">
        <f>IF('FY2022'!$A195&lt;&gt;"",IF(AND(MONTH($K193) &lt;= 10, MONTH($L193) &gt;= 10), IF($O193 &lt;&gt; "", $E193/$O193, ""), ""),"")</f>
        <v>#VALUE!</v>
      </c>
      <c r="Z193" s="10" t="e">
        <f>IF('FY2022'!$A195&lt;&gt;"",IF(AND(MONTH($K193) &lt;= 11, MONTH($L193) &gt;= 11), IF($O193 &lt;&gt; "", $E193/$O193, ""), ""),"")</f>
        <v>#VALUE!</v>
      </c>
      <c r="AA193" s="10" t="e">
        <f>IF('FY2022'!$A195&lt;&gt;"",IF(AND(MONTH($K193) &lt;= 12, MONTH($L193) &gt;= 12), IF($O193 &lt;&gt; "", $E193/$O193, ""), ""),"")</f>
        <v>#VALUE!</v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 t="e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#VALUE!</v>
      </c>
      <c r="L194" s="7" t="e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#VALUE!</v>
      </c>
      <c r="M194" s="7" t="e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#VALUE!</v>
      </c>
      <c r="N194" s="7" t="e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#VALUE!</v>
      </c>
      <c r="O194" s="5" t="e">
        <f t="shared" si="2"/>
        <v>#VALUE!</v>
      </c>
      <c r="P194" s="10" t="e">
        <f>IF('FY2022'!$A196&lt;&gt;"",IF(AND(MONTH($K194) &lt;= 1, MONTH($L194) &gt;= 1), IF($O194 &lt;&gt; "", $E194/$O194, ""), ""),"")</f>
        <v>#VALUE!</v>
      </c>
      <c r="Q194" s="10" t="e">
        <f>IF('FY2022'!$A196&lt;&gt;"",IF(AND(MONTH($K194) &lt;= 2, MONTH($L194) &gt;= 2), IF($O194 &lt;&gt; "", $E194/$O194, ""), ""),"")</f>
        <v>#VALUE!</v>
      </c>
      <c r="R194" s="10" t="e">
        <f>IF('FY2022'!$A196&lt;&gt;"",IF(AND(MONTH($K194) &lt;= 3, MONTH($L194) &gt;= 3), IF($O194 &lt;&gt; "", $E194/$O194, ""), ""),"")</f>
        <v>#VALUE!</v>
      </c>
      <c r="S194" s="10" t="e">
        <f>IF('FY2022'!$A196&lt;&gt;"",IF(AND(MONTH($K194) &lt;= 4, MONTH($L194) &gt;= 4), IF($O194 &lt;&gt; "", $E194/$O194, ""), ""),"")</f>
        <v>#VALUE!</v>
      </c>
      <c r="T194" s="10" t="e">
        <f>IF('FY2022'!$A196&lt;&gt;"",IF(AND(MONTH($K194) &lt;= 5, MONTH($L194) &gt;= 5), IF($O194 &lt;&gt; "", $E194/$O194, ""), ""),"")</f>
        <v>#VALUE!</v>
      </c>
      <c r="U194" s="10" t="e">
        <f>IF('FY2022'!$A196&lt;&gt;"",IF(AND(MONTH($K194) &lt;= 6, MONTH($L194) &gt;= 6), IF($O194 &lt;&gt; "", $E194/$O194, ""), ""),"")</f>
        <v>#VALUE!</v>
      </c>
      <c r="V194" s="10" t="e">
        <f>IF('FY2022'!$A196&lt;&gt;"",IF(AND(MONTH($K194) &lt;= 7, MONTH($L194) &gt;= 7 ), IF($O194 &lt;&gt; "", $E194/$O194, ""), ""),"")</f>
        <v>#VALUE!</v>
      </c>
      <c r="W194" s="10" t="e">
        <f>IF('FY2022'!$A196&lt;&gt;"",IF(AND(MONTH($K194) &lt;= 8, MONTH($L194) &gt;= 8), IF($O194 &lt;&gt; "", $E194/$O194, ""), ""),"")</f>
        <v>#VALUE!</v>
      </c>
      <c r="X194" s="10" t="e">
        <f>IF('FY2022'!$A196&lt;&gt;"",IF(AND(MONTH($K194) &lt;= 9, MONTH($L194) &gt;= 9), IF($O194 &lt;&gt; "", $E194/$O194, ""), ""),"")</f>
        <v>#VALUE!</v>
      </c>
      <c r="Y194" s="10" t="e">
        <f>IF('FY2022'!$A196&lt;&gt;"",IF(AND(MONTH($K194) &lt;= 10, MONTH($L194) &gt;= 10), IF($O194 &lt;&gt; "", $E194/$O194, ""), ""),"")</f>
        <v>#VALUE!</v>
      </c>
      <c r="Z194" s="10" t="e">
        <f>IF('FY2022'!$A196&lt;&gt;"",IF(AND(MONTH($K194) &lt;= 11, MONTH($L194) &gt;= 11), IF($O194 &lt;&gt; "", $E194/$O194, ""), ""),"")</f>
        <v>#VALUE!</v>
      </c>
      <c r="AA194" s="10" t="e">
        <f>IF('FY2022'!$A196&lt;&gt;"",IF(AND(MONTH($K194) &lt;= 12, MONTH($L194) &gt;= 12), IF($O194 &lt;&gt; "", $E194/$O194, ""), ""),"")</f>
        <v>#VALUE!</v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 t="e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#VALUE!</v>
      </c>
      <c r="L195" s="7" t="e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#VALUE!</v>
      </c>
      <c r="M195" s="7" t="e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#VALUE!</v>
      </c>
      <c r="N195" s="7" t="e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IF('FY2022'!$A197&lt;&gt;"",IF(AND(MONTH($K195) &lt;= 1, MONTH($L195) &gt;= 1), IF($O195 &lt;&gt; "", $E195/$O195, ""), ""),"")</f>
        <v>#VALUE!</v>
      </c>
      <c r="Q195" s="10" t="e">
        <f>IF('FY2022'!$A197&lt;&gt;"",IF(AND(MONTH($K195) &lt;= 2, MONTH($L195) &gt;= 2), IF($O195 &lt;&gt; "", $E195/$O195, ""), ""),"")</f>
        <v>#VALUE!</v>
      </c>
      <c r="R195" s="10" t="e">
        <f>IF('FY2022'!$A197&lt;&gt;"",IF(AND(MONTH($K195) &lt;= 3, MONTH($L195) &gt;= 3), IF($O195 &lt;&gt; "", $E195/$O195, ""), ""),"")</f>
        <v>#VALUE!</v>
      </c>
      <c r="S195" s="10" t="e">
        <f>IF('FY2022'!$A197&lt;&gt;"",IF(AND(MONTH($K195) &lt;= 4, MONTH($L195) &gt;= 4), IF($O195 &lt;&gt; "", $E195/$O195, ""), ""),"")</f>
        <v>#VALUE!</v>
      </c>
      <c r="T195" s="10" t="e">
        <f>IF('FY2022'!$A197&lt;&gt;"",IF(AND(MONTH($K195) &lt;= 5, MONTH($L195) &gt;= 5), IF($O195 &lt;&gt; "", $E195/$O195, ""), ""),"")</f>
        <v>#VALUE!</v>
      </c>
      <c r="U195" s="10" t="e">
        <f>IF('FY2022'!$A197&lt;&gt;"",IF(AND(MONTH($K195) &lt;= 6, MONTH($L195) &gt;= 6), IF($O195 &lt;&gt; "", $E195/$O195, ""), ""),"")</f>
        <v>#VALUE!</v>
      </c>
      <c r="V195" s="10" t="e">
        <f>IF('FY2022'!$A197&lt;&gt;"",IF(AND(MONTH($K195) &lt;= 7, MONTH($L195) &gt;= 7 ), IF($O195 &lt;&gt; "", $E195/$O195, ""), ""),"")</f>
        <v>#VALUE!</v>
      </c>
      <c r="W195" s="10" t="e">
        <f>IF('FY2022'!$A197&lt;&gt;"",IF(AND(MONTH($K195) &lt;= 8, MONTH($L195) &gt;= 8), IF($O195 &lt;&gt; "", $E195/$O195, ""), ""),"")</f>
        <v>#VALUE!</v>
      </c>
      <c r="X195" s="10" t="e">
        <f>IF('FY2022'!$A197&lt;&gt;"",IF(AND(MONTH($K195) &lt;= 9, MONTH($L195) &gt;= 9), IF($O195 &lt;&gt; "", $E195/$O195, ""), ""),"")</f>
        <v>#VALUE!</v>
      </c>
      <c r="Y195" s="10" t="e">
        <f>IF('FY2022'!$A197&lt;&gt;"",IF(AND(MONTH($K195) &lt;= 10, MONTH($L195) &gt;= 10), IF($O195 &lt;&gt; "", $E195/$O195, ""), ""),"")</f>
        <v>#VALUE!</v>
      </c>
      <c r="Z195" s="10" t="e">
        <f>IF('FY2022'!$A197&lt;&gt;"",IF(AND(MONTH($K195) &lt;= 11, MONTH($L195) &gt;= 11), IF($O195 &lt;&gt; "", $E195/$O195, ""), ""),"")</f>
        <v>#VALUE!</v>
      </c>
      <c r="AA195" s="10" t="e">
        <f>IF('FY2022'!$A197&lt;&gt;"",IF(AND(MONTH($K195) &lt;= 12, MONTH($L195) &gt;= 12), IF($O195 &lt;&gt; "", $E195/$O195, ""), ""),"")</f>
        <v>#VALUE!</v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 t="e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#VALUE!</v>
      </c>
      <c r="L196" s="7" t="e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#VALUE!</v>
      </c>
      <c r="M196" s="7" t="e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#VALUE!</v>
      </c>
      <c r="N196" s="7" t="e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#VALUE!</v>
      </c>
      <c r="O196" s="5" t="e">
        <f t="shared" si="3"/>
        <v>#VALUE!</v>
      </c>
      <c r="P196" s="10" t="e">
        <f>IF('FY2022'!$A198&lt;&gt;"",IF(AND(MONTH($K196) &lt;= 1, MONTH($L196) &gt;= 1), IF($O196 &lt;&gt; "", $E196/$O196, ""), ""),"")</f>
        <v>#VALUE!</v>
      </c>
      <c r="Q196" s="10" t="e">
        <f>IF('FY2022'!$A198&lt;&gt;"",IF(AND(MONTH($K196) &lt;= 2, MONTH($L196) &gt;= 2), IF($O196 &lt;&gt; "", $E196/$O196, ""), ""),"")</f>
        <v>#VALUE!</v>
      </c>
      <c r="R196" s="10" t="e">
        <f>IF('FY2022'!$A198&lt;&gt;"",IF(AND(MONTH($K196) &lt;= 3, MONTH($L196) &gt;= 3), IF($O196 &lt;&gt; "", $E196/$O196, ""), ""),"")</f>
        <v>#VALUE!</v>
      </c>
      <c r="S196" s="10" t="e">
        <f>IF('FY2022'!$A198&lt;&gt;"",IF(AND(MONTH($K196) &lt;= 4, MONTH($L196) &gt;= 4), IF($O196 &lt;&gt; "", $E196/$O196, ""), ""),"")</f>
        <v>#VALUE!</v>
      </c>
      <c r="T196" s="10" t="e">
        <f>IF('FY2022'!$A198&lt;&gt;"",IF(AND(MONTH($K196) &lt;= 5, MONTH($L196) &gt;= 5), IF($O196 &lt;&gt; "", $E196/$O196, ""), ""),"")</f>
        <v>#VALUE!</v>
      </c>
      <c r="U196" s="10" t="e">
        <f>IF('FY2022'!$A198&lt;&gt;"",IF(AND(MONTH($K196) &lt;= 6, MONTH($L196) &gt;= 6), IF($O196 &lt;&gt; "", $E196/$O196, ""), ""),"")</f>
        <v>#VALUE!</v>
      </c>
      <c r="V196" s="10" t="e">
        <f>IF('FY2022'!$A198&lt;&gt;"",IF(AND(MONTH($K196) &lt;= 7, MONTH($L196) &gt;= 7 ), IF($O196 &lt;&gt; "", $E196/$O196, ""), ""),"")</f>
        <v>#VALUE!</v>
      </c>
      <c r="W196" s="10" t="e">
        <f>IF('FY2022'!$A198&lt;&gt;"",IF(AND(MONTH($K196) &lt;= 8, MONTH($L196) &gt;= 8), IF($O196 &lt;&gt; "", $E196/$O196, ""), ""),"")</f>
        <v>#VALUE!</v>
      </c>
      <c r="X196" s="10" t="e">
        <f>IF('FY2022'!$A198&lt;&gt;"",IF(AND(MONTH($K196) &lt;= 9, MONTH($L196) &gt;= 9), IF($O196 &lt;&gt; "", $E196/$O196, ""), ""),"")</f>
        <v>#VALUE!</v>
      </c>
      <c r="Y196" s="10" t="e">
        <f>IF('FY2022'!$A198&lt;&gt;"",IF(AND(MONTH($K196) &lt;= 10, MONTH($L196) &gt;= 10), IF($O196 &lt;&gt; "", $E196/$O196, ""), ""),"")</f>
        <v>#VALUE!</v>
      </c>
      <c r="Z196" s="10" t="e">
        <f>IF('FY2022'!$A198&lt;&gt;"",IF(AND(MONTH($K196) &lt;= 11, MONTH($L196) &gt;= 11), IF($O196 &lt;&gt; "", $E196/$O196, ""), ""),"")</f>
        <v>#VALUE!</v>
      </c>
      <c r="AA196" s="10" t="e">
        <f>IF('FY2022'!$A198&lt;&gt;"",IF(AND(MONTH($K196) &lt;= 12, MONTH($L196) &gt;= 12), IF($O196 &lt;&gt; "", $E196/$O196, ""), ""),"")</f>
        <v>#VALUE!</v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 t="e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#VALUE!</v>
      </c>
      <c r="L197" s="7" t="e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#VALUE!</v>
      </c>
      <c r="M197" s="7" t="e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#VALUE!</v>
      </c>
      <c r="N197" s="7" t="e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#VALUE!</v>
      </c>
      <c r="O197" s="5" t="e">
        <f t="shared" si="3"/>
        <v>#VALUE!</v>
      </c>
      <c r="P197" s="10" t="e">
        <f>IF('FY2022'!$A199&lt;&gt;"",IF(AND(MONTH($K197) &lt;= 1, MONTH($L197) &gt;= 1), IF($O197 &lt;&gt; "", $E197/$O197, ""), ""),"")</f>
        <v>#VALUE!</v>
      </c>
      <c r="Q197" s="10" t="e">
        <f>IF('FY2022'!$A199&lt;&gt;"",IF(AND(MONTH($K197) &lt;= 2, MONTH($L197) &gt;= 2), IF($O197 &lt;&gt; "", $E197/$O197, ""), ""),"")</f>
        <v>#VALUE!</v>
      </c>
      <c r="R197" s="10" t="e">
        <f>IF('FY2022'!$A199&lt;&gt;"",IF(AND(MONTH($K197) &lt;= 3, MONTH($L197) &gt;= 3), IF($O197 &lt;&gt; "", $E197/$O197, ""), ""),"")</f>
        <v>#VALUE!</v>
      </c>
      <c r="S197" s="10" t="e">
        <f>IF('FY2022'!$A199&lt;&gt;"",IF(AND(MONTH($K197) &lt;= 4, MONTH($L197) &gt;= 4), IF($O197 &lt;&gt; "", $E197/$O197, ""), ""),"")</f>
        <v>#VALUE!</v>
      </c>
      <c r="T197" s="10" t="e">
        <f>IF('FY2022'!$A199&lt;&gt;"",IF(AND(MONTH($K197) &lt;= 5, MONTH($L197) &gt;= 5), IF($O197 &lt;&gt; "", $E197/$O197, ""), ""),"")</f>
        <v>#VALUE!</v>
      </c>
      <c r="U197" s="10" t="e">
        <f>IF('FY2022'!$A199&lt;&gt;"",IF(AND(MONTH($K197) &lt;= 6, MONTH($L197) &gt;= 6), IF($O197 &lt;&gt; "", $E197/$O197, ""), ""),"")</f>
        <v>#VALUE!</v>
      </c>
      <c r="V197" s="10" t="e">
        <f>IF('FY2022'!$A199&lt;&gt;"",IF(AND(MONTH($K197) &lt;= 7, MONTH($L197) &gt;= 7 ), IF($O197 &lt;&gt; "", $E197/$O197, ""), ""),"")</f>
        <v>#VALUE!</v>
      </c>
      <c r="W197" s="10" t="e">
        <f>IF('FY2022'!$A199&lt;&gt;"",IF(AND(MONTH($K197) &lt;= 8, MONTH($L197) &gt;= 8), IF($O197 &lt;&gt; "", $E197/$O197, ""), ""),"")</f>
        <v>#VALUE!</v>
      </c>
      <c r="X197" s="10" t="e">
        <f>IF('FY2022'!$A199&lt;&gt;"",IF(AND(MONTH($K197) &lt;= 9, MONTH($L197) &gt;= 9), IF($O197 &lt;&gt; "", $E197/$O197, ""), ""),"")</f>
        <v>#VALUE!</v>
      </c>
      <c r="Y197" s="10" t="e">
        <f>IF('FY2022'!$A199&lt;&gt;"",IF(AND(MONTH($K197) &lt;= 10, MONTH($L197) &gt;= 10), IF($O197 &lt;&gt; "", $E197/$O197, ""), ""),"")</f>
        <v>#VALUE!</v>
      </c>
      <c r="Z197" s="10" t="e">
        <f>IF('FY2022'!$A199&lt;&gt;"",IF(AND(MONTH($K197) &lt;= 11, MONTH($L197) &gt;= 11), IF($O197 &lt;&gt; "", $E197/$O197, ""), ""),"")</f>
        <v>#VALUE!</v>
      </c>
      <c r="AA197" s="10" t="e">
        <f>IF('FY2022'!$A199&lt;&gt;"",IF(AND(MONTH($K197) &lt;= 12, MONTH($L197) &gt;= 12), IF($O197 &lt;&gt; "", $E197/$O197, ""), ""),"")</f>
        <v>#VALUE!</v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 t="e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#VALUE!</v>
      </c>
      <c r="L198" s="7" t="e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#VALUE!</v>
      </c>
      <c r="M198" s="7" t="e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#VALUE!</v>
      </c>
      <c r="N198" s="7" t="e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#VALUE!</v>
      </c>
      <c r="O198" s="5" t="e">
        <f t="shared" si="3"/>
        <v>#VALUE!</v>
      </c>
      <c r="P198" s="10" t="e">
        <f>IF('FY2022'!$A200&lt;&gt;"",IF(AND(MONTH($K198) &lt;= 1, MONTH($L198) &gt;= 1), IF($O198 &lt;&gt; "", $E198/$O198, ""), ""),"")</f>
        <v>#VALUE!</v>
      </c>
      <c r="Q198" s="10" t="e">
        <f>IF('FY2022'!$A200&lt;&gt;"",IF(AND(MONTH($K198) &lt;= 2, MONTH($L198) &gt;= 2), IF($O198 &lt;&gt; "", $E198/$O198, ""), ""),"")</f>
        <v>#VALUE!</v>
      </c>
      <c r="R198" s="10" t="e">
        <f>IF('FY2022'!$A200&lt;&gt;"",IF(AND(MONTH($K198) &lt;= 3, MONTH($L198) &gt;= 3), IF($O198 &lt;&gt; "", $E198/$O198, ""), ""),"")</f>
        <v>#VALUE!</v>
      </c>
      <c r="S198" s="10" t="e">
        <f>IF('FY2022'!$A200&lt;&gt;"",IF(AND(MONTH($K198) &lt;= 4, MONTH($L198) &gt;= 4), IF($O198 &lt;&gt; "", $E198/$O198, ""), ""),"")</f>
        <v>#VALUE!</v>
      </c>
      <c r="T198" s="10" t="e">
        <f>IF('FY2022'!$A200&lt;&gt;"",IF(AND(MONTH($K198) &lt;= 5, MONTH($L198) &gt;= 5), IF($O198 &lt;&gt; "", $E198/$O198, ""), ""),"")</f>
        <v>#VALUE!</v>
      </c>
      <c r="U198" s="10" t="e">
        <f>IF('FY2022'!$A200&lt;&gt;"",IF(AND(MONTH($K198) &lt;= 6, MONTH($L198) &gt;= 6), IF($O198 &lt;&gt; "", $E198/$O198, ""), ""),"")</f>
        <v>#VALUE!</v>
      </c>
      <c r="V198" s="10" t="e">
        <f>IF('FY2022'!$A200&lt;&gt;"",IF(AND(MONTH($K198) &lt;= 7, MONTH($L198) &gt;= 7 ), IF($O198 &lt;&gt; "", $E198/$O198, ""), ""),"")</f>
        <v>#VALUE!</v>
      </c>
      <c r="W198" s="10" t="e">
        <f>IF('FY2022'!$A200&lt;&gt;"",IF(AND(MONTH($K198) &lt;= 8, MONTH($L198) &gt;= 8), IF($O198 &lt;&gt; "", $E198/$O198, ""), ""),"")</f>
        <v>#VALUE!</v>
      </c>
      <c r="X198" s="10" t="e">
        <f>IF('FY2022'!$A200&lt;&gt;"",IF(AND(MONTH($K198) &lt;= 9, MONTH($L198) &gt;= 9), IF($O198 &lt;&gt; "", $E198/$O198, ""), ""),"")</f>
        <v>#VALUE!</v>
      </c>
      <c r="Y198" s="10" t="e">
        <f>IF('FY2022'!$A200&lt;&gt;"",IF(AND(MONTH($K198) &lt;= 10, MONTH($L198) &gt;= 10), IF($O198 &lt;&gt; "", $E198/$O198, ""), ""),"")</f>
        <v>#VALUE!</v>
      </c>
      <c r="Z198" s="10" t="e">
        <f>IF('FY2022'!$A200&lt;&gt;"",IF(AND(MONTH($K198) &lt;= 11, MONTH($L198) &gt;= 11), IF($O198 &lt;&gt; "", $E198/$O198, ""), ""),"")</f>
        <v>#VALUE!</v>
      </c>
      <c r="AA198" s="10" t="e">
        <f>IF('FY2022'!$A200&lt;&gt;"",IF(AND(MONTH($K198) &lt;= 12, MONTH($L198) &gt;= 12), IF($O198 &lt;&gt; "", $E198/$O198, ""), ""),"")</f>
        <v>#VALUE!</v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 t="e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#VALUE!</v>
      </c>
      <c r="L199" s="7" t="e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#VALUE!</v>
      </c>
      <c r="M199" s="7" t="e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#VALUE!</v>
      </c>
      <c r="N199" s="7" t="e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#VALUE!</v>
      </c>
      <c r="O199" s="5" t="e">
        <f t="shared" si="3"/>
        <v>#VALUE!</v>
      </c>
      <c r="P199" s="10" t="e">
        <f>IF('FY2022'!$A201&lt;&gt;"",IF(AND(MONTH($K199) &lt;= 1, MONTH($L199) &gt;= 1), IF($O199 &lt;&gt; "", $E199/$O199, ""), ""),"")</f>
        <v>#VALUE!</v>
      </c>
      <c r="Q199" s="10" t="e">
        <f>IF('FY2022'!$A201&lt;&gt;"",IF(AND(MONTH($K199) &lt;= 2, MONTH($L199) &gt;= 2), IF($O199 &lt;&gt; "", $E199/$O199, ""), ""),"")</f>
        <v>#VALUE!</v>
      </c>
      <c r="R199" s="10" t="e">
        <f>IF('FY2022'!$A201&lt;&gt;"",IF(AND(MONTH($K199) &lt;= 3, MONTH($L199) &gt;= 3), IF($O199 &lt;&gt; "", $E199/$O199, ""), ""),"")</f>
        <v>#VALUE!</v>
      </c>
      <c r="S199" s="10" t="e">
        <f>IF('FY2022'!$A201&lt;&gt;"",IF(AND(MONTH($K199) &lt;= 4, MONTH($L199) &gt;= 4), IF($O199 &lt;&gt; "", $E199/$O199, ""), ""),"")</f>
        <v>#VALUE!</v>
      </c>
      <c r="T199" s="10" t="e">
        <f>IF('FY2022'!$A201&lt;&gt;"",IF(AND(MONTH($K199) &lt;= 5, MONTH($L199) &gt;= 5), IF($O199 &lt;&gt; "", $E199/$O199, ""), ""),"")</f>
        <v>#VALUE!</v>
      </c>
      <c r="U199" s="10" t="e">
        <f>IF('FY2022'!$A201&lt;&gt;"",IF(AND(MONTH($K199) &lt;= 6, MONTH($L199) &gt;= 6), IF($O199 &lt;&gt; "", $E199/$O199, ""), ""),"")</f>
        <v>#VALUE!</v>
      </c>
      <c r="V199" s="10" t="e">
        <f>IF('FY2022'!$A201&lt;&gt;"",IF(AND(MONTH($K199) &lt;= 7, MONTH($L199) &gt;= 7 ), IF($O199 &lt;&gt; "", $E199/$O199, ""), ""),"")</f>
        <v>#VALUE!</v>
      </c>
      <c r="W199" s="10" t="e">
        <f>IF('FY2022'!$A201&lt;&gt;"",IF(AND(MONTH($K199) &lt;= 8, MONTH($L199) &gt;= 8), IF($O199 &lt;&gt; "", $E199/$O199, ""), ""),"")</f>
        <v>#VALUE!</v>
      </c>
      <c r="X199" s="10" t="e">
        <f>IF('FY2022'!$A201&lt;&gt;"",IF(AND(MONTH($K199) &lt;= 9, MONTH($L199) &gt;= 9), IF($O199 &lt;&gt; "", $E199/$O199, ""), ""),"")</f>
        <v>#VALUE!</v>
      </c>
      <c r="Y199" s="10" t="e">
        <f>IF('FY2022'!$A201&lt;&gt;"",IF(AND(MONTH($K199) &lt;= 10, MONTH($L199) &gt;= 10), IF($O199 &lt;&gt; "", $E199/$O199, ""), ""),"")</f>
        <v>#VALUE!</v>
      </c>
      <c r="Z199" s="10" t="e">
        <f>IF('FY2022'!$A201&lt;&gt;"",IF(AND(MONTH($K199) &lt;= 11, MONTH($L199) &gt;= 11), IF($O199 &lt;&gt; "", $E199/$O199, ""), ""),"")</f>
        <v>#VALUE!</v>
      </c>
      <c r="AA199" s="10" t="e">
        <f>IF('FY2022'!$A201&lt;&gt;"",IF(AND(MONTH($K199) &lt;= 12, MONTH($L199) &gt;= 12), IF($O199 &lt;&gt; "", $E199/$O199, ""), ""),"")</f>
        <v>#VALUE!</v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 t="e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#VALUE!</v>
      </c>
      <c r="L200" s="7" t="e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#VALUE!</v>
      </c>
      <c r="M200" s="7" t="e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#VALUE!</v>
      </c>
      <c r="N200" s="7" t="e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#VALUE!</v>
      </c>
      <c r="O200" s="5" t="e">
        <f t="shared" si="3"/>
        <v>#VALUE!</v>
      </c>
      <c r="P200" s="10" t="e">
        <f>IF('FY2022'!$A202&lt;&gt;"",IF(AND(MONTH($K200) &lt;= 1, MONTH($L200) &gt;= 1), IF($O200 &lt;&gt; "", $E200/$O200, ""), ""),"")</f>
        <v>#VALUE!</v>
      </c>
      <c r="Q200" s="10" t="e">
        <f>IF('FY2022'!$A202&lt;&gt;"",IF(AND(MONTH($K200) &lt;= 2, MONTH($L200) &gt;= 2), IF($O200 &lt;&gt; "", $E200/$O200, ""), ""),"")</f>
        <v>#VALUE!</v>
      </c>
      <c r="R200" s="10" t="e">
        <f>IF('FY2022'!$A202&lt;&gt;"",IF(AND(MONTH($K200) &lt;= 3, MONTH($L200) &gt;= 3), IF($O200 &lt;&gt; "", $E200/$O200, ""), ""),"")</f>
        <v>#VALUE!</v>
      </c>
      <c r="S200" s="10" t="e">
        <f>IF('FY2022'!$A202&lt;&gt;"",IF(AND(MONTH($K200) &lt;= 4, MONTH($L200) &gt;= 4), IF($O200 &lt;&gt; "", $E200/$O200, ""), ""),"")</f>
        <v>#VALUE!</v>
      </c>
      <c r="T200" s="10" t="e">
        <f>IF('FY2022'!$A202&lt;&gt;"",IF(AND(MONTH($K200) &lt;= 5, MONTH($L200) &gt;= 5), IF($O200 &lt;&gt; "", $E200/$O200, ""), ""),"")</f>
        <v>#VALUE!</v>
      </c>
      <c r="U200" s="10" t="e">
        <f>IF('FY2022'!$A202&lt;&gt;"",IF(AND(MONTH($K200) &lt;= 6, MONTH($L200) &gt;= 6), IF($O200 &lt;&gt; "", $E200/$O200, ""), ""),"")</f>
        <v>#VALUE!</v>
      </c>
      <c r="V200" s="10" t="e">
        <f>IF('FY2022'!$A202&lt;&gt;"",IF(AND(MONTH($K200) &lt;= 7, MONTH($L200) &gt;= 7 ), IF($O200 &lt;&gt; "", $E200/$O200, ""), ""),"")</f>
        <v>#VALUE!</v>
      </c>
      <c r="W200" s="10" t="e">
        <f>IF('FY2022'!$A202&lt;&gt;"",IF(AND(MONTH($K200) &lt;= 8, MONTH($L200) &gt;= 8), IF($O200 &lt;&gt; "", $E200/$O200, ""), ""),"")</f>
        <v>#VALUE!</v>
      </c>
      <c r="X200" s="10" t="e">
        <f>IF('FY2022'!$A202&lt;&gt;"",IF(AND(MONTH($K200) &lt;= 9, MONTH($L200) &gt;= 9), IF($O200 &lt;&gt; "", $E200/$O200, ""), ""),"")</f>
        <v>#VALUE!</v>
      </c>
      <c r="Y200" s="10" t="e">
        <f>IF('FY2022'!$A202&lt;&gt;"",IF(AND(MONTH($K200) &lt;= 10, MONTH($L200) &gt;= 10), IF($O200 &lt;&gt; "", $E200/$O200, ""), ""),"")</f>
        <v>#VALUE!</v>
      </c>
      <c r="Z200" s="10" t="e">
        <f>IF('FY2022'!$A202&lt;&gt;"",IF(AND(MONTH($K200) &lt;= 11, MONTH($L200) &gt;= 11), IF($O200 &lt;&gt; "", $E200/$O200, ""), ""),"")</f>
        <v>#VALUE!</v>
      </c>
      <c r="AA200" s="10" t="e">
        <f>IF('FY2022'!$A202&lt;&gt;"",IF(AND(MONTH($K200) &lt;= 12, MONTH($L200) &gt;= 12), IF($O200 &lt;&gt; "", $E200/$O200, ""), ""),"")</f>
        <v>#VALUE!</v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 t="e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#VALUE!</v>
      </c>
      <c r="L201" s="7" t="e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#VALUE!</v>
      </c>
      <c r="M201" s="7" t="e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#VALUE!</v>
      </c>
      <c r="N201" s="7" t="e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#VALUE!</v>
      </c>
      <c r="O201" s="5" t="e">
        <f t="shared" si="3"/>
        <v>#VALUE!</v>
      </c>
      <c r="P201" s="10" t="e">
        <f>IF('FY2022'!$A203&lt;&gt;"",IF(AND(MONTH($K201) &lt;= 1, MONTH($L201) &gt;= 1), IF($O201 &lt;&gt; "", $E201/$O201, ""), ""),"")</f>
        <v>#VALUE!</v>
      </c>
      <c r="Q201" s="10" t="e">
        <f>IF('FY2022'!$A203&lt;&gt;"",IF(AND(MONTH($K201) &lt;= 2, MONTH($L201) &gt;= 2), IF($O201 &lt;&gt; "", $E201/$O201, ""), ""),"")</f>
        <v>#VALUE!</v>
      </c>
      <c r="R201" s="10" t="e">
        <f>IF('FY2022'!$A203&lt;&gt;"",IF(AND(MONTH($K201) &lt;= 3, MONTH($L201) &gt;= 3), IF($O201 &lt;&gt; "", $E201/$O201, ""), ""),"")</f>
        <v>#VALUE!</v>
      </c>
      <c r="S201" s="10" t="e">
        <f>IF('FY2022'!$A203&lt;&gt;"",IF(AND(MONTH($K201) &lt;= 4, MONTH($L201) &gt;= 4), IF($O201 &lt;&gt; "", $E201/$O201, ""), ""),"")</f>
        <v>#VALUE!</v>
      </c>
      <c r="T201" s="10" t="e">
        <f>IF('FY2022'!$A203&lt;&gt;"",IF(AND(MONTH($K201) &lt;= 5, MONTH($L201) &gt;= 5), IF($O201 &lt;&gt; "", $E201/$O201, ""), ""),"")</f>
        <v>#VALUE!</v>
      </c>
      <c r="U201" s="10" t="e">
        <f>IF('FY2022'!$A203&lt;&gt;"",IF(AND(MONTH($K201) &lt;= 6, MONTH($L201) &gt;= 6), IF($O201 &lt;&gt; "", $E201/$O201, ""), ""),"")</f>
        <v>#VALUE!</v>
      </c>
      <c r="V201" s="10" t="e">
        <f>IF('FY2022'!$A203&lt;&gt;"",IF(AND(MONTH($K201) &lt;= 7, MONTH($L201) &gt;= 7 ), IF($O201 &lt;&gt; "", $E201/$O201, ""), ""),"")</f>
        <v>#VALUE!</v>
      </c>
      <c r="W201" s="10" t="e">
        <f>IF('FY2022'!$A203&lt;&gt;"",IF(AND(MONTH($K201) &lt;= 8, MONTH($L201) &gt;= 8), IF($O201 &lt;&gt; "", $E201/$O201, ""), ""),"")</f>
        <v>#VALUE!</v>
      </c>
      <c r="X201" s="10" t="e">
        <f>IF('FY2022'!$A203&lt;&gt;"",IF(AND(MONTH($K201) &lt;= 9, MONTH($L201) &gt;= 9), IF($O201 &lt;&gt; "", $E201/$O201, ""), ""),"")</f>
        <v>#VALUE!</v>
      </c>
      <c r="Y201" s="10" t="e">
        <f>IF('FY2022'!$A203&lt;&gt;"",IF(AND(MONTH($K201) &lt;= 10, MONTH($L201) &gt;= 10), IF($O201 &lt;&gt; "", $E201/$O201, ""), ""),"")</f>
        <v>#VALUE!</v>
      </c>
      <c r="Z201" s="10" t="e">
        <f>IF('FY2022'!$A203&lt;&gt;"",IF(AND(MONTH($K201) &lt;= 11, MONTH($L201) &gt;= 11), IF($O201 &lt;&gt; "", $E201/$O201, ""), ""),"")</f>
        <v>#VALUE!</v>
      </c>
      <c r="AA201" s="10" t="e">
        <f>IF('FY2022'!$A203&lt;&gt;"",IF(AND(MONTH($K201) &lt;= 12, MONTH($L201) &gt;= 12), IF($O201 &lt;&gt; "", $E201/$O201, ""), ""),"")</f>
        <v>#VALUE!</v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 t="e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#VALUE!</v>
      </c>
      <c r="L202" s="7" t="e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#VALUE!</v>
      </c>
      <c r="M202" s="7" t="e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#VALUE!</v>
      </c>
      <c r="N202" s="7" t="e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#VALUE!</v>
      </c>
      <c r="O202" s="5" t="e">
        <f t="shared" si="3"/>
        <v>#VALUE!</v>
      </c>
      <c r="P202" s="10" t="e">
        <f>IF('FY2022'!$A204&lt;&gt;"",IF(AND(MONTH($K202) &lt;= 1, MONTH($L202) &gt;= 1), IF($O202 &lt;&gt; "", $E202/$O202, ""), ""),"")</f>
        <v>#VALUE!</v>
      </c>
      <c r="Q202" s="10" t="e">
        <f>IF('FY2022'!$A204&lt;&gt;"",IF(AND(MONTH($K202) &lt;= 2, MONTH($L202) &gt;= 2), IF($O202 &lt;&gt; "", $E202/$O202, ""), ""),"")</f>
        <v>#VALUE!</v>
      </c>
      <c r="R202" s="10" t="e">
        <f>IF('FY2022'!$A204&lt;&gt;"",IF(AND(MONTH($K202) &lt;= 3, MONTH($L202) &gt;= 3), IF($O202 &lt;&gt; "", $E202/$O202, ""), ""),"")</f>
        <v>#VALUE!</v>
      </c>
      <c r="S202" s="10" t="e">
        <f>IF('FY2022'!$A204&lt;&gt;"",IF(AND(MONTH($K202) &lt;= 4, MONTH($L202) &gt;= 4), IF($O202 &lt;&gt; "", $E202/$O202, ""), ""),"")</f>
        <v>#VALUE!</v>
      </c>
      <c r="T202" s="10" t="e">
        <f>IF('FY2022'!$A204&lt;&gt;"",IF(AND(MONTH($K202) &lt;= 5, MONTH($L202) &gt;= 5), IF($O202 &lt;&gt; "", $E202/$O202, ""), ""),"")</f>
        <v>#VALUE!</v>
      </c>
      <c r="U202" s="10" t="e">
        <f>IF('FY2022'!$A204&lt;&gt;"",IF(AND(MONTH($K202) &lt;= 6, MONTH($L202) &gt;= 6), IF($O202 &lt;&gt; "", $E202/$O202, ""), ""),"")</f>
        <v>#VALUE!</v>
      </c>
      <c r="V202" s="10" t="e">
        <f>IF('FY2022'!$A204&lt;&gt;"",IF(AND(MONTH($K202) &lt;= 7, MONTH($L202) &gt;= 7 ), IF($O202 &lt;&gt; "", $E202/$O202, ""), ""),"")</f>
        <v>#VALUE!</v>
      </c>
      <c r="W202" s="10" t="e">
        <f>IF('FY2022'!$A204&lt;&gt;"",IF(AND(MONTH($K202) &lt;= 8, MONTH($L202) &gt;= 8), IF($O202 &lt;&gt; "", $E202/$O202, ""), ""),"")</f>
        <v>#VALUE!</v>
      </c>
      <c r="X202" s="10" t="e">
        <f>IF('FY2022'!$A204&lt;&gt;"",IF(AND(MONTH($K202) &lt;= 9, MONTH($L202) &gt;= 9), IF($O202 &lt;&gt; "", $E202/$O202, ""), ""),"")</f>
        <v>#VALUE!</v>
      </c>
      <c r="Y202" s="10" t="e">
        <f>IF('FY2022'!$A204&lt;&gt;"",IF(AND(MONTH($K202) &lt;= 10, MONTH($L202) &gt;= 10), IF($O202 &lt;&gt; "", $E202/$O202, ""), ""),"")</f>
        <v>#VALUE!</v>
      </c>
      <c r="Z202" s="10" t="e">
        <f>IF('FY2022'!$A204&lt;&gt;"",IF(AND(MONTH($K202) &lt;= 11, MONTH($L202) &gt;= 11), IF($O202 &lt;&gt; "", $E202/$O202, ""), ""),"")</f>
        <v>#VALUE!</v>
      </c>
      <c r="AA202" s="10" t="e">
        <f>IF('FY2022'!$A204&lt;&gt;"",IF(AND(MONTH($K202) &lt;= 12, MONTH($L202) &gt;= 12), IF($O202 &lt;&gt; "", $E202/$O202, ""), ""),"")</f>
        <v>#VALUE!</v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 t="e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#VALUE!</v>
      </c>
      <c r="L203" s="7" t="e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#VALUE!</v>
      </c>
      <c r="M203" s="7" t="e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#VALUE!</v>
      </c>
      <c r="N203" s="7" t="e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#VALUE!</v>
      </c>
      <c r="O203" s="5" t="e">
        <f t="shared" si="3"/>
        <v>#VALUE!</v>
      </c>
      <c r="P203" s="10" t="e">
        <f>IF('FY2022'!$A205&lt;&gt;"",IF(AND(MONTH($K203) &lt;= 1, MONTH($L203) &gt;= 1), IF($O203 &lt;&gt; "", $E203/$O203, ""), ""),"")</f>
        <v>#VALUE!</v>
      </c>
      <c r="Q203" s="10" t="e">
        <f>IF('FY2022'!$A205&lt;&gt;"",IF(AND(MONTH($K203) &lt;= 2, MONTH($L203) &gt;= 2), IF($O203 &lt;&gt; "", $E203/$O203, ""), ""),"")</f>
        <v>#VALUE!</v>
      </c>
      <c r="R203" s="10" t="e">
        <f>IF('FY2022'!$A205&lt;&gt;"",IF(AND(MONTH($K203) &lt;= 3, MONTH($L203) &gt;= 3), IF($O203 &lt;&gt; "", $E203/$O203, ""), ""),"")</f>
        <v>#VALUE!</v>
      </c>
      <c r="S203" s="10" t="e">
        <f>IF('FY2022'!$A205&lt;&gt;"",IF(AND(MONTH($K203) &lt;= 4, MONTH($L203) &gt;= 4), IF($O203 &lt;&gt; "", $E203/$O203, ""), ""),"")</f>
        <v>#VALUE!</v>
      </c>
      <c r="T203" s="10" t="e">
        <f>IF('FY2022'!$A205&lt;&gt;"",IF(AND(MONTH($K203) &lt;= 5, MONTH($L203) &gt;= 5), IF($O203 &lt;&gt; "", $E203/$O203, ""), ""),"")</f>
        <v>#VALUE!</v>
      </c>
      <c r="U203" s="10" t="e">
        <f>IF('FY2022'!$A205&lt;&gt;"",IF(AND(MONTH($K203) &lt;= 6, MONTH($L203) &gt;= 6), IF($O203 &lt;&gt; "", $E203/$O203, ""), ""),"")</f>
        <v>#VALUE!</v>
      </c>
      <c r="V203" s="10" t="e">
        <f>IF('FY2022'!$A205&lt;&gt;"",IF(AND(MONTH($K203) &lt;= 7, MONTH($L203) &gt;= 7 ), IF($O203 &lt;&gt; "", $E203/$O203, ""), ""),"")</f>
        <v>#VALUE!</v>
      </c>
      <c r="W203" s="10" t="e">
        <f>IF('FY2022'!$A205&lt;&gt;"",IF(AND(MONTH($K203) &lt;= 8, MONTH($L203) &gt;= 8), IF($O203 &lt;&gt; "", $E203/$O203, ""), ""),"")</f>
        <v>#VALUE!</v>
      </c>
      <c r="X203" s="10" t="e">
        <f>IF('FY2022'!$A205&lt;&gt;"",IF(AND(MONTH($K203) &lt;= 9, MONTH($L203) &gt;= 9), IF($O203 &lt;&gt; "", $E203/$O203, ""), ""),"")</f>
        <v>#VALUE!</v>
      </c>
      <c r="Y203" s="10" t="e">
        <f>IF('FY2022'!$A205&lt;&gt;"",IF(AND(MONTH($K203) &lt;= 10, MONTH($L203) &gt;= 10), IF($O203 &lt;&gt; "", $E203/$O203, ""), ""),"")</f>
        <v>#VALUE!</v>
      </c>
      <c r="Z203" s="10" t="e">
        <f>IF('FY2022'!$A205&lt;&gt;"",IF(AND(MONTH($K203) &lt;= 11, MONTH($L203) &gt;= 11), IF($O203 &lt;&gt; "", $E203/$O203, ""), ""),"")</f>
        <v>#VALUE!</v>
      </c>
      <c r="AA203" s="10" t="e">
        <f>IF('FY2022'!$A205&lt;&gt;"",IF(AND(MONTH($K203) &lt;= 12, MONTH($L203) &gt;= 12), IF($O203 &lt;&gt; "", $E203/$O203, ""), ""),"")</f>
        <v>#VALUE!</v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 t="e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#VALUE!</v>
      </c>
      <c r="L204" s="7" t="e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#VALUE!</v>
      </c>
      <c r="M204" s="7" t="e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#VALUE!</v>
      </c>
      <c r="N204" s="7" t="e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#VALUE!</v>
      </c>
      <c r="O204" s="5" t="e">
        <f t="shared" si="3"/>
        <v>#VALUE!</v>
      </c>
      <c r="P204" s="10" t="e">
        <f>IF('FY2022'!$A206&lt;&gt;"",IF(AND(MONTH($K204) &lt;= 1, MONTH($L204) &gt;= 1), IF($O204 &lt;&gt; "", $E204/$O204, ""), ""),"")</f>
        <v>#VALUE!</v>
      </c>
      <c r="Q204" s="10" t="e">
        <f>IF('FY2022'!$A206&lt;&gt;"",IF(AND(MONTH($K204) &lt;= 2, MONTH($L204) &gt;= 2), IF($O204 &lt;&gt; "", $E204/$O204, ""), ""),"")</f>
        <v>#VALUE!</v>
      </c>
      <c r="R204" s="10" t="e">
        <f>IF('FY2022'!$A206&lt;&gt;"",IF(AND(MONTH($K204) &lt;= 3, MONTH($L204) &gt;= 3), IF($O204 &lt;&gt; "", $E204/$O204, ""), ""),"")</f>
        <v>#VALUE!</v>
      </c>
      <c r="S204" s="10" t="e">
        <f>IF('FY2022'!$A206&lt;&gt;"",IF(AND(MONTH($K204) &lt;= 4, MONTH($L204) &gt;= 4), IF($O204 &lt;&gt; "", $E204/$O204, ""), ""),"")</f>
        <v>#VALUE!</v>
      </c>
      <c r="T204" s="10" t="e">
        <f>IF('FY2022'!$A206&lt;&gt;"",IF(AND(MONTH($K204) &lt;= 5, MONTH($L204) &gt;= 5), IF($O204 &lt;&gt; "", $E204/$O204, ""), ""),"")</f>
        <v>#VALUE!</v>
      </c>
      <c r="U204" s="10" t="e">
        <f>IF('FY2022'!$A206&lt;&gt;"",IF(AND(MONTH($K204) &lt;= 6, MONTH($L204) &gt;= 6), IF($O204 &lt;&gt; "", $E204/$O204, ""), ""),"")</f>
        <v>#VALUE!</v>
      </c>
      <c r="V204" s="10" t="e">
        <f>IF('FY2022'!$A206&lt;&gt;"",IF(AND(MONTH($K204) &lt;= 7, MONTH($L204) &gt;= 7 ), IF($O204 &lt;&gt; "", $E204/$O204, ""), ""),"")</f>
        <v>#VALUE!</v>
      </c>
      <c r="W204" s="10" t="e">
        <f>IF('FY2022'!$A206&lt;&gt;"",IF(AND(MONTH($K204) &lt;= 8, MONTH($L204) &gt;= 8), IF($O204 &lt;&gt; "", $E204/$O204, ""), ""),"")</f>
        <v>#VALUE!</v>
      </c>
      <c r="X204" s="10" t="e">
        <f>IF('FY2022'!$A206&lt;&gt;"",IF(AND(MONTH($K204) &lt;= 9, MONTH($L204) &gt;= 9), IF($O204 &lt;&gt; "", $E204/$O204, ""), ""),"")</f>
        <v>#VALUE!</v>
      </c>
      <c r="Y204" s="10" t="e">
        <f>IF('FY2022'!$A206&lt;&gt;"",IF(AND(MONTH($K204) &lt;= 10, MONTH($L204) &gt;= 10), IF($O204 &lt;&gt; "", $E204/$O204, ""), ""),"")</f>
        <v>#VALUE!</v>
      </c>
      <c r="Z204" s="10" t="e">
        <f>IF('FY2022'!$A206&lt;&gt;"",IF(AND(MONTH($K204) &lt;= 11, MONTH($L204) &gt;= 11), IF($O204 &lt;&gt; "", $E204/$O204, ""), ""),"")</f>
        <v>#VALUE!</v>
      </c>
      <c r="AA204" s="10" t="e">
        <f>IF('FY2022'!$A206&lt;&gt;"",IF(AND(MONTH($K204) &lt;= 12, MONTH($L204) &gt;= 12), IF($O204 &lt;&gt; "", $E204/$O204, ""), ""),"")</f>
        <v>#VALUE!</v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 t="e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#VALUE!</v>
      </c>
      <c r="L205" s="7" t="e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#VALUE!</v>
      </c>
      <c r="M205" s="7" t="e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#VALUE!</v>
      </c>
      <c r="N205" s="7" t="e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#VALUE!</v>
      </c>
      <c r="O205" s="5" t="e">
        <f t="shared" si="3"/>
        <v>#VALUE!</v>
      </c>
      <c r="P205" s="10" t="e">
        <f>IF('FY2022'!$A207&lt;&gt;"",IF(AND(MONTH($K205) &lt;= 1, MONTH($L205) &gt;= 1), IF($O205 &lt;&gt; "", $E205/$O205, ""), ""),"")</f>
        <v>#VALUE!</v>
      </c>
      <c r="Q205" s="10" t="e">
        <f>IF('FY2022'!$A207&lt;&gt;"",IF(AND(MONTH($K205) &lt;= 2, MONTH($L205) &gt;= 2), IF($O205 &lt;&gt; "", $E205/$O205, ""), ""),"")</f>
        <v>#VALUE!</v>
      </c>
      <c r="R205" s="10" t="e">
        <f>IF('FY2022'!$A207&lt;&gt;"",IF(AND(MONTH($K205) &lt;= 3, MONTH($L205) &gt;= 3), IF($O205 &lt;&gt; "", $E205/$O205, ""), ""),"")</f>
        <v>#VALUE!</v>
      </c>
      <c r="S205" s="10" t="e">
        <f>IF('FY2022'!$A207&lt;&gt;"",IF(AND(MONTH($K205) &lt;= 4, MONTH($L205) &gt;= 4), IF($O205 &lt;&gt; "", $E205/$O205, ""), ""),"")</f>
        <v>#VALUE!</v>
      </c>
      <c r="T205" s="10" t="e">
        <f>IF('FY2022'!$A207&lt;&gt;"",IF(AND(MONTH($K205) &lt;= 5, MONTH($L205) &gt;= 5), IF($O205 &lt;&gt; "", $E205/$O205, ""), ""),"")</f>
        <v>#VALUE!</v>
      </c>
      <c r="U205" s="10" t="e">
        <f>IF('FY2022'!$A207&lt;&gt;"",IF(AND(MONTH($K205) &lt;= 6, MONTH($L205) &gt;= 6), IF($O205 &lt;&gt; "", $E205/$O205, ""), ""),"")</f>
        <v>#VALUE!</v>
      </c>
      <c r="V205" s="10" t="e">
        <f>IF('FY2022'!$A207&lt;&gt;"",IF(AND(MONTH($K205) &lt;= 7, MONTH($L205) &gt;= 7 ), IF($O205 &lt;&gt; "", $E205/$O205, ""), ""),"")</f>
        <v>#VALUE!</v>
      </c>
      <c r="W205" s="10" t="e">
        <f>IF('FY2022'!$A207&lt;&gt;"",IF(AND(MONTH($K205) &lt;= 8, MONTH($L205) &gt;= 8), IF($O205 &lt;&gt; "", $E205/$O205, ""), ""),"")</f>
        <v>#VALUE!</v>
      </c>
      <c r="X205" s="10" t="e">
        <f>IF('FY2022'!$A207&lt;&gt;"",IF(AND(MONTH($K205) &lt;= 9, MONTH($L205) &gt;= 9), IF($O205 &lt;&gt; "", $E205/$O205, ""), ""),"")</f>
        <v>#VALUE!</v>
      </c>
      <c r="Y205" s="10" t="e">
        <f>IF('FY2022'!$A207&lt;&gt;"",IF(AND(MONTH($K205) &lt;= 10, MONTH($L205) &gt;= 10), IF($O205 &lt;&gt; "", $E205/$O205, ""), ""),"")</f>
        <v>#VALUE!</v>
      </c>
      <c r="Z205" s="10" t="e">
        <f>IF('FY2022'!$A207&lt;&gt;"",IF(AND(MONTH($K205) &lt;= 11, MONTH($L205) &gt;= 11), IF($O205 &lt;&gt; "", $E205/$O205, ""), ""),"")</f>
        <v>#VALUE!</v>
      </c>
      <c r="AA205" s="10" t="e">
        <f>IF('FY2022'!$A207&lt;&gt;"",IF(AND(MONTH($K205) &lt;= 12, MONTH($L205) &gt;= 12), IF($O205 &lt;&gt; "", $E205/$O205, ""), ""),"")</f>
        <v>#VALUE!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 t="e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#VALUE!</v>
      </c>
      <c r="L206" s="7" t="e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#VALUE!</v>
      </c>
      <c r="M206" s="7" t="e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#VALUE!</v>
      </c>
      <c r="N206" s="7" t="e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#VALUE!</v>
      </c>
      <c r="O206" s="5" t="e">
        <f t="shared" si="3"/>
        <v>#VALUE!</v>
      </c>
      <c r="P206" s="10" t="e">
        <f>IF('FY2022'!$A208&lt;&gt;"",IF(AND(MONTH($K206) &lt;= 1, MONTH($L206) &gt;= 1), IF($O206 &lt;&gt; "", $E206/$O206, ""), ""),"")</f>
        <v>#VALUE!</v>
      </c>
      <c r="Q206" s="10" t="e">
        <f>IF('FY2022'!$A208&lt;&gt;"",IF(AND(MONTH($K206) &lt;= 2, MONTH($L206) &gt;= 2), IF($O206 &lt;&gt; "", $E206/$O206, ""), ""),"")</f>
        <v>#VALUE!</v>
      </c>
      <c r="R206" s="10" t="e">
        <f>IF('FY2022'!$A208&lt;&gt;"",IF(AND(MONTH($K206) &lt;= 3, MONTH($L206) &gt;= 3), IF($O206 &lt;&gt; "", $E206/$O206, ""), ""),"")</f>
        <v>#VALUE!</v>
      </c>
      <c r="S206" s="10" t="e">
        <f>IF('FY2022'!$A208&lt;&gt;"",IF(AND(MONTH($K206) &lt;= 4, MONTH($L206) &gt;= 4), IF($O206 &lt;&gt; "", $E206/$O206, ""), ""),"")</f>
        <v>#VALUE!</v>
      </c>
      <c r="T206" s="10" t="e">
        <f>IF('FY2022'!$A208&lt;&gt;"",IF(AND(MONTH($K206) &lt;= 5, MONTH($L206) &gt;= 5), IF($O206 &lt;&gt; "", $E206/$O206, ""), ""),"")</f>
        <v>#VALUE!</v>
      </c>
      <c r="U206" s="10" t="e">
        <f>IF('FY2022'!$A208&lt;&gt;"",IF(AND(MONTH($K206) &lt;= 6, MONTH($L206) &gt;= 6), IF($O206 &lt;&gt; "", $E206/$O206, ""), ""),"")</f>
        <v>#VALUE!</v>
      </c>
      <c r="V206" s="10" t="e">
        <f>IF('FY2022'!$A208&lt;&gt;"",IF(AND(MONTH($K206) &lt;= 7, MONTH($L206) &gt;= 7 ), IF($O206 &lt;&gt; "", $E206/$O206, ""), ""),"")</f>
        <v>#VALUE!</v>
      </c>
      <c r="W206" s="10" t="e">
        <f>IF('FY2022'!$A208&lt;&gt;"",IF(AND(MONTH($K206) &lt;= 8, MONTH($L206) &gt;= 8), IF($O206 &lt;&gt; "", $E206/$O206, ""), ""),"")</f>
        <v>#VALUE!</v>
      </c>
      <c r="X206" s="10" t="e">
        <f>IF('FY2022'!$A208&lt;&gt;"",IF(AND(MONTH($K206) &lt;= 9, MONTH($L206) &gt;= 9), IF($O206 &lt;&gt; "", $E206/$O206, ""), ""),"")</f>
        <v>#VALUE!</v>
      </c>
      <c r="Y206" s="10" t="e">
        <f>IF('FY2022'!$A208&lt;&gt;"",IF(AND(MONTH($K206) &lt;= 10, MONTH($L206) &gt;= 10), IF($O206 &lt;&gt; "", $E206/$O206, ""), ""),"")</f>
        <v>#VALUE!</v>
      </c>
      <c r="Z206" s="10" t="e">
        <f>IF('FY2022'!$A208&lt;&gt;"",IF(AND(MONTH($K206) &lt;= 11, MONTH($L206) &gt;= 11), IF($O206 &lt;&gt; "", $E206/$O206, ""), ""),"")</f>
        <v>#VALUE!</v>
      </c>
      <c r="AA206" s="10" t="e">
        <f>IF('FY2022'!$A208&lt;&gt;"",IF(AND(MONTH($K206) &lt;= 12, MONTH($L206) &gt;= 12), IF($O206 &lt;&gt; "", $E206/$O206, ""), ""),"")</f>
        <v>#VALUE!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 t="e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#VALUE!</v>
      </c>
      <c r="L207" s="7" t="e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#VALUE!</v>
      </c>
      <c r="M207" s="7" t="e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#VALUE!</v>
      </c>
      <c r="N207" s="7" t="e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#VALUE!</v>
      </c>
      <c r="O207" s="5" t="e">
        <f t="shared" si="3"/>
        <v>#VALUE!</v>
      </c>
      <c r="P207" s="10" t="e">
        <f>IF('FY2022'!$A209&lt;&gt;"",IF(AND(MONTH($K207) &lt;= 1, MONTH($L207) &gt;= 1), IF($O207 &lt;&gt; "", $E207/$O207, ""), ""),"")</f>
        <v>#VALUE!</v>
      </c>
      <c r="Q207" s="10" t="e">
        <f>IF('FY2022'!$A209&lt;&gt;"",IF(AND(MONTH($K207) &lt;= 2, MONTH($L207) &gt;= 2), IF($O207 &lt;&gt; "", $E207/$O207, ""), ""),"")</f>
        <v>#VALUE!</v>
      </c>
      <c r="R207" s="10" t="e">
        <f>IF('FY2022'!$A209&lt;&gt;"",IF(AND(MONTH($K207) &lt;= 3, MONTH($L207) &gt;= 3), IF($O207 &lt;&gt; "", $E207/$O207, ""), ""),"")</f>
        <v>#VALUE!</v>
      </c>
      <c r="S207" s="10" t="e">
        <f>IF('FY2022'!$A209&lt;&gt;"",IF(AND(MONTH($K207) &lt;= 4, MONTH($L207) &gt;= 4), IF($O207 &lt;&gt; "", $E207/$O207, ""), ""),"")</f>
        <v>#VALUE!</v>
      </c>
      <c r="T207" s="10" t="e">
        <f>IF('FY2022'!$A209&lt;&gt;"",IF(AND(MONTH($K207) &lt;= 5, MONTH($L207) &gt;= 5), IF($O207 &lt;&gt; "", $E207/$O207, ""), ""),"")</f>
        <v>#VALUE!</v>
      </c>
      <c r="U207" s="10" t="e">
        <f>IF('FY2022'!$A209&lt;&gt;"",IF(AND(MONTH($K207) &lt;= 6, MONTH($L207) &gt;= 6), IF($O207 &lt;&gt; "", $E207/$O207, ""), ""),"")</f>
        <v>#VALUE!</v>
      </c>
      <c r="V207" s="10" t="e">
        <f>IF('FY2022'!$A209&lt;&gt;"",IF(AND(MONTH($K207) &lt;= 7, MONTH($L207) &gt;= 7 ), IF($O207 &lt;&gt; "", $E207/$O207, ""), ""),"")</f>
        <v>#VALUE!</v>
      </c>
      <c r="W207" s="10" t="e">
        <f>IF('FY2022'!$A209&lt;&gt;"",IF(AND(MONTH($K207) &lt;= 8, MONTH($L207) &gt;= 8), IF($O207 &lt;&gt; "", $E207/$O207, ""), ""),"")</f>
        <v>#VALUE!</v>
      </c>
      <c r="X207" s="10" t="e">
        <f>IF('FY2022'!$A209&lt;&gt;"",IF(AND(MONTH($K207) &lt;= 9, MONTH($L207) &gt;= 9), IF($O207 &lt;&gt; "", $E207/$O207, ""), ""),"")</f>
        <v>#VALUE!</v>
      </c>
      <c r="Y207" s="10" t="e">
        <f>IF('FY2022'!$A209&lt;&gt;"",IF(AND(MONTH($K207) &lt;= 10, MONTH($L207) &gt;= 10), IF($O207 &lt;&gt; "", $E207/$O207, ""), ""),"")</f>
        <v>#VALUE!</v>
      </c>
      <c r="Z207" s="10" t="e">
        <f>IF('FY2022'!$A209&lt;&gt;"",IF(AND(MONTH($K207) &lt;= 11, MONTH($L207) &gt;= 11), IF($O207 &lt;&gt; "", $E207/$O207, ""), ""),"")</f>
        <v>#VALUE!</v>
      </c>
      <c r="AA207" s="10" t="e">
        <f>IF('FY2022'!$A209&lt;&gt;"",IF(AND(MONTH($K207) &lt;= 12, MONTH($L207) &gt;= 12), IF($O207 &lt;&gt; "", $E207/$O207, ""), ""),"")</f>
        <v>#VALUE!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 t="e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#VALUE!</v>
      </c>
      <c r="L208" s="7" t="e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#VALUE!</v>
      </c>
      <c r="M208" s="7" t="e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#VALUE!</v>
      </c>
      <c r="N208" s="7" t="e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#VALUE!</v>
      </c>
      <c r="O208" s="5" t="e">
        <f t="shared" si="3"/>
        <v>#VALUE!</v>
      </c>
      <c r="P208" s="10" t="e">
        <f>IF('FY2022'!$A210&lt;&gt;"",IF(AND(MONTH($K208) &lt;= 1, MONTH($L208) &gt;= 1), IF($O208 &lt;&gt; "", $E208/$O208, ""), ""),"")</f>
        <v>#VALUE!</v>
      </c>
      <c r="Q208" s="10" t="e">
        <f>IF('FY2022'!$A210&lt;&gt;"",IF(AND(MONTH($K208) &lt;= 2, MONTH($L208) &gt;= 2), IF($O208 &lt;&gt; "", $E208/$O208, ""), ""),"")</f>
        <v>#VALUE!</v>
      </c>
      <c r="R208" s="10" t="e">
        <f>IF('FY2022'!$A210&lt;&gt;"",IF(AND(MONTH($K208) &lt;= 3, MONTH($L208) &gt;= 3), IF($O208 &lt;&gt; "", $E208/$O208, ""), ""),"")</f>
        <v>#VALUE!</v>
      </c>
      <c r="S208" s="10" t="e">
        <f>IF('FY2022'!$A210&lt;&gt;"",IF(AND(MONTH($K208) &lt;= 4, MONTH($L208) &gt;= 4), IF($O208 &lt;&gt; "", $E208/$O208, ""), ""),"")</f>
        <v>#VALUE!</v>
      </c>
      <c r="T208" s="10" t="e">
        <f>IF('FY2022'!$A210&lt;&gt;"",IF(AND(MONTH($K208) &lt;= 5, MONTH($L208) &gt;= 5), IF($O208 &lt;&gt; "", $E208/$O208, ""), ""),"")</f>
        <v>#VALUE!</v>
      </c>
      <c r="U208" s="10" t="e">
        <f>IF('FY2022'!$A210&lt;&gt;"",IF(AND(MONTH($K208) &lt;= 6, MONTH($L208) &gt;= 6), IF($O208 &lt;&gt; "", $E208/$O208, ""), ""),"")</f>
        <v>#VALUE!</v>
      </c>
      <c r="V208" s="10" t="e">
        <f>IF('FY2022'!$A210&lt;&gt;"",IF(AND(MONTH($K208) &lt;= 7, MONTH($L208) &gt;= 7 ), IF($O208 &lt;&gt; "", $E208/$O208, ""), ""),"")</f>
        <v>#VALUE!</v>
      </c>
      <c r="W208" s="10" t="e">
        <f>IF('FY2022'!$A210&lt;&gt;"",IF(AND(MONTH($K208) &lt;= 8, MONTH($L208) &gt;= 8), IF($O208 &lt;&gt; "", $E208/$O208, ""), ""),"")</f>
        <v>#VALUE!</v>
      </c>
      <c r="X208" s="10" t="e">
        <f>IF('FY2022'!$A210&lt;&gt;"",IF(AND(MONTH($K208) &lt;= 9, MONTH($L208) &gt;= 9), IF($O208 &lt;&gt; "", $E208/$O208, ""), ""),"")</f>
        <v>#VALUE!</v>
      </c>
      <c r="Y208" s="10" t="e">
        <f>IF('FY2022'!$A210&lt;&gt;"",IF(AND(MONTH($K208) &lt;= 10, MONTH($L208) &gt;= 10), IF($O208 &lt;&gt; "", $E208/$O208, ""), ""),"")</f>
        <v>#VALUE!</v>
      </c>
      <c r="Z208" s="10" t="e">
        <f>IF('FY2022'!$A210&lt;&gt;"",IF(AND(MONTH($K208) &lt;= 11, MONTH($L208) &gt;= 11), IF($O208 &lt;&gt; "", $E208/$O208, ""), ""),"")</f>
        <v>#VALUE!</v>
      </c>
      <c r="AA208" s="10" t="e">
        <f>IF('FY2022'!$A210&lt;&gt;"",IF(AND(MONTH($K208) &lt;= 12, MONTH($L208) &gt;= 12), IF($O208 &lt;&gt; "", $E208/$O208, ""), ""),"")</f>
        <v>#VALUE!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 t="e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#VALUE!</v>
      </c>
      <c r="L209" s="7" t="e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#VALUE!</v>
      </c>
      <c r="M209" s="7" t="e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#VALUE!</v>
      </c>
      <c r="N209" s="7" t="e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#VALUE!</v>
      </c>
      <c r="O209" s="5" t="e">
        <f t="shared" si="3"/>
        <v>#VALUE!</v>
      </c>
      <c r="P209" s="10" t="e">
        <f>IF('FY2022'!$A211&lt;&gt;"",IF(AND(MONTH($K209) &lt;= 1, MONTH($L209) &gt;= 1), IF($O209 &lt;&gt; "", $E209/$O209, ""), ""),"")</f>
        <v>#VALUE!</v>
      </c>
      <c r="Q209" s="10" t="e">
        <f>IF('FY2022'!$A211&lt;&gt;"",IF(AND(MONTH($K209) &lt;= 2, MONTH($L209) &gt;= 2), IF($O209 &lt;&gt; "", $E209/$O209, ""), ""),"")</f>
        <v>#VALUE!</v>
      </c>
      <c r="R209" s="10" t="e">
        <f>IF('FY2022'!$A211&lt;&gt;"",IF(AND(MONTH($K209) &lt;= 3, MONTH($L209) &gt;= 3), IF($O209 &lt;&gt; "", $E209/$O209, ""), ""),"")</f>
        <v>#VALUE!</v>
      </c>
      <c r="S209" s="10" t="e">
        <f>IF('FY2022'!$A211&lt;&gt;"",IF(AND(MONTH($K209) &lt;= 4, MONTH($L209) &gt;= 4), IF($O209 &lt;&gt; "", $E209/$O209, ""), ""),"")</f>
        <v>#VALUE!</v>
      </c>
      <c r="T209" s="10" t="e">
        <f>IF('FY2022'!$A211&lt;&gt;"",IF(AND(MONTH($K209) &lt;= 5, MONTH($L209) &gt;= 5), IF($O209 &lt;&gt; "", $E209/$O209, ""), ""),"")</f>
        <v>#VALUE!</v>
      </c>
      <c r="U209" s="10" t="e">
        <f>IF('FY2022'!$A211&lt;&gt;"",IF(AND(MONTH($K209) &lt;= 6, MONTH($L209) &gt;= 6), IF($O209 &lt;&gt; "", $E209/$O209, ""), ""),"")</f>
        <v>#VALUE!</v>
      </c>
      <c r="V209" s="10" t="e">
        <f>IF('FY2022'!$A211&lt;&gt;"",IF(AND(MONTH($K209) &lt;= 7, MONTH($L209) &gt;= 7 ), IF($O209 &lt;&gt; "", $E209/$O209, ""), ""),"")</f>
        <v>#VALUE!</v>
      </c>
      <c r="W209" s="10" t="e">
        <f>IF('FY2022'!$A211&lt;&gt;"",IF(AND(MONTH($K209) &lt;= 8, MONTH($L209) &gt;= 8), IF($O209 &lt;&gt; "", $E209/$O209, ""), ""),"")</f>
        <v>#VALUE!</v>
      </c>
      <c r="X209" s="10" t="e">
        <f>IF('FY2022'!$A211&lt;&gt;"",IF(AND(MONTH($K209) &lt;= 9, MONTH($L209) &gt;= 9), IF($O209 &lt;&gt; "", $E209/$O209, ""), ""),"")</f>
        <v>#VALUE!</v>
      </c>
      <c r="Y209" s="10" t="e">
        <f>IF('FY2022'!$A211&lt;&gt;"",IF(AND(MONTH($K209) &lt;= 10, MONTH($L209) &gt;= 10), IF($O209 &lt;&gt; "", $E209/$O209, ""), ""),"")</f>
        <v>#VALUE!</v>
      </c>
      <c r="Z209" s="10" t="e">
        <f>IF('FY2022'!$A211&lt;&gt;"",IF(AND(MONTH($K209) &lt;= 11, MONTH($L209) &gt;= 11), IF($O209 &lt;&gt; "", $E209/$O209, ""), ""),"")</f>
        <v>#VALUE!</v>
      </c>
      <c r="AA209" s="10" t="e">
        <f>IF('FY2022'!$A211&lt;&gt;"",IF(AND(MONTH($K209) &lt;= 12, MONTH($L209) &gt;= 12), IF($O209 &lt;&gt; "", $E209/$O209, ""), ""),"")</f>
        <v>#VALUE!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 t="e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#VALUE!</v>
      </c>
      <c r="L210" s="7" t="e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#VALUE!</v>
      </c>
      <c r="M210" s="7" t="e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#VALUE!</v>
      </c>
      <c r="N210" s="7" t="e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#VALUE!</v>
      </c>
      <c r="O210" s="5" t="e">
        <f t="shared" si="3"/>
        <v>#VALUE!</v>
      </c>
      <c r="P210" s="10" t="e">
        <f>IF('FY2022'!$A212&lt;&gt;"",IF(AND(MONTH($K210) &lt;= 1, MONTH($L210) &gt;= 1), IF($O210 &lt;&gt; "", $E210/$O210, ""), ""),"")</f>
        <v>#VALUE!</v>
      </c>
      <c r="Q210" s="10" t="e">
        <f>IF('FY2022'!$A212&lt;&gt;"",IF(AND(MONTH($K210) &lt;= 2, MONTH($L210) &gt;= 2), IF($O210 &lt;&gt; "", $E210/$O210, ""), ""),"")</f>
        <v>#VALUE!</v>
      </c>
      <c r="R210" s="10" t="e">
        <f>IF('FY2022'!$A212&lt;&gt;"",IF(AND(MONTH($K210) &lt;= 3, MONTH($L210) &gt;= 3), IF($O210 &lt;&gt; "", $E210/$O210, ""), ""),"")</f>
        <v>#VALUE!</v>
      </c>
      <c r="S210" s="10" t="e">
        <f>IF('FY2022'!$A212&lt;&gt;"",IF(AND(MONTH($K210) &lt;= 4, MONTH($L210) &gt;= 4), IF($O210 &lt;&gt; "", $E210/$O210, ""), ""),"")</f>
        <v>#VALUE!</v>
      </c>
      <c r="T210" s="10" t="e">
        <f>IF('FY2022'!$A212&lt;&gt;"",IF(AND(MONTH($K210) &lt;= 5, MONTH($L210) &gt;= 5), IF($O210 &lt;&gt; "", $E210/$O210, ""), ""),"")</f>
        <v>#VALUE!</v>
      </c>
      <c r="U210" s="10" t="e">
        <f>IF('FY2022'!$A212&lt;&gt;"",IF(AND(MONTH($K210) &lt;= 6, MONTH($L210) &gt;= 6), IF($O210 &lt;&gt; "", $E210/$O210, ""), ""),"")</f>
        <v>#VALUE!</v>
      </c>
      <c r="V210" s="10" t="e">
        <f>IF('FY2022'!$A212&lt;&gt;"",IF(AND(MONTH($K210) &lt;= 7, MONTH($L210) &gt;= 7 ), IF($O210 &lt;&gt; "", $E210/$O210, ""), ""),"")</f>
        <v>#VALUE!</v>
      </c>
      <c r="W210" s="10" t="e">
        <f>IF('FY2022'!$A212&lt;&gt;"",IF(AND(MONTH($K210) &lt;= 8, MONTH($L210) &gt;= 8), IF($O210 &lt;&gt; "", $E210/$O210, ""), ""),"")</f>
        <v>#VALUE!</v>
      </c>
      <c r="X210" s="10" t="e">
        <f>IF('FY2022'!$A212&lt;&gt;"",IF(AND(MONTH($K210) &lt;= 9, MONTH($L210) &gt;= 9), IF($O210 &lt;&gt; "", $E210/$O210, ""), ""),"")</f>
        <v>#VALUE!</v>
      </c>
      <c r="Y210" s="10" t="e">
        <f>IF('FY2022'!$A212&lt;&gt;"",IF(AND(MONTH($K210) &lt;= 10, MONTH($L210) &gt;= 10), IF($O210 &lt;&gt; "", $E210/$O210, ""), ""),"")</f>
        <v>#VALUE!</v>
      </c>
      <c r="Z210" s="10" t="e">
        <f>IF('FY2022'!$A212&lt;&gt;"",IF(AND(MONTH($K210) &lt;= 11, MONTH($L210) &gt;= 11), IF($O210 &lt;&gt; "", $E210/$O210, ""), ""),"")</f>
        <v>#VALUE!</v>
      </c>
      <c r="AA210" s="10" t="e">
        <f>IF('FY2022'!$A212&lt;&gt;"",IF(AND(MONTH($K210) &lt;= 12, MONTH($L210) &gt;= 12), IF($O210 &lt;&gt; "", $E210/$O210, ""), ""),"")</f>
        <v>#VALUE!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 t="e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#VALUE!</v>
      </c>
      <c r="L211" s="7" t="e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#VALUE!</v>
      </c>
      <c r="M211" s="7" t="e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#VALUE!</v>
      </c>
      <c r="N211" s="7" t="e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#VALUE!</v>
      </c>
      <c r="O211" s="5" t="e">
        <f t="shared" si="3"/>
        <v>#VALUE!</v>
      </c>
      <c r="P211" s="10" t="e">
        <f>IF('FY2022'!$A213&lt;&gt;"",IF(AND(MONTH($K211) &lt;= 1, MONTH($L211) &gt;= 1), IF($O211 &lt;&gt; "", $E211/$O211, ""), ""),"")</f>
        <v>#VALUE!</v>
      </c>
      <c r="Q211" s="10" t="e">
        <f>IF('FY2022'!$A213&lt;&gt;"",IF(AND(MONTH($K211) &lt;= 2, MONTH($L211) &gt;= 2), IF($O211 &lt;&gt; "", $E211/$O211, ""), ""),"")</f>
        <v>#VALUE!</v>
      </c>
      <c r="R211" s="10" t="e">
        <f>IF('FY2022'!$A213&lt;&gt;"",IF(AND(MONTH($K211) &lt;= 3, MONTH($L211) &gt;= 3), IF($O211 &lt;&gt; "", $E211/$O211, ""), ""),"")</f>
        <v>#VALUE!</v>
      </c>
      <c r="S211" s="10" t="e">
        <f>IF('FY2022'!$A213&lt;&gt;"",IF(AND(MONTH($K211) &lt;= 4, MONTH($L211) &gt;= 4), IF($O211 &lt;&gt; "", $E211/$O211, ""), ""),"")</f>
        <v>#VALUE!</v>
      </c>
      <c r="T211" s="10" t="e">
        <f>IF('FY2022'!$A213&lt;&gt;"",IF(AND(MONTH($K211) &lt;= 5, MONTH($L211) &gt;= 5), IF($O211 &lt;&gt; "", $E211/$O211, ""), ""),"")</f>
        <v>#VALUE!</v>
      </c>
      <c r="U211" s="10" t="e">
        <f>IF('FY2022'!$A213&lt;&gt;"",IF(AND(MONTH($K211) &lt;= 6, MONTH($L211) &gt;= 6), IF($O211 &lt;&gt; "", $E211/$O211, ""), ""),"")</f>
        <v>#VALUE!</v>
      </c>
      <c r="V211" s="10" t="e">
        <f>IF('FY2022'!$A213&lt;&gt;"",IF(AND(MONTH($K211) &lt;= 7, MONTH($L211) &gt;= 7 ), IF($O211 &lt;&gt; "", $E211/$O211, ""), ""),"")</f>
        <v>#VALUE!</v>
      </c>
      <c r="W211" s="10" t="e">
        <f>IF('FY2022'!$A213&lt;&gt;"",IF(AND(MONTH($K211) &lt;= 8, MONTH($L211) &gt;= 8), IF($O211 &lt;&gt; "", $E211/$O211, ""), ""),"")</f>
        <v>#VALUE!</v>
      </c>
      <c r="X211" s="10" t="e">
        <f>IF('FY2022'!$A213&lt;&gt;"",IF(AND(MONTH($K211) &lt;= 9, MONTH($L211) &gt;= 9), IF($O211 &lt;&gt; "", $E211/$O211, ""), ""),"")</f>
        <v>#VALUE!</v>
      </c>
      <c r="Y211" s="10" t="e">
        <f>IF('FY2022'!$A213&lt;&gt;"",IF(AND(MONTH($K211) &lt;= 10, MONTH($L211) &gt;= 10), IF($O211 &lt;&gt; "", $E211/$O211, ""), ""),"")</f>
        <v>#VALUE!</v>
      </c>
      <c r="Z211" s="10" t="e">
        <f>IF('FY2022'!$A213&lt;&gt;"",IF(AND(MONTH($K211) &lt;= 11, MONTH($L211) &gt;= 11), IF($O211 &lt;&gt; "", $E211/$O211, ""), ""),"")</f>
        <v>#VALUE!</v>
      </c>
      <c r="AA211" s="10" t="e">
        <f>IF('FY2022'!$A213&lt;&gt;"",IF(AND(MONTH($K211) &lt;= 12, MONTH($L211) &gt;= 12), IF($O211 &lt;&gt; "", $E211/$O211, ""), ""),"")</f>
        <v>#VALUE!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 t="e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#VALUE!</v>
      </c>
      <c r="L212" s="7" t="e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#VALUE!</v>
      </c>
      <c r="M212" s="7" t="e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#VALUE!</v>
      </c>
      <c r="N212" s="7" t="e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#VALUE!</v>
      </c>
      <c r="O212" s="5" t="e">
        <f t="shared" si="3"/>
        <v>#VALUE!</v>
      </c>
      <c r="P212" s="10" t="e">
        <f>IF('FY2022'!$A214&lt;&gt;"",IF(AND(MONTH($K212) &lt;= 1, MONTH($L212) &gt;= 1), IF($O212 &lt;&gt; "", $E212/$O212, ""), ""),"")</f>
        <v>#VALUE!</v>
      </c>
      <c r="Q212" s="10" t="e">
        <f>IF('FY2022'!$A214&lt;&gt;"",IF(AND(MONTH($K212) &lt;= 2, MONTH($L212) &gt;= 2), IF($O212 &lt;&gt; "", $E212/$O212, ""), ""),"")</f>
        <v>#VALUE!</v>
      </c>
      <c r="R212" s="10" t="e">
        <f>IF('FY2022'!$A214&lt;&gt;"",IF(AND(MONTH($K212) &lt;= 3, MONTH($L212) &gt;= 3), IF($O212 &lt;&gt; "", $E212/$O212, ""), ""),"")</f>
        <v>#VALUE!</v>
      </c>
      <c r="S212" s="10" t="e">
        <f>IF('FY2022'!$A214&lt;&gt;"",IF(AND(MONTH($K212) &lt;= 4, MONTH($L212) &gt;= 4), IF($O212 &lt;&gt; "", $E212/$O212, ""), ""),"")</f>
        <v>#VALUE!</v>
      </c>
      <c r="T212" s="10" t="e">
        <f>IF('FY2022'!$A214&lt;&gt;"",IF(AND(MONTH($K212) &lt;= 5, MONTH($L212) &gt;= 5), IF($O212 &lt;&gt; "", $E212/$O212, ""), ""),"")</f>
        <v>#VALUE!</v>
      </c>
      <c r="U212" s="10" t="e">
        <f>IF('FY2022'!$A214&lt;&gt;"",IF(AND(MONTH($K212) &lt;= 6, MONTH($L212) &gt;= 6), IF($O212 &lt;&gt; "", $E212/$O212, ""), ""),"")</f>
        <v>#VALUE!</v>
      </c>
      <c r="V212" s="10" t="e">
        <f>IF('FY2022'!$A214&lt;&gt;"",IF(AND(MONTH($K212) &lt;= 7, MONTH($L212) &gt;= 7 ), IF($O212 &lt;&gt; "", $E212/$O212, ""), ""),"")</f>
        <v>#VALUE!</v>
      </c>
      <c r="W212" s="10" t="e">
        <f>IF('FY2022'!$A214&lt;&gt;"",IF(AND(MONTH($K212) &lt;= 8, MONTH($L212) &gt;= 8), IF($O212 &lt;&gt; "", $E212/$O212, ""), ""),"")</f>
        <v>#VALUE!</v>
      </c>
      <c r="X212" s="10" t="e">
        <f>IF('FY2022'!$A214&lt;&gt;"",IF(AND(MONTH($K212) &lt;= 9, MONTH($L212) &gt;= 9), IF($O212 &lt;&gt; "", $E212/$O212, ""), ""),"")</f>
        <v>#VALUE!</v>
      </c>
      <c r="Y212" s="10" t="e">
        <f>IF('FY2022'!$A214&lt;&gt;"",IF(AND(MONTH($K212) &lt;= 10, MONTH($L212) &gt;= 10), IF($O212 &lt;&gt; "", $E212/$O212, ""), ""),"")</f>
        <v>#VALUE!</v>
      </c>
      <c r="Z212" s="10" t="e">
        <f>IF('FY2022'!$A214&lt;&gt;"",IF(AND(MONTH($K212) &lt;= 11, MONTH($L212) &gt;= 11), IF($O212 &lt;&gt; "", $E212/$O212, ""), ""),"")</f>
        <v>#VALUE!</v>
      </c>
      <c r="AA212" s="10" t="e">
        <f>IF('FY2022'!$A214&lt;&gt;"",IF(AND(MONTH($K212) &lt;= 12, MONTH($L212) &gt;= 12), IF($O212 &lt;&gt; "", $E212/$O212, ""), ""),"")</f>
        <v>#VALUE!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 t="e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#VALUE!</v>
      </c>
      <c r="L213" s="7" t="e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#VALUE!</v>
      </c>
      <c r="M213" s="7" t="e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#VALUE!</v>
      </c>
      <c r="N213" s="7" t="e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#VALUE!</v>
      </c>
      <c r="O213" s="5" t="e">
        <f t="shared" si="3"/>
        <v>#VALUE!</v>
      </c>
      <c r="P213" s="10" t="e">
        <f>IF('FY2022'!$A215&lt;&gt;"",IF(AND(MONTH($K213) &lt;= 1, MONTH($L213) &gt;= 1), IF($O213 &lt;&gt; "", $E213/$O213, ""), ""),"")</f>
        <v>#VALUE!</v>
      </c>
      <c r="Q213" s="10" t="e">
        <f>IF('FY2022'!$A215&lt;&gt;"",IF(AND(MONTH($K213) &lt;= 2, MONTH($L213) &gt;= 2), IF($O213 &lt;&gt; "", $E213/$O213, ""), ""),"")</f>
        <v>#VALUE!</v>
      </c>
      <c r="R213" s="10" t="e">
        <f>IF('FY2022'!$A215&lt;&gt;"",IF(AND(MONTH($K213) &lt;= 3, MONTH($L213) &gt;= 3), IF($O213 &lt;&gt; "", $E213/$O213, ""), ""),"")</f>
        <v>#VALUE!</v>
      </c>
      <c r="S213" s="10" t="e">
        <f>IF('FY2022'!$A215&lt;&gt;"",IF(AND(MONTH($K213) &lt;= 4, MONTH($L213) &gt;= 4), IF($O213 &lt;&gt; "", $E213/$O213, ""), ""),"")</f>
        <v>#VALUE!</v>
      </c>
      <c r="T213" s="10" t="e">
        <f>IF('FY2022'!$A215&lt;&gt;"",IF(AND(MONTH($K213) &lt;= 5, MONTH($L213) &gt;= 5), IF($O213 &lt;&gt; "", $E213/$O213, ""), ""),"")</f>
        <v>#VALUE!</v>
      </c>
      <c r="U213" s="10" t="e">
        <f>IF('FY2022'!$A215&lt;&gt;"",IF(AND(MONTH($K213) &lt;= 6, MONTH($L213) &gt;= 6), IF($O213 &lt;&gt; "", $E213/$O213, ""), ""),"")</f>
        <v>#VALUE!</v>
      </c>
      <c r="V213" s="10" t="e">
        <f>IF('FY2022'!$A215&lt;&gt;"",IF(AND(MONTH($K213) &lt;= 7, MONTH($L213) &gt;= 7 ), IF($O213 &lt;&gt; "", $E213/$O213, ""), ""),"")</f>
        <v>#VALUE!</v>
      </c>
      <c r="W213" s="10" t="e">
        <f>IF('FY2022'!$A215&lt;&gt;"",IF(AND(MONTH($K213) &lt;= 8, MONTH($L213) &gt;= 8), IF($O213 &lt;&gt; "", $E213/$O213, ""), ""),"")</f>
        <v>#VALUE!</v>
      </c>
      <c r="X213" s="10" t="e">
        <f>IF('FY2022'!$A215&lt;&gt;"",IF(AND(MONTH($K213) &lt;= 9, MONTH($L213) &gt;= 9), IF($O213 &lt;&gt; "", $E213/$O213, ""), ""),"")</f>
        <v>#VALUE!</v>
      </c>
      <c r="Y213" s="10" t="e">
        <f>IF('FY2022'!$A215&lt;&gt;"",IF(AND(MONTH($K213) &lt;= 10, MONTH($L213) &gt;= 10), IF($O213 &lt;&gt; "", $E213/$O213, ""), ""),"")</f>
        <v>#VALUE!</v>
      </c>
      <c r="Z213" s="10" t="e">
        <f>IF('FY2022'!$A215&lt;&gt;"",IF(AND(MONTH($K213) &lt;= 11, MONTH($L213) &gt;= 11), IF($O213 &lt;&gt; "", $E213/$O213, ""), ""),"")</f>
        <v>#VALUE!</v>
      </c>
      <c r="AA213" s="10" t="e">
        <f>IF('FY2022'!$A215&lt;&gt;"",IF(AND(MONTH($K213) &lt;= 12, MONTH($L213) &gt;= 12), IF($O213 &lt;&gt; "", $E213/$O213, ""), ""),"")</f>
        <v>#VALUE!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 t="e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#VALUE!</v>
      </c>
      <c r="L214" s="7" t="e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#VALUE!</v>
      </c>
      <c r="M214" s="7" t="e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#VALUE!</v>
      </c>
      <c r="N214" s="7" t="e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#VALUE!</v>
      </c>
      <c r="O214" s="5" t="e">
        <f t="shared" si="3"/>
        <v>#VALUE!</v>
      </c>
      <c r="P214" s="10" t="e">
        <f>IF('FY2022'!$A216&lt;&gt;"",IF(AND(MONTH($K214) &lt;= 1, MONTH($L214) &gt;= 1), IF($O214 &lt;&gt; "", $E214/$O214, ""), ""),"")</f>
        <v>#VALUE!</v>
      </c>
      <c r="Q214" s="10" t="e">
        <f>IF('FY2022'!$A216&lt;&gt;"",IF(AND(MONTH($K214) &lt;= 2, MONTH($L214) &gt;= 2), IF($O214 &lt;&gt; "", $E214/$O214, ""), ""),"")</f>
        <v>#VALUE!</v>
      </c>
      <c r="R214" s="10" t="e">
        <f>IF('FY2022'!$A216&lt;&gt;"",IF(AND(MONTH($K214) &lt;= 3, MONTH($L214) &gt;= 3), IF($O214 &lt;&gt; "", $E214/$O214, ""), ""),"")</f>
        <v>#VALUE!</v>
      </c>
      <c r="S214" s="10" t="e">
        <f>IF('FY2022'!$A216&lt;&gt;"",IF(AND(MONTH($K214) &lt;= 4, MONTH($L214) &gt;= 4), IF($O214 &lt;&gt; "", $E214/$O214, ""), ""),"")</f>
        <v>#VALUE!</v>
      </c>
      <c r="T214" s="10" t="e">
        <f>IF('FY2022'!$A216&lt;&gt;"",IF(AND(MONTH($K214) &lt;= 5, MONTH($L214) &gt;= 5), IF($O214 &lt;&gt; "", $E214/$O214, ""), ""),"")</f>
        <v>#VALUE!</v>
      </c>
      <c r="U214" s="10" t="e">
        <f>IF('FY2022'!$A216&lt;&gt;"",IF(AND(MONTH($K214) &lt;= 6, MONTH($L214) &gt;= 6), IF($O214 &lt;&gt; "", $E214/$O214, ""), ""),"")</f>
        <v>#VALUE!</v>
      </c>
      <c r="V214" s="10" t="e">
        <f>IF('FY2022'!$A216&lt;&gt;"",IF(AND(MONTH($K214) &lt;= 7, MONTH($L214) &gt;= 7 ), IF($O214 &lt;&gt; "", $E214/$O214, ""), ""),"")</f>
        <v>#VALUE!</v>
      </c>
      <c r="W214" s="10" t="e">
        <f>IF('FY2022'!$A216&lt;&gt;"",IF(AND(MONTH($K214) &lt;= 8, MONTH($L214) &gt;= 8), IF($O214 &lt;&gt; "", $E214/$O214, ""), ""),"")</f>
        <v>#VALUE!</v>
      </c>
      <c r="X214" s="10" t="e">
        <f>IF('FY2022'!$A216&lt;&gt;"",IF(AND(MONTH($K214) &lt;= 9, MONTH($L214) &gt;= 9), IF($O214 &lt;&gt; "", $E214/$O214, ""), ""),"")</f>
        <v>#VALUE!</v>
      </c>
      <c r="Y214" s="10" t="e">
        <f>IF('FY2022'!$A216&lt;&gt;"",IF(AND(MONTH($K214) &lt;= 10, MONTH($L214) &gt;= 10), IF($O214 &lt;&gt; "", $E214/$O214, ""), ""),"")</f>
        <v>#VALUE!</v>
      </c>
      <c r="Z214" s="10" t="e">
        <f>IF('FY2022'!$A216&lt;&gt;"",IF(AND(MONTH($K214) &lt;= 11, MONTH($L214) &gt;= 11), IF($O214 &lt;&gt; "", $E214/$O214, ""), ""),"")</f>
        <v>#VALUE!</v>
      </c>
      <c r="AA214" s="10" t="e">
        <f>IF('FY2022'!$A216&lt;&gt;"",IF(AND(MONTH($K214) &lt;= 12, MONTH($L214) &gt;= 12), IF($O214 &lt;&gt; "", $E214/$O214, ""), ""),"")</f>
        <v>#VALUE!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 t="e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#VALUE!</v>
      </c>
      <c r="L215" s="7" t="e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#VALUE!</v>
      </c>
      <c r="M215" s="7" t="e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#VALUE!</v>
      </c>
      <c r="N215" s="7" t="e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#VALUE!</v>
      </c>
      <c r="O215" s="5" t="e">
        <f t="shared" si="3"/>
        <v>#VALUE!</v>
      </c>
      <c r="P215" s="10" t="e">
        <f>IF('FY2022'!$A217&lt;&gt;"",IF(AND(MONTH($K215) &lt;= 1, MONTH($L215) &gt;= 1), IF($O215 &lt;&gt; "", $E215/$O215, ""), ""),"")</f>
        <v>#VALUE!</v>
      </c>
      <c r="Q215" s="10" t="e">
        <f>IF('FY2022'!$A217&lt;&gt;"",IF(AND(MONTH($K215) &lt;= 2, MONTH($L215) &gt;= 2), IF($O215 &lt;&gt; "", $E215/$O215, ""), ""),"")</f>
        <v>#VALUE!</v>
      </c>
      <c r="R215" s="10" t="e">
        <f>IF('FY2022'!$A217&lt;&gt;"",IF(AND(MONTH($K215) &lt;= 3, MONTH($L215) &gt;= 3), IF($O215 &lt;&gt; "", $E215/$O215, ""), ""),"")</f>
        <v>#VALUE!</v>
      </c>
      <c r="S215" s="10" t="e">
        <f>IF('FY2022'!$A217&lt;&gt;"",IF(AND(MONTH($K215) &lt;= 4, MONTH($L215) &gt;= 4), IF($O215 &lt;&gt; "", $E215/$O215, ""), ""),"")</f>
        <v>#VALUE!</v>
      </c>
      <c r="T215" s="10" t="e">
        <f>IF('FY2022'!$A217&lt;&gt;"",IF(AND(MONTH($K215) &lt;= 5, MONTH($L215) &gt;= 5), IF($O215 &lt;&gt; "", $E215/$O215, ""), ""),"")</f>
        <v>#VALUE!</v>
      </c>
      <c r="U215" s="10" t="e">
        <f>IF('FY2022'!$A217&lt;&gt;"",IF(AND(MONTH($K215) &lt;= 6, MONTH($L215) &gt;= 6), IF($O215 &lt;&gt; "", $E215/$O215, ""), ""),"")</f>
        <v>#VALUE!</v>
      </c>
      <c r="V215" s="10" t="e">
        <f>IF('FY2022'!$A217&lt;&gt;"",IF(AND(MONTH($K215) &lt;= 7, MONTH($L215) &gt;= 7 ), IF($O215 &lt;&gt; "", $E215/$O215, ""), ""),"")</f>
        <v>#VALUE!</v>
      </c>
      <c r="W215" s="10" t="e">
        <f>IF('FY2022'!$A217&lt;&gt;"",IF(AND(MONTH($K215) &lt;= 8, MONTH($L215) &gt;= 8), IF($O215 &lt;&gt; "", $E215/$O215, ""), ""),"")</f>
        <v>#VALUE!</v>
      </c>
      <c r="X215" s="10" t="e">
        <f>IF('FY2022'!$A217&lt;&gt;"",IF(AND(MONTH($K215) &lt;= 9, MONTH($L215) &gt;= 9), IF($O215 &lt;&gt; "", $E215/$O215, ""), ""),"")</f>
        <v>#VALUE!</v>
      </c>
      <c r="Y215" s="10" t="e">
        <f>IF('FY2022'!$A217&lt;&gt;"",IF(AND(MONTH($K215) &lt;= 10, MONTH($L215) &gt;= 10), IF($O215 &lt;&gt; "", $E215/$O215, ""), ""),"")</f>
        <v>#VALUE!</v>
      </c>
      <c r="Z215" s="10" t="e">
        <f>IF('FY2022'!$A217&lt;&gt;"",IF(AND(MONTH($K215) &lt;= 11, MONTH($L215) &gt;= 11), IF($O215 &lt;&gt; "", $E215/$O215, ""), ""),"")</f>
        <v>#VALUE!</v>
      </c>
      <c r="AA215" s="10" t="e">
        <f>IF('FY2022'!$A217&lt;&gt;"",IF(AND(MONTH($K215) &lt;= 12, MONTH($L215) &gt;= 12), IF($O215 &lt;&gt; "", $E215/$O215, ""), ""),"")</f>
        <v>#VALUE!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 t="e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#VALUE!</v>
      </c>
      <c r="L216" s="7" t="e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#VALUE!</v>
      </c>
      <c r="M216" s="7" t="e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#VALUE!</v>
      </c>
      <c r="N216" s="7" t="e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#VALUE!</v>
      </c>
      <c r="O216" s="5" t="e">
        <f t="shared" si="3"/>
        <v>#VALUE!</v>
      </c>
      <c r="P216" s="10" t="e">
        <f>IF('FY2022'!$A218&lt;&gt;"",IF(AND(MONTH($K216) &lt;= 1, MONTH($L216) &gt;= 1), IF($O216 &lt;&gt; "", $E216/$O216, ""), ""),"")</f>
        <v>#VALUE!</v>
      </c>
      <c r="Q216" s="10" t="e">
        <f>IF('FY2022'!$A218&lt;&gt;"",IF(AND(MONTH($K216) &lt;= 2, MONTH($L216) &gt;= 2), IF($O216 &lt;&gt; "", $E216/$O216, ""), ""),"")</f>
        <v>#VALUE!</v>
      </c>
      <c r="R216" s="10" t="e">
        <f>IF('FY2022'!$A218&lt;&gt;"",IF(AND(MONTH($K216) &lt;= 3, MONTH($L216) &gt;= 3), IF($O216 &lt;&gt; "", $E216/$O216, ""), ""),"")</f>
        <v>#VALUE!</v>
      </c>
      <c r="S216" s="10" t="e">
        <f>IF('FY2022'!$A218&lt;&gt;"",IF(AND(MONTH($K216) &lt;= 4, MONTH($L216) &gt;= 4), IF($O216 &lt;&gt; "", $E216/$O216, ""), ""),"")</f>
        <v>#VALUE!</v>
      </c>
      <c r="T216" s="10" t="e">
        <f>IF('FY2022'!$A218&lt;&gt;"",IF(AND(MONTH($K216) &lt;= 5, MONTH($L216) &gt;= 5), IF($O216 &lt;&gt; "", $E216/$O216, ""), ""),"")</f>
        <v>#VALUE!</v>
      </c>
      <c r="U216" s="10" t="e">
        <f>IF('FY2022'!$A218&lt;&gt;"",IF(AND(MONTH($K216) &lt;= 6, MONTH($L216) &gt;= 6), IF($O216 &lt;&gt; "", $E216/$O216, ""), ""),"")</f>
        <v>#VALUE!</v>
      </c>
      <c r="V216" s="10" t="e">
        <f>IF('FY2022'!$A218&lt;&gt;"",IF(AND(MONTH($K216) &lt;= 7, MONTH($L216) &gt;= 7 ), IF($O216 &lt;&gt; "", $E216/$O216, ""), ""),"")</f>
        <v>#VALUE!</v>
      </c>
      <c r="W216" s="10" t="e">
        <f>IF('FY2022'!$A218&lt;&gt;"",IF(AND(MONTH($K216) &lt;= 8, MONTH($L216) &gt;= 8), IF($O216 &lt;&gt; "", $E216/$O216, ""), ""),"")</f>
        <v>#VALUE!</v>
      </c>
      <c r="X216" s="10" t="e">
        <f>IF('FY2022'!$A218&lt;&gt;"",IF(AND(MONTH($K216) &lt;= 9, MONTH($L216) &gt;= 9), IF($O216 &lt;&gt; "", $E216/$O216, ""), ""),"")</f>
        <v>#VALUE!</v>
      </c>
      <c r="Y216" s="10" t="e">
        <f>IF('FY2022'!$A218&lt;&gt;"",IF(AND(MONTH($K216) &lt;= 10, MONTH($L216) &gt;= 10), IF($O216 &lt;&gt; "", $E216/$O216, ""), ""),"")</f>
        <v>#VALUE!</v>
      </c>
      <c r="Z216" s="10" t="e">
        <f>IF('FY2022'!$A218&lt;&gt;"",IF(AND(MONTH($K216) &lt;= 11, MONTH($L216) &gt;= 11), IF($O216 &lt;&gt; "", $E216/$O216, ""), ""),"")</f>
        <v>#VALUE!</v>
      </c>
      <c r="AA216" s="10" t="e">
        <f>IF('FY2022'!$A218&lt;&gt;"",IF(AND(MONTH($K216) &lt;= 12, MONTH($L216) &gt;= 12), IF($O216 &lt;&gt; "", $E216/$O216, ""), ""),"")</f>
        <v>#VALUE!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 t="e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#VALUE!</v>
      </c>
      <c r="L217" s="7" t="e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#VALUE!</v>
      </c>
      <c r="M217" s="7" t="e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#VALUE!</v>
      </c>
      <c r="N217" s="7" t="e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#VALUE!</v>
      </c>
      <c r="O217" s="5" t="e">
        <f t="shared" si="3"/>
        <v>#VALUE!</v>
      </c>
      <c r="P217" s="10" t="e">
        <f>IF('FY2022'!$A219&lt;&gt;"",IF(AND(MONTH($K217) &lt;= 1, MONTH($L217) &gt;= 1), IF($O217 &lt;&gt; "", $E217/$O217, ""), ""),"")</f>
        <v>#VALUE!</v>
      </c>
      <c r="Q217" s="10" t="e">
        <f>IF('FY2022'!$A219&lt;&gt;"",IF(AND(MONTH($K217) &lt;= 2, MONTH($L217) &gt;= 2), IF($O217 &lt;&gt; "", $E217/$O217, ""), ""),"")</f>
        <v>#VALUE!</v>
      </c>
      <c r="R217" s="10" t="e">
        <f>IF('FY2022'!$A219&lt;&gt;"",IF(AND(MONTH($K217) &lt;= 3, MONTH($L217) &gt;= 3), IF($O217 &lt;&gt; "", $E217/$O217, ""), ""),"")</f>
        <v>#VALUE!</v>
      </c>
      <c r="S217" s="10" t="e">
        <f>IF('FY2022'!$A219&lt;&gt;"",IF(AND(MONTH($K217) &lt;= 4, MONTH($L217) &gt;= 4), IF($O217 &lt;&gt; "", $E217/$O217, ""), ""),"")</f>
        <v>#VALUE!</v>
      </c>
      <c r="T217" s="10" t="e">
        <f>IF('FY2022'!$A219&lt;&gt;"",IF(AND(MONTH($K217) &lt;= 5, MONTH($L217) &gt;= 5), IF($O217 &lt;&gt; "", $E217/$O217, ""), ""),"")</f>
        <v>#VALUE!</v>
      </c>
      <c r="U217" s="10" t="e">
        <f>IF('FY2022'!$A219&lt;&gt;"",IF(AND(MONTH($K217) &lt;= 6, MONTH($L217) &gt;= 6), IF($O217 &lt;&gt; "", $E217/$O217, ""), ""),"")</f>
        <v>#VALUE!</v>
      </c>
      <c r="V217" s="10" t="e">
        <f>IF('FY2022'!$A219&lt;&gt;"",IF(AND(MONTH($K217) &lt;= 7, MONTH($L217) &gt;= 7 ), IF($O217 &lt;&gt; "", $E217/$O217, ""), ""),"")</f>
        <v>#VALUE!</v>
      </c>
      <c r="W217" s="10" t="e">
        <f>IF('FY2022'!$A219&lt;&gt;"",IF(AND(MONTH($K217) &lt;= 8, MONTH($L217) &gt;= 8), IF($O217 &lt;&gt; "", $E217/$O217, ""), ""),"")</f>
        <v>#VALUE!</v>
      </c>
      <c r="X217" s="10" t="e">
        <f>IF('FY2022'!$A219&lt;&gt;"",IF(AND(MONTH($K217) &lt;= 9, MONTH($L217) &gt;= 9), IF($O217 &lt;&gt; "", $E217/$O217, ""), ""),"")</f>
        <v>#VALUE!</v>
      </c>
      <c r="Y217" s="10" t="e">
        <f>IF('FY2022'!$A219&lt;&gt;"",IF(AND(MONTH($K217) &lt;= 10, MONTH($L217) &gt;= 10), IF($O217 &lt;&gt; "", $E217/$O217, ""), ""),"")</f>
        <v>#VALUE!</v>
      </c>
      <c r="Z217" s="10" t="e">
        <f>IF('FY2022'!$A219&lt;&gt;"",IF(AND(MONTH($K217) &lt;= 11, MONTH($L217) &gt;= 11), IF($O217 &lt;&gt; "", $E217/$O217, ""), ""),"")</f>
        <v>#VALUE!</v>
      </c>
      <c r="AA217" s="10" t="e">
        <f>IF('FY2022'!$A219&lt;&gt;"",IF(AND(MONTH($K217) &lt;= 12, MONTH($L217) &gt;= 12), IF($O217 &lt;&gt; "", $E217/$O217, ""), ""),"")</f>
        <v>#VALUE!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 t="e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#VALUE!</v>
      </c>
      <c r="L218" s="7" t="e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#VALUE!</v>
      </c>
      <c r="M218" s="7" t="e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#VALUE!</v>
      </c>
      <c r="N218" s="7" t="e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#VALUE!</v>
      </c>
      <c r="O218" s="5" t="e">
        <f t="shared" si="3"/>
        <v>#VALUE!</v>
      </c>
      <c r="P218" s="10" t="e">
        <f>IF('FY2022'!$A220&lt;&gt;"",IF(AND(MONTH($K218) &lt;= 1, MONTH($L218) &gt;= 1), IF($O218 &lt;&gt; "", $E218/$O218, ""), ""),"")</f>
        <v>#VALUE!</v>
      </c>
      <c r="Q218" s="10" t="e">
        <f>IF('FY2022'!$A220&lt;&gt;"",IF(AND(MONTH($K218) &lt;= 2, MONTH($L218) &gt;= 2), IF($O218 &lt;&gt; "", $E218/$O218, ""), ""),"")</f>
        <v>#VALUE!</v>
      </c>
      <c r="R218" s="10" t="e">
        <f>IF('FY2022'!$A220&lt;&gt;"",IF(AND(MONTH($K218) &lt;= 3, MONTH($L218) &gt;= 3), IF($O218 &lt;&gt; "", $E218/$O218, ""), ""),"")</f>
        <v>#VALUE!</v>
      </c>
      <c r="S218" s="10" t="e">
        <f>IF('FY2022'!$A220&lt;&gt;"",IF(AND(MONTH($K218) &lt;= 4, MONTH($L218) &gt;= 4), IF($O218 &lt;&gt; "", $E218/$O218, ""), ""),"")</f>
        <v>#VALUE!</v>
      </c>
      <c r="T218" s="10" t="e">
        <f>IF('FY2022'!$A220&lt;&gt;"",IF(AND(MONTH($K218) &lt;= 5, MONTH($L218) &gt;= 5), IF($O218 &lt;&gt; "", $E218/$O218, ""), ""),"")</f>
        <v>#VALUE!</v>
      </c>
      <c r="U218" s="10" t="e">
        <f>IF('FY2022'!$A220&lt;&gt;"",IF(AND(MONTH($K218) &lt;= 6, MONTH($L218) &gt;= 6), IF($O218 &lt;&gt; "", $E218/$O218, ""), ""),"")</f>
        <v>#VALUE!</v>
      </c>
      <c r="V218" s="10" t="e">
        <f>IF('FY2022'!$A220&lt;&gt;"",IF(AND(MONTH($K218) &lt;= 7, MONTH($L218) &gt;= 7 ), IF($O218 &lt;&gt; "", $E218/$O218, ""), ""),"")</f>
        <v>#VALUE!</v>
      </c>
      <c r="W218" s="10" t="e">
        <f>IF('FY2022'!$A220&lt;&gt;"",IF(AND(MONTH($K218) &lt;= 8, MONTH($L218) &gt;= 8), IF($O218 &lt;&gt; "", $E218/$O218, ""), ""),"")</f>
        <v>#VALUE!</v>
      </c>
      <c r="X218" s="10" t="e">
        <f>IF('FY2022'!$A220&lt;&gt;"",IF(AND(MONTH($K218) &lt;= 9, MONTH($L218) &gt;= 9), IF($O218 &lt;&gt; "", $E218/$O218, ""), ""),"")</f>
        <v>#VALUE!</v>
      </c>
      <c r="Y218" s="10" t="e">
        <f>IF('FY2022'!$A220&lt;&gt;"",IF(AND(MONTH($K218) &lt;= 10, MONTH($L218) &gt;= 10), IF($O218 &lt;&gt; "", $E218/$O218, ""), ""),"")</f>
        <v>#VALUE!</v>
      </c>
      <c r="Z218" s="10" t="e">
        <f>IF('FY2022'!$A220&lt;&gt;"",IF(AND(MONTH($K218) &lt;= 11, MONTH($L218) &gt;= 11), IF($O218 &lt;&gt; "", $E218/$O218, ""), ""),"")</f>
        <v>#VALUE!</v>
      </c>
      <c r="AA218" s="10" t="e">
        <f>IF('FY2022'!$A220&lt;&gt;"",IF(AND(MONTH($K218) &lt;= 12, MONTH($L218) &gt;= 12), IF($O218 &lt;&gt; "", $E218/$O218, ""), ""),"")</f>
        <v>#VALUE!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 t="e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#VALUE!</v>
      </c>
      <c r="L219" s="7" t="e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#VALUE!</v>
      </c>
      <c r="M219" s="7" t="e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#VALUE!</v>
      </c>
      <c r="N219" s="7" t="e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#VALUE!</v>
      </c>
      <c r="O219" s="5" t="e">
        <f t="shared" si="3"/>
        <v>#VALUE!</v>
      </c>
      <c r="P219" s="10" t="e">
        <f>IF('FY2022'!$A221&lt;&gt;"",IF(AND(MONTH($K219) &lt;= 1, MONTH($L219) &gt;= 1), IF($O219 &lt;&gt; "", $E219/$O219, ""), ""),"")</f>
        <v>#VALUE!</v>
      </c>
      <c r="Q219" s="10" t="e">
        <f>IF('FY2022'!$A221&lt;&gt;"",IF(AND(MONTH($K219) &lt;= 2, MONTH($L219) &gt;= 2), IF($O219 &lt;&gt; "", $E219/$O219, ""), ""),"")</f>
        <v>#VALUE!</v>
      </c>
      <c r="R219" s="10" t="e">
        <f>IF('FY2022'!$A221&lt;&gt;"",IF(AND(MONTH($K219) &lt;= 3, MONTH($L219) &gt;= 3), IF($O219 &lt;&gt; "", $E219/$O219, ""), ""),"")</f>
        <v>#VALUE!</v>
      </c>
      <c r="S219" s="10" t="e">
        <f>IF('FY2022'!$A221&lt;&gt;"",IF(AND(MONTH($K219) &lt;= 4, MONTH($L219) &gt;= 4), IF($O219 &lt;&gt; "", $E219/$O219, ""), ""),"")</f>
        <v>#VALUE!</v>
      </c>
      <c r="T219" s="10" t="e">
        <f>IF('FY2022'!$A221&lt;&gt;"",IF(AND(MONTH($K219) &lt;= 5, MONTH($L219) &gt;= 5), IF($O219 &lt;&gt; "", $E219/$O219, ""), ""),"")</f>
        <v>#VALUE!</v>
      </c>
      <c r="U219" s="10" t="e">
        <f>IF('FY2022'!$A221&lt;&gt;"",IF(AND(MONTH($K219) &lt;= 6, MONTH($L219) &gt;= 6), IF($O219 &lt;&gt; "", $E219/$O219, ""), ""),"")</f>
        <v>#VALUE!</v>
      </c>
      <c r="V219" s="10" t="e">
        <f>IF('FY2022'!$A221&lt;&gt;"",IF(AND(MONTH($K219) &lt;= 7, MONTH($L219) &gt;= 7 ), IF($O219 &lt;&gt; "", $E219/$O219, ""), ""),"")</f>
        <v>#VALUE!</v>
      </c>
      <c r="W219" s="10" t="e">
        <f>IF('FY2022'!$A221&lt;&gt;"",IF(AND(MONTH($K219) &lt;= 8, MONTH($L219) &gt;= 8), IF($O219 &lt;&gt; "", $E219/$O219, ""), ""),"")</f>
        <v>#VALUE!</v>
      </c>
      <c r="X219" s="10" t="e">
        <f>IF('FY2022'!$A221&lt;&gt;"",IF(AND(MONTH($K219) &lt;= 9, MONTH($L219) &gt;= 9), IF($O219 &lt;&gt; "", $E219/$O219, ""), ""),"")</f>
        <v>#VALUE!</v>
      </c>
      <c r="Y219" s="10" t="e">
        <f>IF('FY2022'!$A221&lt;&gt;"",IF(AND(MONTH($K219) &lt;= 10, MONTH($L219) &gt;= 10), IF($O219 &lt;&gt; "", $E219/$O219, ""), ""),"")</f>
        <v>#VALUE!</v>
      </c>
      <c r="Z219" s="10" t="e">
        <f>IF('FY2022'!$A221&lt;&gt;"",IF(AND(MONTH($K219) &lt;= 11, MONTH($L219) &gt;= 11), IF($O219 &lt;&gt; "", $E219/$O219, ""), ""),"")</f>
        <v>#VALUE!</v>
      </c>
      <c r="AA219" s="10" t="e">
        <f>IF('FY2022'!$A221&lt;&gt;"",IF(AND(MONTH($K219) &lt;= 12, MONTH($L219) &gt;= 12), IF($O219 &lt;&gt; "", $E219/$O219, ""), ""),"")</f>
        <v>#VALUE!</v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 t="e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#VALUE!</v>
      </c>
      <c r="L220" s="7" t="e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#VALUE!</v>
      </c>
      <c r="M220" s="7" t="e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#VALUE!</v>
      </c>
      <c r="N220" s="7" t="e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#VALUE!</v>
      </c>
      <c r="O220" s="5" t="e">
        <f t="shared" si="3"/>
        <v>#VALUE!</v>
      </c>
      <c r="P220" s="10" t="e">
        <f>IF('FY2022'!$A222&lt;&gt;"",IF(AND(MONTH($K220) &lt;= 1, MONTH($L220) &gt;= 1), IF($O220 &lt;&gt; "", $E220/$O220, ""), ""),"")</f>
        <v>#VALUE!</v>
      </c>
      <c r="Q220" s="10" t="e">
        <f>IF('FY2022'!$A222&lt;&gt;"",IF(AND(MONTH($K220) &lt;= 2, MONTH($L220) &gt;= 2), IF($O220 &lt;&gt; "", $E220/$O220, ""), ""),"")</f>
        <v>#VALUE!</v>
      </c>
      <c r="R220" s="10" t="e">
        <f>IF('FY2022'!$A222&lt;&gt;"",IF(AND(MONTH($K220) &lt;= 3, MONTH($L220) &gt;= 3), IF($O220 &lt;&gt; "", $E220/$O220, ""), ""),"")</f>
        <v>#VALUE!</v>
      </c>
      <c r="S220" s="10" t="e">
        <f>IF('FY2022'!$A222&lt;&gt;"",IF(AND(MONTH($K220) &lt;= 4, MONTH($L220) &gt;= 4), IF($O220 &lt;&gt; "", $E220/$O220, ""), ""),"")</f>
        <v>#VALUE!</v>
      </c>
      <c r="T220" s="10" t="e">
        <f>IF('FY2022'!$A222&lt;&gt;"",IF(AND(MONTH($K220) &lt;= 5, MONTH($L220) &gt;= 5), IF($O220 &lt;&gt; "", $E220/$O220, ""), ""),"")</f>
        <v>#VALUE!</v>
      </c>
      <c r="U220" s="10" t="e">
        <f>IF('FY2022'!$A222&lt;&gt;"",IF(AND(MONTH($K220) &lt;= 6, MONTH($L220) &gt;= 6), IF($O220 &lt;&gt; "", $E220/$O220, ""), ""),"")</f>
        <v>#VALUE!</v>
      </c>
      <c r="V220" s="10" t="e">
        <f>IF('FY2022'!$A222&lt;&gt;"",IF(AND(MONTH($K220) &lt;= 7, MONTH($L220) &gt;= 7 ), IF($O220 &lt;&gt; "", $E220/$O220, ""), ""),"")</f>
        <v>#VALUE!</v>
      </c>
      <c r="W220" s="10" t="e">
        <f>IF('FY2022'!$A222&lt;&gt;"",IF(AND(MONTH($K220) &lt;= 8, MONTH($L220) &gt;= 8), IF($O220 &lt;&gt; "", $E220/$O220, ""), ""),"")</f>
        <v>#VALUE!</v>
      </c>
      <c r="X220" s="10" t="e">
        <f>IF('FY2022'!$A222&lt;&gt;"",IF(AND(MONTH($K220) &lt;= 9, MONTH($L220) &gt;= 9), IF($O220 &lt;&gt; "", $E220/$O220, ""), ""),"")</f>
        <v>#VALUE!</v>
      </c>
      <c r="Y220" s="10" t="e">
        <f>IF('FY2022'!$A222&lt;&gt;"",IF(AND(MONTH($K220) &lt;= 10, MONTH($L220) &gt;= 10), IF($O220 &lt;&gt; "", $E220/$O220, ""), ""),"")</f>
        <v>#VALUE!</v>
      </c>
      <c r="Z220" s="10" t="e">
        <f>IF('FY2022'!$A222&lt;&gt;"",IF(AND(MONTH($K220) &lt;= 11, MONTH($L220) &gt;= 11), IF($O220 &lt;&gt; "", $E220/$O220, ""), ""),"")</f>
        <v>#VALUE!</v>
      </c>
      <c r="AA220" s="10" t="e">
        <f>IF('FY2022'!$A222&lt;&gt;"",IF(AND(MONTH($K220) &lt;= 12, MONTH($L220) &gt;= 12), IF($O220 &lt;&gt; "", $E220/$O220, ""), ""),"")</f>
        <v>#VALUE!</v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 t="e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#VALUE!</v>
      </c>
      <c r="L221" s="7" t="e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#VALUE!</v>
      </c>
      <c r="M221" s="7" t="e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#VALUE!</v>
      </c>
      <c r="N221" s="7" t="e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#VALUE!</v>
      </c>
      <c r="O221" s="5" t="e">
        <f t="shared" si="3"/>
        <v>#VALUE!</v>
      </c>
      <c r="P221" s="10" t="e">
        <f>IF('FY2022'!$A223&lt;&gt;"",IF(AND(MONTH($K221) &lt;= 1, MONTH($L221) &gt;= 1), IF($O221 &lt;&gt; "", $E221/$O221, ""), ""),"")</f>
        <v>#VALUE!</v>
      </c>
      <c r="Q221" s="10" t="e">
        <f>IF('FY2022'!$A223&lt;&gt;"",IF(AND(MONTH($K221) &lt;= 2, MONTH($L221) &gt;= 2), IF($O221 &lt;&gt; "", $E221/$O221, ""), ""),"")</f>
        <v>#VALUE!</v>
      </c>
      <c r="R221" s="10" t="e">
        <f>IF('FY2022'!$A223&lt;&gt;"",IF(AND(MONTH($K221) &lt;= 3, MONTH($L221) &gt;= 3), IF($O221 &lt;&gt; "", $E221/$O221, ""), ""),"")</f>
        <v>#VALUE!</v>
      </c>
      <c r="S221" s="10" t="e">
        <f>IF('FY2022'!$A223&lt;&gt;"",IF(AND(MONTH($K221) &lt;= 4, MONTH($L221) &gt;= 4), IF($O221 &lt;&gt; "", $E221/$O221, ""), ""),"")</f>
        <v>#VALUE!</v>
      </c>
      <c r="T221" s="10" t="e">
        <f>IF('FY2022'!$A223&lt;&gt;"",IF(AND(MONTH($K221) &lt;= 5, MONTH($L221) &gt;= 5), IF($O221 &lt;&gt; "", $E221/$O221, ""), ""),"")</f>
        <v>#VALUE!</v>
      </c>
      <c r="U221" s="10" t="e">
        <f>IF('FY2022'!$A223&lt;&gt;"",IF(AND(MONTH($K221) &lt;= 6, MONTH($L221) &gt;= 6), IF($O221 &lt;&gt; "", $E221/$O221, ""), ""),"")</f>
        <v>#VALUE!</v>
      </c>
      <c r="V221" s="10" t="e">
        <f>IF('FY2022'!$A223&lt;&gt;"",IF(AND(MONTH($K221) &lt;= 7, MONTH($L221) &gt;= 7 ), IF($O221 &lt;&gt; "", $E221/$O221, ""), ""),"")</f>
        <v>#VALUE!</v>
      </c>
      <c r="W221" s="10" t="e">
        <f>IF('FY2022'!$A223&lt;&gt;"",IF(AND(MONTH($K221) &lt;= 8, MONTH($L221) &gt;= 8), IF($O221 &lt;&gt; "", $E221/$O221, ""), ""),"")</f>
        <v>#VALUE!</v>
      </c>
      <c r="X221" s="10" t="e">
        <f>IF('FY2022'!$A223&lt;&gt;"",IF(AND(MONTH($K221) &lt;= 9, MONTH($L221) &gt;= 9), IF($O221 &lt;&gt; "", $E221/$O221, ""), ""),"")</f>
        <v>#VALUE!</v>
      </c>
      <c r="Y221" s="10" t="e">
        <f>IF('FY2022'!$A223&lt;&gt;"",IF(AND(MONTH($K221) &lt;= 10, MONTH($L221) &gt;= 10), IF($O221 &lt;&gt; "", $E221/$O221, ""), ""),"")</f>
        <v>#VALUE!</v>
      </c>
      <c r="Z221" s="10" t="e">
        <f>IF('FY2022'!$A223&lt;&gt;"",IF(AND(MONTH($K221) &lt;= 11, MONTH($L221) &gt;= 11), IF($O221 &lt;&gt; "", $E221/$O221, ""), ""),"")</f>
        <v>#VALUE!</v>
      </c>
      <c r="AA221" s="10" t="e">
        <f>IF('FY2022'!$A223&lt;&gt;"",IF(AND(MONTH($K221) &lt;= 12, MONTH($L221) &gt;= 12), IF($O221 &lt;&gt; "", $E221/$O221, ""), ""),"")</f>
        <v>#VALUE!</v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 t="e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#VALUE!</v>
      </c>
      <c r="L222" s="7" t="e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#VALUE!</v>
      </c>
      <c r="M222" s="7" t="e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#VALUE!</v>
      </c>
      <c r="N222" s="7" t="e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#VALUE!</v>
      </c>
      <c r="O222" s="5" t="e">
        <f t="shared" si="3"/>
        <v>#VALUE!</v>
      </c>
      <c r="P222" s="10" t="e">
        <f>IF('FY2022'!$A224&lt;&gt;"",IF(AND(MONTH($K222) &lt;= 1, MONTH($L222) &gt;= 1), IF($O222 &lt;&gt; "", $E222/$O222, ""), ""),"")</f>
        <v>#VALUE!</v>
      </c>
      <c r="Q222" s="10" t="e">
        <f>IF('FY2022'!$A224&lt;&gt;"",IF(AND(MONTH($K222) &lt;= 2, MONTH($L222) &gt;= 2), IF($O222 &lt;&gt; "", $E222/$O222, ""), ""),"")</f>
        <v>#VALUE!</v>
      </c>
      <c r="R222" s="10" t="e">
        <f>IF('FY2022'!$A224&lt;&gt;"",IF(AND(MONTH($K222) &lt;= 3, MONTH($L222) &gt;= 3), IF($O222 &lt;&gt; "", $E222/$O222, ""), ""),"")</f>
        <v>#VALUE!</v>
      </c>
      <c r="S222" s="10" t="e">
        <f>IF('FY2022'!$A224&lt;&gt;"",IF(AND(MONTH($K222) &lt;= 4, MONTH($L222) &gt;= 4), IF($O222 &lt;&gt; "", $E222/$O222, ""), ""),"")</f>
        <v>#VALUE!</v>
      </c>
      <c r="T222" s="10" t="e">
        <f>IF('FY2022'!$A224&lt;&gt;"",IF(AND(MONTH($K222) &lt;= 5, MONTH($L222) &gt;= 5), IF($O222 &lt;&gt; "", $E222/$O222, ""), ""),"")</f>
        <v>#VALUE!</v>
      </c>
      <c r="U222" s="10" t="e">
        <f>IF('FY2022'!$A224&lt;&gt;"",IF(AND(MONTH($K222) &lt;= 6, MONTH($L222) &gt;= 6), IF($O222 &lt;&gt; "", $E222/$O222, ""), ""),"")</f>
        <v>#VALUE!</v>
      </c>
      <c r="V222" s="10" t="e">
        <f>IF('FY2022'!$A224&lt;&gt;"",IF(AND(MONTH($K222) &lt;= 7, MONTH($L222) &gt;= 7 ), IF($O222 &lt;&gt; "", $E222/$O222, ""), ""),"")</f>
        <v>#VALUE!</v>
      </c>
      <c r="W222" s="10" t="e">
        <f>IF('FY2022'!$A224&lt;&gt;"",IF(AND(MONTH($K222) &lt;= 8, MONTH($L222) &gt;= 8), IF($O222 &lt;&gt; "", $E222/$O222, ""), ""),"")</f>
        <v>#VALUE!</v>
      </c>
      <c r="X222" s="10" t="e">
        <f>IF('FY2022'!$A224&lt;&gt;"",IF(AND(MONTH($K222) &lt;= 9, MONTH($L222) &gt;= 9), IF($O222 &lt;&gt; "", $E222/$O222, ""), ""),"")</f>
        <v>#VALUE!</v>
      </c>
      <c r="Y222" s="10" t="e">
        <f>IF('FY2022'!$A224&lt;&gt;"",IF(AND(MONTH($K222) &lt;= 10, MONTH($L222) &gt;= 10), IF($O222 &lt;&gt; "", $E222/$O222, ""), ""),"")</f>
        <v>#VALUE!</v>
      </c>
      <c r="Z222" s="10" t="e">
        <f>IF('FY2022'!$A224&lt;&gt;"",IF(AND(MONTH($K222) &lt;= 11, MONTH($L222) &gt;= 11), IF($O222 &lt;&gt; "", $E222/$O222, ""), ""),"")</f>
        <v>#VALUE!</v>
      </c>
      <c r="AA222" s="10" t="e">
        <f>IF('FY2022'!$A224&lt;&gt;"",IF(AND(MONTH($K222) &lt;= 12, MONTH($L222) &gt;= 12), IF($O222 &lt;&gt; "", $E222/$O222, ""), ""),"")</f>
        <v>#VALUE!</v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 t="e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#VALUE!</v>
      </c>
      <c r="L223" s="7" t="e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#VALUE!</v>
      </c>
      <c r="M223" s="7" t="e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#VALUE!</v>
      </c>
      <c r="N223" s="7" t="e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#VALUE!</v>
      </c>
      <c r="O223" s="5" t="e">
        <f t="shared" si="3"/>
        <v>#VALUE!</v>
      </c>
      <c r="P223" s="10" t="e">
        <f>IF('FY2022'!$A225&lt;&gt;"",IF(AND(MONTH($K223) &lt;= 1, MONTH($L223) &gt;= 1), IF($O223 &lt;&gt; "", $E223/$O223, ""), ""),"")</f>
        <v>#VALUE!</v>
      </c>
      <c r="Q223" s="10" t="e">
        <f>IF('FY2022'!$A225&lt;&gt;"",IF(AND(MONTH($K223) &lt;= 2, MONTH($L223) &gt;= 2), IF($O223 &lt;&gt; "", $E223/$O223, ""), ""),"")</f>
        <v>#VALUE!</v>
      </c>
      <c r="R223" s="10" t="e">
        <f>IF('FY2022'!$A225&lt;&gt;"",IF(AND(MONTH($K223) &lt;= 3, MONTH($L223) &gt;= 3), IF($O223 &lt;&gt; "", $E223/$O223, ""), ""),"")</f>
        <v>#VALUE!</v>
      </c>
      <c r="S223" s="10" t="e">
        <f>IF('FY2022'!$A225&lt;&gt;"",IF(AND(MONTH($K223) &lt;= 4, MONTH($L223) &gt;= 4), IF($O223 &lt;&gt; "", $E223/$O223, ""), ""),"")</f>
        <v>#VALUE!</v>
      </c>
      <c r="T223" s="10" t="e">
        <f>IF('FY2022'!$A225&lt;&gt;"",IF(AND(MONTH($K223) &lt;= 5, MONTH($L223) &gt;= 5), IF($O223 &lt;&gt; "", $E223/$O223, ""), ""),"")</f>
        <v>#VALUE!</v>
      </c>
      <c r="U223" s="10" t="e">
        <f>IF('FY2022'!$A225&lt;&gt;"",IF(AND(MONTH($K223) &lt;= 6, MONTH($L223) &gt;= 6), IF($O223 &lt;&gt; "", $E223/$O223, ""), ""),"")</f>
        <v>#VALUE!</v>
      </c>
      <c r="V223" s="10" t="e">
        <f>IF('FY2022'!$A225&lt;&gt;"",IF(AND(MONTH($K223) &lt;= 7, MONTH($L223) &gt;= 7 ), IF($O223 &lt;&gt; "", $E223/$O223, ""), ""),"")</f>
        <v>#VALUE!</v>
      </c>
      <c r="W223" s="10" t="e">
        <f>IF('FY2022'!$A225&lt;&gt;"",IF(AND(MONTH($K223) &lt;= 8, MONTH($L223) &gt;= 8), IF($O223 &lt;&gt; "", $E223/$O223, ""), ""),"")</f>
        <v>#VALUE!</v>
      </c>
      <c r="X223" s="10" t="e">
        <f>IF('FY2022'!$A225&lt;&gt;"",IF(AND(MONTH($K223) &lt;= 9, MONTH($L223) &gt;= 9), IF($O223 &lt;&gt; "", $E223/$O223, ""), ""),"")</f>
        <v>#VALUE!</v>
      </c>
      <c r="Y223" s="10" t="e">
        <f>IF('FY2022'!$A225&lt;&gt;"",IF(AND(MONTH($K223) &lt;= 10, MONTH($L223) &gt;= 10), IF($O223 &lt;&gt; "", $E223/$O223, ""), ""),"")</f>
        <v>#VALUE!</v>
      </c>
      <c r="Z223" s="10" t="e">
        <f>IF('FY2022'!$A225&lt;&gt;"",IF(AND(MONTH($K223) &lt;= 11, MONTH($L223) &gt;= 11), IF($O223 &lt;&gt; "", $E223/$O223, ""), ""),"")</f>
        <v>#VALUE!</v>
      </c>
      <c r="AA223" s="10" t="e">
        <f>IF('FY2022'!$A225&lt;&gt;"",IF(AND(MONTH($K223) &lt;= 12, MONTH($L223) &gt;= 12), IF($O223 &lt;&gt; "", $E223/$O223, ""), ""),"")</f>
        <v>#VALUE!</v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 t="e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#VALUE!</v>
      </c>
      <c r="L224" s="7" t="e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#VALUE!</v>
      </c>
      <c r="M224" s="7" t="e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#VALUE!</v>
      </c>
      <c r="N224" s="7" t="e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#VALUE!</v>
      </c>
      <c r="O224" s="5" t="e">
        <f t="shared" si="3"/>
        <v>#VALUE!</v>
      </c>
      <c r="P224" s="10" t="e">
        <f>IF('FY2022'!$A226&lt;&gt;"",IF(AND(MONTH($K224) &lt;= 1, MONTH($L224) &gt;= 1), IF($O224 &lt;&gt; "", $E224/$O224, ""), ""),"")</f>
        <v>#VALUE!</v>
      </c>
      <c r="Q224" s="10" t="e">
        <f>IF('FY2022'!$A226&lt;&gt;"",IF(AND(MONTH($K224) &lt;= 2, MONTH($L224) &gt;= 2), IF($O224 &lt;&gt; "", $E224/$O224, ""), ""),"")</f>
        <v>#VALUE!</v>
      </c>
      <c r="R224" s="10" t="e">
        <f>IF('FY2022'!$A226&lt;&gt;"",IF(AND(MONTH($K224) &lt;= 3, MONTH($L224) &gt;= 3), IF($O224 &lt;&gt; "", $E224/$O224, ""), ""),"")</f>
        <v>#VALUE!</v>
      </c>
      <c r="S224" s="10" t="e">
        <f>IF('FY2022'!$A226&lt;&gt;"",IF(AND(MONTH($K224) &lt;= 4, MONTH($L224) &gt;= 4), IF($O224 &lt;&gt; "", $E224/$O224, ""), ""),"")</f>
        <v>#VALUE!</v>
      </c>
      <c r="T224" s="10" t="e">
        <f>IF('FY2022'!$A226&lt;&gt;"",IF(AND(MONTH($K224) &lt;= 5, MONTH($L224) &gt;= 5), IF($O224 &lt;&gt; "", $E224/$O224, ""), ""),"")</f>
        <v>#VALUE!</v>
      </c>
      <c r="U224" s="10" t="e">
        <f>IF('FY2022'!$A226&lt;&gt;"",IF(AND(MONTH($K224) &lt;= 6, MONTH($L224) &gt;= 6), IF($O224 &lt;&gt; "", $E224/$O224, ""), ""),"")</f>
        <v>#VALUE!</v>
      </c>
      <c r="V224" s="10" t="e">
        <f>IF('FY2022'!$A226&lt;&gt;"",IF(AND(MONTH($K224) &lt;= 7, MONTH($L224) &gt;= 7 ), IF($O224 &lt;&gt; "", $E224/$O224, ""), ""),"")</f>
        <v>#VALUE!</v>
      </c>
      <c r="W224" s="10" t="e">
        <f>IF('FY2022'!$A226&lt;&gt;"",IF(AND(MONTH($K224) &lt;= 8, MONTH($L224) &gt;= 8), IF($O224 &lt;&gt; "", $E224/$O224, ""), ""),"")</f>
        <v>#VALUE!</v>
      </c>
      <c r="X224" s="10" t="e">
        <f>IF('FY2022'!$A226&lt;&gt;"",IF(AND(MONTH($K224) &lt;= 9, MONTH($L224) &gt;= 9), IF($O224 &lt;&gt; "", $E224/$O224, ""), ""),"")</f>
        <v>#VALUE!</v>
      </c>
      <c r="Y224" s="10" t="e">
        <f>IF('FY2022'!$A226&lt;&gt;"",IF(AND(MONTH($K224) &lt;= 10, MONTH($L224) &gt;= 10), IF($O224 &lt;&gt; "", $E224/$O224, ""), ""),"")</f>
        <v>#VALUE!</v>
      </c>
      <c r="Z224" s="10" t="e">
        <f>IF('FY2022'!$A226&lt;&gt;"",IF(AND(MONTH($K224) &lt;= 11, MONTH($L224) &gt;= 11), IF($O224 &lt;&gt; "", $E224/$O224, ""), ""),"")</f>
        <v>#VALUE!</v>
      </c>
      <c r="AA224" s="10" t="e">
        <f>IF('FY2022'!$A226&lt;&gt;"",IF(AND(MONTH($K224) &lt;= 12, MONTH($L224) &gt;= 12), IF($O224 &lt;&gt; "", $E224/$O224, ""), ""),"")</f>
        <v>#VALUE!</v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 t="e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#VALUE!</v>
      </c>
      <c r="L225" s="7" t="e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#VALUE!</v>
      </c>
      <c r="M225" s="7" t="e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#VALUE!</v>
      </c>
      <c r="N225" s="7" t="e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#VALUE!</v>
      </c>
      <c r="O225" s="5" t="e">
        <f t="shared" si="3"/>
        <v>#VALUE!</v>
      </c>
      <c r="P225" s="10" t="e">
        <f>IF('FY2022'!$A227&lt;&gt;"",IF(AND(MONTH($K225) &lt;= 1, MONTH($L225) &gt;= 1), IF($O225 &lt;&gt; "", $E225/$O225, ""), ""),"")</f>
        <v>#VALUE!</v>
      </c>
      <c r="Q225" s="10" t="e">
        <f>IF('FY2022'!$A227&lt;&gt;"",IF(AND(MONTH($K225) &lt;= 2, MONTH($L225) &gt;= 2), IF($O225 &lt;&gt; "", $E225/$O225, ""), ""),"")</f>
        <v>#VALUE!</v>
      </c>
      <c r="R225" s="10" t="e">
        <f>IF('FY2022'!$A227&lt;&gt;"",IF(AND(MONTH($K225) &lt;= 3, MONTH($L225) &gt;= 3), IF($O225 &lt;&gt; "", $E225/$O225, ""), ""),"")</f>
        <v>#VALUE!</v>
      </c>
      <c r="S225" s="10" t="e">
        <f>IF('FY2022'!$A227&lt;&gt;"",IF(AND(MONTH($K225) &lt;= 4, MONTH($L225) &gt;= 4), IF($O225 &lt;&gt; "", $E225/$O225, ""), ""),"")</f>
        <v>#VALUE!</v>
      </c>
      <c r="T225" s="10" t="e">
        <f>IF('FY2022'!$A227&lt;&gt;"",IF(AND(MONTH($K225) &lt;= 5, MONTH($L225) &gt;= 5), IF($O225 &lt;&gt; "", $E225/$O225, ""), ""),"")</f>
        <v>#VALUE!</v>
      </c>
      <c r="U225" s="10" t="e">
        <f>IF('FY2022'!$A227&lt;&gt;"",IF(AND(MONTH($K225) &lt;= 6, MONTH($L225) &gt;= 6), IF($O225 &lt;&gt; "", $E225/$O225, ""), ""),"")</f>
        <v>#VALUE!</v>
      </c>
      <c r="V225" s="10" t="e">
        <f>IF('FY2022'!$A227&lt;&gt;"",IF(AND(MONTH($K225) &lt;= 7, MONTH($L225) &gt;= 7 ), IF($O225 &lt;&gt; "", $E225/$O225, ""), ""),"")</f>
        <v>#VALUE!</v>
      </c>
      <c r="W225" s="10" t="e">
        <f>IF('FY2022'!$A227&lt;&gt;"",IF(AND(MONTH($K225) &lt;= 8, MONTH($L225) &gt;= 8), IF($O225 &lt;&gt; "", $E225/$O225, ""), ""),"")</f>
        <v>#VALUE!</v>
      </c>
      <c r="X225" s="10" t="e">
        <f>IF('FY2022'!$A227&lt;&gt;"",IF(AND(MONTH($K225) &lt;= 9, MONTH($L225) &gt;= 9), IF($O225 &lt;&gt; "", $E225/$O225, ""), ""),"")</f>
        <v>#VALUE!</v>
      </c>
      <c r="Y225" s="10" t="e">
        <f>IF('FY2022'!$A227&lt;&gt;"",IF(AND(MONTH($K225) &lt;= 10, MONTH($L225) &gt;= 10), IF($O225 &lt;&gt; "", $E225/$O225, ""), ""),"")</f>
        <v>#VALUE!</v>
      </c>
      <c r="Z225" s="10" t="e">
        <f>IF('FY2022'!$A227&lt;&gt;"",IF(AND(MONTH($K225) &lt;= 11, MONTH($L225) &gt;= 11), IF($O225 &lt;&gt; "", $E225/$O225, ""), ""),"")</f>
        <v>#VALUE!</v>
      </c>
      <c r="AA225" s="10" t="e">
        <f>IF('FY2022'!$A227&lt;&gt;"",IF(AND(MONTH($K225) &lt;= 12, MONTH($L225) &gt;= 12), IF($O225 &lt;&gt; "", $E225/$O225, ""), ""),"")</f>
        <v>#VALUE!</v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 t="e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#VALUE!</v>
      </c>
      <c r="L226" s="7" t="e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#VALUE!</v>
      </c>
      <c r="M226" s="7" t="e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#VALUE!</v>
      </c>
      <c r="N226" s="7" t="e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#VALUE!</v>
      </c>
      <c r="O226" s="5" t="e">
        <f t="shared" si="3"/>
        <v>#VALUE!</v>
      </c>
      <c r="P226" s="10" t="e">
        <f>IF('FY2022'!$A228&lt;&gt;"",IF(AND(MONTH($K226) &lt;= 1, MONTH($L226) &gt;= 1), IF($O226 &lt;&gt; "", $E226/$O226, ""), ""),"")</f>
        <v>#VALUE!</v>
      </c>
      <c r="Q226" s="10" t="e">
        <f>IF('FY2022'!$A228&lt;&gt;"",IF(AND(MONTH($K226) &lt;= 2, MONTH($L226) &gt;= 2), IF($O226 &lt;&gt; "", $E226/$O226, ""), ""),"")</f>
        <v>#VALUE!</v>
      </c>
      <c r="R226" s="10" t="e">
        <f>IF('FY2022'!$A228&lt;&gt;"",IF(AND(MONTH($K226) &lt;= 3, MONTH($L226) &gt;= 3), IF($O226 &lt;&gt; "", $E226/$O226, ""), ""),"")</f>
        <v>#VALUE!</v>
      </c>
      <c r="S226" s="10" t="e">
        <f>IF('FY2022'!$A228&lt;&gt;"",IF(AND(MONTH($K226) &lt;= 4, MONTH($L226) &gt;= 4), IF($O226 &lt;&gt; "", $E226/$O226, ""), ""),"")</f>
        <v>#VALUE!</v>
      </c>
      <c r="T226" s="10" t="e">
        <f>IF('FY2022'!$A228&lt;&gt;"",IF(AND(MONTH($K226) &lt;= 5, MONTH($L226) &gt;= 5), IF($O226 &lt;&gt; "", $E226/$O226, ""), ""),"")</f>
        <v>#VALUE!</v>
      </c>
      <c r="U226" s="10" t="e">
        <f>IF('FY2022'!$A228&lt;&gt;"",IF(AND(MONTH($K226) &lt;= 6, MONTH($L226) &gt;= 6), IF($O226 &lt;&gt; "", $E226/$O226, ""), ""),"")</f>
        <v>#VALUE!</v>
      </c>
      <c r="V226" s="10" t="e">
        <f>IF('FY2022'!$A228&lt;&gt;"",IF(AND(MONTH($K226) &lt;= 7, MONTH($L226) &gt;= 7 ), IF($O226 &lt;&gt; "", $E226/$O226, ""), ""),"")</f>
        <v>#VALUE!</v>
      </c>
      <c r="W226" s="10" t="e">
        <f>IF('FY2022'!$A228&lt;&gt;"",IF(AND(MONTH($K226) &lt;= 8, MONTH($L226) &gt;= 8), IF($O226 &lt;&gt; "", $E226/$O226, ""), ""),"")</f>
        <v>#VALUE!</v>
      </c>
      <c r="X226" s="10" t="e">
        <f>IF('FY2022'!$A228&lt;&gt;"",IF(AND(MONTH($K226) &lt;= 9, MONTH($L226) &gt;= 9), IF($O226 &lt;&gt; "", $E226/$O226, ""), ""),"")</f>
        <v>#VALUE!</v>
      </c>
      <c r="Y226" s="10" t="e">
        <f>IF('FY2022'!$A228&lt;&gt;"",IF(AND(MONTH($K226) &lt;= 10, MONTH($L226) &gt;= 10), IF($O226 &lt;&gt; "", $E226/$O226, ""), ""),"")</f>
        <v>#VALUE!</v>
      </c>
      <c r="Z226" s="10" t="e">
        <f>IF('FY2022'!$A228&lt;&gt;"",IF(AND(MONTH($K226) &lt;= 11, MONTH($L226) &gt;= 11), IF($O226 &lt;&gt; "", $E226/$O226, ""), ""),"")</f>
        <v>#VALUE!</v>
      </c>
      <c r="AA226" s="10" t="e">
        <f>IF('FY2022'!$A228&lt;&gt;"",IF(AND(MONTH($K226) &lt;= 12, MONTH($L226) &gt;= 12), IF($O226 &lt;&gt; "", $E226/$O226, ""), ""),"")</f>
        <v>#VALUE!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 t="e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#VALUE!</v>
      </c>
      <c r="L227" s="7" t="e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#VALUE!</v>
      </c>
      <c r="M227" s="7" t="e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#VALUE!</v>
      </c>
      <c r="N227" s="7" t="e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#VALUE!</v>
      </c>
      <c r="O227" s="5" t="e">
        <f t="shared" si="3"/>
        <v>#VALUE!</v>
      </c>
      <c r="P227" s="10" t="e">
        <f>IF('FY2022'!$A229&lt;&gt;"",IF(AND(MONTH($K227) &lt;= 1, MONTH($L227) &gt;= 1), IF($O227 &lt;&gt; "", $E227/$O227, ""), ""),"")</f>
        <v>#VALUE!</v>
      </c>
      <c r="Q227" s="10" t="e">
        <f>IF('FY2022'!$A229&lt;&gt;"",IF(AND(MONTH($K227) &lt;= 2, MONTH($L227) &gt;= 2), IF($O227 &lt;&gt; "", $E227/$O227, ""), ""),"")</f>
        <v>#VALUE!</v>
      </c>
      <c r="R227" s="10" t="e">
        <f>IF('FY2022'!$A229&lt;&gt;"",IF(AND(MONTH($K227) &lt;= 3, MONTH($L227) &gt;= 3), IF($O227 &lt;&gt; "", $E227/$O227, ""), ""),"")</f>
        <v>#VALUE!</v>
      </c>
      <c r="S227" s="10" t="e">
        <f>IF('FY2022'!$A229&lt;&gt;"",IF(AND(MONTH($K227) &lt;= 4, MONTH($L227) &gt;= 4), IF($O227 &lt;&gt; "", $E227/$O227, ""), ""),"")</f>
        <v>#VALUE!</v>
      </c>
      <c r="T227" s="10" t="e">
        <f>IF('FY2022'!$A229&lt;&gt;"",IF(AND(MONTH($K227) &lt;= 5, MONTH($L227) &gt;= 5), IF($O227 &lt;&gt; "", $E227/$O227, ""), ""),"")</f>
        <v>#VALUE!</v>
      </c>
      <c r="U227" s="10" t="e">
        <f>IF('FY2022'!$A229&lt;&gt;"",IF(AND(MONTH($K227) &lt;= 6, MONTH($L227) &gt;= 6), IF($O227 &lt;&gt; "", $E227/$O227, ""), ""),"")</f>
        <v>#VALUE!</v>
      </c>
      <c r="V227" s="10" t="e">
        <f>IF('FY2022'!$A229&lt;&gt;"",IF(AND(MONTH($K227) &lt;= 7, MONTH($L227) &gt;= 7 ), IF($O227 &lt;&gt; "", $E227/$O227, ""), ""),"")</f>
        <v>#VALUE!</v>
      </c>
      <c r="W227" s="10" t="e">
        <f>IF('FY2022'!$A229&lt;&gt;"",IF(AND(MONTH($K227) &lt;= 8, MONTH($L227) &gt;= 8), IF($O227 &lt;&gt; "", $E227/$O227, ""), ""),"")</f>
        <v>#VALUE!</v>
      </c>
      <c r="X227" s="10" t="e">
        <f>IF('FY2022'!$A229&lt;&gt;"",IF(AND(MONTH($K227) &lt;= 9, MONTH($L227) &gt;= 9), IF($O227 &lt;&gt; "", $E227/$O227, ""), ""),"")</f>
        <v>#VALUE!</v>
      </c>
      <c r="Y227" s="10" t="e">
        <f>IF('FY2022'!$A229&lt;&gt;"",IF(AND(MONTH($K227) &lt;= 10, MONTH($L227) &gt;= 10), IF($O227 &lt;&gt; "", $E227/$O227, ""), ""),"")</f>
        <v>#VALUE!</v>
      </c>
      <c r="Z227" s="10" t="e">
        <f>IF('FY2022'!$A229&lt;&gt;"",IF(AND(MONTH($K227) &lt;= 11, MONTH($L227) &gt;= 11), IF($O227 &lt;&gt; "", $E227/$O227, ""), ""),"")</f>
        <v>#VALUE!</v>
      </c>
      <c r="AA227" s="10" t="e">
        <f>IF('FY2022'!$A229&lt;&gt;"",IF(AND(MONTH($K227) &lt;= 12, MONTH($L227) &gt;= 12), IF($O227 &lt;&gt; "", $E227/$O227, ""), ""),"")</f>
        <v>#VALUE!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 t="e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#VALUE!</v>
      </c>
      <c r="L228" s="7" t="e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#VALUE!</v>
      </c>
      <c r="M228" s="7" t="e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#VALUE!</v>
      </c>
      <c r="N228" s="7" t="e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#VALUE!</v>
      </c>
      <c r="O228" s="5" t="e">
        <f t="shared" si="3"/>
        <v>#VALUE!</v>
      </c>
      <c r="P228" s="10" t="e">
        <f>IF('FY2022'!$A230&lt;&gt;"",IF(AND(MONTH($K228) &lt;= 1, MONTH($L228) &gt;= 1), IF($O228 &lt;&gt; "", $E228/$O228, ""), ""),"")</f>
        <v>#VALUE!</v>
      </c>
      <c r="Q228" s="10" t="e">
        <f>IF('FY2022'!$A230&lt;&gt;"",IF(AND(MONTH($K228) &lt;= 2, MONTH($L228) &gt;= 2), IF($O228 &lt;&gt; "", $E228/$O228, ""), ""),"")</f>
        <v>#VALUE!</v>
      </c>
      <c r="R228" s="10" t="e">
        <f>IF('FY2022'!$A230&lt;&gt;"",IF(AND(MONTH($K228) &lt;= 3, MONTH($L228) &gt;= 3), IF($O228 &lt;&gt; "", $E228/$O228, ""), ""),"")</f>
        <v>#VALUE!</v>
      </c>
      <c r="S228" s="10" t="e">
        <f>IF('FY2022'!$A230&lt;&gt;"",IF(AND(MONTH($K228) &lt;= 4, MONTH($L228) &gt;= 4), IF($O228 &lt;&gt; "", $E228/$O228, ""), ""),"")</f>
        <v>#VALUE!</v>
      </c>
      <c r="T228" s="10" t="e">
        <f>IF('FY2022'!$A230&lt;&gt;"",IF(AND(MONTH($K228) &lt;= 5, MONTH($L228) &gt;= 5), IF($O228 &lt;&gt; "", $E228/$O228, ""), ""),"")</f>
        <v>#VALUE!</v>
      </c>
      <c r="U228" s="10" t="e">
        <f>IF('FY2022'!$A230&lt;&gt;"",IF(AND(MONTH($K228) &lt;= 6, MONTH($L228) &gt;= 6), IF($O228 &lt;&gt; "", $E228/$O228, ""), ""),"")</f>
        <v>#VALUE!</v>
      </c>
      <c r="V228" s="10" t="e">
        <f>IF('FY2022'!$A230&lt;&gt;"",IF(AND(MONTH($K228) &lt;= 7, MONTH($L228) &gt;= 7 ), IF($O228 &lt;&gt; "", $E228/$O228, ""), ""),"")</f>
        <v>#VALUE!</v>
      </c>
      <c r="W228" s="10" t="e">
        <f>IF('FY2022'!$A230&lt;&gt;"",IF(AND(MONTH($K228) &lt;= 8, MONTH($L228) &gt;= 8), IF($O228 &lt;&gt; "", $E228/$O228, ""), ""),"")</f>
        <v>#VALUE!</v>
      </c>
      <c r="X228" s="10" t="e">
        <f>IF('FY2022'!$A230&lt;&gt;"",IF(AND(MONTH($K228) &lt;= 9, MONTH($L228) &gt;= 9), IF($O228 &lt;&gt; "", $E228/$O228, ""), ""),"")</f>
        <v>#VALUE!</v>
      </c>
      <c r="Y228" s="10" t="e">
        <f>IF('FY2022'!$A230&lt;&gt;"",IF(AND(MONTH($K228) &lt;= 10, MONTH($L228) &gt;= 10), IF($O228 &lt;&gt; "", $E228/$O228, ""), ""),"")</f>
        <v>#VALUE!</v>
      </c>
      <c r="Z228" s="10" t="e">
        <f>IF('FY2022'!$A230&lt;&gt;"",IF(AND(MONTH($K228) &lt;= 11, MONTH($L228) &gt;= 11), IF($O228 &lt;&gt; "", $E228/$O228, ""), ""),"")</f>
        <v>#VALUE!</v>
      </c>
      <c r="AA228" s="10" t="e">
        <f>IF('FY2022'!$A230&lt;&gt;"",IF(AND(MONTH($K228) &lt;= 12, MONTH($L228) &gt;= 12), IF($O228 &lt;&gt; "", $E228/$O228, ""), ""),"")</f>
        <v>#VALUE!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 t="e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#VALUE!</v>
      </c>
      <c r="L229" s="7" t="e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#VALUE!</v>
      </c>
      <c r="M229" s="7" t="e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#VALUE!</v>
      </c>
      <c r="N229" s="7" t="e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#VALUE!</v>
      </c>
      <c r="O229" s="5" t="e">
        <f t="shared" si="3"/>
        <v>#VALUE!</v>
      </c>
      <c r="P229" s="10" t="e">
        <f>IF('FY2022'!$A231&lt;&gt;"",IF(AND(MONTH($K229) &lt;= 1, MONTH($L229) &gt;= 1), IF($O229 &lt;&gt; "", $E229/$O229, ""), ""),"")</f>
        <v>#VALUE!</v>
      </c>
      <c r="Q229" s="10" t="e">
        <f>IF('FY2022'!$A231&lt;&gt;"",IF(AND(MONTH($K229) &lt;= 2, MONTH($L229) &gt;= 2), IF($O229 &lt;&gt; "", $E229/$O229, ""), ""),"")</f>
        <v>#VALUE!</v>
      </c>
      <c r="R229" s="10" t="e">
        <f>IF('FY2022'!$A231&lt;&gt;"",IF(AND(MONTH($K229) &lt;= 3, MONTH($L229) &gt;= 3), IF($O229 &lt;&gt; "", $E229/$O229, ""), ""),"")</f>
        <v>#VALUE!</v>
      </c>
      <c r="S229" s="10" t="e">
        <f>IF('FY2022'!$A231&lt;&gt;"",IF(AND(MONTH($K229) &lt;= 4, MONTH($L229) &gt;= 4), IF($O229 &lt;&gt; "", $E229/$O229, ""), ""),"")</f>
        <v>#VALUE!</v>
      </c>
      <c r="T229" s="10" t="e">
        <f>IF('FY2022'!$A231&lt;&gt;"",IF(AND(MONTH($K229) &lt;= 5, MONTH($L229) &gt;= 5), IF($O229 &lt;&gt; "", $E229/$O229, ""), ""),"")</f>
        <v>#VALUE!</v>
      </c>
      <c r="U229" s="10" t="e">
        <f>IF('FY2022'!$A231&lt;&gt;"",IF(AND(MONTH($K229) &lt;= 6, MONTH($L229) &gt;= 6), IF($O229 &lt;&gt; "", $E229/$O229, ""), ""),"")</f>
        <v>#VALUE!</v>
      </c>
      <c r="V229" s="10" t="e">
        <f>IF('FY2022'!$A231&lt;&gt;"",IF(AND(MONTH($K229) &lt;= 7, MONTH($L229) &gt;= 7 ), IF($O229 &lt;&gt; "", $E229/$O229, ""), ""),"")</f>
        <v>#VALUE!</v>
      </c>
      <c r="W229" s="10" t="e">
        <f>IF('FY2022'!$A231&lt;&gt;"",IF(AND(MONTH($K229) &lt;= 8, MONTH($L229) &gt;= 8), IF($O229 &lt;&gt; "", $E229/$O229, ""), ""),"")</f>
        <v>#VALUE!</v>
      </c>
      <c r="X229" s="10" t="e">
        <f>IF('FY2022'!$A231&lt;&gt;"",IF(AND(MONTH($K229) &lt;= 9, MONTH($L229) &gt;= 9), IF($O229 &lt;&gt; "", $E229/$O229, ""), ""),"")</f>
        <v>#VALUE!</v>
      </c>
      <c r="Y229" s="10" t="e">
        <f>IF('FY2022'!$A231&lt;&gt;"",IF(AND(MONTH($K229) &lt;= 10, MONTH($L229) &gt;= 10), IF($O229 &lt;&gt; "", $E229/$O229, ""), ""),"")</f>
        <v>#VALUE!</v>
      </c>
      <c r="Z229" s="10" t="e">
        <f>IF('FY2022'!$A231&lt;&gt;"",IF(AND(MONTH($K229) &lt;= 11, MONTH($L229) &gt;= 11), IF($O229 &lt;&gt; "", $E229/$O229, ""), ""),"")</f>
        <v>#VALUE!</v>
      </c>
      <c r="AA229" s="10" t="e">
        <f>IF('FY2022'!$A231&lt;&gt;"",IF(AND(MONTH($K229) &lt;= 12, MONTH($L229) &gt;= 12), IF($O229 &lt;&gt; "", $E229/$O229, ""), ""),"")</f>
        <v>#VALUE!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 t="e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#VALUE!</v>
      </c>
      <c r="L230" s="7" t="e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#VALUE!</v>
      </c>
      <c r="M230" s="7" t="e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#VALUE!</v>
      </c>
      <c r="N230" s="7" t="e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#VALUE!</v>
      </c>
      <c r="O230" s="5" t="e">
        <f t="shared" si="3"/>
        <v>#VALUE!</v>
      </c>
      <c r="P230" s="10" t="e">
        <f>IF('FY2022'!$A232&lt;&gt;"",IF(AND(MONTH($K230) &lt;= 1, MONTH($L230) &gt;= 1), IF($O230 &lt;&gt; "", $E230/$O230, ""), ""),"")</f>
        <v>#VALUE!</v>
      </c>
      <c r="Q230" s="10" t="e">
        <f>IF('FY2022'!$A232&lt;&gt;"",IF(AND(MONTH($K230) &lt;= 2, MONTH($L230) &gt;= 2), IF($O230 &lt;&gt; "", $E230/$O230, ""), ""),"")</f>
        <v>#VALUE!</v>
      </c>
      <c r="R230" s="10" t="e">
        <f>IF('FY2022'!$A232&lt;&gt;"",IF(AND(MONTH($K230) &lt;= 3, MONTH($L230) &gt;= 3), IF($O230 &lt;&gt; "", $E230/$O230, ""), ""),"")</f>
        <v>#VALUE!</v>
      </c>
      <c r="S230" s="10" t="e">
        <f>IF('FY2022'!$A232&lt;&gt;"",IF(AND(MONTH($K230) &lt;= 4, MONTH($L230) &gt;= 4), IF($O230 &lt;&gt; "", $E230/$O230, ""), ""),"")</f>
        <v>#VALUE!</v>
      </c>
      <c r="T230" s="10" t="e">
        <f>IF('FY2022'!$A232&lt;&gt;"",IF(AND(MONTH($K230) &lt;= 5, MONTH($L230) &gt;= 5), IF($O230 &lt;&gt; "", $E230/$O230, ""), ""),"")</f>
        <v>#VALUE!</v>
      </c>
      <c r="U230" s="10" t="e">
        <f>IF('FY2022'!$A232&lt;&gt;"",IF(AND(MONTH($K230) &lt;= 6, MONTH($L230) &gt;= 6), IF($O230 &lt;&gt; "", $E230/$O230, ""), ""),"")</f>
        <v>#VALUE!</v>
      </c>
      <c r="V230" s="10" t="e">
        <f>IF('FY2022'!$A232&lt;&gt;"",IF(AND(MONTH($K230) &lt;= 7, MONTH($L230) &gt;= 7 ), IF($O230 &lt;&gt; "", $E230/$O230, ""), ""),"")</f>
        <v>#VALUE!</v>
      </c>
      <c r="W230" s="10" t="e">
        <f>IF('FY2022'!$A232&lt;&gt;"",IF(AND(MONTH($K230) &lt;= 8, MONTH($L230) &gt;= 8), IF($O230 &lt;&gt; "", $E230/$O230, ""), ""),"")</f>
        <v>#VALUE!</v>
      </c>
      <c r="X230" s="10" t="e">
        <f>IF('FY2022'!$A232&lt;&gt;"",IF(AND(MONTH($K230) &lt;= 9, MONTH($L230) &gt;= 9), IF($O230 &lt;&gt; "", $E230/$O230, ""), ""),"")</f>
        <v>#VALUE!</v>
      </c>
      <c r="Y230" s="10" t="e">
        <f>IF('FY2022'!$A232&lt;&gt;"",IF(AND(MONTH($K230) &lt;= 10, MONTH($L230) &gt;= 10), IF($O230 &lt;&gt; "", $E230/$O230, ""), ""),"")</f>
        <v>#VALUE!</v>
      </c>
      <c r="Z230" s="10" t="e">
        <f>IF('FY2022'!$A232&lt;&gt;"",IF(AND(MONTH($K230) &lt;= 11, MONTH($L230) &gt;= 11), IF($O230 &lt;&gt; "", $E230/$O230, ""), ""),"")</f>
        <v>#VALUE!</v>
      </c>
      <c r="AA230" s="10" t="e">
        <f>IF('FY2022'!$A232&lt;&gt;"",IF(AND(MONTH($K230) &lt;= 12, MONTH($L230) &gt;= 12), IF($O230 &lt;&gt; "", $E230/$O230, ""), ""),"")</f>
        <v>#VALUE!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 t="e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#VALUE!</v>
      </c>
      <c r="L231" s="7" t="e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#VALUE!</v>
      </c>
      <c r="M231" s="7" t="e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#VALUE!</v>
      </c>
      <c r="N231" s="7" t="e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#VALUE!</v>
      </c>
      <c r="O231" s="5" t="e">
        <f t="shared" si="3"/>
        <v>#VALUE!</v>
      </c>
      <c r="P231" s="10" t="e">
        <f>IF('FY2022'!$A233&lt;&gt;"",IF(AND(MONTH($K231) &lt;= 1, MONTH($L231) &gt;= 1), IF($O231 &lt;&gt; "", $E231/$O231, ""), ""),"")</f>
        <v>#VALUE!</v>
      </c>
      <c r="Q231" s="10" t="e">
        <f>IF('FY2022'!$A233&lt;&gt;"",IF(AND(MONTH($K231) &lt;= 2, MONTH($L231) &gt;= 2), IF($O231 &lt;&gt; "", $E231/$O231, ""), ""),"")</f>
        <v>#VALUE!</v>
      </c>
      <c r="R231" s="10" t="e">
        <f>IF('FY2022'!$A233&lt;&gt;"",IF(AND(MONTH($K231) &lt;= 3, MONTH($L231) &gt;= 3), IF($O231 &lt;&gt; "", $E231/$O231, ""), ""),"")</f>
        <v>#VALUE!</v>
      </c>
      <c r="S231" s="10" t="e">
        <f>IF('FY2022'!$A233&lt;&gt;"",IF(AND(MONTH($K231) &lt;= 4, MONTH($L231) &gt;= 4), IF($O231 &lt;&gt; "", $E231/$O231, ""), ""),"")</f>
        <v>#VALUE!</v>
      </c>
      <c r="T231" s="10" t="e">
        <f>IF('FY2022'!$A233&lt;&gt;"",IF(AND(MONTH($K231) &lt;= 5, MONTH($L231) &gt;= 5), IF($O231 &lt;&gt; "", $E231/$O231, ""), ""),"")</f>
        <v>#VALUE!</v>
      </c>
      <c r="U231" s="10" t="e">
        <f>IF('FY2022'!$A233&lt;&gt;"",IF(AND(MONTH($K231) &lt;= 6, MONTH($L231) &gt;= 6), IF($O231 &lt;&gt; "", $E231/$O231, ""), ""),"")</f>
        <v>#VALUE!</v>
      </c>
      <c r="V231" s="10" t="e">
        <f>IF('FY2022'!$A233&lt;&gt;"",IF(AND(MONTH($K231) &lt;= 7, MONTH($L231) &gt;= 7 ), IF($O231 &lt;&gt; "", $E231/$O231, ""), ""),"")</f>
        <v>#VALUE!</v>
      </c>
      <c r="W231" s="10" t="e">
        <f>IF('FY2022'!$A233&lt;&gt;"",IF(AND(MONTH($K231) &lt;= 8, MONTH($L231) &gt;= 8), IF($O231 &lt;&gt; "", $E231/$O231, ""), ""),"")</f>
        <v>#VALUE!</v>
      </c>
      <c r="X231" s="10" t="e">
        <f>IF('FY2022'!$A233&lt;&gt;"",IF(AND(MONTH($K231) &lt;= 9, MONTH($L231) &gt;= 9), IF($O231 &lt;&gt; "", $E231/$O231, ""), ""),"")</f>
        <v>#VALUE!</v>
      </c>
      <c r="Y231" s="10" t="e">
        <f>IF('FY2022'!$A233&lt;&gt;"",IF(AND(MONTH($K231) &lt;= 10, MONTH($L231) &gt;= 10), IF($O231 &lt;&gt; "", $E231/$O231, ""), ""),"")</f>
        <v>#VALUE!</v>
      </c>
      <c r="Z231" s="10" t="e">
        <f>IF('FY2022'!$A233&lt;&gt;"",IF(AND(MONTH($K231) &lt;= 11, MONTH($L231) &gt;= 11), IF($O231 &lt;&gt; "", $E231/$O231, ""), ""),"")</f>
        <v>#VALUE!</v>
      </c>
      <c r="AA231" s="10" t="e">
        <f>IF('FY2022'!$A233&lt;&gt;"",IF(AND(MONTH($K231) &lt;= 12, MONTH($L231) &gt;= 12), IF($O231 &lt;&gt; "", $E231/$O231, ""), ""),"")</f>
        <v>#VALUE!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 t="e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#VALUE!</v>
      </c>
      <c r="L232" s="7" t="e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#VALUE!</v>
      </c>
      <c r="M232" s="7" t="e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#VALUE!</v>
      </c>
      <c r="N232" s="7" t="e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#VALUE!</v>
      </c>
      <c r="O232" s="5" t="e">
        <f t="shared" si="3"/>
        <v>#VALUE!</v>
      </c>
      <c r="P232" s="10" t="e">
        <f>IF('FY2022'!$A234&lt;&gt;"",IF(AND(MONTH($K232) &lt;= 1, MONTH($L232) &gt;= 1), IF($O232 &lt;&gt; "", $E232/$O232, ""), ""),"")</f>
        <v>#VALUE!</v>
      </c>
      <c r="Q232" s="10" t="e">
        <f>IF('FY2022'!$A234&lt;&gt;"",IF(AND(MONTH($K232) &lt;= 2, MONTH($L232) &gt;= 2), IF($O232 &lt;&gt; "", $E232/$O232, ""), ""),"")</f>
        <v>#VALUE!</v>
      </c>
      <c r="R232" s="10" t="e">
        <f>IF('FY2022'!$A234&lt;&gt;"",IF(AND(MONTH($K232) &lt;= 3, MONTH($L232) &gt;= 3), IF($O232 &lt;&gt; "", $E232/$O232, ""), ""),"")</f>
        <v>#VALUE!</v>
      </c>
      <c r="S232" s="10" t="e">
        <f>IF('FY2022'!$A234&lt;&gt;"",IF(AND(MONTH($K232) &lt;= 4, MONTH($L232) &gt;= 4), IF($O232 &lt;&gt; "", $E232/$O232, ""), ""),"")</f>
        <v>#VALUE!</v>
      </c>
      <c r="T232" s="10" t="e">
        <f>IF('FY2022'!$A234&lt;&gt;"",IF(AND(MONTH($K232) &lt;= 5, MONTH($L232) &gt;= 5), IF($O232 &lt;&gt; "", $E232/$O232, ""), ""),"")</f>
        <v>#VALUE!</v>
      </c>
      <c r="U232" s="10" t="e">
        <f>IF('FY2022'!$A234&lt;&gt;"",IF(AND(MONTH($K232) &lt;= 6, MONTH($L232) &gt;= 6), IF($O232 &lt;&gt; "", $E232/$O232, ""), ""),"")</f>
        <v>#VALUE!</v>
      </c>
      <c r="V232" s="10" t="e">
        <f>IF('FY2022'!$A234&lt;&gt;"",IF(AND(MONTH($K232) &lt;= 7, MONTH($L232) &gt;= 7 ), IF($O232 &lt;&gt; "", $E232/$O232, ""), ""),"")</f>
        <v>#VALUE!</v>
      </c>
      <c r="W232" s="10" t="e">
        <f>IF('FY2022'!$A234&lt;&gt;"",IF(AND(MONTH($K232) &lt;= 8, MONTH($L232) &gt;= 8), IF($O232 &lt;&gt; "", $E232/$O232, ""), ""),"")</f>
        <v>#VALUE!</v>
      </c>
      <c r="X232" s="10" t="e">
        <f>IF('FY2022'!$A234&lt;&gt;"",IF(AND(MONTH($K232) &lt;= 9, MONTH($L232) &gt;= 9), IF($O232 &lt;&gt; "", $E232/$O232, ""), ""),"")</f>
        <v>#VALUE!</v>
      </c>
      <c r="Y232" s="10" t="e">
        <f>IF('FY2022'!$A234&lt;&gt;"",IF(AND(MONTH($K232) &lt;= 10, MONTH($L232) &gt;= 10), IF($O232 &lt;&gt; "", $E232/$O232, ""), ""),"")</f>
        <v>#VALUE!</v>
      </c>
      <c r="Z232" s="10" t="e">
        <f>IF('FY2022'!$A234&lt;&gt;"",IF(AND(MONTH($K232) &lt;= 11, MONTH($L232) &gt;= 11), IF($O232 &lt;&gt; "", $E232/$O232, ""), ""),"")</f>
        <v>#VALUE!</v>
      </c>
      <c r="AA232" s="10" t="e">
        <f>IF('FY2022'!$A234&lt;&gt;"",IF(AND(MONTH($K232) &lt;= 12, MONTH($L232) &gt;= 12), IF($O232 &lt;&gt; "", $E232/$O232, ""), ""),"")</f>
        <v>#VALUE!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 t="e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#VALUE!</v>
      </c>
      <c r="L233" s="7" t="e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#VALUE!</v>
      </c>
      <c r="M233" s="7" t="e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#VALUE!</v>
      </c>
      <c r="N233" s="7" t="e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#VALUE!</v>
      </c>
      <c r="O233" s="5" t="e">
        <f t="shared" si="3"/>
        <v>#VALUE!</v>
      </c>
      <c r="P233" s="10" t="e">
        <f>IF('FY2022'!$A235&lt;&gt;"",IF(AND(MONTH($K233) &lt;= 1, MONTH($L233) &gt;= 1), IF($O233 &lt;&gt; "", $E233/$O233, ""), ""),"")</f>
        <v>#VALUE!</v>
      </c>
      <c r="Q233" s="10" t="e">
        <f>IF('FY2022'!$A235&lt;&gt;"",IF(AND(MONTH($K233) &lt;= 2, MONTH($L233) &gt;= 2), IF($O233 &lt;&gt; "", $E233/$O233, ""), ""),"")</f>
        <v>#VALUE!</v>
      </c>
      <c r="R233" s="10" t="e">
        <f>IF('FY2022'!$A235&lt;&gt;"",IF(AND(MONTH($K233) &lt;= 3, MONTH($L233) &gt;= 3), IF($O233 &lt;&gt; "", $E233/$O233, ""), ""),"")</f>
        <v>#VALUE!</v>
      </c>
      <c r="S233" s="10" t="e">
        <f>IF('FY2022'!$A235&lt;&gt;"",IF(AND(MONTH($K233) &lt;= 4, MONTH($L233) &gt;= 4), IF($O233 &lt;&gt; "", $E233/$O233, ""), ""),"")</f>
        <v>#VALUE!</v>
      </c>
      <c r="T233" s="10" t="e">
        <f>IF('FY2022'!$A235&lt;&gt;"",IF(AND(MONTH($K233) &lt;= 5, MONTH($L233) &gt;= 5), IF($O233 &lt;&gt; "", $E233/$O233, ""), ""),"")</f>
        <v>#VALUE!</v>
      </c>
      <c r="U233" s="10" t="e">
        <f>IF('FY2022'!$A235&lt;&gt;"",IF(AND(MONTH($K233) &lt;= 6, MONTH($L233) &gt;= 6), IF($O233 &lt;&gt; "", $E233/$O233, ""), ""),"")</f>
        <v>#VALUE!</v>
      </c>
      <c r="V233" s="10" t="e">
        <f>IF('FY2022'!$A235&lt;&gt;"",IF(AND(MONTH($K233) &lt;= 7, MONTH($L233) &gt;= 7 ), IF($O233 &lt;&gt; "", $E233/$O233, ""), ""),"")</f>
        <v>#VALUE!</v>
      </c>
      <c r="W233" s="10" t="e">
        <f>IF('FY2022'!$A235&lt;&gt;"",IF(AND(MONTH($K233) &lt;= 8, MONTH($L233) &gt;= 8), IF($O233 &lt;&gt; "", $E233/$O233, ""), ""),"")</f>
        <v>#VALUE!</v>
      </c>
      <c r="X233" s="10" t="e">
        <f>IF('FY2022'!$A235&lt;&gt;"",IF(AND(MONTH($K233) &lt;= 9, MONTH($L233) &gt;= 9), IF($O233 &lt;&gt; "", $E233/$O233, ""), ""),"")</f>
        <v>#VALUE!</v>
      </c>
      <c r="Y233" s="10" t="e">
        <f>IF('FY2022'!$A235&lt;&gt;"",IF(AND(MONTH($K233) &lt;= 10, MONTH($L233) &gt;= 10), IF($O233 &lt;&gt; "", $E233/$O233, ""), ""),"")</f>
        <v>#VALUE!</v>
      </c>
      <c r="Z233" s="10" t="e">
        <f>IF('FY2022'!$A235&lt;&gt;"",IF(AND(MONTH($K233) &lt;= 11, MONTH($L233) &gt;= 11), IF($O233 &lt;&gt; "", $E233/$O233, ""), ""),"")</f>
        <v>#VALUE!</v>
      </c>
      <c r="AA233" s="10" t="e">
        <f>IF('FY2022'!$A235&lt;&gt;"",IF(AND(MONTH($K233) &lt;= 12, MONTH($L233) &gt;= 12), IF($O233 &lt;&gt; "", $E233/$O233, ""), ""),"")</f>
        <v>#VALUE!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 t="e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#VALUE!</v>
      </c>
      <c r="L234" s="7" t="e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#VALUE!</v>
      </c>
      <c r="M234" s="7" t="e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#VALUE!</v>
      </c>
      <c r="N234" s="7" t="e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#VALUE!</v>
      </c>
      <c r="O234" s="5" t="e">
        <f t="shared" si="3"/>
        <v>#VALUE!</v>
      </c>
      <c r="P234" s="10" t="e">
        <f>IF('FY2022'!$A236&lt;&gt;"",IF(AND(MONTH($K234) &lt;= 1, MONTH($L234) &gt;= 1), IF($O234 &lt;&gt; "", $E234/$O234, ""), ""),"")</f>
        <v>#VALUE!</v>
      </c>
      <c r="Q234" s="10" t="e">
        <f>IF('FY2022'!$A236&lt;&gt;"",IF(AND(MONTH($K234) &lt;= 2, MONTH($L234) &gt;= 2), IF($O234 &lt;&gt; "", $E234/$O234, ""), ""),"")</f>
        <v>#VALUE!</v>
      </c>
      <c r="R234" s="10" t="e">
        <f>IF('FY2022'!$A236&lt;&gt;"",IF(AND(MONTH($K234) &lt;= 3, MONTH($L234) &gt;= 3), IF($O234 &lt;&gt; "", $E234/$O234, ""), ""),"")</f>
        <v>#VALUE!</v>
      </c>
      <c r="S234" s="10" t="e">
        <f>IF('FY2022'!$A236&lt;&gt;"",IF(AND(MONTH($K234) &lt;= 4, MONTH($L234) &gt;= 4), IF($O234 &lt;&gt; "", $E234/$O234, ""), ""),"")</f>
        <v>#VALUE!</v>
      </c>
      <c r="T234" s="10" t="e">
        <f>IF('FY2022'!$A236&lt;&gt;"",IF(AND(MONTH($K234) &lt;= 5, MONTH($L234) &gt;= 5), IF($O234 &lt;&gt; "", $E234/$O234, ""), ""),"")</f>
        <v>#VALUE!</v>
      </c>
      <c r="U234" s="10" t="e">
        <f>IF('FY2022'!$A236&lt;&gt;"",IF(AND(MONTH($K234) &lt;= 6, MONTH($L234) &gt;= 6), IF($O234 &lt;&gt; "", $E234/$O234, ""), ""),"")</f>
        <v>#VALUE!</v>
      </c>
      <c r="V234" s="10" t="e">
        <f>IF('FY2022'!$A236&lt;&gt;"",IF(AND(MONTH($K234) &lt;= 7, MONTH($L234) &gt;= 7 ), IF($O234 &lt;&gt; "", $E234/$O234, ""), ""),"")</f>
        <v>#VALUE!</v>
      </c>
      <c r="W234" s="10" t="e">
        <f>IF('FY2022'!$A236&lt;&gt;"",IF(AND(MONTH($K234) &lt;= 8, MONTH($L234) &gt;= 8), IF($O234 &lt;&gt; "", $E234/$O234, ""), ""),"")</f>
        <v>#VALUE!</v>
      </c>
      <c r="X234" s="10" t="e">
        <f>IF('FY2022'!$A236&lt;&gt;"",IF(AND(MONTH($K234) &lt;= 9, MONTH($L234) &gt;= 9), IF($O234 &lt;&gt; "", $E234/$O234, ""), ""),"")</f>
        <v>#VALUE!</v>
      </c>
      <c r="Y234" s="10" t="e">
        <f>IF('FY2022'!$A236&lt;&gt;"",IF(AND(MONTH($K234) &lt;= 10, MONTH($L234) &gt;= 10), IF($O234 &lt;&gt; "", $E234/$O234, ""), ""),"")</f>
        <v>#VALUE!</v>
      </c>
      <c r="Z234" s="10" t="e">
        <f>IF('FY2022'!$A236&lt;&gt;"",IF(AND(MONTH($K234) &lt;= 11, MONTH($L234) &gt;= 11), IF($O234 &lt;&gt; "", $E234/$O234, ""), ""),"")</f>
        <v>#VALUE!</v>
      </c>
      <c r="AA234" s="10" t="e">
        <f>IF('FY2022'!$A236&lt;&gt;"",IF(AND(MONTH($K234) &lt;= 12, MONTH($L234) &gt;= 12), IF($O234 &lt;&gt; "", $E234/$O234, ""), ""),"")</f>
        <v>#VALUE!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 t="e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#VALUE!</v>
      </c>
      <c r="L235" s="7" t="e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#VALUE!</v>
      </c>
      <c r="M235" s="7" t="e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#VALUE!</v>
      </c>
      <c r="N235" s="7" t="e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#VALUE!</v>
      </c>
      <c r="O235" s="5" t="e">
        <f t="shared" si="3"/>
        <v>#VALUE!</v>
      </c>
      <c r="P235" s="10" t="e">
        <f>IF('FY2022'!$A237&lt;&gt;"",IF(AND(MONTH($K235) &lt;= 1, MONTH($L235) &gt;= 1), IF($O235 &lt;&gt; "", $E235/$O235, ""), ""),"")</f>
        <v>#VALUE!</v>
      </c>
      <c r="Q235" s="10" t="e">
        <f>IF('FY2022'!$A237&lt;&gt;"",IF(AND(MONTH($K235) &lt;= 2, MONTH($L235) &gt;= 2), IF($O235 &lt;&gt; "", $E235/$O235, ""), ""),"")</f>
        <v>#VALUE!</v>
      </c>
      <c r="R235" s="10" t="e">
        <f>IF('FY2022'!$A237&lt;&gt;"",IF(AND(MONTH($K235) &lt;= 3, MONTH($L235) &gt;= 3), IF($O235 &lt;&gt; "", $E235/$O235, ""), ""),"")</f>
        <v>#VALUE!</v>
      </c>
      <c r="S235" s="10" t="e">
        <f>IF('FY2022'!$A237&lt;&gt;"",IF(AND(MONTH($K235) &lt;= 4, MONTH($L235) &gt;= 4), IF($O235 &lt;&gt; "", $E235/$O235, ""), ""),"")</f>
        <v>#VALUE!</v>
      </c>
      <c r="T235" s="10" t="e">
        <f>IF('FY2022'!$A237&lt;&gt;"",IF(AND(MONTH($K235) &lt;= 5, MONTH($L235) &gt;= 5), IF($O235 &lt;&gt; "", $E235/$O235, ""), ""),"")</f>
        <v>#VALUE!</v>
      </c>
      <c r="U235" s="10" t="e">
        <f>IF('FY2022'!$A237&lt;&gt;"",IF(AND(MONTH($K235) &lt;= 6, MONTH($L235) &gt;= 6), IF($O235 &lt;&gt; "", $E235/$O235, ""), ""),"")</f>
        <v>#VALUE!</v>
      </c>
      <c r="V235" s="10" t="e">
        <f>IF('FY2022'!$A237&lt;&gt;"",IF(AND(MONTH($K235) &lt;= 7, MONTH($L235) &gt;= 7 ), IF($O235 &lt;&gt; "", $E235/$O235, ""), ""),"")</f>
        <v>#VALUE!</v>
      </c>
      <c r="W235" s="10" t="e">
        <f>IF('FY2022'!$A237&lt;&gt;"",IF(AND(MONTH($K235) &lt;= 8, MONTH($L235) &gt;= 8), IF($O235 &lt;&gt; "", $E235/$O235, ""), ""),"")</f>
        <v>#VALUE!</v>
      </c>
      <c r="X235" s="10" t="e">
        <f>IF('FY2022'!$A237&lt;&gt;"",IF(AND(MONTH($K235) &lt;= 9, MONTH($L235) &gt;= 9), IF($O235 &lt;&gt; "", $E235/$O235, ""), ""),"")</f>
        <v>#VALUE!</v>
      </c>
      <c r="Y235" s="10" t="e">
        <f>IF('FY2022'!$A237&lt;&gt;"",IF(AND(MONTH($K235) &lt;= 10, MONTH($L235) &gt;= 10), IF($O235 &lt;&gt; "", $E235/$O235, ""), ""),"")</f>
        <v>#VALUE!</v>
      </c>
      <c r="Z235" s="10" t="e">
        <f>IF('FY2022'!$A237&lt;&gt;"",IF(AND(MONTH($K235) &lt;= 11, MONTH($L235) &gt;= 11), IF($O235 &lt;&gt; "", $E235/$O235, ""), ""),"")</f>
        <v>#VALUE!</v>
      </c>
      <c r="AA235" s="10" t="e">
        <f>IF('FY2022'!$A237&lt;&gt;"",IF(AND(MONTH($K235) &lt;= 12, MONTH($L235) &gt;= 12), IF($O235 &lt;&gt; "", $E235/$O235, ""), ""),"")</f>
        <v>#VALUE!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 t="e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#VALUE!</v>
      </c>
      <c r="L236" s="7" t="e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#VALUE!</v>
      </c>
      <c r="M236" s="7" t="e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#VALUE!</v>
      </c>
      <c r="N236" s="7" t="e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#VALUE!</v>
      </c>
      <c r="O236" s="5" t="e">
        <f t="shared" si="3"/>
        <v>#VALUE!</v>
      </c>
      <c r="P236" s="10" t="e">
        <f>IF('FY2022'!$A238&lt;&gt;"",IF(AND(MONTH($K236) &lt;= 1, MONTH($L236) &gt;= 1), IF($O236 &lt;&gt; "", $E236/$O236, ""), ""),"")</f>
        <v>#VALUE!</v>
      </c>
      <c r="Q236" s="10" t="e">
        <f>IF('FY2022'!$A238&lt;&gt;"",IF(AND(MONTH($K236) &lt;= 2, MONTH($L236) &gt;= 2), IF($O236 &lt;&gt; "", $E236/$O236, ""), ""),"")</f>
        <v>#VALUE!</v>
      </c>
      <c r="R236" s="10" t="e">
        <f>IF('FY2022'!$A238&lt;&gt;"",IF(AND(MONTH($K236) &lt;= 3, MONTH($L236) &gt;= 3), IF($O236 &lt;&gt; "", $E236/$O236, ""), ""),"")</f>
        <v>#VALUE!</v>
      </c>
      <c r="S236" s="10" t="e">
        <f>IF('FY2022'!$A238&lt;&gt;"",IF(AND(MONTH($K236) &lt;= 4, MONTH($L236) &gt;= 4), IF($O236 &lt;&gt; "", $E236/$O236, ""), ""),"")</f>
        <v>#VALUE!</v>
      </c>
      <c r="T236" s="10" t="e">
        <f>IF('FY2022'!$A238&lt;&gt;"",IF(AND(MONTH($K236) &lt;= 5, MONTH($L236) &gt;= 5), IF($O236 &lt;&gt; "", $E236/$O236, ""), ""),"")</f>
        <v>#VALUE!</v>
      </c>
      <c r="U236" s="10" t="e">
        <f>IF('FY2022'!$A238&lt;&gt;"",IF(AND(MONTH($K236) &lt;= 6, MONTH($L236) &gt;= 6), IF($O236 &lt;&gt; "", $E236/$O236, ""), ""),"")</f>
        <v>#VALUE!</v>
      </c>
      <c r="V236" s="10" t="e">
        <f>IF('FY2022'!$A238&lt;&gt;"",IF(AND(MONTH($K236) &lt;= 7, MONTH($L236) &gt;= 7 ), IF($O236 &lt;&gt; "", $E236/$O236, ""), ""),"")</f>
        <v>#VALUE!</v>
      </c>
      <c r="W236" s="10" t="e">
        <f>IF('FY2022'!$A238&lt;&gt;"",IF(AND(MONTH($K236) &lt;= 8, MONTH($L236) &gt;= 8), IF($O236 &lt;&gt; "", $E236/$O236, ""), ""),"")</f>
        <v>#VALUE!</v>
      </c>
      <c r="X236" s="10" t="e">
        <f>IF('FY2022'!$A238&lt;&gt;"",IF(AND(MONTH($K236) &lt;= 9, MONTH($L236) &gt;= 9), IF($O236 &lt;&gt; "", $E236/$O236, ""), ""),"")</f>
        <v>#VALUE!</v>
      </c>
      <c r="Y236" s="10" t="e">
        <f>IF('FY2022'!$A238&lt;&gt;"",IF(AND(MONTH($K236) &lt;= 10, MONTH($L236) &gt;= 10), IF($O236 &lt;&gt; "", $E236/$O236, ""), ""),"")</f>
        <v>#VALUE!</v>
      </c>
      <c r="Z236" s="10" t="e">
        <f>IF('FY2022'!$A238&lt;&gt;"",IF(AND(MONTH($K236) &lt;= 11, MONTH($L236) &gt;= 11), IF($O236 &lt;&gt; "", $E236/$O236, ""), ""),"")</f>
        <v>#VALUE!</v>
      </c>
      <c r="AA236" s="10" t="e">
        <f>IF('FY2022'!$A238&lt;&gt;"",IF(AND(MONTH($K236) &lt;= 12, MONTH($L236) &gt;= 12), IF($O236 &lt;&gt; "", $E236/$O236, ""), ""),"")</f>
        <v>#VALUE!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 t="e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#VALUE!</v>
      </c>
      <c r="L237" s="7" t="e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#VALUE!</v>
      </c>
      <c r="M237" s="7" t="e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#VALUE!</v>
      </c>
      <c r="N237" s="7" t="e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#VALUE!</v>
      </c>
      <c r="O237" s="5" t="e">
        <f t="shared" si="3"/>
        <v>#VALUE!</v>
      </c>
      <c r="P237" s="10" t="e">
        <f>IF('FY2022'!$A239&lt;&gt;"",IF(AND(MONTH($K237) &lt;= 1, MONTH($L237) &gt;= 1), IF($O237 &lt;&gt; "", $E237/$O237, ""), ""),"")</f>
        <v>#VALUE!</v>
      </c>
      <c r="Q237" s="10" t="e">
        <f>IF('FY2022'!$A239&lt;&gt;"",IF(AND(MONTH($K237) &lt;= 2, MONTH($L237) &gt;= 2), IF($O237 &lt;&gt; "", $E237/$O237, ""), ""),"")</f>
        <v>#VALUE!</v>
      </c>
      <c r="R237" s="10" t="e">
        <f>IF('FY2022'!$A239&lt;&gt;"",IF(AND(MONTH($K237) &lt;= 3, MONTH($L237) &gt;= 3), IF($O237 &lt;&gt; "", $E237/$O237, ""), ""),"")</f>
        <v>#VALUE!</v>
      </c>
      <c r="S237" s="10" t="e">
        <f>IF('FY2022'!$A239&lt;&gt;"",IF(AND(MONTH($K237) &lt;= 4, MONTH($L237) &gt;= 4), IF($O237 &lt;&gt; "", $E237/$O237, ""), ""),"")</f>
        <v>#VALUE!</v>
      </c>
      <c r="T237" s="10" t="e">
        <f>IF('FY2022'!$A239&lt;&gt;"",IF(AND(MONTH($K237) &lt;= 5, MONTH($L237) &gt;= 5), IF($O237 &lt;&gt; "", $E237/$O237, ""), ""),"")</f>
        <v>#VALUE!</v>
      </c>
      <c r="U237" s="10" t="e">
        <f>IF('FY2022'!$A239&lt;&gt;"",IF(AND(MONTH($K237) &lt;= 6, MONTH($L237) &gt;= 6), IF($O237 &lt;&gt; "", $E237/$O237, ""), ""),"")</f>
        <v>#VALUE!</v>
      </c>
      <c r="V237" s="10" t="e">
        <f>IF('FY2022'!$A239&lt;&gt;"",IF(AND(MONTH($K237) &lt;= 7, MONTH($L237) &gt;= 7 ), IF($O237 &lt;&gt; "", $E237/$O237, ""), ""),"")</f>
        <v>#VALUE!</v>
      </c>
      <c r="W237" s="10" t="e">
        <f>IF('FY2022'!$A239&lt;&gt;"",IF(AND(MONTH($K237) &lt;= 8, MONTH($L237) &gt;= 8), IF($O237 &lt;&gt; "", $E237/$O237, ""), ""),"")</f>
        <v>#VALUE!</v>
      </c>
      <c r="X237" s="10" t="e">
        <f>IF('FY2022'!$A239&lt;&gt;"",IF(AND(MONTH($K237) &lt;= 9, MONTH($L237) &gt;= 9), IF($O237 &lt;&gt; "", $E237/$O237, ""), ""),"")</f>
        <v>#VALUE!</v>
      </c>
      <c r="Y237" s="10" t="e">
        <f>IF('FY2022'!$A239&lt;&gt;"",IF(AND(MONTH($K237) &lt;= 10, MONTH($L237) &gt;= 10), IF($O237 &lt;&gt; "", $E237/$O237, ""), ""),"")</f>
        <v>#VALUE!</v>
      </c>
      <c r="Z237" s="10" t="e">
        <f>IF('FY2022'!$A239&lt;&gt;"",IF(AND(MONTH($K237) &lt;= 11, MONTH($L237) &gt;= 11), IF($O237 &lt;&gt; "", $E237/$O237, ""), ""),"")</f>
        <v>#VALUE!</v>
      </c>
      <c r="AA237" s="10" t="e">
        <f>IF('FY2022'!$A239&lt;&gt;"",IF(AND(MONTH($K237) &lt;= 12, MONTH($L237) &gt;= 12), IF($O237 &lt;&gt; "", $E237/$O237, ""), ""),"")</f>
        <v>#VALUE!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 t="e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#VALUE!</v>
      </c>
      <c r="L238" s="7" t="e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#VALUE!</v>
      </c>
      <c r="M238" s="7" t="e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#VALUE!</v>
      </c>
      <c r="N238" s="7" t="e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#VALUE!</v>
      </c>
      <c r="O238" s="5" t="e">
        <f t="shared" si="3"/>
        <v>#VALUE!</v>
      </c>
      <c r="P238" s="10" t="e">
        <f>IF('FY2022'!$A240&lt;&gt;"",IF(AND(MONTH($K238) &lt;= 1, MONTH($L238) &gt;= 1), IF($O238 &lt;&gt; "", $E238/$O238, ""), ""),"")</f>
        <v>#VALUE!</v>
      </c>
      <c r="Q238" s="10" t="e">
        <f>IF('FY2022'!$A240&lt;&gt;"",IF(AND(MONTH($K238) &lt;= 2, MONTH($L238) &gt;= 2), IF($O238 &lt;&gt; "", $E238/$O238, ""), ""),"")</f>
        <v>#VALUE!</v>
      </c>
      <c r="R238" s="10" t="e">
        <f>IF('FY2022'!$A240&lt;&gt;"",IF(AND(MONTH($K238) &lt;= 3, MONTH($L238) &gt;= 3), IF($O238 &lt;&gt; "", $E238/$O238, ""), ""),"")</f>
        <v>#VALUE!</v>
      </c>
      <c r="S238" s="10" t="e">
        <f>IF('FY2022'!$A240&lt;&gt;"",IF(AND(MONTH($K238) &lt;= 4, MONTH($L238) &gt;= 4), IF($O238 &lt;&gt; "", $E238/$O238, ""), ""),"")</f>
        <v>#VALUE!</v>
      </c>
      <c r="T238" s="10" t="e">
        <f>IF('FY2022'!$A240&lt;&gt;"",IF(AND(MONTH($K238) &lt;= 5, MONTH($L238) &gt;= 5), IF($O238 &lt;&gt; "", $E238/$O238, ""), ""),"")</f>
        <v>#VALUE!</v>
      </c>
      <c r="U238" s="10" t="e">
        <f>IF('FY2022'!$A240&lt;&gt;"",IF(AND(MONTH($K238) &lt;= 6, MONTH($L238) &gt;= 6), IF($O238 &lt;&gt; "", $E238/$O238, ""), ""),"")</f>
        <v>#VALUE!</v>
      </c>
      <c r="V238" s="10" t="e">
        <f>IF('FY2022'!$A240&lt;&gt;"",IF(AND(MONTH($K238) &lt;= 7, MONTH($L238) &gt;= 7 ), IF($O238 &lt;&gt; "", $E238/$O238, ""), ""),"")</f>
        <v>#VALUE!</v>
      </c>
      <c r="W238" s="10" t="e">
        <f>IF('FY2022'!$A240&lt;&gt;"",IF(AND(MONTH($K238) &lt;= 8, MONTH($L238) &gt;= 8), IF($O238 &lt;&gt; "", $E238/$O238, ""), ""),"")</f>
        <v>#VALUE!</v>
      </c>
      <c r="X238" s="10" t="e">
        <f>IF('FY2022'!$A240&lt;&gt;"",IF(AND(MONTH($K238) &lt;= 9, MONTH($L238) &gt;= 9), IF($O238 &lt;&gt; "", $E238/$O238, ""), ""),"")</f>
        <v>#VALUE!</v>
      </c>
      <c r="Y238" s="10" t="e">
        <f>IF('FY2022'!$A240&lt;&gt;"",IF(AND(MONTH($K238) &lt;= 10, MONTH($L238) &gt;= 10), IF($O238 &lt;&gt; "", $E238/$O238, ""), ""),"")</f>
        <v>#VALUE!</v>
      </c>
      <c r="Z238" s="10" t="e">
        <f>IF('FY2022'!$A240&lt;&gt;"",IF(AND(MONTH($K238) &lt;= 11, MONTH($L238) &gt;= 11), IF($O238 &lt;&gt; "", $E238/$O238, ""), ""),"")</f>
        <v>#VALUE!</v>
      </c>
      <c r="AA238" s="10" t="e">
        <f>IF('FY2022'!$A240&lt;&gt;"",IF(AND(MONTH($K238) &lt;= 12, MONTH($L238) &gt;= 12), IF($O238 &lt;&gt; "", $E238/$O238, ""), ""),"")</f>
        <v>#VALUE!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 t="e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#VALUE!</v>
      </c>
      <c r="L239" s="7" t="e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#VALUE!</v>
      </c>
      <c r="M239" s="7" t="e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#VALUE!</v>
      </c>
      <c r="N239" s="7" t="e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#VALUE!</v>
      </c>
      <c r="O239" s="5" t="e">
        <f t="shared" si="3"/>
        <v>#VALUE!</v>
      </c>
      <c r="P239" s="10" t="e">
        <f>IF('FY2022'!$A241&lt;&gt;"",IF(AND(MONTH($K239) &lt;= 1, MONTH($L239) &gt;= 1), IF($O239 &lt;&gt; "", $E239/$O239, ""), ""),"")</f>
        <v>#VALUE!</v>
      </c>
      <c r="Q239" s="10" t="e">
        <f>IF('FY2022'!$A241&lt;&gt;"",IF(AND(MONTH($K239) &lt;= 2, MONTH($L239) &gt;= 2), IF($O239 &lt;&gt; "", $E239/$O239, ""), ""),"")</f>
        <v>#VALUE!</v>
      </c>
      <c r="R239" s="10" t="e">
        <f>IF('FY2022'!$A241&lt;&gt;"",IF(AND(MONTH($K239) &lt;= 3, MONTH($L239) &gt;= 3), IF($O239 &lt;&gt; "", $E239/$O239, ""), ""),"")</f>
        <v>#VALUE!</v>
      </c>
      <c r="S239" s="10" t="e">
        <f>IF('FY2022'!$A241&lt;&gt;"",IF(AND(MONTH($K239) &lt;= 4, MONTH($L239) &gt;= 4), IF($O239 &lt;&gt; "", $E239/$O239, ""), ""),"")</f>
        <v>#VALUE!</v>
      </c>
      <c r="T239" s="10" t="e">
        <f>IF('FY2022'!$A241&lt;&gt;"",IF(AND(MONTH($K239) &lt;= 5, MONTH($L239) &gt;= 5), IF($O239 &lt;&gt; "", $E239/$O239, ""), ""),"")</f>
        <v>#VALUE!</v>
      </c>
      <c r="U239" s="10" t="e">
        <f>IF('FY2022'!$A241&lt;&gt;"",IF(AND(MONTH($K239) &lt;= 6, MONTH($L239) &gt;= 6), IF($O239 &lt;&gt; "", $E239/$O239, ""), ""),"")</f>
        <v>#VALUE!</v>
      </c>
      <c r="V239" s="10" t="e">
        <f>IF('FY2022'!$A241&lt;&gt;"",IF(AND(MONTH($K239) &lt;= 7, MONTH($L239) &gt;= 7 ), IF($O239 &lt;&gt; "", $E239/$O239, ""), ""),"")</f>
        <v>#VALUE!</v>
      </c>
      <c r="W239" s="10" t="e">
        <f>IF('FY2022'!$A241&lt;&gt;"",IF(AND(MONTH($K239) &lt;= 8, MONTH($L239) &gt;= 8), IF($O239 &lt;&gt; "", $E239/$O239, ""), ""),"")</f>
        <v>#VALUE!</v>
      </c>
      <c r="X239" s="10" t="e">
        <f>IF('FY2022'!$A241&lt;&gt;"",IF(AND(MONTH($K239) &lt;= 9, MONTH($L239) &gt;= 9), IF($O239 &lt;&gt; "", $E239/$O239, ""), ""),"")</f>
        <v>#VALUE!</v>
      </c>
      <c r="Y239" s="10" t="e">
        <f>IF('FY2022'!$A241&lt;&gt;"",IF(AND(MONTH($K239) &lt;= 10, MONTH($L239) &gt;= 10), IF($O239 &lt;&gt; "", $E239/$O239, ""), ""),"")</f>
        <v>#VALUE!</v>
      </c>
      <c r="Z239" s="10" t="e">
        <f>IF('FY2022'!$A241&lt;&gt;"",IF(AND(MONTH($K239) &lt;= 11, MONTH($L239) &gt;= 11), IF($O239 &lt;&gt; "", $E239/$O239, ""), ""),"")</f>
        <v>#VALUE!</v>
      </c>
      <c r="AA239" s="10" t="e">
        <f>IF('FY2022'!$A241&lt;&gt;"",IF(AND(MONTH($K239) &lt;= 12, MONTH($L239) &gt;= 12), IF($O239 &lt;&gt; "", $E239/$O239, ""), ""),"")</f>
        <v>#VALUE!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 t="e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#VALUE!</v>
      </c>
      <c r="L240" s="7" t="e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#VALUE!</v>
      </c>
      <c r="M240" s="7" t="e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#VALUE!</v>
      </c>
      <c r="N240" s="7" t="e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#VALUE!</v>
      </c>
      <c r="O240" s="5" t="e">
        <f t="shared" si="3"/>
        <v>#VALUE!</v>
      </c>
      <c r="P240" s="10" t="e">
        <f>IF('FY2022'!$A242&lt;&gt;"",IF(AND(MONTH($K240) &lt;= 1, MONTH($L240) &gt;= 1), IF($O240 &lt;&gt; "", $E240/$O240, ""), ""),"")</f>
        <v>#VALUE!</v>
      </c>
      <c r="Q240" s="10" t="e">
        <f>IF('FY2022'!$A242&lt;&gt;"",IF(AND(MONTH($K240) &lt;= 2, MONTH($L240) &gt;= 2), IF($O240 &lt;&gt; "", $E240/$O240, ""), ""),"")</f>
        <v>#VALUE!</v>
      </c>
      <c r="R240" s="10" t="e">
        <f>IF('FY2022'!$A242&lt;&gt;"",IF(AND(MONTH($K240) &lt;= 3, MONTH($L240) &gt;= 3), IF($O240 &lt;&gt; "", $E240/$O240, ""), ""),"")</f>
        <v>#VALUE!</v>
      </c>
      <c r="S240" s="10" t="e">
        <f>IF('FY2022'!$A242&lt;&gt;"",IF(AND(MONTH($K240) &lt;= 4, MONTH($L240) &gt;= 4), IF($O240 &lt;&gt; "", $E240/$O240, ""), ""),"")</f>
        <v>#VALUE!</v>
      </c>
      <c r="T240" s="10" t="e">
        <f>IF('FY2022'!$A242&lt;&gt;"",IF(AND(MONTH($K240) &lt;= 5, MONTH($L240) &gt;= 5), IF($O240 &lt;&gt; "", $E240/$O240, ""), ""),"")</f>
        <v>#VALUE!</v>
      </c>
      <c r="U240" s="10" t="e">
        <f>IF('FY2022'!$A242&lt;&gt;"",IF(AND(MONTH($K240) &lt;= 6, MONTH($L240) &gt;= 6), IF($O240 &lt;&gt; "", $E240/$O240, ""), ""),"")</f>
        <v>#VALUE!</v>
      </c>
      <c r="V240" s="10" t="e">
        <f>IF('FY2022'!$A242&lt;&gt;"",IF(AND(MONTH($K240) &lt;= 7, MONTH($L240) &gt;= 7 ), IF($O240 &lt;&gt; "", $E240/$O240, ""), ""),"")</f>
        <v>#VALUE!</v>
      </c>
      <c r="W240" s="10" t="e">
        <f>IF('FY2022'!$A242&lt;&gt;"",IF(AND(MONTH($K240) &lt;= 8, MONTH($L240) &gt;= 8), IF($O240 &lt;&gt; "", $E240/$O240, ""), ""),"")</f>
        <v>#VALUE!</v>
      </c>
      <c r="X240" s="10" t="e">
        <f>IF('FY2022'!$A242&lt;&gt;"",IF(AND(MONTH($K240) &lt;= 9, MONTH($L240) &gt;= 9), IF($O240 &lt;&gt; "", $E240/$O240, ""), ""),"")</f>
        <v>#VALUE!</v>
      </c>
      <c r="Y240" s="10" t="e">
        <f>IF('FY2022'!$A242&lt;&gt;"",IF(AND(MONTH($K240) &lt;= 10, MONTH($L240) &gt;= 10), IF($O240 &lt;&gt; "", $E240/$O240, ""), ""),"")</f>
        <v>#VALUE!</v>
      </c>
      <c r="Z240" s="10" t="e">
        <f>IF('FY2022'!$A242&lt;&gt;"",IF(AND(MONTH($K240) &lt;= 11, MONTH($L240) &gt;= 11), IF($O240 &lt;&gt; "", $E240/$O240, ""), ""),"")</f>
        <v>#VALUE!</v>
      </c>
      <c r="AA240" s="10" t="e">
        <f>IF('FY2022'!$A242&lt;&gt;"",IF(AND(MONTH($K240) &lt;= 12, MONTH($L240) &gt;= 12), IF($O240 &lt;&gt; "", $E240/$O240, ""), ""),"")</f>
        <v>#VALUE!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 t="e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#VALUE!</v>
      </c>
      <c r="L241" s="7" t="e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#VALUE!</v>
      </c>
      <c r="M241" s="7" t="e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#VALUE!</v>
      </c>
      <c r="N241" s="7" t="e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#VALUE!</v>
      </c>
      <c r="O241" s="5" t="e">
        <f t="shared" si="3"/>
        <v>#VALUE!</v>
      </c>
      <c r="P241" s="10" t="e">
        <f>IF('FY2022'!$A243&lt;&gt;"",IF(AND(MONTH($K241) &lt;= 1, MONTH($L241) &gt;= 1), IF($O241 &lt;&gt; "", $E241/$O241, ""), ""),"")</f>
        <v>#VALUE!</v>
      </c>
      <c r="Q241" s="10" t="e">
        <f>IF('FY2022'!$A243&lt;&gt;"",IF(AND(MONTH($K241) &lt;= 2, MONTH($L241) &gt;= 2), IF($O241 &lt;&gt; "", $E241/$O241, ""), ""),"")</f>
        <v>#VALUE!</v>
      </c>
      <c r="R241" s="10" t="e">
        <f>IF('FY2022'!$A243&lt;&gt;"",IF(AND(MONTH($K241) &lt;= 3, MONTH($L241) &gt;= 3), IF($O241 &lt;&gt; "", $E241/$O241, ""), ""),"")</f>
        <v>#VALUE!</v>
      </c>
      <c r="S241" s="10" t="e">
        <f>IF('FY2022'!$A243&lt;&gt;"",IF(AND(MONTH($K241) &lt;= 4, MONTH($L241) &gt;= 4), IF($O241 &lt;&gt; "", $E241/$O241, ""), ""),"")</f>
        <v>#VALUE!</v>
      </c>
      <c r="T241" s="10" t="e">
        <f>IF('FY2022'!$A243&lt;&gt;"",IF(AND(MONTH($K241) &lt;= 5, MONTH($L241) &gt;= 5), IF($O241 &lt;&gt; "", $E241/$O241, ""), ""),"")</f>
        <v>#VALUE!</v>
      </c>
      <c r="U241" s="10" t="e">
        <f>IF('FY2022'!$A243&lt;&gt;"",IF(AND(MONTH($K241) &lt;= 6, MONTH($L241) &gt;= 6), IF($O241 &lt;&gt; "", $E241/$O241, ""), ""),"")</f>
        <v>#VALUE!</v>
      </c>
      <c r="V241" s="10" t="e">
        <f>IF('FY2022'!$A243&lt;&gt;"",IF(AND(MONTH($K241) &lt;= 7, MONTH($L241) &gt;= 7 ), IF($O241 &lt;&gt; "", $E241/$O241, ""), ""),"")</f>
        <v>#VALUE!</v>
      </c>
      <c r="W241" s="10" t="e">
        <f>IF('FY2022'!$A243&lt;&gt;"",IF(AND(MONTH($K241) &lt;= 8, MONTH($L241) &gt;= 8), IF($O241 &lt;&gt; "", $E241/$O241, ""), ""),"")</f>
        <v>#VALUE!</v>
      </c>
      <c r="X241" s="10" t="e">
        <f>IF('FY2022'!$A243&lt;&gt;"",IF(AND(MONTH($K241) &lt;= 9, MONTH($L241) &gt;= 9), IF($O241 &lt;&gt; "", $E241/$O241, ""), ""),"")</f>
        <v>#VALUE!</v>
      </c>
      <c r="Y241" s="10" t="e">
        <f>IF('FY2022'!$A243&lt;&gt;"",IF(AND(MONTH($K241) &lt;= 10, MONTH($L241) &gt;= 10), IF($O241 &lt;&gt; "", $E241/$O241, ""), ""),"")</f>
        <v>#VALUE!</v>
      </c>
      <c r="Z241" s="10" t="e">
        <f>IF('FY2022'!$A243&lt;&gt;"",IF(AND(MONTH($K241) &lt;= 11, MONTH($L241) &gt;= 11), IF($O241 &lt;&gt; "", $E241/$O241, ""), ""),"")</f>
        <v>#VALUE!</v>
      </c>
      <c r="AA241" s="10" t="e">
        <f>IF('FY2022'!$A243&lt;&gt;"",IF(AND(MONTH($K241) &lt;= 12, MONTH($L241) &gt;= 12), IF($O241 &lt;&gt; "", $E241/$O241, ""), ""),"")</f>
        <v>#VALUE!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 t="e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#VALUE!</v>
      </c>
      <c r="L242" s="7" t="e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#VALUE!</v>
      </c>
      <c r="M242" s="7" t="e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#VALUE!</v>
      </c>
      <c r="N242" s="7" t="e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#VALUE!</v>
      </c>
      <c r="O242" s="5" t="e">
        <f t="shared" si="3"/>
        <v>#VALUE!</v>
      </c>
      <c r="P242" s="10" t="e">
        <f>IF('FY2022'!$A244&lt;&gt;"",IF(AND(MONTH($K242) &lt;= 1, MONTH($L242) &gt;= 1), IF($O242 &lt;&gt; "", $E242/$O242, ""), ""),"")</f>
        <v>#VALUE!</v>
      </c>
      <c r="Q242" s="10" t="e">
        <f>IF('FY2022'!$A244&lt;&gt;"",IF(AND(MONTH($K242) &lt;= 2, MONTH($L242) &gt;= 2), IF($O242 &lt;&gt; "", $E242/$O242, ""), ""),"")</f>
        <v>#VALUE!</v>
      </c>
      <c r="R242" s="10" t="e">
        <f>IF('FY2022'!$A244&lt;&gt;"",IF(AND(MONTH($K242) &lt;= 3, MONTH($L242) &gt;= 3), IF($O242 &lt;&gt; "", $E242/$O242, ""), ""),"")</f>
        <v>#VALUE!</v>
      </c>
      <c r="S242" s="10" t="e">
        <f>IF('FY2022'!$A244&lt;&gt;"",IF(AND(MONTH($K242) &lt;= 4, MONTH($L242) &gt;= 4), IF($O242 &lt;&gt; "", $E242/$O242, ""), ""),"")</f>
        <v>#VALUE!</v>
      </c>
      <c r="T242" s="10" t="e">
        <f>IF('FY2022'!$A244&lt;&gt;"",IF(AND(MONTH($K242) &lt;= 5, MONTH($L242) &gt;= 5), IF($O242 &lt;&gt; "", $E242/$O242, ""), ""),"")</f>
        <v>#VALUE!</v>
      </c>
      <c r="U242" s="10" t="e">
        <f>IF('FY2022'!$A244&lt;&gt;"",IF(AND(MONTH($K242) &lt;= 6, MONTH($L242) &gt;= 6), IF($O242 &lt;&gt; "", $E242/$O242, ""), ""),"")</f>
        <v>#VALUE!</v>
      </c>
      <c r="V242" s="10" t="e">
        <f>IF('FY2022'!$A244&lt;&gt;"",IF(AND(MONTH($K242) &lt;= 7, MONTH($L242) &gt;= 7 ), IF($O242 &lt;&gt; "", $E242/$O242, ""), ""),"")</f>
        <v>#VALUE!</v>
      </c>
      <c r="W242" s="10" t="e">
        <f>IF('FY2022'!$A244&lt;&gt;"",IF(AND(MONTH($K242) &lt;= 8, MONTH($L242) &gt;= 8), IF($O242 &lt;&gt; "", $E242/$O242, ""), ""),"")</f>
        <v>#VALUE!</v>
      </c>
      <c r="X242" s="10" t="e">
        <f>IF('FY2022'!$A244&lt;&gt;"",IF(AND(MONTH($K242) &lt;= 9, MONTH($L242) &gt;= 9), IF($O242 &lt;&gt; "", $E242/$O242, ""), ""),"")</f>
        <v>#VALUE!</v>
      </c>
      <c r="Y242" s="10" t="e">
        <f>IF('FY2022'!$A244&lt;&gt;"",IF(AND(MONTH($K242) &lt;= 10, MONTH($L242) &gt;= 10), IF($O242 &lt;&gt; "", $E242/$O242, ""), ""),"")</f>
        <v>#VALUE!</v>
      </c>
      <c r="Z242" s="10" t="e">
        <f>IF('FY2022'!$A244&lt;&gt;"",IF(AND(MONTH($K242) &lt;= 11, MONTH($L242) &gt;= 11), IF($O242 &lt;&gt; "", $E242/$O242, ""), ""),"")</f>
        <v>#VALUE!</v>
      </c>
      <c r="AA242" s="10" t="e">
        <f>IF('FY2022'!$A244&lt;&gt;"",IF(AND(MONTH($K242) &lt;= 12, MONTH($L242) &gt;= 12), IF($O242 &lt;&gt; "", $E242/$O242, ""), ""),"")</f>
        <v>#VALUE!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 t="e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#VALUE!</v>
      </c>
      <c r="L243" s="7" t="e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#VALUE!</v>
      </c>
      <c r="M243" s="7" t="e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#VALUE!</v>
      </c>
      <c r="N243" s="7" t="e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#VALUE!</v>
      </c>
      <c r="O243" s="5" t="e">
        <f t="shared" si="3"/>
        <v>#VALUE!</v>
      </c>
      <c r="P243" s="10" t="e">
        <f>IF('FY2022'!$A245&lt;&gt;"",IF(AND(MONTH($K243) &lt;= 1, MONTH($L243) &gt;= 1), IF($O243 &lt;&gt; "", $E243/$O243, ""), ""),"")</f>
        <v>#VALUE!</v>
      </c>
      <c r="Q243" s="10" t="e">
        <f>IF('FY2022'!$A245&lt;&gt;"",IF(AND(MONTH($K243) &lt;= 2, MONTH($L243) &gt;= 2), IF($O243 &lt;&gt; "", $E243/$O243, ""), ""),"")</f>
        <v>#VALUE!</v>
      </c>
      <c r="R243" s="10" t="e">
        <f>IF('FY2022'!$A245&lt;&gt;"",IF(AND(MONTH($K243) &lt;= 3, MONTH($L243) &gt;= 3), IF($O243 &lt;&gt; "", $E243/$O243, ""), ""),"")</f>
        <v>#VALUE!</v>
      </c>
      <c r="S243" s="10" t="e">
        <f>IF('FY2022'!$A245&lt;&gt;"",IF(AND(MONTH($K243) &lt;= 4, MONTH($L243) &gt;= 4), IF($O243 &lt;&gt; "", $E243/$O243, ""), ""),"")</f>
        <v>#VALUE!</v>
      </c>
      <c r="T243" s="10" t="e">
        <f>IF('FY2022'!$A245&lt;&gt;"",IF(AND(MONTH($K243) &lt;= 5, MONTH($L243) &gt;= 5), IF($O243 &lt;&gt; "", $E243/$O243, ""), ""),"")</f>
        <v>#VALUE!</v>
      </c>
      <c r="U243" s="10" t="e">
        <f>IF('FY2022'!$A245&lt;&gt;"",IF(AND(MONTH($K243) &lt;= 6, MONTH($L243) &gt;= 6), IF($O243 &lt;&gt; "", $E243/$O243, ""), ""),"")</f>
        <v>#VALUE!</v>
      </c>
      <c r="V243" s="10" t="e">
        <f>IF('FY2022'!$A245&lt;&gt;"",IF(AND(MONTH($K243) &lt;= 7, MONTH($L243) &gt;= 7 ), IF($O243 &lt;&gt; "", $E243/$O243, ""), ""),"")</f>
        <v>#VALUE!</v>
      </c>
      <c r="W243" s="10" t="e">
        <f>IF('FY2022'!$A245&lt;&gt;"",IF(AND(MONTH($K243) &lt;= 8, MONTH($L243) &gt;= 8), IF($O243 &lt;&gt; "", $E243/$O243, ""), ""),"")</f>
        <v>#VALUE!</v>
      </c>
      <c r="X243" s="10" t="e">
        <f>IF('FY2022'!$A245&lt;&gt;"",IF(AND(MONTH($K243) &lt;= 9, MONTH($L243) &gt;= 9), IF($O243 &lt;&gt; "", $E243/$O243, ""), ""),"")</f>
        <v>#VALUE!</v>
      </c>
      <c r="Y243" s="10" t="e">
        <f>IF('FY2022'!$A245&lt;&gt;"",IF(AND(MONTH($K243) &lt;= 10, MONTH($L243) &gt;= 10), IF($O243 &lt;&gt; "", $E243/$O243, ""), ""),"")</f>
        <v>#VALUE!</v>
      </c>
      <c r="Z243" s="10" t="e">
        <f>IF('FY2022'!$A245&lt;&gt;"",IF(AND(MONTH($K243) &lt;= 11, MONTH($L243) &gt;= 11), IF($O243 &lt;&gt; "", $E243/$O243, ""), ""),"")</f>
        <v>#VALUE!</v>
      </c>
      <c r="AA243" s="10" t="e">
        <f>IF('FY2022'!$A245&lt;&gt;"",IF(AND(MONTH($K243) &lt;= 12, MONTH($L243) &gt;= 12), IF($O243 &lt;&gt; "", $E243/$O243, ""), ""),"")</f>
        <v>#VALUE!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 t="e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#VALUE!</v>
      </c>
      <c r="L244" s="7" t="e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#VALUE!</v>
      </c>
      <c r="M244" s="7" t="e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#VALUE!</v>
      </c>
      <c r="N244" s="7" t="e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#VALUE!</v>
      </c>
      <c r="O244" s="5" t="e">
        <f t="shared" si="3"/>
        <v>#VALUE!</v>
      </c>
      <c r="P244" s="10" t="e">
        <f>IF('FY2022'!$A246&lt;&gt;"",IF(AND(MONTH($K244) &lt;= 1, MONTH($L244) &gt;= 1), IF($O244 &lt;&gt; "", $E244/$O244, ""), ""),"")</f>
        <v>#VALUE!</v>
      </c>
      <c r="Q244" s="10" t="e">
        <f>IF('FY2022'!$A246&lt;&gt;"",IF(AND(MONTH($K244) &lt;= 2, MONTH($L244) &gt;= 2), IF($O244 &lt;&gt; "", $E244/$O244, ""), ""),"")</f>
        <v>#VALUE!</v>
      </c>
      <c r="R244" s="10" t="e">
        <f>IF('FY2022'!$A246&lt;&gt;"",IF(AND(MONTH($K244) &lt;= 3, MONTH($L244) &gt;= 3), IF($O244 &lt;&gt; "", $E244/$O244, ""), ""),"")</f>
        <v>#VALUE!</v>
      </c>
      <c r="S244" s="10" t="e">
        <f>IF('FY2022'!$A246&lt;&gt;"",IF(AND(MONTH($K244) &lt;= 4, MONTH($L244) &gt;= 4), IF($O244 &lt;&gt; "", $E244/$O244, ""), ""),"")</f>
        <v>#VALUE!</v>
      </c>
      <c r="T244" s="10" t="e">
        <f>IF('FY2022'!$A246&lt;&gt;"",IF(AND(MONTH($K244) &lt;= 5, MONTH($L244) &gt;= 5), IF($O244 &lt;&gt; "", $E244/$O244, ""), ""),"")</f>
        <v>#VALUE!</v>
      </c>
      <c r="U244" s="10" t="e">
        <f>IF('FY2022'!$A246&lt;&gt;"",IF(AND(MONTH($K244) &lt;= 6, MONTH($L244) &gt;= 6), IF($O244 &lt;&gt; "", $E244/$O244, ""), ""),"")</f>
        <v>#VALUE!</v>
      </c>
      <c r="V244" s="10" t="e">
        <f>IF('FY2022'!$A246&lt;&gt;"",IF(AND(MONTH($K244) &lt;= 7, MONTH($L244) &gt;= 7 ), IF($O244 &lt;&gt; "", $E244/$O244, ""), ""),"")</f>
        <v>#VALUE!</v>
      </c>
      <c r="W244" s="10" t="e">
        <f>IF('FY2022'!$A246&lt;&gt;"",IF(AND(MONTH($K244) &lt;= 8, MONTH($L244) &gt;= 8), IF($O244 &lt;&gt; "", $E244/$O244, ""), ""),"")</f>
        <v>#VALUE!</v>
      </c>
      <c r="X244" s="10" t="e">
        <f>IF('FY2022'!$A246&lt;&gt;"",IF(AND(MONTH($K244) &lt;= 9, MONTH($L244) &gt;= 9), IF($O244 &lt;&gt; "", $E244/$O244, ""), ""),"")</f>
        <v>#VALUE!</v>
      </c>
      <c r="Y244" s="10" t="e">
        <f>IF('FY2022'!$A246&lt;&gt;"",IF(AND(MONTH($K244) &lt;= 10, MONTH($L244) &gt;= 10), IF($O244 &lt;&gt; "", $E244/$O244, ""), ""),"")</f>
        <v>#VALUE!</v>
      </c>
      <c r="Z244" s="10" t="e">
        <f>IF('FY2022'!$A246&lt;&gt;"",IF(AND(MONTH($K244) &lt;= 11, MONTH($L244) &gt;= 11), IF($O244 &lt;&gt; "", $E244/$O244, ""), ""),"")</f>
        <v>#VALUE!</v>
      </c>
      <c r="AA244" s="10" t="e">
        <f>IF('FY2022'!$A246&lt;&gt;"",IF(AND(MONTH($K244) &lt;= 12, MONTH($L244) &gt;= 12), IF($O244 &lt;&gt; "", $E244/$O244, ""), ""),"")</f>
        <v>#VALUE!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 t="e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#VALUE!</v>
      </c>
      <c r="L245" s="7" t="e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#VALUE!</v>
      </c>
      <c r="M245" s="7" t="e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#VALUE!</v>
      </c>
      <c r="N245" s="7" t="e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#VALUE!</v>
      </c>
      <c r="O245" s="5" t="e">
        <f t="shared" si="3"/>
        <v>#VALUE!</v>
      </c>
      <c r="P245" s="10" t="e">
        <f>IF('FY2022'!$A247&lt;&gt;"",IF(AND(MONTH($K245) &lt;= 1, MONTH($L245) &gt;= 1), IF($O245 &lt;&gt; "", $E245/$O245, ""), ""),"")</f>
        <v>#VALUE!</v>
      </c>
      <c r="Q245" s="10" t="e">
        <f>IF('FY2022'!$A247&lt;&gt;"",IF(AND(MONTH($K245) &lt;= 2, MONTH($L245) &gt;= 2), IF($O245 &lt;&gt; "", $E245/$O245, ""), ""),"")</f>
        <v>#VALUE!</v>
      </c>
      <c r="R245" s="10" t="e">
        <f>IF('FY2022'!$A247&lt;&gt;"",IF(AND(MONTH($K245) &lt;= 3, MONTH($L245) &gt;= 3), IF($O245 &lt;&gt; "", $E245/$O245, ""), ""),"")</f>
        <v>#VALUE!</v>
      </c>
      <c r="S245" s="10" t="e">
        <f>IF('FY2022'!$A247&lt;&gt;"",IF(AND(MONTH($K245) &lt;= 4, MONTH($L245) &gt;= 4), IF($O245 &lt;&gt; "", $E245/$O245, ""), ""),"")</f>
        <v>#VALUE!</v>
      </c>
      <c r="T245" s="10" t="e">
        <f>IF('FY2022'!$A247&lt;&gt;"",IF(AND(MONTH($K245) &lt;= 5, MONTH($L245) &gt;= 5), IF($O245 &lt;&gt; "", $E245/$O245, ""), ""),"")</f>
        <v>#VALUE!</v>
      </c>
      <c r="U245" s="10" t="e">
        <f>IF('FY2022'!$A247&lt;&gt;"",IF(AND(MONTH($K245) &lt;= 6, MONTH($L245) &gt;= 6), IF($O245 &lt;&gt; "", $E245/$O245, ""), ""),"")</f>
        <v>#VALUE!</v>
      </c>
      <c r="V245" s="10" t="e">
        <f>IF('FY2022'!$A247&lt;&gt;"",IF(AND(MONTH($K245) &lt;= 7, MONTH($L245) &gt;= 7 ), IF($O245 &lt;&gt; "", $E245/$O245, ""), ""),"")</f>
        <v>#VALUE!</v>
      </c>
      <c r="W245" s="10" t="e">
        <f>IF('FY2022'!$A247&lt;&gt;"",IF(AND(MONTH($K245) &lt;= 8, MONTH($L245) &gt;= 8), IF($O245 &lt;&gt; "", $E245/$O245, ""), ""),"")</f>
        <v>#VALUE!</v>
      </c>
      <c r="X245" s="10" t="e">
        <f>IF('FY2022'!$A247&lt;&gt;"",IF(AND(MONTH($K245) &lt;= 9, MONTH($L245) &gt;= 9), IF($O245 &lt;&gt; "", $E245/$O245, ""), ""),"")</f>
        <v>#VALUE!</v>
      </c>
      <c r="Y245" s="10" t="e">
        <f>IF('FY2022'!$A247&lt;&gt;"",IF(AND(MONTH($K245) &lt;= 10, MONTH($L245) &gt;= 10), IF($O245 &lt;&gt; "", $E245/$O245, ""), ""),"")</f>
        <v>#VALUE!</v>
      </c>
      <c r="Z245" s="10" t="e">
        <f>IF('FY2022'!$A247&lt;&gt;"",IF(AND(MONTH($K245) &lt;= 11, MONTH($L245) &gt;= 11), IF($O245 &lt;&gt; "", $E245/$O245, ""), ""),"")</f>
        <v>#VALUE!</v>
      </c>
      <c r="AA245" s="10" t="e">
        <f>IF('FY2022'!$A247&lt;&gt;"",IF(AND(MONTH($K245) &lt;= 12, MONTH($L245) &gt;= 12), IF($O245 &lt;&gt; "", $E245/$O245, ""), ""),"")</f>
        <v>#VALUE!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 t="e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#VALUE!</v>
      </c>
      <c r="L246" s="7" t="e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#VALUE!</v>
      </c>
      <c r="M246" s="7" t="e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#VALUE!</v>
      </c>
      <c r="N246" s="7" t="e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#VALUE!</v>
      </c>
      <c r="O246" s="5" t="e">
        <f t="shared" si="3"/>
        <v>#VALUE!</v>
      </c>
      <c r="P246" s="10" t="e">
        <f>IF('FY2022'!$A248&lt;&gt;"",IF(AND(MONTH($K246) &lt;= 1, MONTH($L246) &gt;= 1), IF($O246 &lt;&gt; "", $E246/$O246, ""), ""),"")</f>
        <v>#VALUE!</v>
      </c>
      <c r="Q246" s="10" t="e">
        <f>IF('FY2022'!$A248&lt;&gt;"",IF(AND(MONTH($K246) &lt;= 2, MONTH($L246) &gt;= 2), IF($O246 &lt;&gt; "", $E246/$O246, ""), ""),"")</f>
        <v>#VALUE!</v>
      </c>
      <c r="R246" s="10" t="e">
        <f>IF('FY2022'!$A248&lt;&gt;"",IF(AND(MONTH($K246) &lt;= 3, MONTH($L246) &gt;= 3), IF($O246 &lt;&gt; "", $E246/$O246, ""), ""),"")</f>
        <v>#VALUE!</v>
      </c>
      <c r="S246" s="10" t="e">
        <f>IF('FY2022'!$A248&lt;&gt;"",IF(AND(MONTH($K246) &lt;= 4, MONTH($L246) &gt;= 4), IF($O246 &lt;&gt; "", $E246/$O246, ""), ""),"")</f>
        <v>#VALUE!</v>
      </c>
      <c r="T246" s="10" t="e">
        <f>IF('FY2022'!$A248&lt;&gt;"",IF(AND(MONTH($K246) &lt;= 5, MONTH($L246) &gt;= 5), IF($O246 &lt;&gt; "", $E246/$O246, ""), ""),"")</f>
        <v>#VALUE!</v>
      </c>
      <c r="U246" s="10" t="e">
        <f>IF('FY2022'!$A248&lt;&gt;"",IF(AND(MONTH($K246) &lt;= 6, MONTH($L246) &gt;= 6), IF($O246 &lt;&gt; "", $E246/$O246, ""), ""),"")</f>
        <v>#VALUE!</v>
      </c>
      <c r="V246" s="10" t="e">
        <f>IF('FY2022'!$A248&lt;&gt;"",IF(AND(MONTH($K246) &lt;= 7, MONTH($L246) &gt;= 7 ), IF($O246 &lt;&gt; "", $E246/$O246, ""), ""),"")</f>
        <v>#VALUE!</v>
      </c>
      <c r="W246" s="10" t="e">
        <f>IF('FY2022'!$A248&lt;&gt;"",IF(AND(MONTH($K246) &lt;= 8, MONTH($L246) &gt;= 8), IF($O246 &lt;&gt; "", $E246/$O246, ""), ""),"")</f>
        <v>#VALUE!</v>
      </c>
      <c r="X246" s="10" t="e">
        <f>IF('FY2022'!$A248&lt;&gt;"",IF(AND(MONTH($K246) &lt;= 9, MONTH($L246) &gt;= 9), IF($O246 &lt;&gt; "", $E246/$O246, ""), ""),"")</f>
        <v>#VALUE!</v>
      </c>
      <c r="Y246" s="10" t="e">
        <f>IF('FY2022'!$A248&lt;&gt;"",IF(AND(MONTH($K246) &lt;= 10, MONTH($L246) &gt;= 10), IF($O246 &lt;&gt; "", $E246/$O246, ""), ""),"")</f>
        <v>#VALUE!</v>
      </c>
      <c r="Z246" s="10" t="e">
        <f>IF('FY2022'!$A248&lt;&gt;"",IF(AND(MONTH($K246) &lt;= 11, MONTH($L246) &gt;= 11), IF($O246 &lt;&gt; "", $E246/$O246, ""), ""),"")</f>
        <v>#VALUE!</v>
      </c>
      <c r="AA246" s="10" t="e">
        <f>IF('FY2022'!$A248&lt;&gt;"",IF(AND(MONTH($K246) &lt;= 12, MONTH($L246) &gt;= 12), IF($O246 &lt;&gt; "", $E246/$O246, ""), ""),"")</f>
        <v>#VALUE!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 t="e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#VALUE!</v>
      </c>
      <c r="L247" s="7" t="e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#VALUE!</v>
      </c>
      <c r="M247" s="7" t="e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#VALUE!</v>
      </c>
      <c r="N247" s="7" t="e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#VALUE!</v>
      </c>
      <c r="O247" s="5" t="e">
        <f t="shared" si="3"/>
        <v>#VALUE!</v>
      </c>
      <c r="P247" s="10" t="e">
        <f>IF('FY2022'!$A249&lt;&gt;"",IF(AND(MONTH($K247) &lt;= 1, MONTH($L247) &gt;= 1), IF($O247 &lt;&gt; "", $E247/$O247, ""), ""),"")</f>
        <v>#VALUE!</v>
      </c>
      <c r="Q247" s="10" t="e">
        <f>IF('FY2022'!$A249&lt;&gt;"",IF(AND(MONTH($K247) &lt;= 2, MONTH($L247) &gt;= 2), IF($O247 &lt;&gt; "", $E247/$O247, ""), ""),"")</f>
        <v>#VALUE!</v>
      </c>
      <c r="R247" s="10" t="e">
        <f>IF('FY2022'!$A249&lt;&gt;"",IF(AND(MONTH($K247) &lt;= 3, MONTH($L247) &gt;= 3), IF($O247 &lt;&gt; "", $E247/$O247, ""), ""),"")</f>
        <v>#VALUE!</v>
      </c>
      <c r="S247" s="10" t="e">
        <f>IF('FY2022'!$A249&lt;&gt;"",IF(AND(MONTH($K247) &lt;= 4, MONTH($L247) &gt;= 4), IF($O247 &lt;&gt; "", $E247/$O247, ""), ""),"")</f>
        <v>#VALUE!</v>
      </c>
      <c r="T247" s="10" t="e">
        <f>IF('FY2022'!$A249&lt;&gt;"",IF(AND(MONTH($K247) &lt;= 5, MONTH($L247) &gt;= 5), IF($O247 &lt;&gt; "", $E247/$O247, ""), ""),"")</f>
        <v>#VALUE!</v>
      </c>
      <c r="U247" s="10" t="e">
        <f>IF('FY2022'!$A249&lt;&gt;"",IF(AND(MONTH($K247) &lt;= 6, MONTH($L247) &gt;= 6), IF($O247 &lt;&gt; "", $E247/$O247, ""), ""),"")</f>
        <v>#VALUE!</v>
      </c>
      <c r="V247" s="10" t="e">
        <f>IF('FY2022'!$A249&lt;&gt;"",IF(AND(MONTH($K247) &lt;= 7, MONTH($L247) &gt;= 7 ), IF($O247 &lt;&gt; "", $E247/$O247, ""), ""),"")</f>
        <v>#VALUE!</v>
      </c>
      <c r="W247" s="10" t="e">
        <f>IF('FY2022'!$A249&lt;&gt;"",IF(AND(MONTH($K247) &lt;= 8, MONTH($L247) &gt;= 8), IF($O247 &lt;&gt; "", $E247/$O247, ""), ""),"")</f>
        <v>#VALUE!</v>
      </c>
      <c r="X247" s="10" t="e">
        <f>IF('FY2022'!$A249&lt;&gt;"",IF(AND(MONTH($K247) &lt;= 9, MONTH($L247) &gt;= 9), IF($O247 &lt;&gt; "", $E247/$O247, ""), ""),"")</f>
        <v>#VALUE!</v>
      </c>
      <c r="Y247" s="10" t="e">
        <f>IF('FY2022'!$A249&lt;&gt;"",IF(AND(MONTH($K247) &lt;= 10, MONTH($L247) &gt;= 10), IF($O247 &lt;&gt; "", $E247/$O247, ""), ""),"")</f>
        <v>#VALUE!</v>
      </c>
      <c r="Z247" s="10" t="e">
        <f>IF('FY2022'!$A249&lt;&gt;"",IF(AND(MONTH($K247) &lt;= 11, MONTH($L247) &gt;= 11), IF($O247 &lt;&gt; "", $E247/$O247, ""), ""),"")</f>
        <v>#VALUE!</v>
      </c>
      <c r="AA247" s="10" t="e">
        <f>IF('FY2022'!$A249&lt;&gt;"",IF(AND(MONTH($K247) &lt;= 12, MONTH($L247) &gt;= 12), IF($O247 &lt;&gt; "", $E247/$O247, ""), ""),"")</f>
        <v>#VALUE!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 t="e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#VALUE!</v>
      </c>
      <c r="L248" s="7" t="e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#VALUE!</v>
      </c>
      <c r="M248" s="7" t="e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#VALUE!</v>
      </c>
      <c r="N248" s="7" t="e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#VALUE!</v>
      </c>
      <c r="O248" s="5" t="e">
        <f t="shared" si="3"/>
        <v>#VALUE!</v>
      </c>
      <c r="P248" s="10" t="e">
        <f>IF('FY2022'!$A250&lt;&gt;"",IF(AND(MONTH($K248) &lt;= 1, MONTH($L248) &gt;= 1), IF($O248 &lt;&gt; "", $E248/$O248, ""), ""),"")</f>
        <v>#VALUE!</v>
      </c>
      <c r="Q248" s="10" t="e">
        <f>IF('FY2022'!$A250&lt;&gt;"",IF(AND(MONTH($K248) &lt;= 2, MONTH($L248) &gt;= 2), IF($O248 &lt;&gt; "", $E248/$O248, ""), ""),"")</f>
        <v>#VALUE!</v>
      </c>
      <c r="R248" s="10" t="e">
        <f>IF('FY2022'!$A250&lt;&gt;"",IF(AND(MONTH($K248) &lt;= 3, MONTH($L248) &gt;= 3), IF($O248 &lt;&gt; "", $E248/$O248, ""), ""),"")</f>
        <v>#VALUE!</v>
      </c>
      <c r="S248" s="10" t="e">
        <f>IF('FY2022'!$A250&lt;&gt;"",IF(AND(MONTH($K248) &lt;= 4, MONTH($L248) &gt;= 4), IF($O248 &lt;&gt; "", $E248/$O248, ""), ""),"")</f>
        <v>#VALUE!</v>
      </c>
      <c r="T248" s="10" t="e">
        <f>IF('FY2022'!$A250&lt;&gt;"",IF(AND(MONTH($K248) &lt;= 5, MONTH($L248) &gt;= 5), IF($O248 &lt;&gt; "", $E248/$O248, ""), ""),"")</f>
        <v>#VALUE!</v>
      </c>
      <c r="U248" s="10" t="e">
        <f>IF('FY2022'!$A250&lt;&gt;"",IF(AND(MONTH($K248) &lt;= 6, MONTH($L248) &gt;= 6), IF($O248 &lt;&gt; "", $E248/$O248, ""), ""),"")</f>
        <v>#VALUE!</v>
      </c>
      <c r="V248" s="10" t="e">
        <f>IF('FY2022'!$A250&lt;&gt;"",IF(AND(MONTH($K248) &lt;= 7, MONTH($L248) &gt;= 7 ), IF($O248 &lt;&gt; "", $E248/$O248, ""), ""),"")</f>
        <v>#VALUE!</v>
      </c>
      <c r="W248" s="10" t="e">
        <f>IF('FY2022'!$A250&lt;&gt;"",IF(AND(MONTH($K248) &lt;= 8, MONTH($L248) &gt;= 8), IF($O248 &lt;&gt; "", $E248/$O248, ""), ""),"")</f>
        <v>#VALUE!</v>
      </c>
      <c r="X248" s="10" t="e">
        <f>IF('FY2022'!$A250&lt;&gt;"",IF(AND(MONTH($K248) &lt;= 9, MONTH($L248) &gt;= 9), IF($O248 &lt;&gt; "", $E248/$O248, ""), ""),"")</f>
        <v>#VALUE!</v>
      </c>
      <c r="Y248" s="10" t="e">
        <f>IF('FY2022'!$A250&lt;&gt;"",IF(AND(MONTH($K248) &lt;= 10, MONTH($L248) &gt;= 10), IF($O248 &lt;&gt; "", $E248/$O248, ""), ""),"")</f>
        <v>#VALUE!</v>
      </c>
      <c r="Z248" s="10" t="e">
        <f>IF('FY2022'!$A250&lt;&gt;"",IF(AND(MONTH($K248) &lt;= 11, MONTH($L248) &gt;= 11), IF($O248 &lt;&gt; "", $E248/$O248, ""), ""),"")</f>
        <v>#VALUE!</v>
      </c>
      <c r="AA248" s="10" t="e">
        <f>IF('FY2022'!$A250&lt;&gt;"",IF(AND(MONTH($K248) &lt;= 12, MONTH($L248) &gt;= 12), IF($O248 &lt;&gt; "", $E248/$O248, ""), ""),"")</f>
        <v>#VALUE!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 t="e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#VALUE!</v>
      </c>
      <c r="L249" s="7" t="e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#VALUE!</v>
      </c>
      <c r="M249" s="7" t="e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#VALUE!</v>
      </c>
      <c r="N249" s="7" t="e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#VALUE!</v>
      </c>
      <c r="O249" s="5" t="e">
        <f t="shared" si="3"/>
        <v>#VALUE!</v>
      </c>
      <c r="P249" s="10" t="e">
        <f>IF('FY2022'!$A251&lt;&gt;"",IF(AND(MONTH($K249) &lt;= 1, MONTH($L249) &gt;= 1), IF($O249 &lt;&gt; "", $E249/$O249, ""), ""),"")</f>
        <v>#VALUE!</v>
      </c>
      <c r="Q249" s="10" t="e">
        <f>IF('FY2022'!$A251&lt;&gt;"",IF(AND(MONTH($K249) &lt;= 2, MONTH($L249) &gt;= 2), IF($O249 &lt;&gt; "", $E249/$O249, ""), ""),"")</f>
        <v>#VALUE!</v>
      </c>
      <c r="R249" s="10" t="e">
        <f>IF('FY2022'!$A251&lt;&gt;"",IF(AND(MONTH($K249) &lt;= 3, MONTH($L249) &gt;= 3), IF($O249 &lt;&gt; "", $E249/$O249, ""), ""),"")</f>
        <v>#VALUE!</v>
      </c>
      <c r="S249" s="10" t="e">
        <f>IF('FY2022'!$A251&lt;&gt;"",IF(AND(MONTH($K249) &lt;= 4, MONTH($L249) &gt;= 4), IF($O249 &lt;&gt; "", $E249/$O249, ""), ""),"")</f>
        <v>#VALUE!</v>
      </c>
      <c r="T249" s="10" t="e">
        <f>IF('FY2022'!$A251&lt;&gt;"",IF(AND(MONTH($K249) &lt;= 5, MONTH($L249) &gt;= 5), IF($O249 &lt;&gt; "", $E249/$O249, ""), ""),"")</f>
        <v>#VALUE!</v>
      </c>
      <c r="U249" s="10" t="e">
        <f>IF('FY2022'!$A251&lt;&gt;"",IF(AND(MONTH($K249) &lt;= 6, MONTH($L249) &gt;= 6), IF($O249 &lt;&gt; "", $E249/$O249, ""), ""),"")</f>
        <v>#VALUE!</v>
      </c>
      <c r="V249" s="10" t="e">
        <f>IF('FY2022'!$A251&lt;&gt;"",IF(AND(MONTH($K249) &lt;= 7, MONTH($L249) &gt;= 7 ), IF($O249 &lt;&gt; "", $E249/$O249, ""), ""),"")</f>
        <v>#VALUE!</v>
      </c>
      <c r="W249" s="10" t="e">
        <f>IF('FY2022'!$A251&lt;&gt;"",IF(AND(MONTH($K249) &lt;= 8, MONTH($L249) &gt;= 8), IF($O249 &lt;&gt; "", $E249/$O249, ""), ""),"")</f>
        <v>#VALUE!</v>
      </c>
      <c r="X249" s="10" t="e">
        <f>IF('FY2022'!$A251&lt;&gt;"",IF(AND(MONTH($K249) &lt;= 9, MONTH($L249) &gt;= 9), IF($O249 &lt;&gt; "", $E249/$O249, ""), ""),"")</f>
        <v>#VALUE!</v>
      </c>
      <c r="Y249" s="10" t="e">
        <f>IF('FY2022'!$A251&lt;&gt;"",IF(AND(MONTH($K249) &lt;= 10, MONTH($L249) &gt;= 10), IF($O249 &lt;&gt; "", $E249/$O249, ""), ""),"")</f>
        <v>#VALUE!</v>
      </c>
      <c r="Z249" s="10" t="e">
        <f>IF('FY2022'!$A251&lt;&gt;"",IF(AND(MONTH($K249) &lt;= 11, MONTH($L249) &gt;= 11), IF($O249 &lt;&gt; "", $E249/$O249, ""), ""),"")</f>
        <v>#VALUE!</v>
      </c>
      <c r="AA249" s="10" t="e">
        <f>IF('FY2022'!$A251&lt;&gt;"",IF(AND(MONTH($K249) &lt;= 12, MONTH($L249) &gt;= 12), IF($O249 &lt;&gt; "", $E249/$O249, ""), ""),"")</f>
        <v>#VALUE!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 t="e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#VALUE!</v>
      </c>
      <c r="L250" s="7" t="e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#VALUE!</v>
      </c>
      <c r="M250" s="7" t="e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#VALUE!</v>
      </c>
      <c r="N250" s="7" t="e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#VALUE!</v>
      </c>
      <c r="O250" s="5" t="e">
        <f t="shared" si="3"/>
        <v>#VALUE!</v>
      </c>
      <c r="P250" s="10" t="e">
        <f>IF('FY2022'!$A252&lt;&gt;"",IF(AND(MONTH($K250) &lt;= 1, MONTH($L250) &gt;= 1), IF($O250 &lt;&gt; "", $E250/$O250, ""), ""),"")</f>
        <v>#VALUE!</v>
      </c>
      <c r="Q250" s="10" t="e">
        <f>IF('FY2022'!$A252&lt;&gt;"",IF(AND(MONTH($K250) &lt;= 2, MONTH($L250) &gt;= 2), IF($O250 &lt;&gt; "", $E250/$O250, ""), ""),"")</f>
        <v>#VALUE!</v>
      </c>
      <c r="R250" s="10" t="e">
        <f>IF('FY2022'!$A252&lt;&gt;"",IF(AND(MONTH($K250) &lt;= 3, MONTH($L250) &gt;= 3), IF($O250 &lt;&gt; "", $E250/$O250, ""), ""),"")</f>
        <v>#VALUE!</v>
      </c>
      <c r="S250" s="10" t="e">
        <f>IF('FY2022'!$A252&lt;&gt;"",IF(AND(MONTH($K250) &lt;= 4, MONTH($L250) &gt;= 4), IF($O250 &lt;&gt; "", $E250/$O250, ""), ""),"")</f>
        <v>#VALUE!</v>
      </c>
      <c r="T250" s="10" t="e">
        <f>IF('FY2022'!$A252&lt;&gt;"",IF(AND(MONTH($K250) &lt;= 5, MONTH($L250) &gt;= 5), IF($O250 &lt;&gt; "", $E250/$O250, ""), ""),"")</f>
        <v>#VALUE!</v>
      </c>
      <c r="U250" s="10" t="e">
        <f>IF('FY2022'!$A252&lt;&gt;"",IF(AND(MONTH($K250) &lt;= 6, MONTH($L250) &gt;= 6), IF($O250 &lt;&gt; "", $E250/$O250, ""), ""),"")</f>
        <v>#VALUE!</v>
      </c>
      <c r="V250" s="10" t="e">
        <f>IF('FY2022'!$A252&lt;&gt;"",IF(AND(MONTH($K250) &lt;= 7, MONTH($L250) &gt;= 7 ), IF($O250 &lt;&gt; "", $E250/$O250, ""), ""),"")</f>
        <v>#VALUE!</v>
      </c>
      <c r="W250" s="10" t="e">
        <f>IF('FY2022'!$A252&lt;&gt;"",IF(AND(MONTH($K250) &lt;= 8, MONTH($L250) &gt;= 8), IF($O250 &lt;&gt; "", $E250/$O250, ""), ""),"")</f>
        <v>#VALUE!</v>
      </c>
      <c r="X250" s="10" t="e">
        <f>IF('FY2022'!$A252&lt;&gt;"",IF(AND(MONTH($K250) &lt;= 9, MONTH($L250) &gt;= 9), IF($O250 &lt;&gt; "", $E250/$O250, ""), ""),"")</f>
        <v>#VALUE!</v>
      </c>
      <c r="Y250" s="10" t="e">
        <f>IF('FY2022'!$A252&lt;&gt;"",IF(AND(MONTH($K250) &lt;= 10, MONTH($L250) &gt;= 10), IF($O250 &lt;&gt; "", $E250/$O250, ""), ""),"")</f>
        <v>#VALUE!</v>
      </c>
      <c r="Z250" s="10" t="e">
        <f>IF('FY2022'!$A252&lt;&gt;"",IF(AND(MONTH($K250) &lt;= 11, MONTH($L250) &gt;= 11), IF($O250 &lt;&gt; "", $E250/$O250, ""), ""),"")</f>
        <v>#VALUE!</v>
      </c>
      <c r="AA250" s="10" t="e">
        <f>IF('FY2022'!$A252&lt;&gt;"",IF(AND(MONTH($K250) &lt;= 12, MONTH($L250) &gt;= 12), IF($O250 &lt;&gt; "", $E250/$O250, ""), ""),"")</f>
        <v>#VALUE!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 t="e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#VALUE!</v>
      </c>
      <c r="L251" s="7" t="e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#VALUE!</v>
      </c>
      <c r="M251" s="7" t="e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#VALUE!</v>
      </c>
      <c r="N251" s="7" t="e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#VALUE!</v>
      </c>
      <c r="O251" s="5" t="e">
        <f t="shared" si="3"/>
        <v>#VALUE!</v>
      </c>
      <c r="P251" s="10" t="e">
        <f>IF('FY2022'!$A253&lt;&gt;"",IF(AND(MONTH($K251) &lt;= 1, MONTH($L251) &gt;= 1), IF($O251 &lt;&gt; "", $E251/$O251, ""), ""),"")</f>
        <v>#VALUE!</v>
      </c>
      <c r="Q251" s="10" t="e">
        <f>IF('FY2022'!$A253&lt;&gt;"",IF(AND(MONTH($K251) &lt;= 2, MONTH($L251) &gt;= 2), IF($O251 &lt;&gt; "", $E251/$O251, ""), ""),"")</f>
        <v>#VALUE!</v>
      </c>
      <c r="R251" s="10" t="e">
        <f>IF('FY2022'!$A253&lt;&gt;"",IF(AND(MONTH($K251) &lt;= 3, MONTH($L251) &gt;= 3), IF($O251 &lt;&gt; "", $E251/$O251, ""), ""),"")</f>
        <v>#VALUE!</v>
      </c>
      <c r="S251" s="10" t="e">
        <f>IF('FY2022'!$A253&lt;&gt;"",IF(AND(MONTH($K251) &lt;= 4, MONTH($L251) &gt;= 4), IF($O251 &lt;&gt; "", $E251/$O251, ""), ""),"")</f>
        <v>#VALUE!</v>
      </c>
      <c r="T251" s="10" t="e">
        <f>IF('FY2022'!$A253&lt;&gt;"",IF(AND(MONTH($K251) &lt;= 5, MONTH($L251) &gt;= 5), IF($O251 &lt;&gt; "", $E251/$O251, ""), ""),"")</f>
        <v>#VALUE!</v>
      </c>
      <c r="U251" s="10" t="e">
        <f>IF('FY2022'!$A253&lt;&gt;"",IF(AND(MONTH($K251) &lt;= 6, MONTH($L251) &gt;= 6), IF($O251 &lt;&gt; "", $E251/$O251, ""), ""),"")</f>
        <v>#VALUE!</v>
      </c>
      <c r="V251" s="10" t="e">
        <f>IF('FY2022'!$A253&lt;&gt;"",IF(AND(MONTH($K251) &lt;= 7, MONTH($L251) &gt;= 7 ), IF($O251 &lt;&gt; "", $E251/$O251, ""), ""),"")</f>
        <v>#VALUE!</v>
      </c>
      <c r="W251" s="10" t="e">
        <f>IF('FY2022'!$A253&lt;&gt;"",IF(AND(MONTH($K251) &lt;= 8, MONTH($L251) &gt;= 8), IF($O251 &lt;&gt; "", $E251/$O251, ""), ""),"")</f>
        <v>#VALUE!</v>
      </c>
      <c r="X251" s="10" t="e">
        <f>IF('FY2022'!$A253&lt;&gt;"",IF(AND(MONTH($K251) &lt;= 9, MONTH($L251) &gt;= 9), IF($O251 &lt;&gt; "", $E251/$O251, ""), ""),"")</f>
        <v>#VALUE!</v>
      </c>
      <c r="Y251" s="10" t="e">
        <f>IF('FY2022'!$A253&lt;&gt;"",IF(AND(MONTH($K251) &lt;= 10, MONTH($L251) &gt;= 10), IF($O251 &lt;&gt; "", $E251/$O251, ""), ""),"")</f>
        <v>#VALUE!</v>
      </c>
      <c r="Z251" s="10" t="e">
        <f>IF('FY2022'!$A253&lt;&gt;"",IF(AND(MONTH($K251) &lt;= 11, MONTH($L251) &gt;= 11), IF($O251 &lt;&gt; "", $E251/$O251, ""), ""),"")</f>
        <v>#VALUE!</v>
      </c>
      <c r="AA251" s="10" t="e">
        <f>IF('FY2022'!$A253&lt;&gt;"",IF(AND(MONTH($K251) &lt;= 12, MONTH($L251) &gt;= 12), IF($O251 &lt;&gt; "", $E251/$O251, ""), ""),"")</f>
        <v>#VALUE!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 t="e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#VALUE!</v>
      </c>
      <c r="L252" s="7" t="e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#VALUE!</v>
      </c>
      <c r="M252" s="7" t="e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#VALUE!</v>
      </c>
      <c r="N252" s="7" t="e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#VALUE!</v>
      </c>
      <c r="O252" s="5" t="e">
        <f t="shared" si="3"/>
        <v>#VALUE!</v>
      </c>
      <c r="P252" s="10" t="e">
        <f>IF('FY2022'!$A254&lt;&gt;"",IF(AND(MONTH($K252) &lt;= 1, MONTH($L252) &gt;= 1), IF($O252 &lt;&gt; "", $E252/$O252, ""), ""),"")</f>
        <v>#VALUE!</v>
      </c>
      <c r="Q252" s="10" t="e">
        <f>IF('FY2022'!$A254&lt;&gt;"",IF(AND(MONTH($K252) &lt;= 2, MONTH($L252) &gt;= 2), IF($O252 &lt;&gt; "", $E252/$O252, ""), ""),"")</f>
        <v>#VALUE!</v>
      </c>
      <c r="R252" s="10" t="e">
        <f>IF('FY2022'!$A254&lt;&gt;"",IF(AND(MONTH($K252) &lt;= 3, MONTH($L252) &gt;= 3), IF($O252 &lt;&gt; "", $E252/$O252, ""), ""),"")</f>
        <v>#VALUE!</v>
      </c>
      <c r="S252" s="10" t="e">
        <f>IF('FY2022'!$A254&lt;&gt;"",IF(AND(MONTH($K252) &lt;= 4, MONTH($L252) &gt;= 4), IF($O252 &lt;&gt; "", $E252/$O252, ""), ""),"")</f>
        <v>#VALUE!</v>
      </c>
      <c r="T252" s="10" t="e">
        <f>IF('FY2022'!$A254&lt;&gt;"",IF(AND(MONTH($K252) &lt;= 5, MONTH($L252) &gt;= 5), IF($O252 &lt;&gt; "", $E252/$O252, ""), ""),"")</f>
        <v>#VALUE!</v>
      </c>
      <c r="U252" s="10" t="e">
        <f>IF('FY2022'!$A254&lt;&gt;"",IF(AND(MONTH($K252) &lt;= 6, MONTH($L252) &gt;= 6), IF($O252 &lt;&gt; "", $E252/$O252, ""), ""),"")</f>
        <v>#VALUE!</v>
      </c>
      <c r="V252" s="10" t="e">
        <f>IF('FY2022'!$A254&lt;&gt;"",IF(AND(MONTH($K252) &lt;= 7, MONTH($L252) &gt;= 7 ), IF($O252 &lt;&gt; "", $E252/$O252, ""), ""),"")</f>
        <v>#VALUE!</v>
      </c>
      <c r="W252" s="10" t="e">
        <f>IF('FY2022'!$A254&lt;&gt;"",IF(AND(MONTH($K252) &lt;= 8, MONTH($L252) &gt;= 8), IF($O252 &lt;&gt; "", $E252/$O252, ""), ""),"")</f>
        <v>#VALUE!</v>
      </c>
      <c r="X252" s="10" t="e">
        <f>IF('FY2022'!$A254&lt;&gt;"",IF(AND(MONTH($K252) &lt;= 9, MONTH($L252) &gt;= 9), IF($O252 &lt;&gt; "", $E252/$O252, ""), ""),"")</f>
        <v>#VALUE!</v>
      </c>
      <c r="Y252" s="10" t="e">
        <f>IF('FY2022'!$A254&lt;&gt;"",IF(AND(MONTH($K252) &lt;= 10, MONTH($L252) &gt;= 10), IF($O252 &lt;&gt; "", $E252/$O252, ""), ""),"")</f>
        <v>#VALUE!</v>
      </c>
      <c r="Z252" s="10" t="e">
        <f>IF('FY2022'!$A254&lt;&gt;"",IF(AND(MONTH($K252) &lt;= 11, MONTH($L252) &gt;= 11), IF($O252 &lt;&gt; "", $E252/$O252, ""), ""),"")</f>
        <v>#VALUE!</v>
      </c>
      <c r="AA252" s="10" t="e">
        <f>IF('FY2022'!$A254&lt;&gt;"",IF(AND(MONTH($K252) &lt;= 12, MONTH($L252) &gt;= 12), IF($O252 &lt;&gt; "", $E252/$O252, ""), ""),"")</f>
        <v>#VALUE!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 t="e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#VALUE!</v>
      </c>
      <c r="L253" s="7" t="e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#VALUE!</v>
      </c>
      <c r="M253" s="7" t="e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#VALUE!</v>
      </c>
      <c r="N253" s="7" t="e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#VALUE!</v>
      </c>
      <c r="O253" s="5" t="e">
        <f t="shared" si="3"/>
        <v>#VALUE!</v>
      </c>
      <c r="P253" s="10" t="e">
        <f>IF('FY2022'!$A255&lt;&gt;"",IF(AND(MONTH($K253) &lt;= 1, MONTH($L253) &gt;= 1), IF($O253 &lt;&gt; "", $E253/$O253, ""), ""),"")</f>
        <v>#VALUE!</v>
      </c>
      <c r="Q253" s="10" t="e">
        <f>IF('FY2022'!$A255&lt;&gt;"",IF(AND(MONTH($K253) &lt;= 2, MONTH($L253) &gt;= 2), IF($O253 &lt;&gt; "", $E253/$O253, ""), ""),"")</f>
        <v>#VALUE!</v>
      </c>
      <c r="R253" s="10" t="e">
        <f>IF('FY2022'!$A255&lt;&gt;"",IF(AND(MONTH($K253) &lt;= 3, MONTH($L253) &gt;= 3), IF($O253 &lt;&gt; "", $E253/$O253, ""), ""),"")</f>
        <v>#VALUE!</v>
      </c>
      <c r="S253" s="10" t="e">
        <f>IF('FY2022'!$A255&lt;&gt;"",IF(AND(MONTH($K253) &lt;= 4, MONTH($L253) &gt;= 4), IF($O253 &lt;&gt; "", $E253/$O253, ""), ""),"")</f>
        <v>#VALUE!</v>
      </c>
      <c r="T253" s="10" t="e">
        <f>IF('FY2022'!$A255&lt;&gt;"",IF(AND(MONTH($K253) &lt;= 5, MONTH($L253) &gt;= 5), IF($O253 &lt;&gt; "", $E253/$O253, ""), ""),"")</f>
        <v>#VALUE!</v>
      </c>
      <c r="U253" s="10" t="e">
        <f>IF('FY2022'!$A255&lt;&gt;"",IF(AND(MONTH($K253) &lt;= 6, MONTH($L253) &gt;= 6), IF($O253 &lt;&gt; "", $E253/$O253, ""), ""),"")</f>
        <v>#VALUE!</v>
      </c>
      <c r="V253" s="10" t="e">
        <f>IF('FY2022'!$A255&lt;&gt;"",IF(AND(MONTH($K253) &lt;= 7, MONTH($L253) &gt;= 7 ), IF($O253 &lt;&gt; "", $E253/$O253, ""), ""),"")</f>
        <v>#VALUE!</v>
      </c>
      <c r="W253" s="10" t="e">
        <f>IF('FY2022'!$A255&lt;&gt;"",IF(AND(MONTH($K253) &lt;= 8, MONTH($L253) &gt;= 8), IF($O253 &lt;&gt; "", $E253/$O253, ""), ""),"")</f>
        <v>#VALUE!</v>
      </c>
      <c r="X253" s="10" t="e">
        <f>IF('FY2022'!$A255&lt;&gt;"",IF(AND(MONTH($K253) &lt;= 9, MONTH($L253) &gt;= 9), IF($O253 &lt;&gt; "", $E253/$O253, ""), ""),"")</f>
        <v>#VALUE!</v>
      </c>
      <c r="Y253" s="10" t="e">
        <f>IF('FY2022'!$A255&lt;&gt;"",IF(AND(MONTH($K253) &lt;= 10, MONTH($L253) &gt;= 10), IF($O253 &lt;&gt; "", $E253/$O253, ""), ""),"")</f>
        <v>#VALUE!</v>
      </c>
      <c r="Z253" s="10" t="e">
        <f>IF('FY2022'!$A255&lt;&gt;"",IF(AND(MONTH($K253) &lt;= 11, MONTH($L253) &gt;= 11), IF($O253 &lt;&gt; "", $E253/$O253, ""), ""),"")</f>
        <v>#VALUE!</v>
      </c>
      <c r="AA253" s="10" t="e">
        <f>IF('FY2022'!$A255&lt;&gt;"",IF(AND(MONTH($K253) &lt;= 12, MONTH($L253) &gt;= 12), IF($O253 &lt;&gt; "", $E253/$O253, ""), ""),"")</f>
        <v>#VALUE!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 t="e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#VALUE!</v>
      </c>
      <c r="L254" s="7" t="e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#VALUE!</v>
      </c>
      <c r="M254" s="7" t="e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#VALUE!</v>
      </c>
      <c r="N254" s="7" t="e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#VALUE!</v>
      </c>
      <c r="O254" s="5" t="e">
        <f t="shared" si="3"/>
        <v>#VALUE!</v>
      </c>
      <c r="P254" s="10" t="e">
        <f>IF('FY2022'!$A256&lt;&gt;"",IF(AND(MONTH($K254) &lt;= 1, MONTH($L254) &gt;= 1), IF($O254 &lt;&gt; "", $E254/$O254, ""), ""),"")</f>
        <v>#VALUE!</v>
      </c>
      <c r="Q254" s="10" t="e">
        <f>IF('FY2022'!$A256&lt;&gt;"",IF(AND(MONTH($K254) &lt;= 2, MONTH($L254) &gt;= 2), IF($O254 &lt;&gt; "", $E254/$O254, ""), ""),"")</f>
        <v>#VALUE!</v>
      </c>
      <c r="R254" s="10" t="e">
        <f>IF('FY2022'!$A256&lt;&gt;"",IF(AND(MONTH($K254) &lt;= 3, MONTH($L254) &gt;= 3), IF($O254 &lt;&gt; "", $E254/$O254, ""), ""),"")</f>
        <v>#VALUE!</v>
      </c>
      <c r="S254" s="10" t="e">
        <f>IF('FY2022'!$A256&lt;&gt;"",IF(AND(MONTH($K254) &lt;= 4, MONTH($L254) &gt;= 4), IF($O254 &lt;&gt; "", $E254/$O254, ""), ""),"")</f>
        <v>#VALUE!</v>
      </c>
      <c r="T254" s="10" t="e">
        <f>IF('FY2022'!$A256&lt;&gt;"",IF(AND(MONTH($K254) &lt;= 5, MONTH($L254) &gt;= 5), IF($O254 &lt;&gt; "", $E254/$O254, ""), ""),"")</f>
        <v>#VALUE!</v>
      </c>
      <c r="U254" s="10" t="e">
        <f>IF('FY2022'!$A256&lt;&gt;"",IF(AND(MONTH($K254) &lt;= 6, MONTH($L254) &gt;= 6), IF($O254 &lt;&gt; "", $E254/$O254, ""), ""),"")</f>
        <v>#VALUE!</v>
      </c>
      <c r="V254" s="10" t="e">
        <f>IF('FY2022'!$A256&lt;&gt;"",IF(AND(MONTH($K254) &lt;= 7, MONTH($L254) &gt;= 7 ), IF($O254 &lt;&gt; "", $E254/$O254, ""), ""),"")</f>
        <v>#VALUE!</v>
      </c>
      <c r="W254" s="10" t="e">
        <f>IF('FY2022'!$A256&lt;&gt;"",IF(AND(MONTH($K254) &lt;= 8, MONTH($L254) &gt;= 8), IF($O254 &lt;&gt; "", $E254/$O254, ""), ""),"")</f>
        <v>#VALUE!</v>
      </c>
      <c r="X254" s="10" t="e">
        <f>IF('FY2022'!$A256&lt;&gt;"",IF(AND(MONTH($K254) &lt;= 9, MONTH($L254) &gt;= 9), IF($O254 &lt;&gt; "", $E254/$O254, ""), ""),"")</f>
        <v>#VALUE!</v>
      </c>
      <c r="Y254" s="10" t="e">
        <f>IF('FY2022'!$A256&lt;&gt;"",IF(AND(MONTH($K254) &lt;= 10, MONTH($L254) &gt;= 10), IF($O254 &lt;&gt; "", $E254/$O254, ""), ""),"")</f>
        <v>#VALUE!</v>
      </c>
      <c r="Z254" s="10" t="e">
        <f>IF('FY2022'!$A256&lt;&gt;"",IF(AND(MONTH($K254) &lt;= 11, MONTH($L254) &gt;= 11), IF($O254 &lt;&gt; "", $E254/$O254, ""), ""),"")</f>
        <v>#VALUE!</v>
      </c>
      <c r="AA254" s="10" t="e">
        <f>IF('FY2022'!$A256&lt;&gt;"",IF(AND(MONTH($K254) &lt;= 12, MONTH($L254) &gt;= 12), IF($O254 &lt;&gt; "", $E254/$O254, ""), ""),"")</f>
        <v>#VALUE!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 t="e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#VALUE!</v>
      </c>
      <c r="L255" s="7" t="e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#VALUE!</v>
      </c>
      <c r="M255" s="7" t="e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#VALUE!</v>
      </c>
      <c r="N255" s="7" t="e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#VALUE!</v>
      </c>
      <c r="O255" s="5" t="e">
        <f t="shared" si="3"/>
        <v>#VALUE!</v>
      </c>
      <c r="P255" s="10" t="e">
        <f>IF('FY2022'!$A257&lt;&gt;"",IF(AND(MONTH($K255) &lt;= 1, MONTH($L255) &gt;= 1), IF($O255 &lt;&gt; "", $E255/$O255, ""), ""),"")</f>
        <v>#VALUE!</v>
      </c>
      <c r="Q255" s="10" t="e">
        <f>IF('FY2022'!$A257&lt;&gt;"",IF(AND(MONTH($K255) &lt;= 2, MONTH($L255) &gt;= 2), IF($O255 &lt;&gt; "", $E255/$O255, ""), ""),"")</f>
        <v>#VALUE!</v>
      </c>
      <c r="R255" s="10" t="e">
        <f>IF('FY2022'!$A257&lt;&gt;"",IF(AND(MONTH($K255) &lt;= 3, MONTH($L255) &gt;= 3), IF($O255 &lt;&gt; "", $E255/$O255, ""), ""),"")</f>
        <v>#VALUE!</v>
      </c>
      <c r="S255" s="10" t="e">
        <f>IF('FY2022'!$A257&lt;&gt;"",IF(AND(MONTH($K255) &lt;= 4, MONTH($L255) &gt;= 4), IF($O255 &lt;&gt; "", $E255/$O255, ""), ""),"")</f>
        <v>#VALUE!</v>
      </c>
      <c r="T255" s="10" t="e">
        <f>IF('FY2022'!$A257&lt;&gt;"",IF(AND(MONTH($K255) &lt;= 5, MONTH($L255) &gt;= 5), IF($O255 &lt;&gt; "", $E255/$O255, ""), ""),"")</f>
        <v>#VALUE!</v>
      </c>
      <c r="U255" s="10" t="e">
        <f>IF('FY2022'!$A257&lt;&gt;"",IF(AND(MONTH($K255) &lt;= 6, MONTH($L255) &gt;= 6), IF($O255 &lt;&gt; "", $E255/$O255, ""), ""),"")</f>
        <v>#VALUE!</v>
      </c>
      <c r="V255" s="10" t="e">
        <f>IF('FY2022'!$A257&lt;&gt;"",IF(AND(MONTH($K255) &lt;= 7, MONTH($L255) &gt;= 7 ), IF($O255 &lt;&gt; "", $E255/$O255, ""), ""),"")</f>
        <v>#VALUE!</v>
      </c>
      <c r="W255" s="10" t="e">
        <f>IF('FY2022'!$A257&lt;&gt;"",IF(AND(MONTH($K255) &lt;= 8, MONTH($L255) &gt;= 8), IF($O255 &lt;&gt; "", $E255/$O255, ""), ""),"")</f>
        <v>#VALUE!</v>
      </c>
      <c r="X255" s="10" t="e">
        <f>IF('FY2022'!$A257&lt;&gt;"",IF(AND(MONTH($K255) &lt;= 9, MONTH($L255) &gt;= 9), IF($O255 &lt;&gt; "", $E255/$O255, ""), ""),"")</f>
        <v>#VALUE!</v>
      </c>
      <c r="Y255" s="10" t="e">
        <f>IF('FY2022'!$A257&lt;&gt;"",IF(AND(MONTH($K255) &lt;= 10, MONTH($L255) &gt;= 10), IF($O255 &lt;&gt; "", $E255/$O255, ""), ""),"")</f>
        <v>#VALUE!</v>
      </c>
      <c r="Z255" s="10" t="e">
        <f>IF('FY2022'!$A257&lt;&gt;"",IF(AND(MONTH($K255) &lt;= 11, MONTH($L255) &gt;= 11), IF($O255 &lt;&gt; "", $E255/$O255, ""), ""),"")</f>
        <v>#VALUE!</v>
      </c>
      <c r="AA255" s="10" t="e">
        <f>IF('FY2022'!$A257&lt;&gt;"",IF(AND(MONTH($K255) &lt;= 12, MONTH($L255) &gt;= 12), IF($O255 &lt;&gt; "", $E255/$O255, ""), ""),"")</f>
        <v>#VALUE!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 t="e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#VALUE!</v>
      </c>
      <c r="L256" s="7" t="e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#VALUE!</v>
      </c>
      <c r="M256" s="7" t="e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#VALUE!</v>
      </c>
      <c r="N256" s="7" t="e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#VALUE!</v>
      </c>
      <c r="O256" s="5" t="e">
        <f t="shared" si="3"/>
        <v>#VALUE!</v>
      </c>
      <c r="P256" s="10" t="e">
        <f>IF('FY2022'!$A258&lt;&gt;"",IF(AND(MONTH($K256) &lt;= 1, MONTH($L256) &gt;= 1), IF($O256 &lt;&gt; "", $E256/$O256, ""), ""),"")</f>
        <v>#VALUE!</v>
      </c>
      <c r="Q256" s="10" t="e">
        <f>IF('FY2022'!$A258&lt;&gt;"",IF(AND(MONTH($K256) &lt;= 2, MONTH($L256) &gt;= 2), IF($O256 &lt;&gt; "", $E256/$O256, ""), ""),"")</f>
        <v>#VALUE!</v>
      </c>
      <c r="R256" s="10" t="e">
        <f>IF('FY2022'!$A258&lt;&gt;"",IF(AND(MONTH($K256) &lt;= 3, MONTH($L256) &gt;= 3), IF($O256 &lt;&gt; "", $E256/$O256, ""), ""),"")</f>
        <v>#VALUE!</v>
      </c>
      <c r="S256" s="10" t="e">
        <f>IF('FY2022'!$A258&lt;&gt;"",IF(AND(MONTH($K256) &lt;= 4, MONTH($L256) &gt;= 4), IF($O256 &lt;&gt; "", $E256/$O256, ""), ""),"")</f>
        <v>#VALUE!</v>
      </c>
      <c r="T256" s="10" t="e">
        <f>IF('FY2022'!$A258&lt;&gt;"",IF(AND(MONTH($K256) &lt;= 5, MONTH($L256) &gt;= 5), IF($O256 &lt;&gt; "", $E256/$O256, ""), ""),"")</f>
        <v>#VALUE!</v>
      </c>
      <c r="U256" s="10" t="e">
        <f>IF('FY2022'!$A258&lt;&gt;"",IF(AND(MONTH($K256) &lt;= 6, MONTH($L256) &gt;= 6), IF($O256 &lt;&gt; "", $E256/$O256, ""), ""),"")</f>
        <v>#VALUE!</v>
      </c>
      <c r="V256" s="10" t="e">
        <f>IF('FY2022'!$A258&lt;&gt;"",IF(AND(MONTH($K256) &lt;= 7, MONTH($L256) &gt;= 7 ), IF($O256 &lt;&gt; "", $E256/$O256, ""), ""),"")</f>
        <v>#VALUE!</v>
      </c>
      <c r="W256" s="10" t="e">
        <f>IF('FY2022'!$A258&lt;&gt;"",IF(AND(MONTH($K256) &lt;= 8, MONTH($L256) &gt;= 8), IF($O256 &lt;&gt; "", $E256/$O256, ""), ""),"")</f>
        <v>#VALUE!</v>
      </c>
      <c r="X256" s="10" t="e">
        <f>IF('FY2022'!$A258&lt;&gt;"",IF(AND(MONTH($K256) &lt;= 9, MONTH($L256) &gt;= 9), IF($O256 &lt;&gt; "", $E256/$O256, ""), ""),"")</f>
        <v>#VALUE!</v>
      </c>
      <c r="Y256" s="10" t="e">
        <f>IF('FY2022'!$A258&lt;&gt;"",IF(AND(MONTH($K256) &lt;= 10, MONTH($L256) &gt;= 10), IF($O256 &lt;&gt; "", $E256/$O256, ""), ""),"")</f>
        <v>#VALUE!</v>
      </c>
      <c r="Z256" s="10" t="e">
        <f>IF('FY2022'!$A258&lt;&gt;"",IF(AND(MONTH($K256) &lt;= 11, MONTH($L256) &gt;= 11), IF($O256 &lt;&gt; "", $E256/$O256, ""), ""),"")</f>
        <v>#VALUE!</v>
      </c>
      <c r="AA256" s="10" t="e">
        <f>IF('FY2022'!$A258&lt;&gt;"",IF(AND(MONTH($K256) &lt;= 12, MONTH($L256) &gt;= 12), IF($O256 &lt;&gt; "", $E256/$O256, ""), ""),"")</f>
        <v>#VALUE!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 t="e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#VALUE!</v>
      </c>
      <c r="L257" s="7" t="e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#VALUE!</v>
      </c>
      <c r="M257" s="7" t="e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#VALUE!</v>
      </c>
      <c r="N257" s="7" t="e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#VALUE!</v>
      </c>
      <c r="O257" s="5" t="e">
        <f t="shared" si="3"/>
        <v>#VALUE!</v>
      </c>
      <c r="P257" s="10" t="e">
        <f>IF('FY2022'!$A259&lt;&gt;"",IF(AND(MONTH($K257) &lt;= 1, MONTH($L257) &gt;= 1), IF($O257 &lt;&gt; "", $E257/$O257, ""), ""),"")</f>
        <v>#VALUE!</v>
      </c>
      <c r="Q257" s="10" t="e">
        <f>IF('FY2022'!$A259&lt;&gt;"",IF(AND(MONTH($K257) &lt;= 2, MONTH($L257) &gt;= 2), IF($O257 &lt;&gt; "", $E257/$O257, ""), ""),"")</f>
        <v>#VALUE!</v>
      </c>
      <c r="R257" s="10" t="e">
        <f>IF('FY2022'!$A259&lt;&gt;"",IF(AND(MONTH($K257) &lt;= 3, MONTH($L257) &gt;= 3), IF($O257 &lt;&gt; "", $E257/$O257, ""), ""),"")</f>
        <v>#VALUE!</v>
      </c>
      <c r="S257" s="10" t="e">
        <f>IF('FY2022'!$A259&lt;&gt;"",IF(AND(MONTH($K257) &lt;= 4, MONTH($L257) &gt;= 4), IF($O257 &lt;&gt; "", $E257/$O257, ""), ""),"")</f>
        <v>#VALUE!</v>
      </c>
      <c r="T257" s="10" t="e">
        <f>IF('FY2022'!$A259&lt;&gt;"",IF(AND(MONTH($K257) &lt;= 5, MONTH($L257) &gt;= 5), IF($O257 &lt;&gt; "", $E257/$O257, ""), ""),"")</f>
        <v>#VALUE!</v>
      </c>
      <c r="U257" s="10" t="e">
        <f>IF('FY2022'!$A259&lt;&gt;"",IF(AND(MONTH($K257) &lt;= 6, MONTH($L257) &gt;= 6), IF($O257 &lt;&gt; "", $E257/$O257, ""), ""),"")</f>
        <v>#VALUE!</v>
      </c>
      <c r="V257" s="10" t="e">
        <f>IF('FY2022'!$A259&lt;&gt;"",IF(AND(MONTH($K257) &lt;= 7, MONTH($L257) &gt;= 7 ), IF($O257 &lt;&gt; "", $E257/$O257, ""), ""),"")</f>
        <v>#VALUE!</v>
      </c>
      <c r="W257" s="10" t="e">
        <f>IF('FY2022'!$A259&lt;&gt;"",IF(AND(MONTH($K257) &lt;= 8, MONTH($L257) &gt;= 8), IF($O257 &lt;&gt; "", $E257/$O257, ""), ""),"")</f>
        <v>#VALUE!</v>
      </c>
      <c r="X257" s="10" t="e">
        <f>IF('FY2022'!$A259&lt;&gt;"",IF(AND(MONTH($K257) &lt;= 9, MONTH($L257) &gt;= 9), IF($O257 &lt;&gt; "", $E257/$O257, ""), ""),"")</f>
        <v>#VALUE!</v>
      </c>
      <c r="Y257" s="10" t="e">
        <f>IF('FY2022'!$A259&lt;&gt;"",IF(AND(MONTH($K257) &lt;= 10, MONTH($L257) &gt;= 10), IF($O257 &lt;&gt; "", $E257/$O257, ""), ""),"")</f>
        <v>#VALUE!</v>
      </c>
      <c r="Z257" s="10" t="e">
        <f>IF('FY2022'!$A259&lt;&gt;"",IF(AND(MONTH($K257) &lt;= 11, MONTH($L257) &gt;= 11), IF($O257 &lt;&gt; "", $E257/$O257, ""), ""),"")</f>
        <v>#VALUE!</v>
      </c>
      <c r="AA257" s="10" t="e">
        <f>IF('FY2022'!$A259&lt;&gt;"",IF(AND(MONTH($K257) &lt;= 12, MONTH($L257) &gt;= 12), IF($O257 &lt;&gt; "", $E257/$O257, ""), ""),"")</f>
        <v>#VALUE!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 t="e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#VALUE!</v>
      </c>
      <c r="L258" s="7" t="e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#VALUE!</v>
      </c>
      <c r="M258" s="7" t="e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#VALUE!</v>
      </c>
      <c r="N258" s="7" t="e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#VALUE!</v>
      </c>
      <c r="O258" s="5" t="e">
        <f t="shared" si="3"/>
        <v>#VALUE!</v>
      </c>
      <c r="P258" s="10" t="e">
        <f>IF('FY2022'!$A260&lt;&gt;"",IF(AND(MONTH($K258) &lt;= 1, MONTH($L258) &gt;= 1), IF($O258 &lt;&gt; "", $E258/$O258, ""), ""),"")</f>
        <v>#VALUE!</v>
      </c>
      <c r="Q258" s="10" t="e">
        <f>IF('FY2022'!$A260&lt;&gt;"",IF(AND(MONTH($K258) &lt;= 2, MONTH($L258) &gt;= 2), IF($O258 &lt;&gt; "", $E258/$O258, ""), ""),"")</f>
        <v>#VALUE!</v>
      </c>
      <c r="R258" s="10" t="e">
        <f>IF('FY2022'!$A260&lt;&gt;"",IF(AND(MONTH($K258) &lt;= 3, MONTH($L258) &gt;= 3), IF($O258 &lt;&gt; "", $E258/$O258, ""), ""),"")</f>
        <v>#VALUE!</v>
      </c>
      <c r="S258" s="10" t="e">
        <f>IF('FY2022'!$A260&lt;&gt;"",IF(AND(MONTH($K258) &lt;= 4, MONTH($L258) &gt;= 4), IF($O258 &lt;&gt; "", $E258/$O258, ""), ""),"")</f>
        <v>#VALUE!</v>
      </c>
      <c r="T258" s="10" t="e">
        <f>IF('FY2022'!$A260&lt;&gt;"",IF(AND(MONTH($K258) &lt;= 5, MONTH($L258) &gt;= 5), IF($O258 &lt;&gt; "", $E258/$O258, ""), ""),"")</f>
        <v>#VALUE!</v>
      </c>
      <c r="U258" s="10" t="e">
        <f>IF('FY2022'!$A260&lt;&gt;"",IF(AND(MONTH($K258) &lt;= 6, MONTH($L258) &gt;= 6), IF($O258 &lt;&gt; "", $E258/$O258, ""), ""),"")</f>
        <v>#VALUE!</v>
      </c>
      <c r="V258" s="10" t="e">
        <f>IF('FY2022'!$A260&lt;&gt;"",IF(AND(MONTH($K258) &lt;= 7, MONTH($L258) &gt;= 7 ), IF($O258 &lt;&gt; "", $E258/$O258, ""), ""),"")</f>
        <v>#VALUE!</v>
      </c>
      <c r="W258" s="10" t="e">
        <f>IF('FY2022'!$A260&lt;&gt;"",IF(AND(MONTH($K258) &lt;= 8, MONTH($L258) &gt;= 8), IF($O258 &lt;&gt; "", $E258/$O258, ""), ""),"")</f>
        <v>#VALUE!</v>
      </c>
      <c r="X258" s="10" t="e">
        <f>IF('FY2022'!$A260&lt;&gt;"",IF(AND(MONTH($K258) &lt;= 9, MONTH($L258) &gt;= 9), IF($O258 &lt;&gt; "", $E258/$O258, ""), ""),"")</f>
        <v>#VALUE!</v>
      </c>
      <c r="Y258" s="10" t="e">
        <f>IF('FY2022'!$A260&lt;&gt;"",IF(AND(MONTH($K258) &lt;= 10, MONTH($L258) &gt;= 10), IF($O258 &lt;&gt; "", $E258/$O258, ""), ""),"")</f>
        <v>#VALUE!</v>
      </c>
      <c r="Z258" s="10" t="e">
        <f>IF('FY2022'!$A260&lt;&gt;"",IF(AND(MONTH($K258) &lt;= 11, MONTH($L258) &gt;= 11), IF($O258 &lt;&gt; "", $E258/$O258, ""), ""),"")</f>
        <v>#VALUE!</v>
      </c>
      <c r="AA258" s="10" t="e">
        <f>IF('FY2022'!$A260&lt;&gt;"",IF(AND(MONTH($K258) &lt;= 12, MONTH($L258) &gt;= 12), IF($O258 &lt;&gt; "", $E258/$O258, ""), ""),"")</f>
        <v>#VALUE!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 t="e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#VALUE!</v>
      </c>
      <c r="L259" s="7" t="e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#VALUE!</v>
      </c>
      <c r="M259" s="7" t="e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#VALUE!</v>
      </c>
      <c r="N259" s="7" t="e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#VALUE!</v>
      </c>
      <c r="O259" s="5" t="e">
        <f t="shared" ref="O259:O322" si="4">IF(AND(K259&lt;&gt;"", L259&lt;&gt;""), DATEDIF(K259, L259, "M") + 1, "")</f>
        <v>#VALUE!</v>
      </c>
      <c r="P259" s="10" t="e">
        <f>IF('FY2022'!$A261&lt;&gt;"",IF(AND(MONTH($K259) &lt;= 1, MONTH($L259) &gt;= 1), IF($O259 &lt;&gt; "", $E259/$O259, ""), ""),"")</f>
        <v>#VALUE!</v>
      </c>
      <c r="Q259" s="10" t="e">
        <f>IF('FY2022'!$A261&lt;&gt;"",IF(AND(MONTH($K259) &lt;= 2, MONTH($L259) &gt;= 2), IF($O259 &lt;&gt; "", $E259/$O259, ""), ""),"")</f>
        <v>#VALUE!</v>
      </c>
      <c r="R259" s="10" t="e">
        <f>IF('FY2022'!$A261&lt;&gt;"",IF(AND(MONTH($K259) &lt;= 3, MONTH($L259) &gt;= 3), IF($O259 &lt;&gt; "", $E259/$O259, ""), ""),"")</f>
        <v>#VALUE!</v>
      </c>
      <c r="S259" s="10" t="e">
        <f>IF('FY2022'!$A261&lt;&gt;"",IF(AND(MONTH($K259) &lt;= 4, MONTH($L259) &gt;= 4), IF($O259 &lt;&gt; "", $E259/$O259, ""), ""),"")</f>
        <v>#VALUE!</v>
      </c>
      <c r="T259" s="10" t="e">
        <f>IF('FY2022'!$A261&lt;&gt;"",IF(AND(MONTH($K259) &lt;= 5, MONTH($L259) &gt;= 5), IF($O259 &lt;&gt; "", $E259/$O259, ""), ""),"")</f>
        <v>#VALUE!</v>
      </c>
      <c r="U259" s="10" t="e">
        <f>IF('FY2022'!$A261&lt;&gt;"",IF(AND(MONTH($K259) &lt;= 6, MONTH($L259) &gt;= 6), IF($O259 &lt;&gt; "", $E259/$O259, ""), ""),"")</f>
        <v>#VALUE!</v>
      </c>
      <c r="V259" s="10" t="e">
        <f>IF('FY2022'!$A261&lt;&gt;"",IF(AND(MONTH($K259) &lt;= 7, MONTH($L259) &gt;= 7 ), IF($O259 &lt;&gt; "", $E259/$O259, ""), ""),"")</f>
        <v>#VALUE!</v>
      </c>
      <c r="W259" s="10" t="e">
        <f>IF('FY2022'!$A261&lt;&gt;"",IF(AND(MONTH($K259) &lt;= 8, MONTH($L259) &gt;= 8), IF($O259 &lt;&gt; "", $E259/$O259, ""), ""),"")</f>
        <v>#VALUE!</v>
      </c>
      <c r="X259" s="10" t="e">
        <f>IF('FY2022'!$A261&lt;&gt;"",IF(AND(MONTH($K259) &lt;= 9, MONTH($L259) &gt;= 9), IF($O259 &lt;&gt; "", $E259/$O259, ""), ""),"")</f>
        <v>#VALUE!</v>
      </c>
      <c r="Y259" s="10" t="e">
        <f>IF('FY2022'!$A261&lt;&gt;"",IF(AND(MONTH($K259) &lt;= 10, MONTH($L259) &gt;= 10), IF($O259 &lt;&gt; "", $E259/$O259, ""), ""),"")</f>
        <v>#VALUE!</v>
      </c>
      <c r="Z259" s="10" t="e">
        <f>IF('FY2022'!$A261&lt;&gt;"",IF(AND(MONTH($K259) &lt;= 11, MONTH($L259) &gt;= 11), IF($O259 &lt;&gt; "", $E259/$O259, ""), ""),"")</f>
        <v>#VALUE!</v>
      </c>
      <c r="AA259" s="10" t="e">
        <f>IF('FY2022'!$A261&lt;&gt;"",IF(AND(MONTH($K259) &lt;= 12, MONTH($L259) &gt;= 12), IF($O259 &lt;&gt; "", $E259/$O259, ""), ""),"")</f>
        <v>#VALUE!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 t="e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#VALUE!</v>
      </c>
      <c r="L260" s="7" t="e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#VALUE!</v>
      </c>
      <c r="M260" s="7" t="e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#VALUE!</v>
      </c>
      <c r="N260" s="7" t="e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#VALUE!</v>
      </c>
      <c r="O260" s="5" t="e">
        <f t="shared" si="4"/>
        <v>#VALUE!</v>
      </c>
      <c r="P260" s="10" t="e">
        <f>IF('FY2022'!$A262&lt;&gt;"",IF(AND(MONTH($K260) &lt;= 1, MONTH($L260) &gt;= 1), IF($O260 &lt;&gt; "", $E260/$O260, ""), ""),"")</f>
        <v>#VALUE!</v>
      </c>
      <c r="Q260" s="10" t="e">
        <f>IF('FY2022'!$A262&lt;&gt;"",IF(AND(MONTH($K260) &lt;= 2, MONTH($L260) &gt;= 2), IF($O260 &lt;&gt; "", $E260/$O260, ""), ""),"")</f>
        <v>#VALUE!</v>
      </c>
      <c r="R260" s="10" t="e">
        <f>IF('FY2022'!$A262&lt;&gt;"",IF(AND(MONTH($K260) &lt;= 3, MONTH($L260) &gt;= 3), IF($O260 &lt;&gt; "", $E260/$O260, ""), ""),"")</f>
        <v>#VALUE!</v>
      </c>
      <c r="S260" s="10" t="e">
        <f>IF('FY2022'!$A262&lt;&gt;"",IF(AND(MONTH($K260) &lt;= 4, MONTH($L260) &gt;= 4), IF($O260 &lt;&gt; "", $E260/$O260, ""), ""),"")</f>
        <v>#VALUE!</v>
      </c>
      <c r="T260" s="10" t="e">
        <f>IF('FY2022'!$A262&lt;&gt;"",IF(AND(MONTH($K260) &lt;= 5, MONTH($L260) &gt;= 5), IF($O260 &lt;&gt; "", $E260/$O260, ""), ""),"")</f>
        <v>#VALUE!</v>
      </c>
      <c r="U260" s="10" t="e">
        <f>IF('FY2022'!$A262&lt;&gt;"",IF(AND(MONTH($K260) &lt;= 6, MONTH($L260) &gt;= 6), IF($O260 &lt;&gt; "", $E260/$O260, ""), ""),"")</f>
        <v>#VALUE!</v>
      </c>
      <c r="V260" s="10" t="e">
        <f>IF('FY2022'!$A262&lt;&gt;"",IF(AND(MONTH($K260) &lt;= 7, MONTH($L260) &gt;= 7 ), IF($O260 &lt;&gt; "", $E260/$O260, ""), ""),"")</f>
        <v>#VALUE!</v>
      </c>
      <c r="W260" s="10" t="e">
        <f>IF('FY2022'!$A262&lt;&gt;"",IF(AND(MONTH($K260) &lt;= 8, MONTH($L260) &gt;= 8), IF($O260 &lt;&gt; "", $E260/$O260, ""), ""),"")</f>
        <v>#VALUE!</v>
      </c>
      <c r="X260" s="10" t="e">
        <f>IF('FY2022'!$A262&lt;&gt;"",IF(AND(MONTH($K260) &lt;= 9, MONTH($L260) &gt;= 9), IF($O260 &lt;&gt; "", $E260/$O260, ""), ""),"")</f>
        <v>#VALUE!</v>
      </c>
      <c r="Y260" s="10" t="e">
        <f>IF('FY2022'!$A262&lt;&gt;"",IF(AND(MONTH($K260) &lt;= 10, MONTH($L260) &gt;= 10), IF($O260 &lt;&gt; "", $E260/$O260, ""), ""),"")</f>
        <v>#VALUE!</v>
      </c>
      <c r="Z260" s="10" t="e">
        <f>IF('FY2022'!$A262&lt;&gt;"",IF(AND(MONTH($K260) &lt;= 11, MONTH($L260) &gt;= 11), IF($O260 &lt;&gt; "", $E260/$O260, ""), ""),"")</f>
        <v>#VALUE!</v>
      </c>
      <c r="AA260" s="10" t="e">
        <f>IF('FY2022'!$A262&lt;&gt;"",IF(AND(MONTH($K260) &lt;= 12, MONTH($L260) &gt;= 12), IF($O260 &lt;&gt; "", $E260/$O260, ""), ""),"")</f>
        <v>#VALUE!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 t="e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#VALUE!</v>
      </c>
      <c r="L261" s="7" t="e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#VALUE!</v>
      </c>
      <c r="M261" s="7" t="e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#VALUE!</v>
      </c>
      <c r="N261" s="7" t="e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#VALUE!</v>
      </c>
      <c r="O261" s="5" t="e">
        <f t="shared" si="4"/>
        <v>#VALUE!</v>
      </c>
      <c r="P261" s="10" t="e">
        <f>IF('FY2022'!$A263&lt;&gt;"",IF(AND(MONTH($K261) &lt;= 1, MONTH($L261) &gt;= 1), IF($O261 &lt;&gt; "", $E261/$O261, ""), ""),"")</f>
        <v>#VALUE!</v>
      </c>
      <c r="Q261" s="10" t="e">
        <f>IF('FY2022'!$A263&lt;&gt;"",IF(AND(MONTH($K261) &lt;= 2, MONTH($L261) &gt;= 2), IF($O261 &lt;&gt; "", $E261/$O261, ""), ""),"")</f>
        <v>#VALUE!</v>
      </c>
      <c r="R261" s="10" t="e">
        <f>IF('FY2022'!$A263&lt;&gt;"",IF(AND(MONTH($K261) &lt;= 3, MONTH($L261) &gt;= 3), IF($O261 &lt;&gt; "", $E261/$O261, ""), ""),"")</f>
        <v>#VALUE!</v>
      </c>
      <c r="S261" s="10" t="e">
        <f>IF('FY2022'!$A263&lt;&gt;"",IF(AND(MONTH($K261) &lt;= 4, MONTH($L261) &gt;= 4), IF($O261 &lt;&gt; "", $E261/$O261, ""), ""),"")</f>
        <v>#VALUE!</v>
      </c>
      <c r="T261" s="10" t="e">
        <f>IF('FY2022'!$A263&lt;&gt;"",IF(AND(MONTH($K261) &lt;= 5, MONTH($L261) &gt;= 5), IF($O261 &lt;&gt; "", $E261/$O261, ""), ""),"")</f>
        <v>#VALUE!</v>
      </c>
      <c r="U261" s="10" t="e">
        <f>IF('FY2022'!$A263&lt;&gt;"",IF(AND(MONTH($K261) &lt;= 6, MONTH($L261) &gt;= 6), IF($O261 &lt;&gt; "", $E261/$O261, ""), ""),"")</f>
        <v>#VALUE!</v>
      </c>
      <c r="V261" s="10" t="e">
        <f>IF('FY2022'!$A263&lt;&gt;"",IF(AND(MONTH($K261) &lt;= 7, MONTH($L261) &gt;= 7 ), IF($O261 &lt;&gt; "", $E261/$O261, ""), ""),"")</f>
        <v>#VALUE!</v>
      </c>
      <c r="W261" s="10" t="e">
        <f>IF('FY2022'!$A263&lt;&gt;"",IF(AND(MONTH($K261) &lt;= 8, MONTH($L261) &gt;= 8), IF($O261 &lt;&gt; "", $E261/$O261, ""), ""),"")</f>
        <v>#VALUE!</v>
      </c>
      <c r="X261" s="10" t="e">
        <f>IF('FY2022'!$A263&lt;&gt;"",IF(AND(MONTH($K261) &lt;= 9, MONTH($L261) &gt;= 9), IF($O261 &lt;&gt; "", $E261/$O261, ""), ""),"")</f>
        <v>#VALUE!</v>
      </c>
      <c r="Y261" s="10" t="e">
        <f>IF('FY2022'!$A263&lt;&gt;"",IF(AND(MONTH($K261) &lt;= 10, MONTH($L261) &gt;= 10), IF($O261 &lt;&gt; "", $E261/$O261, ""), ""),"")</f>
        <v>#VALUE!</v>
      </c>
      <c r="Z261" s="10" t="e">
        <f>IF('FY2022'!$A263&lt;&gt;"",IF(AND(MONTH($K261) &lt;= 11, MONTH($L261) &gt;= 11), IF($O261 &lt;&gt; "", $E261/$O261, ""), ""),"")</f>
        <v>#VALUE!</v>
      </c>
      <c r="AA261" s="10" t="e">
        <f>IF('FY2022'!$A263&lt;&gt;"",IF(AND(MONTH($K261) &lt;= 12, MONTH($L261) &gt;= 12), IF($O261 &lt;&gt; "", $E261/$O261, ""), ""),"")</f>
        <v>#VALUE!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 t="e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#VALUE!</v>
      </c>
      <c r="L262" s="7" t="e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#VALUE!</v>
      </c>
      <c r="M262" s="7" t="e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#VALUE!</v>
      </c>
      <c r="N262" s="7" t="e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#VALUE!</v>
      </c>
      <c r="O262" s="5" t="e">
        <f t="shared" si="4"/>
        <v>#VALUE!</v>
      </c>
      <c r="P262" s="10" t="e">
        <f>IF('FY2022'!$A264&lt;&gt;"",IF(AND(MONTH($K262) &lt;= 1, MONTH($L262) &gt;= 1), IF($O262 &lt;&gt; "", $E262/$O262, ""), ""),"")</f>
        <v>#VALUE!</v>
      </c>
      <c r="Q262" s="10" t="e">
        <f>IF('FY2022'!$A264&lt;&gt;"",IF(AND(MONTH($K262) &lt;= 2, MONTH($L262) &gt;= 2), IF($O262 &lt;&gt; "", $E262/$O262, ""), ""),"")</f>
        <v>#VALUE!</v>
      </c>
      <c r="R262" s="10" t="e">
        <f>IF('FY2022'!$A264&lt;&gt;"",IF(AND(MONTH($K262) &lt;= 3, MONTH($L262) &gt;= 3), IF($O262 &lt;&gt; "", $E262/$O262, ""), ""),"")</f>
        <v>#VALUE!</v>
      </c>
      <c r="S262" s="10" t="e">
        <f>IF('FY2022'!$A264&lt;&gt;"",IF(AND(MONTH($K262) &lt;= 4, MONTH($L262) &gt;= 4), IF($O262 &lt;&gt; "", $E262/$O262, ""), ""),"")</f>
        <v>#VALUE!</v>
      </c>
      <c r="T262" s="10" t="e">
        <f>IF('FY2022'!$A264&lt;&gt;"",IF(AND(MONTH($K262) &lt;= 5, MONTH($L262) &gt;= 5), IF($O262 &lt;&gt; "", $E262/$O262, ""), ""),"")</f>
        <v>#VALUE!</v>
      </c>
      <c r="U262" s="10" t="e">
        <f>IF('FY2022'!$A264&lt;&gt;"",IF(AND(MONTH($K262) &lt;= 6, MONTH($L262) &gt;= 6), IF($O262 &lt;&gt; "", $E262/$O262, ""), ""),"")</f>
        <v>#VALUE!</v>
      </c>
      <c r="V262" s="10" t="e">
        <f>IF('FY2022'!$A264&lt;&gt;"",IF(AND(MONTH($K262) &lt;= 7, MONTH($L262) &gt;= 7 ), IF($O262 &lt;&gt; "", $E262/$O262, ""), ""),"")</f>
        <v>#VALUE!</v>
      </c>
      <c r="W262" s="10" t="e">
        <f>IF('FY2022'!$A264&lt;&gt;"",IF(AND(MONTH($K262) &lt;= 8, MONTH($L262) &gt;= 8), IF($O262 &lt;&gt; "", $E262/$O262, ""), ""),"")</f>
        <v>#VALUE!</v>
      </c>
      <c r="X262" s="10" t="e">
        <f>IF('FY2022'!$A264&lt;&gt;"",IF(AND(MONTH($K262) &lt;= 9, MONTH($L262) &gt;= 9), IF($O262 &lt;&gt; "", $E262/$O262, ""), ""),"")</f>
        <v>#VALUE!</v>
      </c>
      <c r="Y262" s="10" t="e">
        <f>IF('FY2022'!$A264&lt;&gt;"",IF(AND(MONTH($K262) &lt;= 10, MONTH($L262) &gt;= 10), IF($O262 &lt;&gt; "", $E262/$O262, ""), ""),"")</f>
        <v>#VALUE!</v>
      </c>
      <c r="Z262" s="10" t="e">
        <f>IF('FY2022'!$A264&lt;&gt;"",IF(AND(MONTH($K262) &lt;= 11, MONTH($L262) &gt;= 11), IF($O262 &lt;&gt; "", $E262/$O262, ""), ""),"")</f>
        <v>#VALUE!</v>
      </c>
      <c r="AA262" s="10" t="e">
        <f>IF('FY2022'!$A264&lt;&gt;"",IF(AND(MONTH($K262) &lt;= 12, MONTH($L262) &gt;= 12), IF($O262 &lt;&gt; "", $E262/$O262, ""), ""),"")</f>
        <v>#VALUE!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 t="e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#VALUE!</v>
      </c>
      <c r="L263" s="7" t="e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#VALUE!</v>
      </c>
      <c r="M263" s="7" t="e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#VALUE!</v>
      </c>
      <c r="N263" s="7" t="e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#VALUE!</v>
      </c>
      <c r="O263" s="5" t="e">
        <f t="shared" si="4"/>
        <v>#VALUE!</v>
      </c>
      <c r="P263" s="10" t="e">
        <f>IF('FY2022'!$A265&lt;&gt;"",IF(AND(MONTH($K263) &lt;= 1, MONTH($L263) &gt;= 1), IF($O263 &lt;&gt; "", $E263/$O263, ""), ""),"")</f>
        <v>#VALUE!</v>
      </c>
      <c r="Q263" s="10" t="e">
        <f>IF('FY2022'!$A265&lt;&gt;"",IF(AND(MONTH($K263) &lt;= 2, MONTH($L263) &gt;= 2), IF($O263 &lt;&gt; "", $E263/$O263, ""), ""),"")</f>
        <v>#VALUE!</v>
      </c>
      <c r="R263" s="10" t="e">
        <f>IF('FY2022'!$A265&lt;&gt;"",IF(AND(MONTH($K263) &lt;= 3, MONTH($L263) &gt;= 3), IF($O263 &lt;&gt; "", $E263/$O263, ""), ""),"")</f>
        <v>#VALUE!</v>
      </c>
      <c r="S263" s="10" t="e">
        <f>IF('FY2022'!$A265&lt;&gt;"",IF(AND(MONTH($K263) &lt;= 4, MONTH($L263) &gt;= 4), IF($O263 &lt;&gt; "", $E263/$O263, ""), ""),"")</f>
        <v>#VALUE!</v>
      </c>
      <c r="T263" s="10" t="e">
        <f>IF('FY2022'!$A265&lt;&gt;"",IF(AND(MONTH($K263) &lt;= 5, MONTH($L263) &gt;= 5), IF($O263 &lt;&gt; "", $E263/$O263, ""), ""),"")</f>
        <v>#VALUE!</v>
      </c>
      <c r="U263" s="10" t="e">
        <f>IF('FY2022'!$A265&lt;&gt;"",IF(AND(MONTH($K263) &lt;= 6, MONTH($L263) &gt;= 6), IF($O263 &lt;&gt; "", $E263/$O263, ""), ""),"")</f>
        <v>#VALUE!</v>
      </c>
      <c r="V263" s="10" t="e">
        <f>IF('FY2022'!$A265&lt;&gt;"",IF(AND(MONTH($K263) &lt;= 7, MONTH($L263) &gt;= 7 ), IF($O263 &lt;&gt; "", $E263/$O263, ""), ""),"")</f>
        <v>#VALUE!</v>
      </c>
      <c r="W263" s="10" t="e">
        <f>IF('FY2022'!$A265&lt;&gt;"",IF(AND(MONTH($K263) &lt;= 8, MONTH($L263) &gt;= 8), IF($O263 &lt;&gt; "", $E263/$O263, ""), ""),"")</f>
        <v>#VALUE!</v>
      </c>
      <c r="X263" s="10" t="e">
        <f>IF('FY2022'!$A265&lt;&gt;"",IF(AND(MONTH($K263) &lt;= 9, MONTH($L263) &gt;= 9), IF($O263 &lt;&gt; "", $E263/$O263, ""), ""),"")</f>
        <v>#VALUE!</v>
      </c>
      <c r="Y263" s="10" t="e">
        <f>IF('FY2022'!$A265&lt;&gt;"",IF(AND(MONTH($K263) &lt;= 10, MONTH($L263) &gt;= 10), IF($O263 &lt;&gt; "", $E263/$O263, ""), ""),"")</f>
        <v>#VALUE!</v>
      </c>
      <c r="Z263" s="10" t="e">
        <f>IF('FY2022'!$A265&lt;&gt;"",IF(AND(MONTH($K263) &lt;= 11, MONTH($L263) &gt;= 11), IF($O263 &lt;&gt; "", $E263/$O263, ""), ""),"")</f>
        <v>#VALUE!</v>
      </c>
      <c r="AA263" s="10" t="e">
        <f>IF('FY2022'!$A265&lt;&gt;"",IF(AND(MONTH($K263) &lt;= 12, MONTH($L263) &gt;= 12), IF($O263 &lt;&gt; "", $E263/$O263, ""), ""),"")</f>
        <v>#VALUE!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2.425781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1334</v>
      </c>
      <c r="C4" t="s">
        <v>4</v>
      </c>
      <c r="D4" t="s">
        <v>15</v>
      </c>
      <c r="E4" t="s">
        <v>1201</v>
      </c>
      <c r="F4" t="s">
        <v>679</v>
      </c>
      <c r="G4" t="s">
        <v>1483</v>
      </c>
      <c r="H4" t="s">
        <v>930</v>
      </c>
      <c r="I4" t="s">
        <v>1483</v>
      </c>
      <c r="J4" t="s">
        <v>930</v>
      </c>
      <c r="K4" t="s">
        <v>3010</v>
      </c>
      <c r="L4" t="s">
        <v>3011</v>
      </c>
      <c r="M4" t="s">
        <v>3012</v>
      </c>
      <c r="N4" t="s">
        <v>3013</v>
      </c>
    </row>
    <row r="5" spans="1:14" x14ac:dyDescent="0.25">
      <c r="A5" t="s">
        <v>233</v>
      </c>
      <c r="B5" t="s">
        <v>1335</v>
      </c>
      <c r="C5" t="s">
        <v>6</v>
      </c>
      <c r="D5" t="s">
        <v>9</v>
      </c>
      <c r="E5" t="s">
        <v>1201</v>
      </c>
      <c r="F5" t="s">
        <v>679</v>
      </c>
      <c r="G5" t="s">
        <v>1483</v>
      </c>
      <c r="H5" t="s">
        <v>961</v>
      </c>
      <c r="I5" t="s">
        <v>1483</v>
      </c>
      <c r="J5" t="s">
        <v>961</v>
      </c>
      <c r="K5" t="s">
        <v>3010</v>
      </c>
      <c r="L5" t="s">
        <v>3011</v>
      </c>
      <c r="M5" t="s">
        <v>3012</v>
      </c>
      <c r="N5" t="s">
        <v>3013</v>
      </c>
    </row>
    <row r="6" spans="1:14" x14ac:dyDescent="0.25">
      <c r="A6" t="s">
        <v>389</v>
      </c>
      <c r="B6" t="s">
        <v>1336</v>
      </c>
      <c r="C6" t="s">
        <v>7</v>
      </c>
      <c r="D6" t="s">
        <v>11</v>
      </c>
      <c r="E6" t="s">
        <v>1201</v>
      </c>
      <c r="F6" t="s">
        <v>679</v>
      </c>
      <c r="G6" t="s">
        <v>1483</v>
      </c>
      <c r="H6" t="s">
        <v>149</v>
      </c>
      <c r="I6" t="s">
        <v>1483</v>
      </c>
      <c r="J6" t="s">
        <v>149</v>
      </c>
      <c r="K6" t="s">
        <v>3010</v>
      </c>
      <c r="L6" t="s">
        <v>3011</v>
      </c>
      <c r="M6" t="s">
        <v>3012</v>
      </c>
      <c r="N6" t="s">
        <v>3013</v>
      </c>
    </row>
    <row r="7" spans="1:14" x14ac:dyDescent="0.25">
      <c r="A7" t="s">
        <v>125</v>
      </c>
      <c r="B7" t="s">
        <v>1337</v>
      </c>
      <c r="C7" t="s">
        <v>4</v>
      </c>
      <c r="D7" t="s">
        <v>15</v>
      </c>
      <c r="E7" t="s">
        <v>1201</v>
      </c>
      <c r="F7" t="s">
        <v>679</v>
      </c>
      <c r="G7" t="s">
        <v>1483</v>
      </c>
      <c r="H7" t="s">
        <v>149</v>
      </c>
      <c r="I7" t="s">
        <v>1483</v>
      </c>
      <c r="J7" t="s">
        <v>149</v>
      </c>
      <c r="K7" t="s">
        <v>3010</v>
      </c>
      <c r="L7" t="s">
        <v>3011</v>
      </c>
      <c r="M7" t="s">
        <v>3012</v>
      </c>
      <c r="N7" t="s">
        <v>3013</v>
      </c>
    </row>
    <row r="8" spans="1:14" x14ac:dyDescent="0.25">
      <c r="A8" t="s">
        <v>148</v>
      </c>
      <c r="B8" t="s">
        <v>1338</v>
      </c>
      <c r="C8" t="s">
        <v>6</v>
      </c>
      <c r="D8" t="s">
        <v>9</v>
      </c>
      <c r="E8" t="s">
        <v>1201</v>
      </c>
      <c r="F8" t="s">
        <v>679</v>
      </c>
      <c r="G8" t="s">
        <v>1483</v>
      </c>
      <c r="H8" t="s">
        <v>193</v>
      </c>
      <c r="I8" t="s">
        <v>1483</v>
      </c>
      <c r="J8" t="s">
        <v>193</v>
      </c>
      <c r="K8" t="s">
        <v>3010</v>
      </c>
      <c r="L8" t="s">
        <v>3011</v>
      </c>
      <c r="M8" t="s">
        <v>3012</v>
      </c>
      <c r="N8" t="s">
        <v>3013</v>
      </c>
    </row>
    <row r="9" spans="1:14" x14ac:dyDescent="0.25">
      <c r="A9" t="s">
        <v>392</v>
      </c>
      <c r="B9" t="s">
        <v>1339</v>
      </c>
      <c r="C9" t="s">
        <v>6</v>
      </c>
      <c r="D9" t="s">
        <v>9</v>
      </c>
      <c r="E9" t="s">
        <v>1201</v>
      </c>
      <c r="F9" t="s">
        <v>679</v>
      </c>
      <c r="G9" t="s">
        <v>1483</v>
      </c>
      <c r="H9" t="s">
        <v>193</v>
      </c>
      <c r="I9" t="s">
        <v>1483</v>
      </c>
      <c r="J9" t="s">
        <v>193</v>
      </c>
      <c r="K9" t="s">
        <v>3010</v>
      </c>
      <c r="L9" t="s">
        <v>3011</v>
      </c>
      <c r="M9" t="s">
        <v>3012</v>
      </c>
      <c r="N9" t="s">
        <v>3013</v>
      </c>
    </row>
    <row r="10" spans="1:14" x14ac:dyDescent="0.25">
      <c r="A10" t="s">
        <v>386</v>
      </c>
      <c r="B10" t="s">
        <v>1340</v>
      </c>
      <c r="C10" t="s">
        <v>7</v>
      </c>
      <c r="D10" t="s">
        <v>11</v>
      </c>
      <c r="E10" t="s">
        <v>1201</v>
      </c>
      <c r="F10" t="s">
        <v>679</v>
      </c>
      <c r="G10" t="s">
        <v>1483</v>
      </c>
      <c r="H10" t="s">
        <v>149</v>
      </c>
      <c r="I10" t="s">
        <v>1483</v>
      </c>
      <c r="J10" t="s">
        <v>149</v>
      </c>
      <c r="K10" t="s">
        <v>3010</v>
      </c>
      <c r="L10" t="s">
        <v>3011</v>
      </c>
      <c r="M10" t="s">
        <v>3012</v>
      </c>
      <c r="N10" t="s">
        <v>3013</v>
      </c>
    </row>
    <row r="11" spans="1:14" x14ac:dyDescent="0.25">
      <c r="A11" t="s">
        <v>228</v>
      </c>
      <c r="B11" t="s">
        <v>1341</v>
      </c>
      <c r="C11" t="s">
        <v>4</v>
      </c>
      <c r="D11" t="s">
        <v>15</v>
      </c>
      <c r="E11" t="s">
        <v>1201</v>
      </c>
      <c r="F11" t="s">
        <v>679</v>
      </c>
      <c r="G11" t="s">
        <v>1483</v>
      </c>
      <c r="H11" t="s">
        <v>265</v>
      </c>
      <c r="I11" t="s">
        <v>1483</v>
      </c>
      <c r="J11" t="s">
        <v>265</v>
      </c>
      <c r="K11" t="s">
        <v>3010</v>
      </c>
      <c r="L11" t="s">
        <v>3011</v>
      </c>
      <c r="M11" t="s">
        <v>3012</v>
      </c>
      <c r="N11" t="s">
        <v>3014</v>
      </c>
    </row>
    <row r="12" spans="1:14" x14ac:dyDescent="0.25">
      <c r="A12" t="s">
        <v>391</v>
      </c>
      <c r="B12" t="s">
        <v>1342</v>
      </c>
      <c r="C12" t="s">
        <v>6</v>
      </c>
      <c r="D12" t="s">
        <v>9</v>
      </c>
      <c r="E12" t="s">
        <v>1343</v>
      </c>
      <c r="F12" t="s">
        <v>679</v>
      </c>
      <c r="G12" t="s">
        <v>1483</v>
      </c>
      <c r="H12" t="s">
        <v>265</v>
      </c>
      <c r="I12" t="s">
        <v>1483</v>
      </c>
      <c r="J12" t="s">
        <v>265</v>
      </c>
      <c r="K12" t="s">
        <v>3010</v>
      </c>
      <c r="L12" t="s">
        <v>3011</v>
      </c>
      <c r="M12" t="s">
        <v>3012</v>
      </c>
      <c r="N12" t="s">
        <v>3013</v>
      </c>
    </row>
    <row r="13" spans="1:14" x14ac:dyDescent="0.25">
      <c r="A13" t="s">
        <v>388</v>
      </c>
      <c r="B13" t="s">
        <v>1344</v>
      </c>
      <c r="C13" t="s">
        <v>7</v>
      </c>
      <c r="D13" t="s">
        <v>15</v>
      </c>
      <c r="E13" t="s">
        <v>1201</v>
      </c>
      <c r="F13" t="s">
        <v>679</v>
      </c>
      <c r="G13" t="s">
        <v>1483</v>
      </c>
      <c r="H13" t="s">
        <v>262</v>
      </c>
      <c r="I13" t="s">
        <v>1483</v>
      </c>
      <c r="J13" t="s">
        <v>262</v>
      </c>
      <c r="K13" t="s">
        <v>3010</v>
      </c>
      <c r="L13" t="s">
        <v>3011</v>
      </c>
      <c r="M13" t="s">
        <v>3015</v>
      </c>
      <c r="N13" t="s">
        <v>3014</v>
      </c>
    </row>
    <row r="14" spans="1:14" x14ac:dyDescent="0.25">
      <c r="A14" t="s">
        <v>387</v>
      </c>
      <c r="B14" t="s">
        <v>1345</v>
      </c>
      <c r="C14" t="s">
        <v>7</v>
      </c>
      <c r="D14" t="s">
        <v>15</v>
      </c>
      <c r="E14" t="s">
        <v>1201</v>
      </c>
      <c r="F14" t="s">
        <v>679</v>
      </c>
      <c r="G14" t="s">
        <v>1483</v>
      </c>
      <c r="H14" t="s">
        <v>149</v>
      </c>
      <c r="I14" t="s">
        <v>1483</v>
      </c>
      <c r="J14" t="s">
        <v>149</v>
      </c>
      <c r="K14" t="s">
        <v>3010</v>
      </c>
      <c r="L14" t="s">
        <v>3011</v>
      </c>
      <c r="M14" t="s">
        <v>3015</v>
      </c>
      <c r="N14" t="s">
        <v>3014</v>
      </c>
    </row>
    <row r="15" spans="1:14" x14ac:dyDescent="0.25">
      <c r="A15" t="s">
        <v>390</v>
      </c>
      <c r="B15" t="s">
        <v>1346</v>
      </c>
      <c r="C15" t="s">
        <v>4</v>
      </c>
      <c r="D15" t="s">
        <v>9</v>
      </c>
      <c r="E15" t="s">
        <v>1343</v>
      </c>
      <c r="F15" t="s">
        <v>679</v>
      </c>
      <c r="G15" t="s">
        <v>1483</v>
      </c>
      <c r="H15" t="s">
        <v>262</v>
      </c>
      <c r="I15" t="s">
        <v>1483</v>
      </c>
      <c r="J15" t="s">
        <v>262</v>
      </c>
      <c r="K15" t="s">
        <v>3010</v>
      </c>
      <c r="L15" t="s">
        <v>3011</v>
      </c>
      <c r="M15" t="s">
        <v>3015</v>
      </c>
      <c r="N15" t="s">
        <v>3014</v>
      </c>
    </row>
    <row r="16" spans="1:14" x14ac:dyDescent="0.25">
      <c r="A16" t="s">
        <v>661</v>
      </c>
      <c r="B16" t="s">
        <v>1347</v>
      </c>
      <c r="C16" t="s">
        <v>7</v>
      </c>
      <c r="D16" t="s">
        <v>9</v>
      </c>
      <c r="E16" t="s">
        <v>1201</v>
      </c>
      <c r="F16" t="s">
        <v>679</v>
      </c>
      <c r="G16" t="s">
        <v>1483</v>
      </c>
      <c r="H16" t="s">
        <v>193</v>
      </c>
      <c r="I16" t="s">
        <v>1483</v>
      </c>
      <c r="J16" t="s">
        <v>193</v>
      </c>
      <c r="K16" t="s">
        <v>3010</v>
      </c>
      <c r="L16" t="s">
        <v>3011</v>
      </c>
      <c r="M16" t="s">
        <v>3016</v>
      </c>
      <c r="N16" t="s">
        <v>3017</v>
      </c>
    </row>
    <row r="17" spans="1:14" x14ac:dyDescent="0.25">
      <c r="A17" t="s">
        <v>727</v>
      </c>
      <c r="B17" t="s">
        <v>1348</v>
      </c>
      <c r="C17" t="s">
        <v>6</v>
      </c>
      <c r="D17" t="s">
        <v>15</v>
      </c>
      <c r="E17" t="s">
        <v>1201</v>
      </c>
      <c r="F17" t="s">
        <v>679</v>
      </c>
      <c r="G17" t="s">
        <v>1483</v>
      </c>
      <c r="H17" t="s">
        <v>193</v>
      </c>
      <c r="I17" t="s">
        <v>1483</v>
      </c>
      <c r="J17" t="s">
        <v>193</v>
      </c>
      <c r="K17" t="s">
        <v>3010</v>
      </c>
      <c r="L17" t="s">
        <v>3011</v>
      </c>
      <c r="M17" t="s">
        <v>3016</v>
      </c>
      <c r="N17" t="s">
        <v>3017</v>
      </c>
    </row>
    <row r="18" spans="1:14" x14ac:dyDescent="0.25">
      <c r="A18" t="s">
        <v>754</v>
      </c>
      <c r="B18" t="s">
        <v>1349</v>
      </c>
      <c r="C18" t="s">
        <v>6</v>
      </c>
      <c r="D18" t="s">
        <v>15</v>
      </c>
      <c r="E18" t="s">
        <v>1201</v>
      </c>
      <c r="F18" t="s">
        <v>679</v>
      </c>
      <c r="G18" t="s">
        <v>1483</v>
      </c>
      <c r="H18" t="s">
        <v>193</v>
      </c>
      <c r="I18" t="s">
        <v>1483</v>
      </c>
      <c r="J18" t="s">
        <v>193</v>
      </c>
      <c r="K18" t="s">
        <v>3010</v>
      </c>
      <c r="L18" t="s">
        <v>3011</v>
      </c>
      <c r="M18" t="s">
        <v>3016</v>
      </c>
      <c r="N18" t="s">
        <v>3017</v>
      </c>
    </row>
    <row r="19" spans="1:14" x14ac:dyDescent="0.25">
      <c r="A19" t="s">
        <v>743</v>
      </c>
      <c r="B19" t="s">
        <v>1350</v>
      </c>
      <c r="C19" t="s">
        <v>7</v>
      </c>
      <c r="D19" t="s">
        <v>9</v>
      </c>
      <c r="E19" t="s">
        <v>1201</v>
      </c>
      <c r="F19" t="s">
        <v>679</v>
      </c>
      <c r="G19" t="s">
        <v>1483</v>
      </c>
      <c r="H19" t="s">
        <v>149</v>
      </c>
      <c r="I19" t="s">
        <v>1483</v>
      </c>
      <c r="J19" t="s">
        <v>149</v>
      </c>
      <c r="K19" t="s">
        <v>3010</v>
      </c>
      <c r="L19" t="s">
        <v>3011</v>
      </c>
      <c r="M19" t="s">
        <v>3016</v>
      </c>
      <c r="N19" t="s">
        <v>3017</v>
      </c>
    </row>
    <row r="20" spans="1:14" x14ac:dyDescent="0.25">
      <c r="A20" t="s">
        <v>699</v>
      </c>
      <c r="B20" t="s">
        <v>1351</v>
      </c>
      <c r="C20" t="s">
        <v>4</v>
      </c>
      <c r="D20" t="s">
        <v>11</v>
      </c>
      <c r="E20" t="s">
        <v>1201</v>
      </c>
      <c r="F20" t="s">
        <v>679</v>
      </c>
      <c r="G20" t="s">
        <v>1483</v>
      </c>
      <c r="H20" t="s">
        <v>149</v>
      </c>
      <c r="I20" t="s">
        <v>1483</v>
      </c>
      <c r="J20" t="s">
        <v>149</v>
      </c>
      <c r="K20" t="s">
        <v>3010</v>
      </c>
      <c r="L20" t="s">
        <v>3011</v>
      </c>
      <c r="M20" t="s">
        <v>3016</v>
      </c>
      <c r="N20" t="s">
        <v>3017</v>
      </c>
    </row>
    <row r="21" spans="1:14" x14ac:dyDescent="0.25">
      <c r="A21" t="s">
        <v>739</v>
      </c>
      <c r="B21" t="s">
        <v>1352</v>
      </c>
      <c r="C21" t="s">
        <v>7</v>
      </c>
      <c r="D21" t="s">
        <v>9</v>
      </c>
      <c r="E21" t="s">
        <v>1343</v>
      </c>
      <c r="F21" t="s">
        <v>679</v>
      </c>
      <c r="G21" t="s">
        <v>1483</v>
      </c>
      <c r="H21" t="s">
        <v>149</v>
      </c>
      <c r="I21" t="s">
        <v>1483</v>
      </c>
      <c r="J21" t="s">
        <v>149</v>
      </c>
      <c r="K21" t="s">
        <v>3010</v>
      </c>
      <c r="L21" t="s">
        <v>3011</v>
      </c>
      <c r="M21" t="s">
        <v>3016</v>
      </c>
      <c r="N21" t="s">
        <v>3017</v>
      </c>
    </row>
    <row r="22" spans="1:14" x14ac:dyDescent="0.25">
      <c r="A22" t="s">
        <v>737</v>
      </c>
      <c r="B22" t="s">
        <v>1353</v>
      </c>
      <c r="C22" t="s">
        <v>6</v>
      </c>
      <c r="D22" t="s">
        <v>15</v>
      </c>
      <c r="E22" t="s">
        <v>927</v>
      </c>
      <c r="F22" t="s">
        <v>679</v>
      </c>
      <c r="G22" t="s">
        <v>1483</v>
      </c>
      <c r="H22" t="s">
        <v>265</v>
      </c>
      <c r="I22" t="s">
        <v>1483</v>
      </c>
      <c r="J22" t="s">
        <v>265</v>
      </c>
      <c r="K22" t="s">
        <v>3010</v>
      </c>
      <c r="L22" t="s">
        <v>3011</v>
      </c>
      <c r="M22" t="s">
        <v>3016</v>
      </c>
      <c r="N22" t="s">
        <v>3018</v>
      </c>
    </row>
    <row r="23" spans="1:14" x14ac:dyDescent="0.25">
      <c r="A23" t="s">
        <v>668</v>
      </c>
      <c r="B23" t="s">
        <v>1354</v>
      </c>
      <c r="C23" t="s">
        <v>7</v>
      </c>
      <c r="D23" t="s">
        <v>9</v>
      </c>
      <c r="E23" t="s">
        <v>1201</v>
      </c>
      <c r="F23" t="s">
        <v>679</v>
      </c>
      <c r="G23" t="s">
        <v>1483</v>
      </c>
      <c r="H23" t="s">
        <v>116</v>
      </c>
      <c r="I23" t="s">
        <v>1483</v>
      </c>
      <c r="J23" t="s">
        <v>116</v>
      </c>
      <c r="K23" t="s">
        <v>3010</v>
      </c>
      <c r="L23" t="s">
        <v>3011</v>
      </c>
      <c r="M23" t="s">
        <v>3016</v>
      </c>
      <c r="N23" t="s">
        <v>3017</v>
      </c>
    </row>
    <row r="24" spans="1:14" x14ac:dyDescent="0.25">
      <c r="A24" t="s">
        <v>751</v>
      </c>
      <c r="B24" t="s">
        <v>1355</v>
      </c>
      <c r="C24" t="s">
        <v>4</v>
      </c>
      <c r="D24" t="s">
        <v>11</v>
      </c>
      <c r="E24" t="s">
        <v>1201</v>
      </c>
      <c r="F24" t="s">
        <v>679</v>
      </c>
      <c r="G24" t="s">
        <v>1483</v>
      </c>
      <c r="H24" t="s">
        <v>116</v>
      </c>
      <c r="I24" t="s">
        <v>1483</v>
      </c>
      <c r="J24" t="s">
        <v>116</v>
      </c>
      <c r="K24" t="s">
        <v>3010</v>
      </c>
      <c r="L24" t="s">
        <v>3011</v>
      </c>
      <c r="M24" t="s">
        <v>3016</v>
      </c>
      <c r="N24" t="s">
        <v>3018</v>
      </c>
    </row>
    <row r="25" spans="1:14" x14ac:dyDescent="0.25">
      <c r="A25" t="s">
        <v>649</v>
      </c>
      <c r="B25" t="s">
        <v>1356</v>
      </c>
      <c r="C25" t="s">
        <v>7</v>
      </c>
      <c r="D25" t="s">
        <v>9</v>
      </c>
      <c r="E25" t="s">
        <v>1201</v>
      </c>
      <c r="F25" t="s">
        <v>679</v>
      </c>
      <c r="G25" t="s">
        <v>1483</v>
      </c>
      <c r="H25" t="s">
        <v>193</v>
      </c>
      <c r="I25" t="s">
        <v>1483</v>
      </c>
      <c r="J25" t="s">
        <v>193</v>
      </c>
      <c r="K25" t="s">
        <v>3010</v>
      </c>
      <c r="L25" t="s">
        <v>3011</v>
      </c>
      <c r="M25" t="s">
        <v>3019</v>
      </c>
      <c r="N25" t="s">
        <v>3018</v>
      </c>
    </row>
    <row r="26" spans="1:14" x14ac:dyDescent="0.25">
      <c r="A26" t="s">
        <v>666</v>
      </c>
      <c r="B26" t="s">
        <v>1357</v>
      </c>
      <c r="C26" t="s">
        <v>6</v>
      </c>
      <c r="D26" t="s">
        <v>15</v>
      </c>
      <c r="E26" t="s">
        <v>1343</v>
      </c>
      <c r="F26" t="s">
        <v>679</v>
      </c>
      <c r="G26" t="s">
        <v>1483</v>
      </c>
      <c r="H26" t="s">
        <v>930</v>
      </c>
      <c r="I26" t="s">
        <v>1483</v>
      </c>
      <c r="J26" t="s">
        <v>930</v>
      </c>
      <c r="K26" t="s">
        <v>3010</v>
      </c>
      <c r="L26" t="s">
        <v>3011</v>
      </c>
      <c r="M26" t="s">
        <v>3019</v>
      </c>
      <c r="N26" t="s">
        <v>3018</v>
      </c>
    </row>
    <row r="27" spans="1:14" x14ac:dyDescent="0.25">
      <c r="A27" t="s">
        <v>806</v>
      </c>
      <c r="B27" t="s">
        <v>1358</v>
      </c>
      <c r="C27" t="s">
        <v>7</v>
      </c>
      <c r="D27" t="s">
        <v>9</v>
      </c>
      <c r="E27" t="s">
        <v>1201</v>
      </c>
      <c r="F27" t="s">
        <v>679</v>
      </c>
      <c r="G27" t="s">
        <v>1483</v>
      </c>
      <c r="H27" t="s">
        <v>265</v>
      </c>
      <c r="I27" t="s">
        <v>1483</v>
      </c>
      <c r="J27" t="s">
        <v>265</v>
      </c>
      <c r="K27" t="s">
        <v>3010</v>
      </c>
      <c r="L27" t="s">
        <v>3011</v>
      </c>
      <c r="M27" t="s">
        <v>3019</v>
      </c>
      <c r="N27" t="s">
        <v>3018</v>
      </c>
    </row>
    <row r="28" spans="1:14" x14ac:dyDescent="0.25">
      <c r="A28" t="s">
        <v>810</v>
      </c>
      <c r="B28" t="s">
        <v>1359</v>
      </c>
      <c r="C28" t="s">
        <v>6</v>
      </c>
      <c r="D28" t="s">
        <v>15</v>
      </c>
      <c r="E28" t="s">
        <v>1201</v>
      </c>
      <c r="F28" t="s">
        <v>679</v>
      </c>
      <c r="G28" t="s">
        <v>1483</v>
      </c>
      <c r="H28" t="s">
        <v>265</v>
      </c>
      <c r="I28" t="s">
        <v>1483</v>
      </c>
      <c r="J28" t="s">
        <v>265</v>
      </c>
      <c r="K28" t="s">
        <v>3010</v>
      </c>
      <c r="L28" t="s">
        <v>3011</v>
      </c>
      <c r="M28" t="s">
        <v>3019</v>
      </c>
      <c r="N28" t="s">
        <v>3018</v>
      </c>
    </row>
    <row r="29" spans="1:14" x14ac:dyDescent="0.25">
      <c r="A29" t="s">
        <v>816</v>
      </c>
      <c r="B29" t="s">
        <v>1360</v>
      </c>
      <c r="C29" t="s">
        <v>4</v>
      </c>
      <c r="D29" t="s">
        <v>17</v>
      </c>
      <c r="E29" t="s">
        <v>1201</v>
      </c>
      <c r="F29" t="s">
        <v>679</v>
      </c>
      <c r="G29" t="s">
        <v>1483</v>
      </c>
      <c r="H29" t="s">
        <v>265</v>
      </c>
      <c r="I29" t="s">
        <v>1483</v>
      </c>
      <c r="J29" t="s">
        <v>265</v>
      </c>
      <c r="K29" t="s">
        <v>3010</v>
      </c>
      <c r="L29" t="s">
        <v>3011</v>
      </c>
      <c r="M29" t="s">
        <v>3019</v>
      </c>
      <c r="N29" t="s">
        <v>3018</v>
      </c>
    </row>
    <row r="30" spans="1:14" x14ac:dyDescent="0.25">
      <c r="A30" t="s">
        <v>820</v>
      </c>
      <c r="B30" t="s">
        <v>1361</v>
      </c>
      <c r="C30" t="s">
        <v>7</v>
      </c>
      <c r="D30" t="s">
        <v>9</v>
      </c>
      <c r="E30" t="s">
        <v>1201</v>
      </c>
      <c r="F30" t="s">
        <v>679</v>
      </c>
      <c r="G30" t="s">
        <v>1483</v>
      </c>
      <c r="H30" t="s">
        <v>930</v>
      </c>
      <c r="I30" t="s">
        <v>1483</v>
      </c>
      <c r="J30" t="s">
        <v>930</v>
      </c>
      <c r="K30" t="s">
        <v>3010</v>
      </c>
      <c r="L30" t="s">
        <v>3011</v>
      </c>
      <c r="M30" t="s">
        <v>3019</v>
      </c>
      <c r="N30" t="s">
        <v>3018</v>
      </c>
    </row>
    <row r="31" spans="1:14" x14ac:dyDescent="0.25">
      <c r="A31" t="s">
        <v>734</v>
      </c>
      <c r="B31" t="s">
        <v>1362</v>
      </c>
      <c r="C31" t="s">
        <v>4</v>
      </c>
      <c r="D31" t="s">
        <v>11</v>
      </c>
      <c r="E31" t="s">
        <v>1201</v>
      </c>
      <c r="F31" t="s">
        <v>679</v>
      </c>
      <c r="G31" t="s">
        <v>1483</v>
      </c>
      <c r="H31" t="s">
        <v>188</v>
      </c>
      <c r="I31" t="s">
        <v>1483</v>
      </c>
      <c r="J31" t="s">
        <v>188</v>
      </c>
      <c r="K31" t="s">
        <v>3010</v>
      </c>
      <c r="L31" t="s">
        <v>3011</v>
      </c>
      <c r="M31" t="s">
        <v>3019</v>
      </c>
      <c r="N31" t="s">
        <v>3018</v>
      </c>
    </row>
    <row r="32" spans="1:14" x14ac:dyDescent="0.25">
      <c r="A32" t="s">
        <v>688</v>
      </c>
      <c r="B32" t="s">
        <v>1363</v>
      </c>
      <c r="C32" t="s">
        <v>7</v>
      </c>
      <c r="D32" t="s">
        <v>9</v>
      </c>
      <c r="E32" t="s">
        <v>1343</v>
      </c>
      <c r="F32" t="s">
        <v>679</v>
      </c>
      <c r="G32" t="s">
        <v>1483</v>
      </c>
      <c r="H32" t="s">
        <v>188</v>
      </c>
      <c r="I32" t="s">
        <v>1483</v>
      </c>
      <c r="J32" t="s">
        <v>188</v>
      </c>
      <c r="K32" t="s">
        <v>3010</v>
      </c>
      <c r="L32" t="s">
        <v>3011</v>
      </c>
      <c r="M32" t="s">
        <v>3019</v>
      </c>
      <c r="N32" t="s">
        <v>3018</v>
      </c>
    </row>
    <row r="33" spans="1:14" x14ac:dyDescent="0.25">
      <c r="A33" t="s">
        <v>692</v>
      </c>
      <c r="B33" t="s">
        <v>1364</v>
      </c>
      <c r="C33" t="s">
        <v>6</v>
      </c>
      <c r="D33" t="s">
        <v>15</v>
      </c>
      <c r="E33" t="s">
        <v>1201</v>
      </c>
      <c r="F33" t="s">
        <v>679</v>
      </c>
      <c r="G33" t="s">
        <v>1483</v>
      </c>
      <c r="H33" t="s">
        <v>188</v>
      </c>
      <c r="I33" t="s">
        <v>1483</v>
      </c>
      <c r="J33" t="s">
        <v>188</v>
      </c>
      <c r="K33" t="s">
        <v>3010</v>
      </c>
      <c r="L33" t="s">
        <v>3011</v>
      </c>
      <c r="M33" t="s">
        <v>3019</v>
      </c>
      <c r="N33" t="s">
        <v>3018</v>
      </c>
    </row>
    <row r="34" spans="1:14" x14ac:dyDescent="0.25">
      <c r="A34" t="s">
        <v>740</v>
      </c>
      <c r="B34" t="s">
        <v>1365</v>
      </c>
      <c r="C34" t="s">
        <v>4</v>
      </c>
      <c r="D34" t="s">
        <v>11</v>
      </c>
      <c r="E34" t="s">
        <v>1201</v>
      </c>
      <c r="F34" t="s">
        <v>399</v>
      </c>
      <c r="G34" t="s">
        <v>1483</v>
      </c>
      <c r="H34" t="s">
        <v>1366</v>
      </c>
      <c r="I34" t="s">
        <v>1483</v>
      </c>
      <c r="J34" t="s">
        <v>1366</v>
      </c>
      <c r="K34" t="s">
        <v>3010</v>
      </c>
      <c r="L34" t="s">
        <v>3011</v>
      </c>
      <c r="M34" t="s">
        <v>3019</v>
      </c>
      <c r="N34" t="s">
        <v>3018</v>
      </c>
    </row>
    <row r="35" spans="1:14" x14ac:dyDescent="0.25">
      <c r="A35" t="s">
        <v>651</v>
      </c>
      <c r="B35" t="s">
        <v>1367</v>
      </c>
      <c r="C35" t="s">
        <v>4</v>
      </c>
      <c r="D35" t="s">
        <v>11</v>
      </c>
      <c r="E35" t="s">
        <v>1368</v>
      </c>
      <c r="F35" t="s">
        <v>679</v>
      </c>
      <c r="G35" t="s">
        <v>1483</v>
      </c>
      <c r="H35" t="s">
        <v>930</v>
      </c>
      <c r="I35" t="s">
        <v>1483</v>
      </c>
      <c r="J35" t="s">
        <v>930</v>
      </c>
      <c r="K35" t="s">
        <v>3010</v>
      </c>
      <c r="L35" t="s">
        <v>3011</v>
      </c>
      <c r="M35" t="s">
        <v>3019</v>
      </c>
      <c r="N35" t="s">
        <v>3018</v>
      </c>
    </row>
    <row r="36" spans="1:14" x14ac:dyDescent="0.25">
      <c r="A36" t="s">
        <v>753</v>
      </c>
      <c r="B36" t="s">
        <v>1369</v>
      </c>
      <c r="C36" t="s">
        <v>7</v>
      </c>
      <c r="D36" t="s">
        <v>11</v>
      </c>
      <c r="E36" t="s">
        <v>1370</v>
      </c>
      <c r="F36" t="s">
        <v>805</v>
      </c>
      <c r="G36" t="s">
        <v>1483</v>
      </c>
      <c r="H36" t="s">
        <v>101</v>
      </c>
      <c r="I36" t="s">
        <v>1483</v>
      </c>
      <c r="J36" t="s">
        <v>101</v>
      </c>
      <c r="K36" t="s">
        <v>3010</v>
      </c>
      <c r="L36" t="s">
        <v>3011</v>
      </c>
      <c r="M36" t="s">
        <v>3020</v>
      </c>
      <c r="N36" t="s">
        <v>3021</v>
      </c>
    </row>
    <row r="37" spans="1:14" x14ac:dyDescent="0.25">
      <c r="A37" t="s">
        <v>665</v>
      </c>
      <c r="B37" t="s">
        <v>1371</v>
      </c>
      <c r="C37" t="s">
        <v>7</v>
      </c>
      <c r="D37" t="s">
        <v>10</v>
      </c>
      <c r="E37" t="s">
        <v>1201</v>
      </c>
      <c r="F37" t="s">
        <v>805</v>
      </c>
      <c r="G37" t="s">
        <v>1483</v>
      </c>
      <c r="H37" t="s">
        <v>898</v>
      </c>
      <c r="I37" t="s">
        <v>1483</v>
      </c>
      <c r="J37" t="s">
        <v>898</v>
      </c>
      <c r="K37" t="s">
        <v>3010</v>
      </c>
      <c r="L37" t="s">
        <v>3011</v>
      </c>
      <c r="M37" t="s">
        <v>3020</v>
      </c>
      <c r="N37" t="s">
        <v>3021</v>
      </c>
    </row>
    <row r="38" spans="1:14" x14ac:dyDescent="0.25">
      <c r="A38" t="s">
        <v>808</v>
      </c>
      <c r="B38" t="s">
        <v>1372</v>
      </c>
      <c r="C38" t="s">
        <v>7</v>
      </c>
      <c r="D38" t="s">
        <v>11</v>
      </c>
      <c r="E38" t="s">
        <v>1100</v>
      </c>
      <c r="F38" t="s">
        <v>805</v>
      </c>
      <c r="G38" t="s">
        <v>1483</v>
      </c>
      <c r="H38" t="s">
        <v>881</v>
      </c>
      <c r="I38" t="s">
        <v>1483</v>
      </c>
      <c r="J38" t="s">
        <v>881</v>
      </c>
      <c r="K38" t="s">
        <v>3010</v>
      </c>
      <c r="L38" t="s">
        <v>3011</v>
      </c>
      <c r="M38" t="s">
        <v>3020</v>
      </c>
      <c r="N38" t="s">
        <v>3021</v>
      </c>
    </row>
    <row r="39" spans="1:14" x14ac:dyDescent="0.25">
      <c r="A39" t="s">
        <v>755</v>
      </c>
      <c r="B39" t="s">
        <v>1373</v>
      </c>
      <c r="C39" t="s">
        <v>6</v>
      </c>
      <c r="D39" t="s">
        <v>9</v>
      </c>
      <c r="E39" t="s">
        <v>1201</v>
      </c>
      <c r="F39" t="s">
        <v>805</v>
      </c>
      <c r="G39" t="s">
        <v>1483</v>
      </c>
      <c r="H39" t="s">
        <v>881</v>
      </c>
      <c r="I39" t="s">
        <v>1483</v>
      </c>
      <c r="J39" t="s">
        <v>881</v>
      </c>
      <c r="K39" t="s">
        <v>3010</v>
      </c>
      <c r="L39" t="s">
        <v>3011</v>
      </c>
      <c r="M39" t="s">
        <v>3020</v>
      </c>
      <c r="N39" t="s">
        <v>3021</v>
      </c>
    </row>
    <row r="40" spans="1:14" x14ac:dyDescent="0.25">
      <c r="A40" t="s">
        <v>730</v>
      </c>
      <c r="B40" t="s">
        <v>1374</v>
      </c>
      <c r="C40" t="s">
        <v>4</v>
      </c>
      <c r="D40" t="s">
        <v>17</v>
      </c>
      <c r="E40" t="s">
        <v>1201</v>
      </c>
      <c r="F40" t="s">
        <v>805</v>
      </c>
      <c r="G40" t="s">
        <v>1483</v>
      </c>
      <c r="H40" t="s">
        <v>339</v>
      </c>
      <c r="I40" t="s">
        <v>1483</v>
      </c>
      <c r="J40" t="s">
        <v>339</v>
      </c>
      <c r="K40" t="s">
        <v>3010</v>
      </c>
      <c r="L40" t="s">
        <v>3011</v>
      </c>
      <c r="M40" t="s">
        <v>3020</v>
      </c>
      <c r="N40" t="s">
        <v>3021</v>
      </c>
    </row>
    <row r="41" spans="1:14" x14ac:dyDescent="0.25">
      <c r="A41" t="s">
        <v>673</v>
      </c>
      <c r="B41" t="s">
        <v>1375</v>
      </c>
      <c r="C41" t="s">
        <v>7</v>
      </c>
      <c r="D41" t="s">
        <v>10</v>
      </c>
      <c r="E41" t="s">
        <v>1201</v>
      </c>
      <c r="F41" t="s">
        <v>805</v>
      </c>
      <c r="G41" t="s">
        <v>1483</v>
      </c>
      <c r="H41" t="s">
        <v>339</v>
      </c>
      <c r="I41" t="s">
        <v>1483</v>
      </c>
      <c r="J41" t="s">
        <v>339</v>
      </c>
      <c r="K41" t="s">
        <v>3010</v>
      </c>
      <c r="L41" t="s">
        <v>3011</v>
      </c>
      <c r="M41" t="s">
        <v>3020</v>
      </c>
      <c r="N41" t="s">
        <v>3021</v>
      </c>
    </row>
    <row r="42" spans="1:14" x14ac:dyDescent="0.25">
      <c r="A42" t="s">
        <v>721</v>
      </c>
      <c r="B42" t="s">
        <v>1376</v>
      </c>
      <c r="C42" t="s">
        <v>6</v>
      </c>
      <c r="D42" t="s">
        <v>9</v>
      </c>
      <c r="E42" t="s">
        <v>1343</v>
      </c>
      <c r="F42" t="s">
        <v>805</v>
      </c>
      <c r="G42" t="s">
        <v>1483</v>
      </c>
      <c r="H42" t="s">
        <v>339</v>
      </c>
      <c r="I42" t="s">
        <v>1483</v>
      </c>
      <c r="J42" t="s">
        <v>339</v>
      </c>
      <c r="K42" t="s">
        <v>3010</v>
      </c>
      <c r="L42" t="s">
        <v>3011</v>
      </c>
      <c r="M42" t="s">
        <v>3020</v>
      </c>
      <c r="N42" t="s">
        <v>3021</v>
      </c>
    </row>
    <row r="43" spans="1:14" x14ac:dyDescent="0.25">
      <c r="A43" t="s">
        <v>698</v>
      </c>
      <c r="B43" t="s">
        <v>1377</v>
      </c>
      <c r="C43" t="s">
        <v>4</v>
      </c>
      <c r="D43" t="s">
        <v>15</v>
      </c>
      <c r="E43" t="s">
        <v>1378</v>
      </c>
      <c r="F43" t="s">
        <v>805</v>
      </c>
      <c r="G43" t="s">
        <v>1483</v>
      </c>
      <c r="H43" t="s">
        <v>898</v>
      </c>
      <c r="I43" t="s">
        <v>1483</v>
      </c>
      <c r="J43" t="s">
        <v>898</v>
      </c>
      <c r="K43" t="s">
        <v>3010</v>
      </c>
      <c r="L43" t="s">
        <v>3011</v>
      </c>
      <c r="M43" t="s">
        <v>3020</v>
      </c>
      <c r="N43" t="s">
        <v>3021</v>
      </c>
    </row>
    <row r="44" spans="1:14" x14ac:dyDescent="0.25">
      <c r="A44" t="s">
        <v>724</v>
      </c>
      <c r="B44" t="s">
        <v>1379</v>
      </c>
      <c r="C44" t="s">
        <v>4</v>
      </c>
      <c r="D44" t="s">
        <v>15</v>
      </c>
      <c r="E44" t="s">
        <v>1201</v>
      </c>
      <c r="F44" t="s">
        <v>805</v>
      </c>
      <c r="G44" t="s">
        <v>1483</v>
      </c>
      <c r="H44" t="s">
        <v>368</v>
      </c>
      <c r="I44" t="s">
        <v>1483</v>
      </c>
      <c r="J44" t="s">
        <v>368</v>
      </c>
      <c r="K44" t="s">
        <v>3010</v>
      </c>
      <c r="L44" t="s">
        <v>3011</v>
      </c>
      <c r="M44" t="s">
        <v>3020</v>
      </c>
      <c r="N44" t="s">
        <v>3021</v>
      </c>
    </row>
    <row r="45" spans="1:14" x14ac:dyDescent="0.25">
      <c r="A45" t="s">
        <v>700</v>
      </c>
      <c r="B45" t="s">
        <v>1380</v>
      </c>
      <c r="C45" t="s">
        <v>6</v>
      </c>
      <c r="D45" t="s">
        <v>9</v>
      </c>
      <c r="E45" t="s">
        <v>1201</v>
      </c>
      <c r="F45" t="s">
        <v>811</v>
      </c>
      <c r="G45" t="s">
        <v>1483</v>
      </c>
      <c r="H45" t="s">
        <v>126</v>
      </c>
      <c r="I45" t="s">
        <v>1483</v>
      </c>
      <c r="J45" t="s">
        <v>126</v>
      </c>
      <c r="K45" t="s">
        <v>3010</v>
      </c>
      <c r="L45" t="s">
        <v>3011</v>
      </c>
      <c r="M45" t="s">
        <v>3020</v>
      </c>
      <c r="N45" t="s">
        <v>3021</v>
      </c>
    </row>
    <row r="46" spans="1:14" x14ac:dyDescent="0.25">
      <c r="A46" t="s">
        <v>749</v>
      </c>
      <c r="B46" t="s">
        <v>1381</v>
      </c>
      <c r="C46" t="s">
        <v>7</v>
      </c>
      <c r="D46" t="s">
        <v>10</v>
      </c>
      <c r="E46" t="s">
        <v>1201</v>
      </c>
      <c r="F46" t="s">
        <v>811</v>
      </c>
      <c r="G46" t="s">
        <v>1483</v>
      </c>
      <c r="H46" t="s">
        <v>56</v>
      </c>
      <c r="I46" t="s">
        <v>1483</v>
      </c>
      <c r="J46" t="s">
        <v>56</v>
      </c>
      <c r="K46" t="s">
        <v>3010</v>
      </c>
      <c r="L46" t="s">
        <v>3011</v>
      </c>
      <c r="M46" t="s">
        <v>3020</v>
      </c>
      <c r="N46" t="s">
        <v>3021</v>
      </c>
    </row>
    <row r="47" spans="1:14" x14ac:dyDescent="0.25">
      <c r="A47" t="s">
        <v>796</v>
      </c>
      <c r="B47" t="s">
        <v>1382</v>
      </c>
      <c r="C47" t="s">
        <v>6</v>
      </c>
      <c r="D47" t="s">
        <v>9</v>
      </c>
      <c r="E47" t="s">
        <v>1201</v>
      </c>
      <c r="F47" t="s">
        <v>805</v>
      </c>
      <c r="G47" t="s">
        <v>1483</v>
      </c>
      <c r="H47" t="s">
        <v>368</v>
      </c>
      <c r="I47" t="s">
        <v>1483</v>
      </c>
      <c r="J47" t="s">
        <v>368</v>
      </c>
      <c r="K47" t="s">
        <v>3010</v>
      </c>
      <c r="L47" t="s">
        <v>3011</v>
      </c>
      <c r="M47" t="s">
        <v>3020</v>
      </c>
      <c r="N47" t="s">
        <v>3021</v>
      </c>
    </row>
    <row r="48" spans="1:14" x14ac:dyDescent="0.25">
      <c r="A48" t="s">
        <v>674</v>
      </c>
      <c r="B48" t="s">
        <v>1383</v>
      </c>
      <c r="C48" t="s">
        <v>6</v>
      </c>
      <c r="D48" t="s">
        <v>9</v>
      </c>
      <c r="E48" t="s">
        <v>1201</v>
      </c>
      <c r="F48" t="s">
        <v>811</v>
      </c>
      <c r="G48" t="s">
        <v>1483</v>
      </c>
      <c r="H48" t="s">
        <v>222</v>
      </c>
      <c r="I48" t="s">
        <v>1483</v>
      </c>
      <c r="J48" t="s">
        <v>222</v>
      </c>
      <c r="K48" t="s">
        <v>3010</v>
      </c>
      <c r="L48" t="s">
        <v>3011</v>
      </c>
      <c r="M48" t="s">
        <v>3020</v>
      </c>
      <c r="N48" t="s">
        <v>3021</v>
      </c>
    </row>
    <row r="49" spans="1:14" x14ac:dyDescent="0.25">
      <c r="A49" t="s">
        <v>827</v>
      </c>
      <c r="B49" t="s">
        <v>1384</v>
      </c>
      <c r="C49" t="s">
        <v>7</v>
      </c>
      <c r="D49" t="s">
        <v>11</v>
      </c>
      <c r="E49" t="s">
        <v>1201</v>
      </c>
      <c r="F49" t="s">
        <v>805</v>
      </c>
      <c r="G49" t="s">
        <v>1483</v>
      </c>
      <c r="H49" t="s">
        <v>368</v>
      </c>
      <c r="I49" t="s">
        <v>1483</v>
      </c>
      <c r="J49" t="s">
        <v>368</v>
      </c>
      <c r="K49" t="s">
        <v>3010</v>
      </c>
      <c r="L49" t="s">
        <v>3011</v>
      </c>
      <c r="M49" t="s">
        <v>3020</v>
      </c>
      <c r="N49" t="s">
        <v>3021</v>
      </c>
    </row>
    <row r="50" spans="1:14" x14ac:dyDescent="0.25">
      <c r="A50" t="s">
        <v>676</v>
      </c>
      <c r="B50" t="s">
        <v>1385</v>
      </c>
      <c r="C50" t="s">
        <v>4</v>
      </c>
      <c r="D50" t="s">
        <v>15</v>
      </c>
      <c r="E50" t="s">
        <v>1201</v>
      </c>
      <c r="F50" t="s">
        <v>811</v>
      </c>
      <c r="G50" t="s">
        <v>1483</v>
      </c>
      <c r="H50" t="s">
        <v>56</v>
      </c>
      <c r="I50" t="s">
        <v>1483</v>
      </c>
      <c r="J50" t="s">
        <v>56</v>
      </c>
      <c r="K50" t="s">
        <v>3010</v>
      </c>
      <c r="L50" t="s">
        <v>3011</v>
      </c>
      <c r="M50" t="s">
        <v>3020</v>
      </c>
      <c r="N50" t="s">
        <v>3021</v>
      </c>
    </row>
    <row r="51" spans="1:14" x14ac:dyDescent="0.25">
      <c r="A51" t="s">
        <v>790</v>
      </c>
      <c r="B51" t="s">
        <v>1386</v>
      </c>
      <c r="C51" t="s">
        <v>6</v>
      </c>
      <c r="D51" t="s">
        <v>9</v>
      </c>
      <c r="E51" t="s">
        <v>1201</v>
      </c>
      <c r="F51" t="s">
        <v>811</v>
      </c>
      <c r="G51" t="s">
        <v>1483</v>
      </c>
      <c r="H51" t="s">
        <v>24</v>
      </c>
      <c r="I51" t="s">
        <v>1483</v>
      </c>
      <c r="J51" t="s">
        <v>24</v>
      </c>
      <c r="K51" t="s">
        <v>3010</v>
      </c>
      <c r="L51" t="s">
        <v>3011</v>
      </c>
      <c r="M51" t="s">
        <v>3020</v>
      </c>
      <c r="N51" t="s">
        <v>3021</v>
      </c>
    </row>
    <row r="52" spans="1:14" x14ac:dyDescent="0.25">
      <c r="A52" t="s">
        <v>795</v>
      </c>
      <c r="B52" t="s">
        <v>1387</v>
      </c>
      <c r="C52" t="s">
        <v>6</v>
      </c>
      <c r="D52" t="s">
        <v>9</v>
      </c>
      <c r="E52" t="s">
        <v>1201</v>
      </c>
      <c r="F52" t="s">
        <v>811</v>
      </c>
      <c r="G52" t="s">
        <v>1483</v>
      </c>
      <c r="H52" t="s">
        <v>890</v>
      </c>
      <c r="I52" t="s">
        <v>1483</v>
      </c>
      <c r="J52" t="s">
        <v>890</v>
      </c>
      <c r="K52" t="s">
        <v>3010</v>
      </c>
      <c r="L52" t="s">
        <v>3011</v>
      </c>
      <c r="M52" t="s">
        <v>3022</v>
      </c>
      <c r="N52" t="s">
        <v>3023</v>
      </c>
    </row>
    <row r="53" spans="1:14" x14ac:dyDescent="0.25">
      <c r="A53" t="s">
        <v>669</v>
      </c>
      <c r="B53" t="s">
        <v>1388</v>
      </c>
      <c r="C53" t="s">
        <v>4</v>
      </c>
      <c r="D53" t="s">
        <v>15</v>
      </c>
      <c r="E53" t="s">
        <v>1201</v>
      </c>
      <c r="F53" t="s">
        <v>811</v>
      </c>
      <c r="G53" t="s">
        <v>1483</v>
      </c>
      <c r="H53" t="s">
        <v>265</v>
      </c>
      <c r="I53" t="s">
        <v>1483</v>
      </c>
      <c r="J53" t="s">
        <v>265</v>
      </c>
      <c r="K53" t="s">
        <v>3010</v>
      </c>
      <c r="L53" t="s">
        <v>3011</v>
      </c>
      <c r="M53" t="s">
        <v>3022</v>
      </c>
      <c r="N53" t="s">
        <v>3023</v>
      </c>
    </row>
    <row r="54" spans="1:14" x14ac:dyDescent="0.25">
      <c r="A54" t="s">
        <v>792</v>
      </c>
      <c r="B54" t="s">
        <v>1389</v>
      </c>
      <c r="C54" t="s">
        <v>7</v>
      </c>
      <c r="D54" t="s">
        <v>10</v>
      </c>
      <c r="E54" t="s">
        <v>1201</v>
      </c>
      <c r="F54" t="s">
        <v>811</v>
      </c>
      <c r="G54" t="s">
        <v>1483</v>
      </c>
      <c r="H54" t="s">
        <v>149</v>
      </c>
      <c r="I54" t="s">
        <v>1483</v>
      </c>
      <c r="J54" t="s">
        <v>149</v>
      </c>
      <c r="K54" t="s">
        <v>3010</v>
      </c>
      <c r="L54" t="s">
        <v>3011</v>
      </c>
      <c r="M54" t="s">
        <v>3022</v>
      </c>
      <c r="N54" t="s">
        <v>3023</v>
      </c>
    </row>
    <row r="55" spans="1:14" x14ac:dyDescent="0.25">
      <c r="A55" t="s">
        <v>771</v>
      </c>
      <c r="B55" t="s">
        <v>1390</v>
      </c>
      <c r="C55" t="s">
        <v>6</v>
      </c>
      <c r="D55" t="s">
        <v>9</v>
      </c>
      <c r="E55" t="s">
        <v>1201</v>
      </c>
      <c r="F55" t="s">
        <v>811</v>
      </c>
      <c r="G55" t="s">
        <v>1483</v>
      </c>
      <c r="H55" t="s">
        <v>265</v>
      </c>
      <c r="I55" t="s">
        <v>1483</v>
      </c>
      <c r="J55" t="s">
        <v>265</v>
      </c>
      <c r="K55" t="s">
        <v>3010</v>
      </c>
      <c r="L55" t="s">
        <v>3011</v>
      </c>
      <c r="M55" t="s">
        <v>3022</v>
      </c>
      <c r="N55" t="s">
        <v>3023</v>
      </c>
    </row>
    <row r="56" spans="1:14" x14ac:dyDescent="0.25">
      <c r="A56" t="s">
        <v>712</v>
      </c>
      <c r="B56" t="s">
        <v>1391</v>
      </c>
      <c r="C56" t="s">
        <v>6</v>
      </c>
      <c r="D56" t="s">
        <v>9</v>
      </c>
      <c r="E56" t="s">
        <v>1201</v>
      </c>
      <c r="F56" t="s">
        <v>811</v>
      </c>
      <c r="G56" t="s">
        <v>1483</v>
      </c>
      <c r="H56" t="s">
        <v>186</v>
      </c>
      <c r="I56" t="s">
        <v>1483</v>
      </c>
      <c r="J56" t="s">
        <v>186</v>
      </c>
      <c r="K56" t="s">
        <v>3010</v>
      </c>
      <c r="L56" t="s">
        <v>3011</v>
      </c>
      <c r="M56" t="s">
        <v>3022</v>
      </c>
      <c r="N56" t="s">
        <v>3023</v>
      </c>
    </row>
    <row r="57" spans="1:14" x14ac:dyDescent="0.25">
      <c r="A57" t="s">
        <v>747</v>
      </c>
      <c r="B57" t="s">
        <v>1392</v>
      </c>
      <c r="C57" t="s">
        <v>7</v>
      </c>
      <c r="D57" t="s">
        <v>11</v>
      </c>
      <c r="E57" t="s">
        <v>1201</v>
      </c>
      <c r="F57" t="s">
        <v>811</v>
      </c>
      <c r="G57" t="s">
        <v>1483</v>
      </c>
      <c r="H57" t="s">
        <v>265</v>
      </c>
      <c r="I57" t="s">
        <v>1483</v>
      </c>
      <c r="J57" t="s">
        <v>265</v>
      </c>
      <c r="K57" t="s">
        <v>3010</v>
      </c>
      <c r="L57" t="s">
        <v>3011</v>
      </c>
      <c r="M57" t="s">
        <v>3022</v>
      </c>
      <c r="N57" t="s">
        <v>3023</v>
      </c>
    </row>
    <row r="58" spans="1:14" x14ac:dyDescent="0.25">
      <c r="A58" t="s">
        <v>748</v>
      </c>
      <c r="B58" t="s">
        <v>1393</v>
      </c>
      <c r="C58" t="s">
        <v>4</v>
      </c>
      <c r="D58" t="s">
        <v>15</v>
      </c>
      <c r="E58" t="s">
        <v>1201</v>
      </c>
      <c r="F58" t="s">
        <v>811</v>
      </c>
      <c r="G58" t="s">
        <v>1483</v>
      </c>
      <c r="H58" t="s">
        <v>890</v>
      </c>
      <c r="I58" t="s">
        <v>1483</v>
      </c>
      <c r="J58" t="s">
        <v>890</v>
      </c>
      <c r="K58" t="s">
        <v>3010</v>
      </c>
      <c r="L58" t="s">
        <v>3011</v>
      </c>
      <c r="M58" t="s">
        <v>3022</v>
      </c>
      <c r="N58" t="s">
        <v>3023</v>
      </c>
    </row>
    <row r="59" spans="1:14" x14ac:dyDescent="0.25">
      <c r="A59" t="s">
        <v>805</v>
      </c>
      <c r="B59" t="s">
        <v>1394</v>
      </c>
      <c r="C59" t="s">
        <v>6</v>
      </c>
      <c r="D59" t="s">
        <v>9</v>
      </c>
      <c r="E59" t="s">
        <v>1201</v>
      </c>
      <c r="F59" t="s">
        <v>811</v>
      </c>
      <c r="G59" t="s">
        <v>1483</v>
      </c>
      <c r="H59" t="s">
        <v>961</v>
      </c>
      <c r="I59" t="s">
        <v>1483</v>
      </c>
      <c r="J59" t="s">
        <v>961</v>
      </c>
      <c r="K59" t="s">
        <v>3010</v>
      </c>
      <c r="L59" t="s">
        <v>3011</v>
      </c>
      <c r="M59" t="s">
        <v>3022</v>
      </c>
      <c r="N59" t="s">
        <v>3023</v>
      </c>
    </row>
    <row r="60" spans="1:14" x14ac:dyDescent="0.25">
      <c r="A60" t="s">
        <v>811</v>
      </c>
      <c r="B60" t="s">
        <v>1395</v>
      </c>
      <c r="C60" t="s">
        <v>7</v>
      </c>
      <c r="D60" t="s">
        <v>10</v>
      </c>
      <c r="E60" t="s">
        <v>1201</v>
      </c>
      <c r="F60" t="s">
        <v>811</v>
      </c>
      <c r="G60" t="s">
        <v>1483</v>
      </c>
      <c r="H60" t="s">
        <v>961</v>
      </c>
      <c r="I60" t="s">
        <v>1483</v>
      </c>
      <c r="J60" t="s">
        <v>961</v>
      </c>
      <c r="K60" t="s">
        <v>3010</v>
      </c>
      <c r="L60" t="s">
        <v>3011</v>
      </c>
      <c r="M60" t="s">
        <v>3022</v>
      </c>
      <c r="N60" t="s">
        <v>3023</v>
      </c>
    </row>
    <row r="61" spans="1:14" x14ac:dyDescent="0.25">
      <c r="A61" t="s">
        <v>683</v>
      </c>
      <c r="B61" t="s">
        <v>1396</v>
      </c>
      <c r="C61" t="s">
        <v>4</v>
      </c>
      <c r="D61" t="s">
        <v>15</v>
      </c>
      <c r="E61" t="s">
        <v>1201</v>
      </c>
      <c r="F61" t="s">
        <v>811</v>
      </c>
      <c r="G61" t="s">
        <v>1483</v>
      </c>
      <c r="H61" t="s">
        <v>961</v>
      </c>
      <c r="I61" t="s">
        <v>1483</v>
      </c>
      <c r="J61" t="s">
        <v>961</v>
      </c>
      <c r="K61" t="s">
        <v>3010</v>
      </c>
      <c r="L61" t="s">
        <v>3011</v>
      </c>
      <c r="M61" t="s">
        <v>3022</v>
      </c>
      <c r="N61" t="s">
        <v>3023</v>
      </c>
    </row>
    <row r="62" spans="1:14" x14ac:dyDescent="0.25">
      <c r="A62" t="s">
        <v>679</v>
      </c>
      <c r="B62" t="s">
        <v>1397</v>
      </c>
      <c r="C62" t="s">
        <v>7</v>
      </c>
      <c r="D62" t="s">
        <v>11</v>
      </c>
      <c r="E62" t="s">
        <v>1201</v>
      </c>
      <c r="F62" t="s">
        <v>811</v>
      </c>
      <c r="G62" t="s">
        <v>1483</v>
      </c>
      <c r="H62" t="s">
        <v>118</v>
      </c>
      <c r="I62" t="s">
        <v>1483</v>
      </c>
      <c r="J62" t="s">
        <v>118</v>
      </c>
      <c r="K62" t="s">
        <v>3010</v>
      </c>
      <c r="L62" t="s">
        <v>3011</v>
      </c>
      <c r="M62" t="s">
        <v>3022</v>
      </c>
      <c r="N62" t="s">
        <v>3023</v>
      </c>
    </row>
    <row r="63" spans="1:14" x14ac:dyDescent="0.25">
      <c r="A63" t="s">
        <v>399</v>
      </c>
      <c r="B63" t="s">
        <v>1398</v>
      </c>
      <c r="C63" t="s">
        <v>6</v>
      </c>
      <c r="D63" t="s">
        <v>9</v>
      </c>
      <c r="E63" t="s">
        <v>1201</v>
      </c>
      <c r="F63" t="s">
        <v>683</v>
      </c>
      <c r="G63" t="s">
        <v>1483</v>
      </c>
      <c r="H63" t="s">
        <v>116</v>
      </c>
      <c r="I63" t="s">
        <v>1483</v>
      </c>
      <c r="J63" t="s">
        <v>116</v>
      </c>
      <c r="K63" t="s">
        <v>3010</v>
      </c>
      <c r="L63" t="s">
        <v>3011</v>
      </c>
      <c r="M63" t="s">
        <v>3022</v>
      </c>
      <c r="N63" t="s">
        <v>3023</v>
      </c>
    </row>
    <row r="64" spans="1:14" x14ac:dyDescent="0.25">
      <c r="A64" t="s">
        <v>804</v>
      </c>
      <c r="B64" t="s">
        <v>1399</v>
      </c>
      <c r="C64" t="s">
        <v>6</v>
      </c>
      <c r="D64" t="s">
        <v>9</v>
      </c>
      <c r="E64" t="s">
        <v>1201</v>
      </c>
      <c r="F64" t="s">
        <v>683</v>
      </c>
      <c r="G64" t="s">
        <v>1483</v>
      </c>
      <c r="H64" t="s">
        <v>111</v>
      </c>
      <c r="I64" t="s">
        <v>1483</v>
      </c>
      <c r="J64" t="s">
        <v>111</v>
      </c>
      <c r="K64" t="s">
        <v>3010</v>
      </c>
      <c r="L64" t="s">
        <v>3011</v>
      </c>
      <c r="M64" t="s">
        <v>3022</v>
      </c>
      <c r="N64" t="s">
        <v>3023</v>
      </c>
    </row>
    <row r="65" spans="1:14" x14ac:dyDescent="0.25">
      <c r="A65" t="s">
        <v>814</v>
      </c>
      <c r="B65" t="s">
        <v>1400</v>
      </c>
      <c r="C65" t="s">
        <v>6</v>
      </c>
      <c r="D65" t="s">
        <v>9</v>
      </c>
      <c r="E65" t="s">
        <v>1201</v>
      </c>
      <c r="F65" t="s">
        <v>683</v>
      </c>
      <c r="G65" t="s">
        <v>1483</v>
      </c>
      <c r="H65" t="s">
        <v>126</v>
      </c>
      <c r="I65" t="s">
        <v>1483</v>
      </c>
      <c r="J65" t="s">
        <v>126</v>
      </c>
      <c r="K65" t="s">
        <v>3010</v>
      </c>
      <c r="L65" t="s">
        <v>3011</v>
      </c>
      <c r="M65" t="s">
        <v>3022</v>
      </c>
      <c r="N65" t="s">
        <v>3023</v>
      </c>
    </row>
    <row r="66" spans="1:14" x14ac:dyDescent="0.25">
      <c r="A66" t="s">
        <v>398</v>
      </c>
      <c r="B66" t="s">
        <v>1401</v>
      </c>
      <c r="C66" t="s">
        <v>7</v>
      </c>
      <c r="D66" t="s">
        <v>11</v>
      </c>
      <c r="E66" t="s">
        <v>1201</v>
      </c>
      <c r="F66" t="s">
        <v>683</v>
      </c>
      <c r="G66" t="s">
        <v>1483</v>
      </c>
      <c r="H66" t="s">
        <v>126</v>
      </c>
      <c r="I66" t="s">
        <v>1483</v>
      </c>
      <c r="J66" t="s">
        <v>126</v>
      </c>
      <c r="K66" t="s">
        <v>3010</v>
      </c>
      <c r="L66" t="s">
        <v>3011</v>
      </c>
      <c r="M66" t="s">
        <v>3022</v>
      </c>
      <c r="N66" t="s">
        <v>3023</v>
      </c>
    </row>
    <row r="67" spans="1:14" x14ac:dyDescent="0.25">
      <c r="A67" t="s">
        <v>397</v>
      </c>
      <c r="B67" t="s">
        <v>1402</v>
      </c>
      <c r="C67" t="s">
        <v>6</v>
      </c>
      <c r="D67" t="s">
        <v>15</v>
      </c>
      <c r="E67" t="s">
        <v>1343</v>
      </c>
      <c r="F67" t="s">
        <v>811</v>
      </c>
      <c r="G67" t="s">
        <v>1483</v>
      </c>
      <c r="H67" t="s">
        <v>924</v>
      </c>
      <c r="I67" t="s">
        <v>1483</v>
      </c>
      <c r="J67" t="s">
        <v>924</v>
      </c>
      <c r="K67" t="s">
        <v>3010</v>
      </c>
      <c r="L67" t="s">
        <v>3011</v>
      </c>
      <c r="M67" t="s">
        <v>3022</v>
      </c>
      <c r="N67" t="s">
        <v>3024</v>
      </c>
    </row>
    <row r="68" spans="1:14" x14ac:dyDescent="0.25">
      <c r="A68" t="s">
        <v>787</v>
      </c>
      <c r="B68" t="s">
        <v>1403</v>
      </c>
      <c r="C68" t="s">
        <v>7</v>
      </c>
      <c r="D68" t="s">
        <v>9</v>
      </c>
      <c r="E68" t="s">
        <v>1201</v>
      </c>
      <c r="F68" t="s">
        <v>811</v>
      </c>
      <c r="G68" t="s">
        <v>1483</v>
      </c>
      <c r="H68" t="s">
        <v>961</v>
      </c>
      <c r="I68" t="s">
        <v>1483</v>
      </c>
      <c r="J68" t="s">
        <v>961</v>
      </c>
      <c r="K68" t="s">
        <v>3010</v>
      </c>
      <c r="L68" t="s">
        <v>3011</v>
      </c>
      <c r="M68" t="s">
        <v>3022</v>
      </c>
      <c r="N68" t="s">
        <v>3024</v>
      </c>
    </row>
    <row r="69" spans="1:14" x14ac:dyDescent="0.25">
      <c r="A69" t="s">
        <v>782</v>
      </c>
      <c r="B69" t="s">
        <v>1404</v>
      </c>
      <c r="C69" t="s">
        <v>7</v>
      </c>
      <c r="D69" t="s">
        <v>9</v>
      </c>
      <c r="E69" t="s">
        <v>1201</v>
      </c>
      <c r="F69" t="s">
        <v>811</v>
      </c>
      <c r="G69" t="s">
        <v>1483</v>
      </c>
      <c r="H69" t="s">
        <v>24</v>
      </c>
      <c r="I69" t="s">
        <v>1483</v>
      </c>
      <c r="J69" t="s">
        <v>24</v>
      </c>
      <c r="K69" t="s">
        <v>3010</v>
      </c>
      <c r="L69" t="s">
        <v>3011</v>
      </c>
      <c r="M69" t="s">
        <v>3022</v>
      </c>
      <c r="N69" t="s">
        <v>3024</v>
      </c>
    </row>
    <row r="70" spans="1:14" x14ac:dyDescent="0.25">
      <c r="A70" t="s">
        <v>776</v>
      </c>
      <c r="B70" t="s">
        <v>1405</v>
      </c>
      <c r="C70" t="s">
        <v>4</v>
      </c>
      <c r="D70" t="s">
        <v>10</v>
      </c>
      <c r="E70" t="s">
        <v>1201</v>
      </c>
      <c r="F70" t="s">
        <v>811</v>
      </c>
      <c r="G70" t="s">
        <v>1483</v>
      </c>
      <c r="H70" t="s">
        <v>24</v>
      </c>
      <c r="I70" t="s">
        <v>1483</v>
      </c>
      <c r="J70" t="s">
        <v>24</v>
      </c>
      <c r="K70" t="s">
        <v>3010</v>
      </c>
      <c r="L70" t="s">
        <v>3011</v>
      </c>
      <c r="M70" t="s">
        <v>3022</v>
      </c>
      <c r="N70" t="s">
        <v>3024</v>
      </c>
    </row>
    <row r="71" spans="1:14" x14ac:dyDescent="0.25">
      <c r="A71" t="s">
        <v>775</v>
      </c>
      <c r="B71" t="s">
        <v>1406</v>
      </c>
      <c r="C71" t="s">
        <v>4</v>
      </c>
      <c r="D71" t="s">
        <v>11</v>
      </c>
      <c r="E71" t="s">
        <v>927</v>
      </c>
      <c r="F71" t="s">
        <v>811</v>
      </c>
      <c r="G71" t="s">
        <v>1483</v>
      </c>
      <c r="H71" t="s">
        <v>116</v>
      </c>
      <c r="I71" t="s">
        <v>1483</v>
      </c>
      <c r="J71" t="s">
        <v>116</v>
      </c>
      <c r="K71" t="s">
        <v>3010</v>
      </c>
      <c r="L71" t="s">
        <v>3011</v>
      </c>
      <c r="M71" t="s">
        <v>3022</v>
      </c>
      <c r="N71" t="s">
        <v>3024</v>
      </c>
    </row>
    <row r="72" spans="1:14" x14ac:dyDescent="0.25">
      <c r="A72" t="s">
        <v>774</v>
      </c>
      <c r="B72" t="s">
        <v>1407</v>
      </c>
      <c r="C72" t="s">
        <v>6</v>
      </c>
      <c r="D72" t="s">
        <v>15</v>
      </c>
      <c r="E72" t="s">
        <v>1201</v>
      </c>
      <c r="F72" t="s">
        <v>811</v>
      </c>
      <c r="G72" t="s">
        <v>1483</v>
      </c>
      <c r="H72" t="s">
        <v>283</v>
      </c>
      <c r="I72" t="s">
        <v>1483</v>
      </c>
      <c r="J72" t="s">
        <v>283</v>
      </c>
      <c r="K72" t="s">
        <v>3010</v>
      </c>
      <c r="L72" t="s">
        <v>3011</v>
      </c>
      <c r="M72" t="s">
        <v>3022</v>
      </c>
      <c r="N72" t="s">
        <v>3024</v>
      </c>
    </row>
    <row r="73" spans="1:14" x14ac:dyDescent="0.25">
      <c r="A73" t="s">
        <v>803</v>
      </c>
      <c r="B73" t="s">
        <v>1408</v>
      </c>
      <c r="C73" t="s">
        <v>7</v>
      </c>
      <c r="D73" t="s">
        <v>9</v>
      </c>
      <c r="E73" t="s">
        <v>1201</v>
      </c>
      <c r="F73" t="s">
        <v>811</v>
      </c>
      <c r="G73" t="s">
        <v>1483</v>
      </c>
      <c r="H73" t="s">
        <v>283</v>
      </c>
      <c r="I73" t="s">
        <v>1483</v>
      </c>
      <c r="J73" t="s">
        <v>283</v>
      </c>
      <c r="K73" t="s">
        <v>3010</v>
      </c>
      <c r="L73" t="s">
        <v>3011</v>
      </c>
      <c r="M73" t="s">
        <v>3022</v>
      </c>
      <c r="N73" t="s">
        <v>3024</v>
      </c>
    </row>
    <row r="74" spans="1:14" x14ac:dyDescent="0.25">
      <c r="A74" t="s">
        <v>815</v>
      </c>
      <c r="B74" t="s">
        <v>1409</v>
      </c>
      <c r="C74" t="s">
        <v>4</v>
      </c>
      <c r="D74" t="s">
        <v>10</v>
      </c>
      <c r="E74" t="s">
        <v>1201</v>
      </c>
      <c r="F74" t="s">
        <v>811</v>
      </c>
      <c r="G74" t="s">
        <v>1483</v>
      </c>
      <c r="H74" t="s">
        <v>283</v>
      </c>
      <c r="I74" t="s">
        <v>1483</v>
      </c>
      <c r="J74" t="s">
        <v>283</v>
      </c>
      <c r="K74" t="s">
        <v>3010</v>
      </c>
      <c r="L74" t="s">
        <v>3011</v>
      </c>
      <c r="M74" t="s">
        <v>3022</v>
      </c>
      <c r="N74" t="s">
        <v>3024</v>
      </c>
    </row>
    <row r="75" spans="1:14" x14ac:dyDescent="0.25">
      <c r="A75" t="s">
        <v>777</v>
      </c>
      <c r="B75" t="s">
        <v>1410</v>
      </c>
      <c r="C75" t="s">
        <v>7</v>
      </c>
      <c r="D75" t="s">
        <v>9</v>
      </c>
      <c r="E75" t="s">
        <v>966</v>
      </c>
      <c r="F75" t="s">
        <v>811</v>
      </c>
      <c r="G75" t="s">
        <v>1483</v>
      </c>
      <c r="H75" t="s">
        <v>265</v>
      </c>
      <c r="I75" t="s">
        <v>1483</v>
      </c>
      <c r="J75" t="s">
        <v>265</v>
      </c>
      <c r="K75" t="s">
        <v>3010</v>
      </c>
      <c r="L75" t="s">
        <v>3011</v>
      </c>
      <c r="M75" t="s">
        <v>3022</v>
      </c>
      <c r="N75" t="s">
        <v>3024</v>
      </c>
    </row>
    <row r="76" spans="1:14" x14ac:dyDescent="0.25">
      <c r="A76" t="s">
        <v>716</v>
      </c>
      <c r="B76" t="s">
        <v>1411</v>
      </c>
      <c r="C76" t="s">
        <v>4</v>
      </c>
      <c r="D76" t="s">
        <v>11</v>
      </c>
      <c r="E76" t="s">
        <v>927</v>
      </c>
      <c r="F76" t="s">
        <v>811</v>
      </c>
      <c r="G76" t="s">
        <v>1483</v>
      </c>
      <c r="H76" t="s">
        <v>149</v>
      </c>
      <c r="I76" t="s">
        <v>1483</v>
      </c>
      <c r="J76" t="s">
        <v>149</v>
      </c>
      <c r="K76" t="s">
        <v>3010</v>
      </c>
      <c r="L76" t="s">
        <v>3011</v>
      </c>
      <c r="M76" t="s">
        <v>3022</v>
      </c>
      <c r="N76" t="s">
        <v>3024</v>
      </c>
    </row>
    <row r="77" spans="1:14" x14ac:dyDescent="0.25">
      <c r="A77" t="s">
        <v>793</v>
      </c>
      <c r="B77" t="s">
        <v>1412</v>
      </c>
      <c r="C77" t="s">
        <v>7</v>
      </c>
      <c r="D77" t="s">
        <v>9</v>
      </c>
      <c r="E77" t="s">
        <v>1343</v>
      </c>
      <c r="F77" t="s">
        <v>679</v>
      </c>
      <c r="G77" t="s">
        <v>1483</v>
      </c>
      <c r="H77" t="s">
        <v>129</v>
      </c>
      <c r="I77" t="s">
        <v>1483</v>
      </c>
      <c r="J77" t="s">
        <v>129</v>
      </c>
      <c r="K77" t="s">
        <v>3010</v>
      </c>
      <c r="L77" t="s">
        <v>3011</v>
      </c>
      <c r="M77" t="s">
        <v>3022</v>
      </c>
      <c r="N77" t="s">
        <v>3024</v>
      </c>
    </row>
    <row r="78" spans="1:14" x14ac:dyDescent="0.25">
      <c r="A78" t="s">
        <v>642</v>
      </c>
      <c r="B78" t="s">
        <v>1413</v>
      </c>
      <c r="C78" t="s">
        <v>6</v>
      </c>
      <c r="D78" t="s">
        <v>15</v>
      </c>
      <c r="E78" t="s">
        <v>1343</v>
      </c>
      <c r="F78" t="s">
        <v>679</v>
      </c>
      <c r="G78" t="s">
        <v>1483</v>
      </c>
      <c r="H78" t="s">
        <v>261</v>
      </c>
      <c r="I78" t="s">
        <v>1483</v>
      </c>
      <c r="J78" t="s">
        <v>261</v>
      </c>
      <c r="K78" t="s">
        <v>3010</v>
      </c>
      <c r="L78" t="s">
        <v>3011</v>
      </c>
      <c r="M78" t="s">
        <v>3022</v>
      </c>
      <c r="N78" t="s">
        <v>3024</v>
      </c>
    </row>
    <row r="79" spans="1:14" x14ac:dyDescent="0.25">
      <c r="A79" t="s">
        <v>794</v>
      </c>
      <c r="B79" t="s">
        <v>1414</v>
      </c>
      <c r="C79" t="s">
        <v>4</v>
      </c>
      <c r="D79" t="s">
        <v>10</v>
      </c>
      <c r="E79" t="s">
        <v>1343</v>
      </c>
      <c r="F79" t="s">
        <v>679</v>
      </c>
      <c r="G79" t="s">
        <v>1483</v>
      </c>
      <c r="H79" t="s">
        <v>261</v>
      </c>
      <c r="I79" t="s">
        <v>1483</v>
      </c>
      <c r="J79" t="s">
        <v>261</v>
      </c>
      <c r="K79" t="s">
        <v>3010</v>
      </c>
      <c r="L79" t="s">
        <v>3011</v>
      </c>
      <c r="M79" t="s">
        <v>3022</v>
      </c>
      <c r="N79" t="s">
        <v>3024</v>
      </c>
    </row>
    <row r="80" spans="1:14" x14ac:dyDescent="0.25">
      <c r="A80" t="s">
        <v>393</v>
      </c>
      <c r="B80" t="s">
        <v>1415</v>
      </c>
      <c r="C80" t="s">
        <v>7</v>
      </c>
      <c r="D80" t="s">
        <v>9</v>
      </c>
      <c r="E80" t="s">
        <v>1201</v>
      </c>
      <c r="F80" t="s">
        <v>679</v>
      </c>
      <c r="G80" t="s">
        <v>1483</v>
      </c>
      <c r="H80" t="s">
        <v>261</v>
      </c>
      <c r="I80" t="s">
        <v>1483</v>
      </c>
      <c r="J80" t="s">
        <v>261</v>
      </c>
      <c r="K80" t="s">
        <v>3010</v>
      </c>
      <c r="L80" t="s">
        <v>3011</v>
      </c>
      <c r="M80" t="s">
        <v>3022</v>
      </c>
      <c r="N80" t="s">
        <v>3024</v>
      </c>
    </row>
    <row r="81" spans="1:14" x14ac:dyDescent="0.25">
      <c r="A81" t="s">
        <v>395</v>
      </c>
      <c r="B81" t="s">
        <v>1416</v>
      </c>
      <c r="C81" t="s">
        <v>4</v>
      </c>
      <c r="D81" t="s">
        <v>9</v>
      </c>
      <c r="E81" t="s">
        <v>1201</v>
      </c>
      <c r="F81" t="s">
        <v>679</v>
      </c>
      <c r="G81" t="s">
        <v>1483</v>
      </c>
      <c r="H81" t="s">
        <v>112</v>
      </c>
      <c r="I81" t="s">
        <v>1483</v>
      </c>
      <c r="J81" t="s">
        <v>112</v>
      </c>
      <c r="K81" t="s">
        <v>3010</v>
      </c>
      <c r="L81" t="s">
        <v>3011</v>
      </c>
      <c r="M81" t="s">
        <v>3022</v>
      </c>
      <c r="N81" t="s">
        <v>3025</v>
      </c>
    </row>
    <row r="82" spans="1:14" x14ac:dyDescent="0.25">
      <c r="A82" t="s">
        <v>396</v>
      </c>
      <c r="B82" t="s">
        <v>1417</v>
      </c>
      <c r="C82" t="s">
        <v>7</v>
      </c>
      <c r="D82" t="s">
        <v>15</v>
      </c>
      <c r="E82" t="s">
        <v>1343</v>
      </c>
      <c r="F82" t="s">
        <v>679</v>
      </c>
      <c r="G82" t="s">
        <v>1483</v>
      </c>
      <c r="H82" t="s">
        <v>88</v>
      </c>
      <c r="I82" t="s">
        <v>1483</v>
      </c>
      <c r="J82" t="s">
        <v>88</v>
      </c>
      <c r="K82" t="s">
        <v>3010</v>
      </c>
      <c r="L82" t="s">
        <v>3011</v>
      </c>
      <c r="M82" t="s">
        <v>3022</v>
      </c>
      <c r="N82" t="s">
        <v>3025</v>
      </c>
    </row>
    <row r="83" spans="1:14" x14ac:dyDescent="0.25">
      <c r="A83" t="s">
        <v>394</v>
      </c>
      <c r="B83" t="s">
        <v>1418</v>
      </c>
      <c r="C83" t="s">
        <v>4</v>
      </c>
      <c r="D83" t="s">
        <v>9</v>
      </c>
      <c r="E83" t="s">
        <v>1343</v>
      </c>
      <c r="F83" t="s">
        <v>679</v>
      </c>
      <c r="G83" t="s">
        <v>1483</v>
      </c>
      <c r="H83" t="s">
        <v>88</v>
      </c>
      <c r="I83" t="s">
        <v>1483</v>
      </c>
      <c r="J83" t="s">
        <v>88</v>
      </c>
      <c r="K83" t="s">
        <v>3010</v>
      </c>
      <c r="L83" t="s">
        <v>3011</v>
      </c>
      <c r="M83" t="s">
        <v>3022</v>
      </c>
      <c r="N83" t="s">
        <v>3025</v>
      </c>
    </row>
    <row r="84" spans="1:14" x14ac:dyDescent="0.25">
      <c r="A84" t="s">
        <v>643</v>
      </c>
      <c r="B84" t="s">
        <v>1419</v>
      </c>
      <c r="C84" t="s">
        <v>6</v>
      </c>
      <c r="D84" t="s">
        <v>10</v>
      </c>
      <c r="E84" t="s">
        <v>1343</v>
      </c>
      <c r="F84" t="s">
        <v>679</v>
      </c>
      <c r="G84" t="s">
        <v>1483</v>
      </c>
      <c r="H84" t="s">
        <v>57</v>
      </c>
      <c r="I84" t="s">
        <v>1483</v>
      </c>
      <c r="J84" t="s">
        <v>57</v>
      </c>
      <c r="K84" t="s">
        <v>3010</v>
      </c>
      <c r="L84" t="s">
        <v>3011</v>
      </c>
      <c r="M84" t="s">
        <v>3022</v>
      </c>
      <c r="N84" t="s">
        <v>3025</v>
      </c>
    </row>
    <row r="85" spans="1:14" x14ac:dyDescent="0.25">
      <c r="A85" t="s">
        <v>696</v>
      </c>
      <c r="B85" t="s">
        <v>1420</v>
      </c>
      <c r="C85" t="s">
        <v>4</v>
      </c>
      <c r="D85" t="s">
        <v>9</v>
      </c>
      <c r="E85" t="s">
        <v>1201</v>
      </c>
      <c r="F85" t="s">
        <v>679</v>
      </c>
      <c r="G85" t="s">
        <v>1483</v>
      </c>
      <c r="H85" t="s">
        <v>74</v>
      </c>
      <c r="I85" t="s">
        <v>1483</v>
      </c>
      <c r="J85" t="s">
        <v>74</v>
      </c>
      <c r="K85" t="s">
        <v>3010</v>
      </c>
      <c r="L85" t="s">
        <v>3011</v>
      </c>
      <c r="M85" t="s">
        <v>3022</v>
      </c>
      <c r="N85" t="s">
        <v>3025</v>
      </c>
    </row>
    <row r="86" spans="1:14" x14ac:dyDescent="0.25">
      <c r="A86" t="s">
        <v>750</v>
      </c>
      <c r="B86" t="s">
        <v>1421</v>
      </c>
      <c r="C86" t="s">
        <v>7</v>
      </c>
      <c r="D86" t="s">
        <v>15</v>
      </c>
      <c r="E86" t="s">
        <v>1343</v>
      </c>
      <c r="F86" t="s">
        <v>679</v>
      </c>
      <c r="G86" t="s">
        <v>1483</v>
      </c>
      <c r="H86" t="s">
        <v>88</v>
      </c>
      <c r="I86" t="s">
        <v>1483</v>
      </c>
      <c r="J86" t="s">
        <v>88</v>
      </c>
      <c r="K86" t="s">
        <v>3010</v>
      </c>
      <c r="L86" t="s">
        <v>3011</v>
      </c>
      <c r="M86" t="s">
        <v>3022</v>
      </c>
      <c r="N86" t="s">
        <v>3025</v>
      </c>
    </row>
    <row r="87" spans="1:14" x14ac:dyDescent="0.25">
      <c r="A87" t="s">
        <v>653</v>
      </c>
      <c r="B87" t="s">
        <v>1422</v>
      </c>
      <c r="C87" t="s">
        <v>4</v>
      </c>
      <c r="D87" t="s">
        <v>9</v>
      </c>
      <c r="E87" t="s">
        <v>1343</v>
      </c>
      <c r="F87" t="s">
        <v>679</v>
      </c>
      <c r="G87" t="s">
        <v>1483</v>
      </c>
      <c r="H87" t="s">
        <v>57</v>
      </c>
      <c r="I87" t="s">
        <v>1483</v>
      </c>
      <c r="J87" t="s">
        <v>57</v>
      </c>
      <c r="K87" t="s">
        <v>3010</v>
      </c>
      <c r="L87" t="s">
        <v>3011</v>
      </c>
      <c r="M87" t="s">
        <v>3022</v>
      </c>
      <c r="N87" t="s">
        <v>3025</v>
      </c>
    </row>
    <row r="88" spans="1:14" x14ac:dyDescent="0.25">
      <c r="A88" t="s">
        <v>742</v>
      </c>
      <c r="B88" t="s">
        <v>1423</v>
      </c>
      <c r="C88" t="s">
        <v>6</v>
      </c>
      <c r="D88" t="s">
        <v>11</v>
      </c>
      <c r="E88" t="s">
        <v>1424</v>
      </c>
      <c r="F88" t="s">
        <v>679</v>
      </c>
      <c r="G88" t="s">
        <v>1483</v>
      </c>
      <c r="H88" t="s">
        <v>57</v>
      </c>
      <c r="I88" t="s">
        <v>1483</v>
      </c>
      <c r="J88" t="s">
        <v>57</v>
      </c>
      <c r="K88" t="s">
        <v>3010</v>
      </c>
      <c r="L88" t="s">
        <v>3011</v>
      </c>
      <c r="M88" t="s">
        <v>3022</v>
      </c>
      <c r="N88" t="s">
        <v>3025</v>
      </c>
    </row>
    <row r="89" spans="1:14" x14ac:dyDescent="0.25">
      <c r="A89" t="s">
        <v>825</v>
      </c>
      <c r="B89" t="s">
        <v>1425</v>
      </c>
      <c r="C89" t="s">
        <v>6</v>
      </c>
      <c r="D89" t="s">
        <v>10</v>
      </c>
      <c r="E89" t="s">
        <v>1201</v>
      </c>
      <c r="F89" t="s">
        <v>679</v>
      </c>
      <c r="G89" t="s">
        <v>1483</v>
      </c>
      <c r="H89" t="s">
        <v>57</v>
      </c>
      <c r="I89" t="s">
        <v>1483</v>
      </c>
      <c r="J89" t="s">
        <v>57</v>
      </c>
      <c r="K89" t="s">
        <v>3010</v>
      </c>
      <c r="L89" t="s">
        <v>3011</v>
      </c>
      <c r="M89" t="s">
        <v>3022</v>
      </c>
      <c r="N89" t="s">
        <v>3025</v>
      </c>
    </row>
    <row r="90" spans="1:14" x14ac:dyDescent="0.25">
      <c r="A90" t="s">
        <v>726</v>
      </c>
      <c r="B90" t="s">
        <v>1426</v>
      </c>
      <c r="C90" t="s">
        <v>7</v>
      </c>
      <c r="D90" t="s">
        <v>15</v>
      </c>
      <c r="E90" t="s">
        <v>1343</v>
      </c>
      <c r="F90" t="s">
        <v>679</v>
      </c>
      <c r="G90" t="s">
        <v>1483</v>
      </c>
      <c r="H90" t="s">
        <v>968</v>
      </c>
      <c r="I90" t="s">
        <v>1483</v>
      </c>
      <c r="J90" t="s">
        <v>968</v>
      </c>
      <c r="K90" t="s">
        <v>3010</v>
      </c>
      <c r="L90" t="s">
        <v>3011</v>
      </c>
      <c r="M90" t="s">
        <v>3022</v>
      </c>
      <c r="N90" t="s">
        <v>3026</v>
      </c>
    </row>
    <row r="91" spans="1:14" x14ac:dyDescent="0.25">
      <c r="A91" t="s">
        <v>645</v>
      </c>
      <c r="B91" t="s">
        <v>1427</v>
      </c>
      <c r="C91" t="s">
        <v>4</v>
      </c>
      <c r="D91" t="s">
        <v>9</v>
      </c>
      <c r="E91" t="s">
        <v>1343</v>
      </c>
      <c r="F91" t="s">
        <v>679</v>
      </c>
      <c r="G91" t="s">
        <v>1483</v>
      </c>
      <c r="H91" t="s">
        <v>968</v>
      </c>
      <c r="I91" t="s">
        <v>1483</v>
      </c>
      <c r="J91" t="s">
        <v>968</v>
      </c>
      <c r="K91" t="s">
        <v>3010</v>
      </c>
      <c r="L91" t="s">
        <v>3011</v>
      </c>
      <c r="M91" t="s">
        <v>3022</v>
      </c>
      <c r="N91" t="s">
        <v>3025</v>
      </c>
    </row>
    <row r="92" spans="1:14" x14ac:dyDescent="0.25">
      <c r="A92" t="s">
        <v>800</v>
      </c>
      <c r="B92" t="s">
        <v>1428</v>
      </c>
      <c r="C92" t="s">
        <v>4</v>
      </c>
      <c r="D92" t="s">
        <v>9</v>
      </c>
      <c r="E92" t="s">
        <v>1201</v>
      </c>
      <c r="F92" t="s">
        <v>679</v>
      </c>
      <c r="G92" t="s">
        <v>1483</v>
      </c>
      <c r="H92" t="s">
        <v>74</v>
      </c>
      <c r="I92" t="s">
        <v>1483</v>
      </c>
      <c r="J92" t="s">
        <v>74</v>
      </c>
      <c r="K92" t="s">
        <v>3010</v>
      </c>
      <c r="L92" t="s">
        <v>3011</v>
      </c>
      <c r="M92" t="s">
        <v>3022</v>
      </c>
      <c r="N92" t="s">
        <v>3025</v>
      </c>
    </row>
    <row r="93" spans="1:14" x14ac:dyDescent="0.25">
      <c r="A93" t="s">
        <v>773</v>
      </c>
      <c r="B93" t="s">
        <v>1429</v>
      </c>
      <c r="C93" t="s">
        <v>7</v>
      </c>
      <c r="D93" t="s">
        <v>15</v>
      </c>
      <c r="E93" t="s">
        <v>1343</v>
      </c>
      <c r="F93" t="s">
        <v>679</v>
      </c>
      <c r="G93" t="s">
        <v>1483</v>
      </c>
      <c r="H93" t="s">
        <v>1021</v>
      </c>
      <c r="I93" t="s">
        <v>1483</v>
      </c>
      <c r="J93" t="s">
        <v>1021</v>
      </c>
      <c r="K93" t="s">
        <v>3010</v>
      </c>
      <c r="L93" t="s">
        <v>3011</v>
      </c>
      <c r="M93" t="s">
        <v>3027</v>
      </c>
      <c r="N93" t="s">
        <v>3026</v>
      </c>
    </row>
    <row r="94" spans="1:14" x14ac:dyDescent="0.25">
      <c r="A94" t="s">
        <v>784</v>
      </c>
      <c r="B94" t="s">
        <v>1430</v>
      </c>
      <c r="C94" t="s">
        <v>4</v>
      </c>
      <c r="D94" t="s">
        <v>9</v>
      </c>
      <c r="E94" t="s">
        <v>1343</v>
      </c>
      <c r="F94" t="s">
        <v>679</v>
      </c>
      <c r="G94" t="s">
        <v>1483</v>
      </c>
      <c r="H94" t="s">
        <v>1021</v>
      </c>
      <c r="I94" t="s">
        <v>1483</v>
      </c>
      <c r="J94" t="s">
        <v>1021</v>
      </c>
      <c r="K94" t="s">
        <v>3010</v>
      </c>
      <c r="L94" t="s">
        <v>3011</v>
      </c>
      <c r="M94" t="s">
        <v>3027</v>
      </c>
      <c r="N94" t="s">
        <v>3026</v>
      </c>
    </row>
    <row r="95" spans="1:14" x14ac:dyDescent="0.25">
      <c r="A95" t="s">
        <v>789</v>
      </c>
      <c r="B95" t="s">
        <v>1431</v>
      </c>
      <c r="C95" t="s">
        <v>6</v>
      </c>
      <c r="D95" t="s">
        <v>11</v>
      </c>
      <c r="E95" t="s">
        <v>1201</v>
      </c>
      <c r="F95" t="s">
        <v>679</v>
      </c>
      <c r="G95" t="s">
        <v>1483</v>
      </c>
      <c r="H95" t="s">
        <v>111</v>
      </c>
      <c r="I95" t="s">
        <v>1483</v>
      </c>
      <c r="J95" t="s">
        <v>111</v>
      </c>
      <c r="K95" t="s">
        <v>3010</v>
      </c>
      <c r="L95" t="s">
        <v>3011</v>
      </c>
      <c r="M95" t="s">
        <v>3027</v>
      </c>
      <c r="N95" t="s">
        <v>3026</v>
      </c>
    </row>
    <row r="96" spans="1:14" x14ac:dyDescent="0.25">
      <c r="A96" t="s">
        <v>646</v>
      </c>
      <c r="B96" t="s">
        <v>1432</v>
      </c>
      <c r="C96" t="s">
        <v>6</v>
      </c>
      <c r="D96" t="s">
        <v>11</v>
      </c>
      <c r="E96" t="s">
        <v>1201</v>
      </c>
      <c r="F96" t="s">
        <v>679</v>
      </c>
      <c r="G96" t="s">
        <v>1483</v>
      </c>
      <c r="H96" t="s">
        <v>111</v>
      </c>
      <c r="I96" t="s">
        <v>1483</v>
      </c>
      <c r="J96" t="s">
        <v>111</v>
      </c>
      <c r="K96" t="s">
        <v>3010</v>
      </c>
      <c r="L96" t="s">
        <v>3011</v>
      </c>
      <c r="M96" t="s">
        <v>3027</v>
      </c>
      <c r="N96" t="s">
        <v>3026</v>
      </c>
    </row>
    <row r="97" spans="1:14" x14ac:dyDescent="0.25">
      <c r="A97" t="s">
        <v>682</v>
      </c>
      <c r="B97" t="s">
        <v>1433</v>
      </c>
      <c r="C97" t="s">
        <v>4</v>
      </c>
      <c r="D97" t="s">
        <v>9</v>
      </c>
      <c r="E97" t="s">
        <v>1201</v>
      </c>
      <c r="F97" t="s">
        <v>679</v>
      </c>
      <c r="G97" t="s">
        <v>1483</v>
      </c>
      <c r="H97" t="s">
        <v>1021</v>
      </c>
      <c r="I97" t="s">
        <v>1483</v>
      </c>
      <c r="J97" t="s">
        <v>1021</v>
      </c>
      <c r="K97" t="s">
        <v>3010</v>
      </c>
      <c r="L97" t="s">
        <v>3011</v>
      </c>
      <c r="M97" t="s">
        <v>3027</v>
      </c>
      <c r="N97" t="s">
        <v>3026</v>
      </c>
    </row>
    <row r="98" spans="1:14" x14ac:dyDescent="0.25">
      <c r="A98" t="s">
        <v>671</v>
      </c>
      <c r="B98" t="s">
        <v>1434</v>
      </c>
      <c r="C98" t="s">
        <v>7</v>
      </c>
      <c r="D98" t="s">
        <v>15</v>
      </c>
      <c r="E98" t="s">
        <v>1201</v>
      </c>
      <c r="F98" t="s">
        <v>679</v>
      </c>
      <c r="G98" t="s">
        <v>1483</v>
      </c>
      <c r="H98" t="s">
        <v>111</v>
      </c>
      <c r="I98" t="s">
        <v>1483</v>
      </c>
      <c r="J98" t="s">
        <v>111</v>
      </c>
      <c r="K98" t="s">
        <v>3010</v>
      </c>
      <c r="L98" t="s">
        <v>3011</v>
      </c>
      <c r="M98" t="s">
        <v>3027</v>
      </c>
      <c r="N98" t="s">
        <v>3026</v>
      </c>
    </row>
    <row r="99" spans="1:14" x14ac:dyDescent="0.25">
      <c r="A99" t="s">
        <v>746</v>
      </c>
      <c r="B99" t="s">
        <v>1435</v>
      </c>
      <c r="C99" t="s">
        <v>6</v>
      </c>
      <c r="D99" t="s">
        <v>10</v>
      </c>
      <c r="E99" t="s">
        <v>1201</v>
      </c>
      <c r="F99" t="s">
        <v>679</v>
      </c>
      <c r="G99" t="s">
        <v>1483</v>
      </c>
      <c r="H99" t="s">
        <v>111</v>
      </c>
      <c r="I99" t="s">
        <v>1483</v>
      </c>
      <c r="J99" t="s">
        <v>111</v>
      </c>
      <c r="K99" t="s">
        <v>3010</v>
      </c>
      <c r="L99" t="s">
        <v>3011</v>
      </c>
      <c r="M99" t="s">
        <v>3027</v>
      </c>
      <c r="N99" t="s">
        <v>3026</v>
      </c>
    </row>
    <row r="100" spans="1:14" x14ac:dyDescent="0.25">
      <c r="A100" t="s">
        <v>813</v>
      </c>
      <c r="B100" t="s">
        <v>1436</v>
      </c>
      <c r="C100" t="s">
        <v>4</v>
      </c>
      <c r="D100" t="s">
        <v>9</v>
      </c>
      <c r="E100" t="s">
        <v>1343</v>
      </c>
      <c r="F100" t="s">
        <v>679</v>
      </c>
      <c r="G100" t="s">
        <v>1483</v>
      </c>
      <c r="H100" t="s">
        <v>149</v>
      </c>
      <c r="I100" t="s">
        <v>1483</v>
      </c>
      <c r="J100" t="s">
        <v>149</v>
      </c>
      <c r="K100" t="s">
        <v>3010</v>
      </c>
      <c r="L100" t="s">
        <v>3011</v>
      </c>
      <c r="M100" t="s">
        <v>3027</v>
      </c>
      <c r="N100" t="s">
        <v>3026</v>
      </c>
    </row>
    <row r="101" spans="1:14" x14ac:dyDescent="0.25">
      <c r="A101" t="s">
        <v>659</v>
      </c>
      <c r="B101" t="s">
        <v>1437</v>
      </c>
      <c r="C101" t="s">
        <v>7</v>
      </c>
      <c r="D101" t="s">
        <v>15</v>
      </c>
      <c r="E101" t="s">
        <v>1201</v>
      </c>
      <c r="F101" t="s">
        <v>679</v>
      </c>
      <c r="G101" t="s">
        <v>1483</v>
      </c>
      <c r="H101" t="s">
        <v>193</v>
      </c>
      <c r="I101" t="s">
        <v>1483</v>
      </c>
      <c r="J101" t="s">
        <v>193</v>
      </c>
      <c r="K101" t="s">
        <v>3010</v>
      </c>
      <c r="L101" t="s">
        <v>3011</v>
      </c>
      <c r="M101" t="s">
        <v>3027</v>
      </c>
      <c r="N101" t="s">
        <v>3026</v>
      </c>
    </row>
    <row r="102" spans="1:14" x14ac:dyDescent="0.25">
      <c r="A102" t="s">
        <v>695</v>
      </c>
      <c r="B102" t="s">
        <v>1438</v>
      </c>
      <c r="C102" t="s">
        <v>6</v>
      </c>
      <c r="D102" t="s">
        <v>11</v>
      </c>
      <c r="E102" t="s">
        <v>1201</v>
      </c>
      <c r="F102" t="s">
        <v>679</v>
      </c>
      <c r="G102" t="s">
        <v>1483</v>
      </c>
      <c r="H102" t="s">
        <v>149</v>
      </c>
      <c r="I102" t="s">
        <v>1483</v>
      </c>
      <c r="J102" t="s">
        <v>149</v>
      </c>
      <c r="K102" t="s">
        <v>3010</v>
      </c>
      <c r="L102" t="s">
        <v>3011</v>
      </c>
      <c r="M102" t="s">
        <v>3027</v>
      </c>
      <c r="N102" t="s">
        <v>3026</v>
      </c>
    </row>
    <row r="103" spans="1:14" x14ac:dyDescent="0.25">
      <c r="A103" t="s">
        <v>672</v>
      </c>
      <c r="B103" t="s">
        <v>1439</v>
      </c>
      <c r="C103" t="s">
        <v>6</v>
      </c>
      <c r="D103" t="s">
        <v>11</v>
      </c>
      <c r="E103" t="s">
        <v>1201</v>
      </c>
      <c r="F103" t="s">
        <v>399</v>
      </c>
      <c r="G103" t="s">
        <v>1483</v>
      </c>
      <c r="H103" t="s">
        <v>389</v>
      </c>
      <c r="I103" t="s">
        <v>1483</v>
      </c>
      <c r="J103" t="s">
        <v>389</v>
      </c>
      <c r="K103" t="s">
        <v>3010</v>
      </c>
      <c r="L103" t="s">
        <v>3011</v>
      </c>
      <c r="M103" t="s">
        <v>3027</v>
      </c>
      <c r="N103" t="s">
        <v>3026</v>
      </c>
    </row>
    <row r="104" spans="1:14" x14ac:dyDescent="0.25">
      <c r="A104" t="s">
        <v>799</v>
      </c>
      <c r="B104" t="s">
        <v>1440</v>
      </c>
      <c r="C104" t="s">
        <v>4</v>
      </c>
      <c r="D104" t="s">
        <v>9</v>
      </c>
      <c r="E104" t="s">
        <v>1343</v>
      </c>
      <c r="F104" t="s">
        <v>679</v>
      </c>
      <c r="G104" t="s">
        <v>1483</v>
      </c>
      <c r="H104" t="s">
        <v>193</v>
      </c>
      <c r="I104" t="s">
        <v>1483</v>
      </c>
      <c r="J104" t="s">
        <v>193</v>
      </c>
      <c r="K104" t="s">
        <v>3010</v>
      </c>
      <c r="L104" t="s">
        <v>3011</v>
      </c>
      <c r="M104" t="s">
        <v>3027</v>
      </c>
      <c r="N104" t="s">
        <v>3026</v>
      </c>
    </row>
    <row r="105" spans="1:14" x14ac:dyDescent="0.25">
      <c r="A105" t="s">
        <v>715</v>
      </c>
      <c r="B105" t="s">
        <v>1441</v>
      </c>
      <c r="C105" t="s">
        <v>7</v>
      </c>
      <c r="D105" t="s">
        <v>15</v>
      </c>
      <c r="E105" t="s">
        <v>1343</v>
      </c>
      <c r="F105" t="s">
        <v>399</v>
      </c>
      <c r="G105" t="s">
        <v>1483</v>
      </c>
      <c r="H105" t="s">
        <v>38</v>
      </c>
      <c r="I105" t="s">
        <v>1483</v>
      </c>
      <c r="J105" t="s">
        <v>38</v>
      </c>
      <c r="K105" t="s">
        <v>3010</v>
      </c>
      <c r="L105" t="s">
        <v>3011</v>
      </c>
      <c r="M105" t="s">
        <v>3027</v>
      </c>
      <c r="N105" t="s">
        <v>3026</v>
      </c>
    </row>
    <row r="106" spans="1:14" x14ac:dyDescent="0.25">
      <c r="A106" t="s">
        <v>725</v>
      </c>
      <c r="B106" t="s">
        <v>1442</v>
      </c>
      <c r="C106" t="s">
        <v>4</v>
      </c>
      <c r="D106" t="s">
        <v>9</v>
      </c>
      <c r="E106" t="s">
        <v>1343</v>
      </c>
      <c r="F106" t="s">
        <v>399</v>
      </c>
      <c r="G106" t="s">
        <v>1483</v>
      </c>
      <c r="H106" t="s">
        <v>88</v>
      </c>
      <c r="I106" t="s">
        <v>1483</v>
      </c>
      <c r="J106" t="s">
        <v>88</v>
      </c>
      <c r="K106" t="s">
        <v>3010</v>
      </c>
      <c r="L106" t="s">
        <v>3011</v>
      </c>
      <c r="M106" t="s">
        <v>3027</v>
      </c>
      <c r="N106" t="s">
        <v>3026</v>
      </c>
    </row>
    <row r="107" spans="1:14" x14ac:dyDescent="0.25">
      <c r="A107" t="s">
        <v>819</v>
      </c>
      <c r="B107" t="s">
        <v>1443</v>
      </c>
      <c r="C107" t="s">
        <v>6</v>
      </c>
      <c r="D107" t="s">
        <v>10</v>
      </c>
      <c r="E107" t="s">
        <v>1343</v>
      </c>
      <c r="F107" t="s">
        <v>399</v>
      </c>
      <c r="G107" t="s">
        <v>1483</v>
      </c>
      <c r="H107" t="s">
        <v>1366</v>
      </c>
      <c r="I107" t="s">
        <v>1483</v>
      </c>
      <c r="J107" t="s">
        <v>1366</v>
      </c>
      <c r="K107" t="s">
        <v>3010</v>
      </c>
      <c r="L107" t="s">
        <v>3011</v>
      </c>
      <c r="M107" t="s">
        <v>3027</v>
      </c>
      <c r="N107" t="s">
        <v>3026</v>
      </c>
    </row>
    <row r="108" spans="1:14" x14ac:dyDescent="0.25">
      <c r="A108" t="s">
        <v>670</v>
      </c>
      <c r="B108" t="s">
        <v>1444</v>
      </c>
      <c r="C108" t="s">
        <v>6</v>
      </c>
      <c r="D108" t="s">
        <v>11</v>
      </c>
      <c r="E108" t="s">
        <v>1343</v>
      </c>
      <c r="F108" t="s">
        <v>399</v>
      </c>
      <c r="G108" t="s">
        <v>1483</v>
      </c>
      <c r="H108" t="s">
        <v>39</v>
      </c>
      <c r="I108" t="s">
        <v>1483</v>
      </c>
      <c r="J108" t="s">
        <v>39</v>
      </c>
      <c r="K108" t="s">
        <v>3010</v>
      </c>
      <c r="L108" t="s">
        <v>3011</v>
      </c>
      <c r="M108" t="s">
        <v>3027</v>
      </c>
      <c r="N108" t="s">
        <v>3026</v>
      </c>
    </row>
    <row r="109" spans="1:14" x14ac:dyDescent="0.25">
      <c r="A109" t="s">
        <v>693</v>
      </c>
      <c r="B109" t="s">
        <v>1445</v>
      </c>
      <c r="C109" t="s">
        <v>6</v>
      </c>
      <c r="D109" t="s">
        <v>11</v>
      </c>
      <c r="E109" t="s">
        <v>1201</v>
      </c>
      <c r="F109" t="s">
        <v>399</v>
      </c>
      <c r="G109" t="s">
        <v>1483</v>
      </c>
      <c r="H109" t="s">
        <v>1446</v>
      </c>
      <c r="I109" t="s">
        <v>1483</v>
      </c>
      <c r="J109" t="s">
        <v>1446</v>
      </c>
      <c r="K109" t="s">
        <v>3010</v>
      </c>
      <c r="L109" t="s">
        <v>3011</v>
      </c>
      <c r="M109" t="s">
        <v>3027</v>
      </c>
      <c r="N109" t="s">
        <v>3026</v>
      </c>
    </row>
    <row r="110" spans="1:14" x14ac:dyDescent="0.25">
      <c r="A110" t="s">
        <v>817</v>
      </c>
      <c r="B110" t="s">
        <v>1447</v>
      </c>
      <c r="C110" t="s">
        <v>7</v>
      </c>
      <c r="D110" t="s">
        <v>15</v>
      </c>
      <c r="E110" t="s">
        <v>1343</v>
      </c>
      <c r="F110" t="s">
        <v>399</v>
      </c>
      <c r="G110" t="s">
        <v>1483</v>
      </c>
      <c r="H110" t="s">
        <v>1446</v>
      </c>
      <c r="I110" t="s">
        <v>1483</v>
      </c>
      <c r="J110" t="s">
        <v>1446</v>
      </c>
      <c r="K110" t="s">
        <v>3010</v>
      </c>
      <c r="L110" t="s">
        <v>3011</v>
      </c>
      <c r="M110" t="s">
        <v>3027</v>
      </c>
      <c r="N110" t="s">
        <v>3026</v>
      </c>
    </row>
    <row r="111" spans="1:14" x14ac:dyDescent="0.25">
      <c r="A111" t="s">
        <v>807</v>
      </c>
      <c r="B111" t="s">
        <v>1448</v>
      </c>
      <c r="C111" t="s">
        <v>6</v>
      </c>
      <c r="D111" t="s">
        <v>11</v>
      </c>
      <c r="E111" t="s">
        <v>1201</v>
      </c>
      <c r="F111" t="s">
        <v>399</v>
      </c>
      <c r="G111" t="s">
        <v>1483</v>
      </c>
      <c r="H111" t="s">
        <v>58</v>
      </c>
      <c r="I111" t="s">
        <v>1483</v>
      </c>
      <c r="J111" t="s">
        <v>58</v>
      </c>
      <c r="K111" t="s">
        <v>3010</v>
      </c>
      <c r="L111" t="s">
        <v>3011</v>
      </c>
      <c r="M111" t="s">
        <v>3027</v>
      </c>
      <c r="N111" t="s">
        <v>3026</v>
      </c>
    </row>
    <row r="112" spans="1:14" x14ac:dyDescent="0.25">
      <c r="A112" t="s">
        <v>769</v>
      </c>
      <c r="B112" t="s">
        <v>1449</v>
      </c>
      <c r="C112" t="s">
        <v>6</v>
      </c>
      <c r="D112" t="s">
        <v>11</v>
      </c>
      <c r="E112" t="s">
        <v>1201</v>
      </c>
      <c r="F112" t="s">
        <v>399</v>
      </c>
      <c r="G112" t="s">
        <v>1483</v>
      </c>
      <c r="H112" t="s">
        <v>88</v>
      </c>
      <c r="I112" t="s">
        <v>1483</v>
      </c>
      <c r="J112" t="s">
        <v>88</v>
      </c>
      <c r="K112" t="s">
        <v>3010</v>
      </c>
      <c r="L112" t="s">
        <v>3011</v>
      </c>
      <c r="M112" t="s">
        <v>3027</v>
      </c>
      <c r="N112" t="s">
        <v>3026</v>
      </c>
    </row>
    <row r="113" spans="1:14" x14ac:dyDescent="0.25">
      <c r="A113" t="s">
        <v>731</v>
      </c>
      <c r="B113" t="s">
        <v>1450</v>
      </c>
      <c r="C113" t="s">
        <v>7</v>
      </c>
      <c r="D113" t="s">
        <v>15</v>
      </c>
      <c r="E113" t="s">
        <v>140</v>
      </c>
      <c r="F113" t="s">
        <v>399</v>
      </c>
      <c r="G113" t="s">
        <v>1483</v>
      </c>
      <c r="H113" t="s">
        <v>57</v>
      </c>
      <c r="I113" t="s">
        <v>1483</v>
      </c>
      <c r="J113" t="s">
        <v>57</v>
      </c>
      <c r="K113" t="s">
        <v>3010</v>
      </c>
      <c r="L113" t="s">
        <v>3011</v>
      </c>
      <c r="M113" t="s">
        <v>3027</v>
      </c>
      <c r="N113" t="s">
        <v>3026</v>
      </c>
    </row>
    <row r="114" spans="1:14" x14ac:dyDescent="0.25">
      <c r="A114" t="s">
        <v>797</v>
      </c>
      <c r="B114" t="s">
        <v>1451</v>
      </c>
      <c r="C114" t="s">
        <v>4</v>
      </c>
      <c r="D114" t="s">
        <v>9</v>
      </c>
      <c r="E114" t="s">
        <v>1343</v>
      </c>
      <c r="F114" t="s">
        <v>399</v>
      </c>
      <c r="G114" t="s">
        <v>1483</v>
      </c>
      <c r="H114" t="s">
        <v>1452</v>
      </c>
      <c r="I114" t="s">
        <v>1483</v>
      </c>
      <c r="J114" t="s">
        <v>1452</v>
      </c>
      <c r="K114" t="s">
        <v>3010</v>
      </c>
      <c r="L114" t="s">
        <v>3011</v>
      </c>
      <c r="M114" t="s">
        <v>3027</v>
      </c>
      <c r="N114" t="s">
        <v>3026</v>
      </c>
    </row>
    <row r="115" spans="1:14" x14ac:dyDescent="0.25">
      <c r="A115" t="s">
        <v>677</v>
      </c>
      <c r="B115" t="s">
        <v>1453</v>
      </c>
      <c r="C115" t="s">
        <v>4</v>
      </c>
      <c r="D115" t="s">
        <v>9</v>
      </c>
      <c r="E115" t="s">
        <v>140</v>
      </c>
      <c r="F115" t="s">
        <v>399</v>
      </c>
      <c r="G115" t="s">
        <v>1483</v>
      </c>
      <c r="H115" t="s">
        <v>74</v>
      </c>
      <c r="I115" t="s">
        <v>1483</v>
      </c>
      <c r="J115" t="s">
        <v>74</v>
      </c>
      <c r="K115" t="s">
        <v>3010</v>
      </c>
      <c r="L115" t="s">
        <v>3011</v>
      </c>
      <c r="M115" t="s">
        <v>3028</v>
      </c>
      <c r="N115" t="s">
        <v>3029</v>
      </c>
    </row>
    <row r="116" spans="1:14" x14ac:dyDescent="0.25">
      <c r="A116" t="s">
        <v>663</v>
      </c>
      <c r="B116" t="s">
        <v>1454</v>
      </c>
      <c r="C116" t="s">
        <v>6</v>
      </c>
      <c r="D116" t="s">
        <v>11</v>
      </c>
      <c r="E116" t="s">
        <v>1201</v>
      </c>
      <c r="F116" t="s">
        <v>399</v>
      </c>
      <c r="G116" t="s">
        <v>1483</v>
      </c>
      <c r="H116" t="s">
        <v>1452</v>
      </c>
      <c r="I116" t="s">
        <v>1483</v>
      </c>
      <c r="J116" t="s">
        <v>1452</v>
      </c>
      <c r="K116" t="s">
        <v>3010</v>
      </c>
      <c r="L116" t="s">
        <v>3011</v>
      </c>
      <c r="M116" t="s">
        <v>3028</v>
      </c>
      <c r="N116" t="s">
        <v>3029</v>
      </c>
    </row>
    <row r="117" spans="1:14" x14ac:dyDescent="0.25">
      <c r="A117" t="s">
        <v>783</v>
      </c>
      <c r="B117" t="s">
        <v>1455</v>
      </c>
      <c r="C117" t="s">
        <v>7</v>
      </c>
      <c r="D117" t="s">
        <v>15</v>
      </c>
      <c r="E117" t="s">
        <v>1343</v>
      </c>
      <c r="F117" t="s">
        <v>399</v>
      </c>
      <c r="G117" t="s">
        <v>1483</v>
      </c>
      <c r="H117" t="s">
        <v>1452</v>
      </c>
      <c r="I117" t="s">
        <v>1483</v>
      </c>
      <c r="J117" t="s">
        <v>1452</v>
      </c>
      <c r="K117" t="s">
        <v>3010</v>
      </c>
      <c r="L117" t="s">
        <v>3011</v>
      </c>
      <c r="M117" t="s">
        <v>3028</v>
      </c>
      <c r="N117" t="s">
        <v>3029</v>
      </c>
    </row>
    <row r="118" spans="1:14" x14ac:dyDescent="0.25">
      <c r="A118" t="s">
        <v>763</v>
      </c>
      <c r="B118" t="s">
        <v>1456</v>
      </c>
      <c r="C118" t="s">
        <v>7</v>
      </c>
      <c r="D118" t="s">
        <v>15</v>
      </c>
      <c r="E118" t="s">
        <v>1201</v>
      </c>
      <c r="F118" t="s">
        <v>399</v>
      </c>
      <c r="G118" t="s">
        <v>1483</v>
      </c>
      <c r="H118" t="s">
        <v>297</v>
      </c>
      <c r="I118" t="s">
        <v>1483</v>
      </c>
      <c r="J118" t="s">
        <v>297</v>
      </c>
      <c r="K118" t="s">
        <v>3010</v>
      </c>
      <c r="L118" t="s">
        <v>3011</v>
      </c>
      <c r="M118" t="s">
        <v>3028</v>
      </c>
      <c r="N118" t="s">
        <v>3029</v>
      </c>
    </row>
    <row r="119" spans="1:14" x14ac:dyDescent="0.25">
      <c r="A119" t="s">
        <v>822</v>
      </c>
      <c r="B119" t="s">
        <v>1457</v>
      </c>
      <c r="C119" t="s">
        <v>7</v>
      </c>
      <c r="D119" t="s">
        <v>15</v>
      </c>
      <c r="E119" t="s">
        <v>1201</v>
      </c>
      <c r="F119" t="s">
        <v>399</v>
      </c>
      <c r="G119" t="s">
        <v>1483</v>
      </c>
      <c r="H119" t="s">
        <v>87</v>
      </c>
      <c r="I119" t="s">
        <v>1483</v>
      </c>
      <c r="J119" t="s">
        <v>87</v>
      </c>
      <c r="K119" t="s">
        <v>3010</v>
      </c>
      <c r="L119" t="s">
        <v>3011</v>
      </c>
      <c r="M119" t="s">
        <v>3028</v>
      </c>
      <c r="N119" t="s">
        <v>3029</v>
      </c>
    </row>
    <row r="120" spans="1:14" x14ac:dyDescent="0.25">
      <c r="A120" t="s">
        <v>741</v>
      </c>
      <c r="B120" t="s">
        <v>1458</v>
      </c>
      <c r="C120" t="s">
        <v>4</v>
      </c>
      <c r="D120" t="s">
        <v>9</v>
      </c>
      <c r="E120" t="s">
        <v>1343</v>
      </c>
      <c r="F120" t="s">
        <v>399</v>
      </c>
      <c r="G120" t="s">
        <v>1483</v>
      </c>
      <c r="H120" t="s">
        <v>900</v>
      </c>
      <c r="I120" t="s">
        <v>1483</v>
      </c>
      <c r="J120" t="s">
        <v>900</v>
      </c>
      <c r="K120" t="s">
        <v>3010</v>
      </c>
      <c r="L120" t="s">
        <v>3011</v>
      </c>
      <c r="M120" t="s">
        <v>3028</v>
      </c>
      <c r="N120" t="s">
        <v>3029</v>
      </c>
    </row>
    <row r="121" spans="1:14" x14ac:dyDescent="0.25">
      <c r="A121" t="s">
        <v>826</v>
      </c>
      <c r="B121" t="s">
        <v>1459</v>
      </c>
      <c r="C121" t="s">
        <v>6</v>
      </c>
      <c r="D121" t="s">
        <v>11</v>
      </c>
      <c r="E121" t="s">
        <v>1201</v>
      </c>
      <c r="F121" t="s">
        <v>399</v>
      </c>
      <c r="G121" t="s">
        <v>1483</v>
      </c>
      <c r="H121" t="s">
        <v>1460</v>
      </c>
      <c r="I121" t="s">
        <v>1483</v>
      </c>
      <c r="J121" t="s">
        <v>1460</v>
      </c>
      <c r="K121" t="s">
        <v>3010</v>
      </c>
      <c r="L121" t="s">
        <v>3011</v>
      </c>
      <c r="M121" t="s">
        <v>3028</v>
      </c>
      <c r="N121" t="s">
        <v>3029</v>
      </c>
    </row>
    <row r="122" spans="1:14" x14ac:dyDescent="0.25">
      <c r="A122" t="s">
        <v>802</v>
      </c>
      <c r="B122" t="s">
        <v>1461</v>
      </c>
      <c r="C122" t="s">
        <v>7</v>
      </c>
      <c r="D122" t="s">
        <v>15</v>
      </c>
      <c r="E122" t="s">
        <v>1201</v>
      </c>
      <c r="F122" t="s">
        <v>399</v>
      </c>
      <c r="G122" t="s">
        <v>1483</v>
      </c>
      <c r="H122" t="s">
        <v>184</v>
      </c>
      <c r="I122" t="s">
        <v>1483</v>
      </c>
      <c r="J122" t="s">
        <v>184</v>
      </c>
      <c r="K122" t="s">
        <v>3010</v>
      </c>
      <c r="L122" t="s">
        <v>3011</v>
      </c>
      <c r="M122" t="s">
        <v>3028</v>
      </c>
      <c r="N122" t="s">
        <v>3029</v>
      </c>
    </row>
    <row r="123" spans="1:14" x14ac:dyDescent="0.25">
      <c r="A123" t="s">
        <v>745</v>
      </c>
      <c r="B123" t="s">
        <v>1462</v>
      </c>
      <c r="C123" t="s">
        <v>6</v>
      </c>
      <c r="D123" t="s">
        <v>10</v>
      </c>
      <c r="E123" t="s">
        <v>1463</v>
      </c>
      <c r="F123" t="s">
        <v>399</v>
      </c>
      <c r="G123" t="s">
        <v>1483</v>
      </c>
      <c r="H123" t="s">
        <v>126</v>
      </c>
      <c r="I123" t="s">
        <v>1483</v>
      </c>
      <c r="J123" t="s">
        <v>126</v>
      </c>
      <c r="K123" t="s">
        <v>3010</v>
      </c>
      <c r="L123" t="s">
        <v>3011</v>
      </c>
      <c r="M123" t="s">
        <v>3028</v>
      </c>
      <c r="N123" t="s">
        <v>3029</v>
      </c>
    </row>
    <row r="124" spans="1:14" x14ac:dyDescent="0.25">
      <c r="A124" t="s">
        <v>786</v>
      </c>
      <c r="B124" t="s">
        <v>1464</v>
      </c>
      <c r="C124" t="s">
        <v>4</v>
      </c>
      <c r="D124" t="s">
        <v>9</v>
      </c>
      <c r="E124" t="s">
        <v>1201</v>
      </c>
      <c r="F124" t="s">
        <v>804</v>
      </c>
      <c r="G124" t="s">
        <v>1483</v>
      </c>
      <c r="H124" t="s">
        <v>261</v>
      </c>
      <c r="I124" t="s">
        <v>1483</v>
      </c>
      <c r="J124" t="s">
        <v>261</v>
      </c>
      <c r="K124" t="s">
        <v>3010</v>
      </c>
      <c r="L124" t="s">
        <v>3011</v>
      </c>
      <c r="M124" t="s">
        <v>3028</v>
      </c>
      <c r="N124" t="s">
        <v>3029</v>
      </c>
    </row>
    <row r="125" spans="1:14" x14ac:dyDescent="0.25">
      <c r="A125" t="s">
        <v>823</v>
      </c>
      <c r="B125" t="s">
        <v>1465</v>
      </c>
      <c r="C125" t="s">
        <v>7</v>
      </c>
      <c r="D125" t="s">
        <v>10</v>
      </c>
      <c r="E125" t="s">
        <v>1201</v>
      </c>
      <c r="F125" t="s">
        <v>399</v>
      </c>
      <c r="G125" t="s">
        <v>1483</v>
      </c>
      <c r="H125" t="s">
        <v>56</v>
      </c>
      <c r="I125" t="s">
        <v>1483</v>
      </c>
      <c r="J125" t="s">
        <v>56</v>
      </c>
      <c r="K125" t="s">
        <v>3010</v>
      </c>
      <c r="L125" t="s">
        <v>3011</v>
      </c>
      <c r="M125" t="s">
        <v>3028</v>
      </c>
      <c r="N125" t="s">
        <v>3029</v>
      </c>
    </row>
    <row r="126" spans="1:14" x14ac:dyDescent="0.25">
      <c r="A126" t="s">
        <v>818</v>
      </c>
      <c r="B126" t="s">
        <v>1466</v>
      </c>
      <c r="C126" t="s">
        <v>4</v>
      </c>
      <c r="D126" t="s">
        <v>9</v>
      </c>
      <c r="E126" t="s">
        <v>1201</v>
      </c>
      <c r="F126" t="s">
        <v>804</v>
      </c>
      <c r="G126" t="s">
        <v>1483</v>
      </c>
      <c r="H126" t="s">
        <v>1467</v>
      </c>
      <c r="I126" t="s">
        <v>1483</v>
      </c>
      <c r="J126" t="s">
        <v>1467</v>
      </c>
      <c r="K126" t="s">
        <v>3010</v>
      </c>
      <c r="L126" t="s">
        <v>3011</v>
      </c>
      <c r="M126" t="s">
        <v>3028</v>
      </c>
      <c r="N126" t="s">
        <v>3029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>
      <selection activeCell="K123" sqref="K123"/>
    </sheetView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 t="e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#VALUE!</v>
      </c>
      <c r="L2" s="7" t="e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#VALUE!</v>
      </c>
      <c r="M2" s="7" t="e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#VALUE!</v>
      </c>
      <c r="N2" s="7" t="e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#VALUE!</v>
      </c>
      <c r="O2" s="5" t="e">
        <f>IF(AND(K2&lt;&gt;"", L2&lt;&gt;""), DATEDIF(K2, L2, "M") + 1, "")</f>
        <v>#VALUE!</v>
      </c>
      <c r="P2" s="10" t="e">
        <f>IF('FY2021'!$A4&lt;&gt;"",IF(AND(MONTH($K2) &lt;= 1, MONTH($L2) &gt;= 1), IF($O2 &lt;&gt; "", $E2/$O2, ""), ""),"")</f>
        <v>#VALUE!</v>
      </c>
      <c r="Q2" s="10" t="e">
        <f>IF('FY2021'!$A4&lt;&gt;"",IF(AND(MONTH($K2) &lt;= 2, MONTH($L2) &gt;= 2), IF($O2 &lt;&gt; "", $E2/$O2, ""), ""),"")</f>
        <v>#VALUE!</v>
      </c>
      <c r="R2" s="10" t="e">
        <f>IF('FY2021'!$A4&lt;&gt;"",IF(AND(MONTH($K2) &lt;= 3, MONTH($L2) &gt;= 3), IF($O2 &lt;&gt; "", $E2/$O2, ""), ""),"")</f>
        <v>#VALUE!</v>
      </c>
      <c r="S2" s="10" t="e">
        <f>IF('FY2021'!$A4&lt;&gt;"",IF(AND(MONTH($K2) &lt;= 4, MONTH($L2) &gt;= 4), IF($O2 &lt;&gt; "", $E2/$O2, ""), ""),"")</f>
        <v>#VALUE!</v>
      </c>
      <c r="T2" s="10" t="e">
        <f>IF('FY2021'!$A4&lt;&gt;"",IF(AND(MONTH($K2) &lt;= 5, MONTH($L2) &gt;= 5), IF($O2 &lt;&gt; "", $E2/$O2, ""), ""),"")</f>
        <v>#VALUE!</v>
      </c>
      <c r="U2" s="10" t="e">
        <f>IF('FY2021'!$A4&lt;&gt;"",IF(AND(MONTH($K2) &lt;= 6, MONTH($L2) &gt;= 6), IF($O2 &lt;&gt; "", $E2/$O2, ""), ""),"")</f>
        <v>#VALUE!</v>
      </c>
      <c r="V2" s="10" t="e">
        <f>IF('FY2021'!$A4&lt;&gt;"",IF(AND(MONTH($K2) &lt;= 7, MONTH($L2) &gt;= 7 ), IF($O2 &lt;&gt; "", $E2/$O2, ""), ""),"")</f>
        <v>#VALUE!</v>
      </c>
      <c r="W2" s="10" t="e">
        <f>IF('FY2021'!$A4&lt;&gt;"",IF(AND(MONTH($K2) &lt;= 8, MONTH($L2) &gt;= 8), IF($O2 &lt;&gt; "", $E2/$O2, ""), ""),"")</f>
        <v>#VALUE!</v>
      </c>
      <c r="X2" s="10" t="e">
        <f>IF('FY2021'!$A4&lt;&gt;"",IF(AND(MONTH($K2) &lt;= 9, MONTH($L2) &gt;= 9), IF($O2 &lt;&gt; "", $E2/$O2, ""), ""),"")</f>
        <v>#VALUE!</v>
      </c>
      <c r="Y2" s="10" t="e">
        <f>IF('FY2021'!$A4&lt;&gt;"",IF(AND(MONTH($K2) &lt;= 10, MONTH($L2) &gt;= 10), IF($O2 &lt;&gt; "", $E2/$O2, ""), ""),"")</f>
        <v>#VALUE!</v>
      </c>
      <c r="Z2" s="10" t="e">
        <f>IF('FY2021'!$A4&lt;&gt;"",IF(AND(MONTH($K2) &lt;= 11, MONTH($L2) &gt;= 11), IF($O2 &lt;&gt; "", $E2/$O2, ""), ""),"")</f>
        <v>#VALUE!</v>
      </c>
      <c r="AA2" s="10" t="e">
        <f>IF('FY2021'!$A4&lt;&gt;"",IF(AND(MONTH($K2) &lt;= 12, MONTH($L2) &gt;= 12), IF($O2 &lt;&gt; "", $E2/$O2, ""), ""),"")</f>
        <v>#VALUE!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 t="e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#VALUE!</v>
      </c>
      <c r="L3" s="7" t="e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#VALUE!</v>
      </c>
      <c r="M3" s="7" t="e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#VALUE!</v>
      </c>
      <c r="N3" s="7" t="e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#VALUE!</v>
      </c>
      <c r="O3" s="5" t="e">
        <f t="shared" ref="O3:O66" si="0">IF(AND(K3&lt;&gt;"", L3&lt;&gt;""), DATEDIF(K3, L3, "M") + 1, "")</f>
        <v>#VALUE!</v>
      </c>
      <c r="P3" s="10" t="e">
        <f>IF('FY2021'!$A5&lt;&gt;"",IF(AND(MONTH($K3) &lt;= 1, MONTH($L3) &gt;= 1), IF($O3 &lt;&gt; "", $E3/$O3, ""), ""),"")</f>
        <v>#VALUE!</v>
      </c>
      <c r="Q3" s="10" t="e">
        <f>IF('FY2021'!$A5&lt;&gt;"",IF(AND(MONTH($K3) &lt;= 2, MONTH($L3) &gt;= 2), IF($O3 &lt;&gt; "", $E3/$O3, ""), ""),"")</f>
        <v>#VALUE!</v>
      </c>
      <c r="R3" s="10" t="e">
        <f>IF('FY2021'!$A5&lt;&gt;"",IF(AND(MONTH($K3) &lt;= 3, MONTH($L3) &gt;= 3), IF($O3 &lt;&gt; "", $E3/$O3, ""), ""),"")</f>
        <v>#VALUE!</v>
      </c>
      <c r="S3" s="10" t="e">
        <f>IF('FY2021'!$A5&lt;&gt;"",IF(AND(MONTH($K3) &lt;= 4, MONTH($L3) &gt;= 4), IF($O3 &lt;&gt; "", $E3/$O3, ""), ""),"")</f>
        <v>#VALUE!</v>
      </c>
      <c r="T3" s="10" t="e">
        <f>IF('FY2021'!$A5&lt;&gt;"",IF(AND(MONTH($K3) &lt;= 5, MONTH($L3) &gt;= 5), IF($O3 &lt;&gt; "", $E3/$O3, ""), ""),"")</f>
        <v>#VALUE!</v>
      </c>
      <c r="U3" s="10" t="e">
        <f>IF('FY2021'!$A5&lt;&gt;"",IF(AND(MONTH($K3) &lt;= 6, MONTH($L3) &gt;= 6), IF($O3 &lt;&gt; "", $E3/$O3, ""), ""),"")</f>
        <v>#VALUE!</v>
      </c>
      <c r="V3" s="10" t="e">
        <f>IF('FY2021'!$A5&lt;&gt;"",IF(AND(MONTH($K3) &lt;= 7, MONTH($L3) &gt;= 7 ), IF($O3 &lt;&gt; "", $E3/$O3, ""), ""),"")</f>
        <v>#VALUE!</v>
      </c>
      <c r="W3" s="10" t="e">
        <f>IF('FY2021'!$A5&lt;&gt;"",IF(AND(MONTH($K3) &lt;= 8, MONTH($L3) &gt;= 8), IF($O3 &lt;&gt; "", $E3/$O3, ""), ""),"")</f>
        <v>#VALUE!</v>
      </c>
      <c r="X3" s="10" t="e">
        <f>IF('FY2021'!$A5&lt;&gt;"",IF(AND(MONTH($K3) &lt;= 9, MONTH($L3) &gt;= 9), IF($O3 &lt;&gt; "", $E3/$O3, ""), ""),"")</f>
        <v>#VALUE!</v>
      </c>
      <c r="Y3" s="10" t="e">
        <f>IF('FY2021'!$A5&lt;&gt;"",IF(AND(MONTH($K3) &lt;= 10, MONTH($L3) &gt;= 10), IF($O3 &lt;&gt; "", $E3/$O3, ""), ""),"")</f>
        <v>#VALUE!</v>
      </c>
      <c r="Z3" s="10" t="e">
        <f>IF('FY2021'!$A5&lt;&gt;"",IF(AND(MONTH($K3) &lt;= 11, MONTH($L3) &gt;= 11), IF($O3 &lt;&gt; "", $E3/$O3, ""), ""),"")</f>
        <v>#VALUE!</v>
      </c>
      <c r="AA3" s="10" t="e">
        <f>IF('FY2021'!$A5&lt;&gt;"",IF(AND(MONTH($K3) &lt;= 12, MONTH($L3) &gt;= 12), IF($O3 &lt;&gt; "", $E3/$O3, ""), ""),"")</f>
        <v>#VALUE!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 t="e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#VALUE!</v>
      </c>
      <c r="L4" s="7" t="e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#VALUE!</v>
      </c>
      <c r="M4" s="7" t="e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#VALUE!</v>
      </c>
      <c r="N4" s="7" t="e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#VALUE!</v>
      </c>
      <c r="O4" s="5" t="e">
        <f t="shared" si="0"/>
        <v>#VALUE!</v>
      </c>
      <c r="P4" s="10" t="e">
        <f>IF('FY2021'!$A6&lt;&gt;"",IF(AND(MONTH($K4) &lt;= 1, MONTH($L4) &gt;= 1), IF($O4 &lt;&gt; "", $E4/$O4, ""), ""),"")</f>
        <v>#VALUE!</v>
      </c>
      <c r="Q4" s="10" t="e">
        <f>IF('FY2021'!$A6&lt;&gt;"",IF(AND(MONTH($K4) &lt;= 2, MONTH($L4) &gt;= 2), IF($O4 &lt;&gt; "", $E4/$O4, ""), ""),"")</f>
        <v>#VALUE!</v>
      </c>
      <c r="R4" s="10" t="e">
        <f>IF('FY2021'!$A6&lt;&gt;"",IF(AND(MONTH($K4) &lt;= 3, MONTH($L4) &gt;= 3), IF($O4 &lt;&gt; "", $E4/$O4, ""), ""),"")</f>
        <v>#VALUE!</v>
      </c>
      <c r="S4" s="10" t="e">
        <f>IF('FY2021'!$A6&lt;&gt;"",IF(AND(MONTH($K4) &lt;= 4, MONTH($L4) &gt;= 4), IF($O4 &lt;&gt; "", $E4/$O4, ""), ""),"")</f>
        <v>#VALUE!</v>
      </c>
      <c r="T4" s="10" t="e">
        <f>IF('FY2021'!$A6&lt;&gt;"",IF(AND(MONTH($K4) &lt;= 5, MONTH($L4) &gt;= 5), IF($O4 &lt;&gt; "", $E4/$O4, ""), ""),"")</f>
        <v>#VALUE!</v>
      </c>
      <c r="U4" s="10" t="e">
        <f>IF('FY2021'!$A6&lt;&gt;"",IF(AND(MONTH($K4) &lt;= 6, MONTH($L4) &gt;= 6), IF($O4 &lt;&gt; "", $E4/$O4, ""), ""),"")</f>
        <v>#VALUE!</v>
      </c>
      <c r="V4" s="10" t="e">
        <f>IF('FY2021'!$A6&lt;&gt;"",IF(AND(MONTH($K4) &lt;= 7, MONTH($L4) &gt;= 7 ), IF($O4 &lt;&gt; "", $E4/$O4, ""), ""),"")</f>
        <v>#VALUE!</v>
      </c>
      <c r="W4" s="10" t="e">
        <f>IF('FY2021'!$A6&lt;&gt;"",IF(AND(MONTH($K4) &lt;= 8, MONTH($L4) &gt;= 8), IF($O4 &lt;&gt; "", $E4/$O4, ""), ""),"")</f>
        <v>#VALUE!</v>
      </c>
      <c r="X4" s="10" t="e">
        <f>IF('FY2021'!$A6&lt;&gt;"",IF(AND(MONTH($K4) &lt;= 9, MONTH($L4) &gt;= 9), IF($O4 &lt;&gt; "", $E4/$O4, ""), ""),"")</f>
        <v>#VALUE!</v>
      </c>
      <c r="Y4" s="10" t="e">
        <f>IF('FY2021'!$A6&lt;&gt;"",IF(AND(MONTH($K4) &lt;= 10, MONTH($L4) &gt;= 10), IF($O4 &lt;&gt; "", $E4/$O4, ""), ""),"")</f>
        <v>#VALUE!</v>
      </c>
      <c r="Z4" s="10" t="e">
        <f>IF('FY2021'!$A6&lt;&gt;"",IF(AND(MONTH($K4) &lt;= 11, MONTH($L4) &gt;= 11), IF($O4 &lt;&gt; "", $E4/$O4, ""), ""),"")</f>
        <v>#VALUE!</v>
      </c>
      <c r="AA4" s="10" t="e">
        <f>IF('FY2021'!$A6&lt;&gt;"",IF(AND(MONTH($K4) &lt;= 12, MONTH($L4) &gt;= 12), IF($O4 &lt;&gt; "", $E4/$O4, ""), ""),"")</f>
        <v>#VALUE!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 t="e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#VALUE!</v>
      </c>
      <c r="L5" s="7" t="e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#VALUE!</v>
      </c>
      <c r="M5" s="7" t="e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#VALUE!</v>
      </c>
      <c r="N5" s="7" t="e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#VALUE!</v>
      </c>
      <c r="O5" s="5" t="e">
        <f t="shared" si="0"/>
        <v>#VALUE!</v>
      </c>
      <c r="P5" s="10" t="e">
        <f>IF('FY2021'!$A7&lt;&gt;"",IF(AND(MONTH($K5) &lt;= 1, MONTH($L5) &gt;= 1), IF($O5 &lt;&gt; "", $E5/$O5, ""), ""),"")</f>
        <v>#VALUE!</v>
      </c>
      <c r="Q5" s="10" t="e">
        <f>IF('FY2021'!$A7&lt;&gt;"",IF(AND(MONTH($K5) &lt;= 2, MONTH($L5) &gt;= 2), IF($O5 &lt;&gt; "", $E5/$O5, ""), ""),"")</f>
        <v>#VALUE!</v>
      </c>
      <c r="R5" s="10" t="e">
        <f>IF('FY2021'!$A7&lt;&gt;"",IF(AND(MONTH($K5) &lt;= 3, MONTH($L5) &gt;= 3), IF($O5 &lt;&gt; "", $E5/$O5, ""), ""),"")</f>
        <v>#VALUE!</v>
      </c>
      <c r="S5" s="10" t="e">
        <f>IF('FY2021'!$A7&lt;&gt;"",IF(AND(MONTH($K5) &lt;= 4, MONTH($L5) &gt;= 4), IF($O5 &lt;&gt; "", $E5/$O5, ""), ""),"")</f>
        <v>#VALUE!</v>
      </c>
      <c r="T5" s="10" t="e">
        <f>IF('FY2021'!$A7&lt;&gt;"",IF(AND(MONTH($K5) &lt;= 5, MONTH($L5) &gt;= 5), IF($O5 &lt;&gt; "", $E5/$O5, ""), ""),"")</f>
        <v>#VALUE!</v>
      </c>
      <c r="U5" s="10" t="e">
        <f>IF('FY2021'!$A7&lt;&gt;"",IF(AND(MONTH($K5) &lt;= 6, MONTH($L5) &gt;= 6), IF($O5 &lt;&gt; "", $E5/$O5, ""), ""),"")</f>
        <v>#VALUE!</v>
      </c>
      <c r="V5" s="10" t="e">
        <f>IF('FY2021'!$A7&lt;&gt;"",IF(AND(MONTH($K5) &lt;= 7, MONTH($L5) &gt;= 7 ), IF($O5 &lt;&gt; "", $E5/$O5, ""), ""),"")</f>
        <v>#VALUE!</v>
      </c>
      <c r="W5" s="10" t="e">
        <f>IF('FY2021'!$A7&lt;&gt;"",IF(AND(MONTH($K5) &lt;= 8, MONTH($L5) &gt;= 8), IF($O5 &lt;&gt; "", $E5/$O5, ""), ""),"")</f>
        <v>#VALUE!</v>
      </c>
      <c r="X5" s="10" t="e">
        <f>IF('FY2021'!$A7&lt;&gt;"",IF(AND(MONTH($K5) &lt;= 9, MONTH($L5) &gt;= 9), IF($O5 &lt;&gt; "", $E5/$O5, ""), ""),"")</f>
        <v>#VALUE!</v>
      </c>
      <c r="Y5" s="10" t="e">
        <f>IF('FY2021'!$A7&lt;&gt;"",IF(AND(MONTH($K5) &lt;= 10, MONTH($L5) &gt;= 10), IF($O5 &lt;&gt; "", $E5/$O5, ""), ""),"")</f>
        <v>#VALUE!</v>
      </c>
      <c r="Z5" s="10" t="e">
        <f>IF('FY2021'!$A7&lt;&gt;"",IF(AND(MONTH($K5) &lt;= 11, MONTH($L5) &gt;= 11), IF($O5 &lt;&gt; "", $E5/$O5, ""), ""),"")</f>
        <v>#VALUE!</v>
      </c>
      <c r="AA5" s="10" t="e">
        <f>IF('FY2021'!$A7&lt;&gt;"",IF(AND(MONTH($K5) &lt;= 12, MONTH($L5) &gt;= 12), IF($O5 &lt;&gt; "", $E5/$O5, ""), ""),"")</f>
        <v>#VALUE!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 t="e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#VALUE!</v>
      </c>
      <c r="L6" s="7" t="e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#VALUE!</v>
      </c>
      <c r="M6" s="7" t="e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#VALUE!</v>
      </c>
      <c r="N6" s="7" t="e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#VALUE!</v>
      </c>
      <c r="O6" s="5" t="e">
        <f t="shared" si="0"/>
        <v>#VALUE!</v>
      </c>
      <c r="P6" s="10" t="e">
        <f>IF('FY2021'!$A8&lt;&gt;"",IF(AND(MONTH($K6) &lt;= 1, MONTH($L6) &gt;= 1), IF($O6 &lt;&gt; "", $E6/$O6, ""), ""),"")</f>
        <v>#VALUE!</v>
      </c>
      <c r="Q6" s="10" t="e">
        <f>IF('FY2021'!$A8&lt;&gt;"",IF(AND(MONTH($K6) &lt;= 2, MONTH($L6) &gt;= 2), IF($O6 &lt;&gt; "", $E6/$O6, ""), ""),"")</f>
        <v>#VALUE!</v>
      </c>
      <c r="R6" s="10" t="e">
        <f>IF('FY2021'!$A8&lt;&gt;"",IF(AND(MONTH($K6) &lt;= 3, MONTH($L6) &gt;= 3), IF($O6 &lt;&gt; "", $E6/$O6, ""), ""),"")</f>
        <v>#VALUE!</v>
      </c>
      <c r="S6" s="10" t="e">
        <f>IF('FY2021'!$A8&lt;&gt;"",IF(AND(MONTH($K6) &lt;= 4, MONTH($L6) &gt;= 4), IF($O6 &lt;&gt; "", $E6/$O6, ""), ""),"")</f>
        <v>#VALUE!</v>
      </c>
      <c r="T6" s="10" t="e">
        <f>IF('FY2021'!$A8&lt;&gt;"",IF(AND(MONTH($K6) &lt;= 5, MONTH($L6) &gt;= 5), IF($O6 &lt;&gt; "", $E6/$O6, ""), ""),"")</f>
        <v>#VALUE!</v>
      </c>
      <c r="U6" s="10" t="e">
        <f>IF('FY2021'!$A8&lt;&gt;"",IF(AND(MONTH($K6) &lt;= 6, MONTH($L6) &gt;= 6), IF($O6 &lt;&gt; "", $E6/$O6, ""), ""),"")</f>
        <v>#VALUE!</v>
      </c>
      <c r="V6" s="10" t="e">
        <f>IF('FY2021'!$A8&lt;&gt;"",IF(AND(MONTH($K6) &lt;= 7, MONTH($L6) &gt;= 7 ), IF($O6 &lt;&gt; "", $E6/$O6, ""), ""),"")</f>
        <v>#VALUE!</v>
      </c>
      <c r="W6" s="10" t="e">
        <f>IF('FY2021'!$A8&lt;&gt;"",IF(AND(MONTH($K6) &lt;= 8, MONTH($L6) &gt;= 8), IF($O6 &lt;&gt; "", $E6/$O6, ""), ""),"")</f>
        <v>#VALUE!</v>
      </c>
      <c r="X6" s="10" t="e">
        <f>IF('FY2021'!$A8&lt;&gt;"",IF(AND(MONTH($K6) &lt;= 9, MONTH($L6) &gt;= 9), IF($O6 &lt;&gt; "", $E6/$O6, ""), ""),"")</f>
        <v>#VALUE!</v>
      </c>
      <c r="Y6" s="10" t="e">
        <f>IF('FY2021'!$A8&lt;&gt;"",IF(AND(MONTH($K6) &lt;= 10, MONTH($L6) &gt;= 10), IF($O6 &lt;&gt; "", $E6/$O6, ""), ""),"")</f>
        <v>#VALUE!</v>
      </c>
      <c r="Z6" s="10" t="e">
        <f>IF('FY2021'!$A8&lt;&gt;"",IF(AND(MONTH($K6) &lt;= 11, MONTH($L6) &gt;= 11), IF($O6 &lt;&gt; "", $E6/$O6, ""), ""),"")</f>
        <v>#VALUE!</v>
      </c>
      <c r="AA6" s="10" t="e">
        <f>IF('FY2021'!$A8&lt;&gt;"",IF(AND(MONTH($K6) &lt;= 12, MONTH($L6) &gt;= 12), IF($O6 &lt;&gt; "", $E6/$O6, ""), ""),"")</f>
        <v>#VALUE!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 t="e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#VALUE!</v>
      </c>
      <c r="L7" s="7" t="e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#VALUE!</v>
      </c>
      <c r="M7" s="7" t="e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#VALUE!</v>
      </c>
      <c r="N7" s="7" t="e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#VALUE!</v>
      </c>
      <c r="O7" s="5" t="e">
        <f t="shared" si="0"/>
        <v>#VALUE!</v>
      </c>
      <c r="P7" s="10" t="e">
        <f>IF('FY2021'!$A9&lt;&gt;"",IF(AND(MONTH($K7) &lt;= 1, MONTH($L7) &gt;= 1), IF($O7 &lt;&gt; "", $E7/$O7, ""), ""),"")</f>
        <v>#VALUE!</v>
      </c>
      <c r="Q7" s="10" t="e">
        <f>IF('FY2021'!$A9&lt;&gt;"",IF(AND(MONTH($K7) &lt;= 2, MONTH($L7) &gt;= 2), IF($O7 &lt;&gt; "", $E7/$O7, ""), ""),"")</f>
        <v>#VALUE!</v>
      </c>
      <c r="R7" s="10" t="e">
        <f>IF('FY2021'!$A9&lt;&gt;"",IF(AND(MONTH($K7) &lt;= 3, MONTH($L7) &gt;= 3), IF($O7 &lt;&gt; "", $E7/$O7, ""), ""),"")</f>
        <v>#VALUE!</v>
      </c>
      <c r="S7" s="10" t="e">
        <f>IF('FY2021'!$A9&lt;&gt;"",IF(AND(MONTH($K7) &lt;= 4, MONTH($L7) &gt;= 4), IF($O7 &lt;&gt; "", $E7/$O7, ""), ""),"")</f>
        <v>#VALUE!</v>
      </c>
      <c r="T7" s="10" t="e">
        <f>IF('FY2021'!$A9&lt;&gt;"",IF(AND(MONTH($K7) &lt;= 5, MONTH($L7) &gt;= 5), IF($O7 &lt;&gt; "", $E7/$O7, ""), ""),"")</f>
        <v>#VALUE!</v>
      </c>
      <c r="U7" s="10" t="e">
        <f>IF('FY2021'!$A9&lt;&gt;"",IF(AND(MONTH($K7) &lt;= 6, MONTH($L7) &gt;= 6), IF($O7 &lt;&gt; "", $E7/$O7, ""), ""),"")</f>
        <v>#VALUE!</v>
      </c>
      <c r="V7" s="10" t="e">
        <f>IF('FY2021'!$A9&lt;&gt;"",IF(AND(MONTH($K7) &lt;= 7, MONTH($L7) &gt;= 7 ), IF($O7 &lt;&gt; "", $E7/$O7, ""), ""),"")</f>
        <v>#VALUE!</v>
      </c>
      <c r="W7" s="10" t="e">
        <f>IF('FY2021'!$A9&lt;&gt;"",IF(AND(MONTH($K7) &lt;= 8, MONTH($L7) &gt;= 8), IF($O7 &lt;&gt; "", $E7/$O7, ""), ""),"")</f>
        <v>#VALUE!</v>
      </c>
      <c r="X7" s="10" t="e">
        <f>IF('FY2021'!$A9&lt;&gt;"",IF(AND(MONTH($K7) &lt;= 9, MONTH($L7) &gt;= 9), IF($O7 &lt;&gt; "", $E7/$O7, ""), ""),"")</f>
        <v>#VALUE!</v>
      </c>
      <c r="Y7" s="10" t="e">
        <f>IF('FY2021'!$A9&lt;&gt;"",IF(AND(MONTH($K7) &lt;= 10, MONTH($L7) &gt;= 10), IF($O7 &lt;&gt; "", $E7/$O7, ""), ""),"")</f>
        <v>#VALUE!</v>
      </c>
      <c r="Z7" s="10" t="e">
        <f>IF('FY2021'!$A9&lt;&gt;"",IF(AND(MONTH($K7) &lt;= 11, MONTH($L7) &gt;= 11), IF($O7 &lt;&gt; "", $E7/$O7, ""), ""),"")</f>
        <v>#VALUE!</v>
      </c>
      <c r="AA7" s="10" t="e">
        <f>IF('FY2021'!$A9&lt;&gt;"",IF(AND(MONTH($K7) &lt;= 12, MONTH($L7) &gt;= 12), IF($O7 &lt;&gt; "", $E7/$O7, ""), ""),"")</f>
        <v>#VALUE!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 t="e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#VALUE!</v>
      </c>
      <c r="L8" s="7" t="e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#VALUE!</v>
      </c>
      <c r="M8" s="7" t="e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#VALUE!</v>
      </c>
      <c r="N8" s="7" t="e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#VALUE!</v>
      </c>
      <c r="O8" s="5" t="e">
        <f t="shared" si="0"/>
        <v>#VALUE!</v>
      </c>
      <c r="P8" s="10" t="e">
        <f>IF('FY2021'!$A10&lt;&gt;"",IF(AND(MONTH($K8) &lt;= 1, MONTH($L8) &gt;= 1), IF($O8 &lt;&gt; "", $E8/$O8, ""), ""),"")</f>
        <v>#VALUE!</v>
      </c>
      <c r="Q8" s="10" t="e">
        <f>IF('FY2021'!$A10&lt;&gt;"",IF(AND(MONTH($K8) &lt;= 2, MONTH($L8) &gt;= 2), IF($O8 &lt;&gt; "", $E8/$O8, ""), ""),"")</f>
        <v>#VALUE!</v>
      </c>
      <c r="R8" s="10" t="e">
        <f>IF('FY2021'!$A10&lt;&gt;"",IF(AND(MONTH($K8) &lt;= 3, MONTH($L8) &gt;= 3), IF($O8 &lt;&gt; "", $E8/$O8, ""), ""),"")</f>
        <v>#VALUE!</v>
      </c>
      <c r="S8" s="10" t="e">
        <f>IF('FY2021'!$A10&lt;&gt;"",IF(AND(MONTH($K8) &lt;= 4, MONTH($L8) &gt;= 4), IF($O8 &lt;&gt; "", $E8/$O8, ""), ""),"")</f>
        <v>#VALUE!</v>
      </c>
      <c r="T8" s="10" t="e">
        <f>IF('FY2021'!$A10&lt;&gt;"",IF(AND(MONTH($K8) &lt;= 5, MONTH($L8) &gt;= 5), IF($O8 &lt;&gt; "", $E8/$O8, ""), ""),"")</f>
        <v>#VALUE!</v>
      </c>
      <c r="U8" s="10" t="e">
        <f>IF('FY2021'!$A10&lt;&gt;"",IF(AND(MONTH($K8) &lt;= 6, MONTH($L8) &gt;= 6), IF($O8 &lt;&gt; "", $E8/$O8, ""), ""),"")</f>
        <v>#VALUE!</v>
      </c>
      <c r="V8" s="10" t="e">
        <f>IF('FY2021'!$A10&lt;&gt;"",IF(AND(MONTH($K8) &lt;= 7, MONTH($L8) &gt;= 7 ), IF($O8 &lt;&gt; "", $E8/$O8, ""), ""),"")</f>
        <v>#VALUE!</v>
      </c>
      <c r="W8" s="10" t="e">
        <f>IF('FY2021'!$A10&lt;&gt;"",IF(AND(MONTH($K8) &lt;= 8, MONTH($L8) &gt;= 8), IF($O8 &lt;&gt; "", $E8/$O8, ""), ""),"")</f>
        <v>#VALUE!</v>
      </c>
      <c r="X8" s="10" t="e">
        <f>IF('FY2021'!$A10&lt;&gt;"",IF(AND(MONTH($K8) &lt;= 9, MONTH($L8) &gt;= 9), IF($O8 &lt;&gt; "", $E8/$O8, ""), ""),"")</f>
        <v>#VALUE!</v>
      </c>
      <c r="Y8" s="10" t="e">
        <f>IF('FY2021'!$A10&lt;&gt;"",IF(AND(MONTH($K8) &lt;= 10, MONTH($L8) &gt;= 10), IF($O8 &lt;&gt; "", $E8/$O8, ""), ""),"")</f>
        <v>#VALUE!</v>
      </c>
      <c r="Z8" s="10" t="e">
        <f>IF('FY2021'!$A10&lt;&gt;"",IF(AND(MONTH($K8) &lt;= 11, MONTH($L8) &gt;= 11), IF($O8 &lt;&gt; "", $E8/$O8, ""), ""),"")</f>
        <v>#VALUE!</v>
      </c>
      <c r="AA8" s="10" t="e">
        <f>IF('FY2021'!$A10&lt;&gt;"",IF(AND(MONTH($K8) &lt;= 12, MONTH($L8) &gt;= 12), IF($O8 &lt;&gt; "", $E8/$O8, ""), ""),"")</f>
        <v>#VALUE!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 t="e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#VALUE!</v>
      </c>
      <c r="L9" s="7" t="e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#VALUE!</v>
      </c>
      <c r="M9" s="7" t="e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#VALUE!</v>
      </c>
      <c r="N9" s="7" t="e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#VALUE!</v>
      </c>
      <c r="O9" s="5" t="e">
        <f t="shared" si="0"/>
        <v>#VALUE!</v>
      </c>
      <c r="P9" s="10" t="e">
        <f>IF('FY2021'!$A11&lt;&gt;"",IF(AND(MONTH($K9) &lt;= 1, MONTH($L9) &gt;= 1), IF($O9 &lt;&gt; "", $E9/$O9, ""), ""),"")</f>
        <v>#VALUE!</v>
      </c>
      <c r="Q9" s="10" t="e">
        <f>IF('FY2021'!$A11&lt;&gt;"",IF(AND(MONTH($K9) &lt;= 2, MONTH($L9) &gt;= 2), IF($O9 &lt;&gt; "", $E9/$O9, ""), ""),"")</f>
        <v>#VALUE!</v>
      </c>
      <c r="R9" s="10" t="e">
        <f>IF('FY2021'!$A11&lt;&gt;"",IF(AND(MONTH($K9) &lt;= 3, MONTH($L9) &gt;= 3), IF($O9 &lt;&gt; "", $E9/$O9, ""), ""),"")</f>
        <v>#VALUE!</v>
      </c>
      <c r="S9" s="10" t="e">
        <f>IF('FY2021'!$A11&lt;&gt;"",IF(AND(MONTH($K9) &lt;= 4, MONTH($L9) &gt;= 4), IF($O9 &lt;&gt; "", $E9/$O9, ""), ""),"")</f>
        <v>#VALUE!</v>
      </c>
      <c r="T9" s="10" t="e">
        <f>IF('FY2021'!$A11&lt;&gt;"",IF(AND(MONTH($K9) &lt;= 5, MONTH($L9) &gt;= 5), IF($O9 &lt;&gt; "", $E9/$O9, ""), ""),"")</f>
        <v>#VALUE!</v>
      </c>
      <c r="U9" s="10" t="e">
        <f>IF('FY2021'!$A11&lt;&gt;"",IF(AND(MONTH($K9) &lt;= 6, MONTH($L9) &gt;= 6), IF($O9 &lt;&gt; "", $E9/$O9, ""), ""),"")</f>
        <v>#VALUE!</v>
      </c>
      <c r="V9" s="10" t="e">
        <f>IF('FY2021'!$A11&lt;&gt;"",IF(AND(MONTH($K9) &lt;= 7, MONTH($L9) &gt;= 7 ), IF($O9 &lt;&gt; "", $E9/$O9, ""), ""),"")</f>
        <v>#VALUE!</v>
      </c>
      <c r="W9" s="10" t="e">
        <f>IF('FY2021'!$A11&lt;&gt;"",IF(AND(MONTH($K9) &lt;= 8, MONTH($L9) &gt;= 8), IF($O9 &lt;&gt; "", $E9/$O9, ""), ""),"")</f>
        <v>#VALUE!</v>
      </c>
      <c r="X9" s="10" t="e">
        <f>IF('FY2021'!$A11&lt;&gt;"",IF(AND(MONTH($K9) &lt;= 9, MONTH($L9) &gt;= 9), IF($O9 &lt;&gt; "", $E9/$O9, ""), ""),"")</f>
        <v>#VALUE!</v>
      </c>
      <c r="Y9" s="10" t="e">
        <f>IF('FY2021'!$A11&lt;&gt;"",IF(AND(MONTH($K9) &lt;= 10, MONTH($L9) &gt;= 10), IF($O9 &lt;&gt; "", $E9/$O9, ""), ""),"")</f>
        <v>#VALUE!</v>
      </c>
      <c r="Z9" s="10" t="e">
        <f>IF('FY2021'!$A11&lt;&gt;"",IF(AND(MONTH($K9) &lt;= 11, MONTH($L9) &gt;= 11), IF($O9 &lt;&gt; "", $E9/$O9, ""), ""),"")</f>
        <v>#VALUE!</v>
      </c>
      <c r="AA9" s="10" t="e">
        <f>IF('FY2021'!$A11&lt;&gt;"",IF(AND(MONTH($K9) &lt;= 12, MONTH($L9) &gt;= 12), IF($O9 &lt;&gt; "", $E9/$O9, ""), ""),"")</f>
        <v>#VALUE!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 t="e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#VALUE!</v>
      </c>
      <c r="L10" s="7" t="e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#VALUE!</v>
      </c>
      <c r="M10" s="7" t="e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#VALUE!</v>
      </c>
      <c r="N10" s="7" t="e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#VALUE!</v>
      </c>
      <c r="O10" s="5" t="e">
        <f t="shared" si="0"/>
        <v>#VALUE!</v>
      </c>
      <c r="P10" s="10" t="e">
        <f>IF('FY2021'!$A12&lt;&gt;"",IF(AND(MONTH($K10) &lt;= 1, MONTH($L10) &gt;= 1), IF($O10 &lt;&gt; "", $E10/$O10, ""), ""),"")</f>
        <v>#VALUE!</v>
      </c>
      <c r="Q10" s="10" t="e">
        <f>IF('FY2021'!$A12&lt;&gt;"",IF(AND(MONTH($K10) &lt;= 2, MONTH($L10) &gt;= 2), IF($O10 &lt;&gt; "", $E10/$O10, ""), ""),"")</f>
        <v>#VALUE!</v>
      </c>
      <c r="R10" s="10" t="e">
        <f>IF('FY2021'!$A12&lt;&gt;"",IF(AND(MONTH($K10) &lt;= 3, MONTH($L10) &gt;= 3), IF($O10 &lt;&gt; "", $E10/$O10, ""), ""),"")</f>
        <v>#VALUE!</v>
      </c>
      <c r="S10" s="10" t="e">
        <f>IF('FY2021'!$A12&lt;&gt;"",IF(AND(MONTH($K10) &lt;= 4, MONTH($L10) &gt;= 4), IF($O10 &lt;&gt; "", $E10/$O10, ""), ""),"")</f>
        <v>#VALUE!</v>
      </c>
      <c r="T10" s="10" t="e">
        <f>IF('FY2021'!$A12&lt;&gt;"",IF(AND(MONTH($K10) &lt;= 5, MONTH($L10) &gt;= 5), IF($O10 &lt;&gt; "", $E10/$O10, ""), ""),"")</f>
        <v>#VALUE!</v>
      </c>
      <c r="U10" s="10" t="e">
        <f>IF('FY2021'!$A12&lt;&gt;"",IF(AND(MONTH($K10) &lt;= 6, MONTH($L10) &gt;= 6), IF($O10 &lt;&gt; "", $E10/$O10, ""), ""),"")</f>
        <v>#VALUE!</v>
      </c>
      <c r="V10" s="10" t="e">
        <f>IF('FY2021'!$A12&lt;&gt;"",IF(AND(MONTH($K10) &lt;= 7, MONTH($L10) &gt;= 7 ), IF($O10 &lt;&gt; "", $E10/$O10, ""), ""),"")</f>
        <v>#VALUE!</v>
      </c>
      <c r="W10" s="10" t="e">
        <f>IF('FY2021'!$A12&lt;&gt;"",IF(AND(MONTH($K10) &lt;= 8, MONTH($L10) &gt;= 8), IF($O10 &lt;&gt; "", $E10/$O10, ""), ""),"")</f>
        <v>#VALUE!</v>
      </c>
      <c r="X10" s="10" t="e">
        <f>IF('FY2021'!$A12&lt;&gt;"",IF(AND(MONTH($K10) &lt;= 9, MONTH($L10) &gt;= 9), IF($O10 &lt;&gt; "", $E10/$O10, ""), ""),"")</f>
        <v>#VALUE!</v>
      </c>
      <c r="Y10" s="10" t="e">
        <f>IF('FY2021'!$A12&lt;&gt;"",IF(AND(MONTH($K10) &lt;= 10, MONTH($L10) &gt;= 10), IF($O10 &lt;&gt; "", $E10/$O10, ""), ""),"")</f>
        <v>#VALUE!</v>
      </c>
      <c r="Z10" s="10" t="e">
        <f>IF('FY2021'!$A12&lt;&gt;"",IF(AND(MONTH($K10) &lt;= 11, MONTH($L10) &gt;= 11), IF($O10 &lt;&gt; "", $E10/$O10, ""), ""),"")</f>
        <v>#VALUE!</v>
      </c>
      <c r="AA10" s="10" t="e">
        <f>IF('FY2021'!$A12&lt;&gt;"",IF(AND(MONTH($K10) &lt;= 12, MONTH($L10) &gt;= 12), IF($O10 &lt;&gt; "", $E10/$O10, ""), ""),"")</f>
        <v>#VALUE!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 t="e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#VALUE!</v>
      </c>
      <c r="L11" s="7" t="e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#VALUE!</v>
      </c>
      <c r="M11" s="7" t="e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#VALUE!</v>
      </c>
      <c r="N11" s="7" t="e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#VALUE!</v>
      </c>
      <c r="O11" s="5" t="e">
        <f t="shared" si="0"/>
        <v>#VALUE!</v>
      </c>
      <c r="P11" s="10" t="e">
        <f>IF('FY2021'!$A13&lt;&gt;"",IF(AND(MONTH($K11) &lt;= 1, MONTH($L11) &gt;= 1), IF($O11 &lt;&gt; "", $E11/$O11, ""), ""),"")</f>
        <v>#VALUE!</v>
      </c>
      <c r="Q11" s="10" t="e">
        <f>IF('FY2021'!$A13&lt;&gt;"",IF(AND(MONTH($K11) &lt;= 2, MONTH($L11) &gt;= 2), IF($O11 &lt;&gt; "", $E11/$O11, ""), ""),"")</f>
        <v>#VALUE!</v>
      </c>
      <c r="R11" s="10" t="e">
        <f>IF('FY2021'!$A13&lt;&gt;"",IF(AND(MONTH($K11) &lt;= 3, MONTH($L11) &gt;= 3), IF($O11 &lt;&gt; "", $E11/$O11, ""), ""),"")</f>
        <v>#VALUE!</v>
      </c>
      <c r="S11" s="10" t="e">
        <f>IF('FY2021'!$A13&lt;&gt;"",IF(AND(MONTH($K11) &lt;= 4, MONTH($L11) &gt;= 4), IF($O11 &lt;&gt; "", $E11/$O11, ""), ""),"")</f>
        <v>#VALUE!</v>
      </c>
      <c r="T11" s="10" t="e">
        <f>IF('FY2021'!$A13&lt;&gt;"",IF(AND(MONTH($K11) &lt;= 5, MONTH($L11) &gt;= 5), IF($O11 &lt;&gt; "", $E11/$O11, ""), ""),"")</f>
        <v>#VALUE!</v>
      </c>
      <c r="U11" s="10" t="e">
        <f>IF('FY2021'!$A13&lt;&gt;"",IF(AND(MONTH($K11) &lt;= 6, MONTH($L11) &gt;= 6), IF($O11 &lt;&gt; "", $E11/$O11, ""), ""),"")</f>
        <v>#VALUE!</v>
      </c>
      <c r="V11" s="10" t="e">
        <f>IF('FY2021'!$A13&lt;&gt;"",IF(AND(MONTH($K11) &lt;= 7, MONTH($L11) &gt;= 7 ), IF($O11 &lt;&gt; "", $E11/$O11, ""), ""),"")</f>
        <v>#VALUE!</v>
      </c>
      <c r="W11" s="10" t="e">
        <f>IF('FY2021'!$A13&lt;&gt;"",IF(AND(MONTH($K11) &lt;= 8, MONTH($L11) &gt;= 8), IF($O11 &lt;&gt; "", $E11/$O11, ""), ""),"")</f>
        <v>#VALUE!</v>
      </c>
      <c r="X11" s="10" t="e">
        <f>IF('FY2021'!$A13&lt;&gt;"",IF(AND(MONTH($K11) &lt;= 9, MONTH($L11) &gt;= 9), IF($O11 &lt;&gt; "", $E11/$O11, ""), ""),"")</f>
        <v>#VALUE!</v>
      </c>
      <c r="Y11" s="10" t="e">
        <f>IF('FY2021'!$A13&lt;&gt;"",IF(AND(MONTH($K11) &lt;= 10, MONTH($L11) &gt;= 10), IF($O11 &lt;&gt; "", $E11/$O11, ""), ""),"")</f>
        <v>#VALUE!</v>
      </c>
      <c r="Z11" s="10" t="e">
        <f>IF('FY2021'!$A13&lt;&gt;"",IF(AND(MONTH($K11) &lt;= 11, MONTH($L11) &gt;= 11), IF($O11 &lt;&gt; "", $E11/$O11, ""), ""),"")</f>
        <v>#VALUE!</v>
      </c>
      <c r="AA11" s="10" t="e">
        <f>IF('FY2021'!$A13&lt;&gt;"",IF(AND(MONTH($K11) &lt;= 12, MONTH($L11) &gt;= 12), IF($O11 &lt;&gt; "", $E11/$O11, ""), ""),"")</f>
        <v>#VALUE!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 t="e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#VALUE!</v>
      </c>
      <c r="L12" s="7" t="e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#VALUE!</v>
      </c>
      <c r="M12" s="7" t="e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#VALUE!</v>
      </c>
      <c r="N12" s="7" t="e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#VALUE!</v>
      </c>
      <c r="O12" s="5" t="e">
        <f t="shared" si="0"/>
        <v>#VALUE!</v>
      </c>
      <c r="P12" s="10" t="e">
        <f>IF('FY2021'!$A14&lt;&gt;"",IF(AND(MONTH($K12) &lt;= 1, MONTH($L12) &gt;= 1), IF($O12 &lt;&gt; "", $E12/$O12, ""), ""),"")</f>
        <v>#VALUE!</v>
      </c>
      <c r="Q12" s="10" t="e">
        <f>IF('FY2021'!$A14&lt;&gt;"",IF(AND(MONTH($K12) &lt;= 2, MONTH($L12) &gt;= 2), IF($O12 &lt;&gt; "", $E12/$O12, ""), ""),"")</f>
        <v>#VALUE!</v>
      </c>
      <c r="R12" s="10" t="e">
        <f>IF('FY2021'!$A14&lt;&gt;"",IF(AND(MONTH($K12) &lt;= 3, MONTH($L12) &gt;= 3), IF($O12 &lt;&gt; "", $E12/$O12, ""), ""),"")</f>
        <v>#VALUE!</v>
      </c>
      <c r="S12" s="10" t="e">
        <f>IF('FY2021'!$A14&lt;&gt;"",IF(AND(MONTH($K12) &lt;= 4, MONTH($L12) &gt;= 4), IF($O12 &lt;&gt; "", $E12/$O12, ""), ""),"")</f>
        <v>#VALUE!</v>
      </c>
      <c r="T12" s="10" t="e">
        <f>IF('FY2021'!$A14&lt;&gt;"",IF(AND(MONTH($K12) &lt;= 5, MONTH($L12) &gt;= 5), IF($O12 &lt;&gt; "", $E12/$O12, ""), ""),"")</f>
        <v>#VALUE!</v>
      </c>
      <c r="U12" s="10" t="e">
        <f>IF('FY2021'!$A14&lt;&gt;"",IF(AND(MONTH($K12) &lt;= 6, MONTH($L12) &gt;= 6), IF($O12 &lt;&gt; "", $E12/$O12, ""), ""),"")</f>
        <v>#VALUE!</v>
      </c>
      <c r="V12" s="10" t="e">
        <f>IF('FY2021'!$A14&lt;&gt;"",IF(AND(MONTH($K12) &lt;= 7, MONTH($L12) &gt;= 7 ), IF($O12 &lt;&gt; "", $E12/$O12, ""), ""),"")</f>
        <v>#VALUE!</v>
      </c>
      <c r="W12" s="10" t="e">
        <f>IF('FY2021'!$A14&lt;&gt;"",IF(AND(MONTH($K12) &lt;= 8, MONTH($L12) &gt;= 8), IF($O12 &lt;&gt; "", $E12/$O12, ""), ""),"")</f>
        <v>#VALUE!</v>
      </c>
      <c r="X12" s="10" t="e">
        <f>IF('FY2021'!$A14&lt;&gt;"",IF(AND(MONTH($K12) &lt;= 9, MONTH($L12) &gt;= 9), IF($O12 &lt;&gt; "", $E12/$O12, ""), ""),"")</f>
        <v>#VALUE!</v>
      </c>
      <c r="Y12" s="10" t="e">
        <f>IF('FY2021'!$A14&lt;&gt;"",IF(AND(MONTH($K12) &lt;= 10, MONTH($L12) &gt;= 10), IF($O12 &lt;&gt; "", $E12/$O12, ""), ""),"")</f>
        <v>#VALUE!</v>
      </c>
      <c r="Z12" s="10" t="e">
        <f>IF('FY2021'!$A14&lt;&gt;"",IF(AND(MONTH($K12) &lt;= 11, MONTH($L12) &gt;= 11), IF($O12 &lt;&gt; "", $E12/$O12, ""), ""),"")</f>
        <v>#VALUE!</v>
      </c>
      <c r="AA12" s="10" t="e">
        <f>IF('FY2021'!$A14&lt;&gt;"",IF(AND(MONTH($K12) &lt;= 12, MONTH($L12) &gt;= 12), IF($O12 &lt;&gt; "", $E12/$O12, ""), ""),"")</f>
        <v>#VALUE!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 t="e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#VALUE!</v>
      </c>
      <c r="L13" s="7" t="e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#VALUE!</v>
      </c>
      <c r="M13" s="7" t="e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#VALUE!</v>
      </c>
      <c r="N13" s="7" t="e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#VALUE!</v>
      </c>
      <c r="O13" s="5" t="e">
        <f t="shared" si="0"/>
        <v>#VALUE!</v>
      </c>
      <c r="P13" s="10" t="e">
        <f>IF('FY2021'!$A15&lt;&gt;"",IF(AND(MONTH($K13) &lt;= 1, MONTH($L13) &gt;= 1), IF($O13 &lt;&gt; "", $E13/$O13, ""), ""),"")</f>
        <v>#VALUE!</v>
      </c>
      <c r="Q13" s="10" t="e">
        <f>IF('FY2021'!$A15&lt;&gt;"",IF(AND(MONTH($K13) &lt;= 2, MONTH($L13) &gt;= 2), IF($O13 &lt;&gt; "", $E13/$O13, ""), ""),"")</f>
        <v>#VALUE!</v>
      </c>
      <c r="R13" s="10" t="e">
        <f>IF('FY2021'!$A15&lt;&gt;"",IF(AND(MONTH($K13) &lt;= 3, MONTH($L13) &gt;= 3), IF($O13 &lt;&gt; "", $E13/$O13, ""), ""),"")</f>
        <v>#VALUE!</v>
      </c>
      <c r="S13" s="10" t="e">
        <f>IF('FY2021'!$A15&lt;&gt;"",IF(AND(MONTH($K13) &lt;= 4, MONTH($L13) &gt;= 4), IF($O13 &lt;&gt; "", $E13/$O13, ""), ""),"")</f>
        <v>#VALUE!</v>
      </c>
      <c r="T13" s="10" t="e">
        <f>IF('FY2021'!$A15&lt;&gt;"",IF(AND(MONTH($K13) &lt;= 5, MONTH($L13) &gt;= 5), IF($O13 &lt;&gt; "", $E13/$O13, ""), ""),"")</f>
        <v>#VALUE!</v>
      </c>
      <c r="U13" s="10" t="e">
        <f>IF('FY2021'!$A15&lt;&gt;"",IF(AND(MONTH($K13) &lt;= 6, MONTH($L13) &gt;= 6), IF($O13 &lt;&gt; "", $E13/$O13, ""), ""),"")</f>
        <v>#VALUE!</v>
      </c>
      <c r="V13" s="10" t="e">
        <f>IF('FY2021'!$A15&lt;&gt;"",IF(AND(MONTH($K13) &lt;= 7, MONTH($L13) &gt;= 7 ), IF($O13 &lt;&gt; "", $E13/$O13, ""), ""),"")</f>
        <v>#VALUE!</v>
      </c>
      <c r="W13" s="10" t="e">
        <f>IF('FY2021'!$A15&lt;&gt;"",IF(AND(MONTH($K13) &lt;= 8, MONTH($L13) &gt;= 8), IF($O13 &lt;&gt; "", $E13/$O13, ""), ""),"")</f>
        <v>#VALUE!</v>
      </c>
      <c r="X13" s="10" t="e">
        <f>IF('FY2021'!$A15&lt;&gt;"",IF(AND(MONTH($K13) &lt;= 9, MONTH($L13) &gt;= 9), IF($O13 &lt;&gt; "", $E13/$O13, ""), ""),"")</f>
        <v>#VALUE!</v>
      </c>
      <c r="Y13" s="10" t="e">
        <f>IF('FY2021'!$A15&lt;&gt;"",IF(AND(MONTH($K13) &lt;= 10, MONTH($L13) &gt;= 10), IF($O13 &lt;&gt; "", $E13/$O13, ""), ""),"")</f>
        <v>#VALUE!</v>
      </c>
      <c r="Z13" s="10" t="e">
        <f>IF('FY2021'!$A15&lt;&gt;"",IF(AND(MONTH($K13) &lt;= 11, MONTH($L13) &gt;= 11), IF($O13 &lt;&gt; "", $E13/$O13, ""), ""),"")</f>
        <v>#VALUE!</v>
      </c>
      <c r="AA13" s="10" t="e">
        <f>IF('FY2021'!$A15&lt;&gt;"",IF(AND(MONTH($K13) &lt;= 12, MONTH($L13) &gt;= 12), IF($O13 &lt;&gt; "", $E13/$O13, ""), ""),"")</f>
        <v>#VALUE!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 t="e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#VALUE!</v>
      </c>
      <c r="L14" s="7" t="e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#VALUE!</v>
      </c>
      <c r="M14" s="7" t="e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#VALUE!</v>
      </c>
      <c r="N14" s="7" t="e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#VALUE!</v>
      </c>
      <c r="O14" s="5" t="e">
        <f t="shared" si="0"/>
        <v>#VALUE!</v>
      </c>
      <c r="P14" s="10" t="e">
        <f>IF('FY2021'!$A16&lt;&gt;"",IF(AND(MONTH($K14) &lt;= 1, MONTH($L14) &gt;= 1), IF($O14 &lt;&gt; "", $E14/$O14, ""), ""),"")</f>
        <v>#VALUE!</v>
      </c>
      <c r="Q14" s="10" t="e">
        <f>IF('FY2021'!$A16&lt;&gt;"",IF(AND(MONTH($K14) &lt;= 2, MONTH($L14) &gt;= 2), IF($O14 &lt;&gt; "", $E14/$O14, ""), ""),"")</f>
        <v>#VALUE!</v>
      </c>
      <c r="R14" s="10" t="e">
        <f>IF('FY2021'!$A16&lt;&gt;"",IF(AND(MONTH($K14) &lt;= 3, MONTH($L14) &gt;= 3), IF($O14 &lt;&gt; "", $E14/$O14, ""), ""),"")</f>
        <v>#VALUE!</v>
      </c>
      <c r="S14" s="10" t="e">
        <f>IF('FY2021'!$A16&lt;&gt;"",IF(AND(MONTH($K14) &lt;= 4, MONTH($L14) &gt;= 4), IF($O14 &lt;&gt; "", $E14/$O14, ""), ""),"")</f>
        <v>#VALUE!</v>
      </c>
      <c r="T14" s="10" t="e">
        <f>IF('FY2021'!$A16&lt;&gt;"",IF(AND(MONTH($K14) &lt;= 5, MONTH($L14) &gt;= 5), IF($O14 &lt;&gt; "", $E14/$O14, ""), ""),"")</f>
        <v>#VALUE!</v>
      </c>
      <c r="U14" s="10" t="e">
        <f>IF('FY2021'!$A16&lt;&gt;"",IF(AND(MONTH($K14) &lt;= 6, MONTH($L14) &gt;= 6), IF($O14 &lt;&gt; "", $E14/$O14, ""), ""),"")</f>
        <v>#VALUE!</v>
      </c>
      <c r="V14" s="10" t="e">
        <f>IF('FY2021'!$A16&lt;&gt;"",IF(AND(MONTH($K14) &lt;= 7, MONTH($L14) &gt;= 7 ), IF($O14 &lt;&gt; "", $E14/$O14, ""), ""),"")</f>
        <v>#VALUE!</v>
      </c>
      <c r="W14" s="10" t="e">
        <f>IF('FY2021'!$A16&lt;&gt;"",IF(AND(MONTH($K14) &lt;= 8, MONTH($L14) &gt;= 8), IF($O14 &lt;&gt; "", $E14/$O14, ""), ""),"")</f>
        <v>#VALUE!</v>
      </c>
      <c r="X14" s="10" t="e">
        <f>IF('FY2021'!$A16&lt;&gt;"",IF(AND(MONTH($K14) &lt;= 9, MONTH($L14) &gt;= 9), IF($O14 &lt;&gt; "", $E14/$O14, ""), ""),"")</f>
        <v>#VALUE!</v>
      </c>
      <c r="Y14" s="10" t="e">
        <f>IF('FY2021'!$A16&lt;&gt;"",IF(AND(MONTH($K14) &lt;= 10, MONTH($L14) &gt;= 10), IF($O14 &lt;&gt; "", $E14/$O14, ""), ""),"")</f>
        <v>#VALUE!</v>
      </c>
      <c r="Z14" s="10" t="e">
        <f>IF('FY2021'!$A16&lt;&gt;"",IF(AND(MONTH($K14) &lt;= 11, MONTH($L14) &gt;= 11), IF($O14 &lt;&gt; "", $E14/$O14, ""), ""),"")</f>
        <v>#VALUE!</v>
      </c>
      <c r="AA14" s="10" t="e">
        <f>IF('FY2021'!$A16&lt;&gt;"",IF(AND(MONTH($K14) &lt;= 12, MONTH($L14) &gt;= 12), IF($O14 &lt;&gt; "", $E14/$O14, ""), ""),"")</f>
        <v>#VALUE!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 t="e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#VALUE!</v>
      </c>
      <c r="L15" s="7" t="e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#VALUE!</v>
      </c>
      <c r="M15" s="7" t="e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#VALUE!</v>
      </c>
      <c r="N15" s="7" t="e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#VALUE!</v>
      </c>
      <c r="O15" s="5" t="e">
        <f t="shared" si="0"/>
        <v>#VALUE!</v>
      </c>
      <c r="P15" s="10" t="e">
        <f>IF('FY2021'!$A17&lt;&gt;"",IF(AND(MONTH($K15) &lt;= 1, MONTH($L15) &gt;= 1), IF($O15 &lt;&gt; "", $E15/$O15, ""), ""),"")</f>
        <v>#VALUE!</v>
      </c>
      <c r="Q15" s="10" t="e">
        <f>IF('FY2021'!$A17&lt;&gt;"",IF(AND(MONTH($K15) &lt;= 2, MONTH($L15) &gt;= 2), IF($O15 &lt;&gt; "", $E15/$O15, ""), ""),"")</f>
        <v>#VALUE!</v>
      </c>
      <c r="R15" s="10" t="e">
        <f>IF('FY2021'!$A17&lt;&gt;"",IF(AND(MONTH($K15) &lt;= 3, MONTH($L15) &gt;= 3), IF($O15 &lt;&gt; "", $E15/$O15, ""), ""),"")</f>
        <v>#VALUE!</v>
      </c>
      <c r="S15" s="10" t="e">
        <f>IF('FY2021'!$A17&lt;&gt;"",IF(AND(MONTH($K15) &lt;= 4, MONTH($L15) &gt;= 4), IF($O15 &lt;&gt; "", $E15/$O15, ""), ""),"")</f>
        <v>#VALUE!</v>
      </c>
      <c r="T15" s="10" t="e">
        <f>IF('FY2021'!$A17&lt;&gt;"",IF(AND(MONTH($K15) &lt;= 5, MONTH($L15) &gt;= 5), IF($O15 &lt;&gt; "", $E15/$O15, ""), ""),"")</f>
        <v>#VALUE!</v>
      </c>
      <c r="U15" s="10" t="e">
        <f>IF('FY2021'!$A17&lt;&gt;"",IF(AND(MONTH($K15) &lt;= 6, MONTH($L15) &gt;= 6), IF($O15 &lt;&gt; "", $E15/$O15, ""), ""),"")</f>
        <v>#VALUE!</v>
      </c>
      <c r="V15" s="10" t="e">
        <f>IF('FY2021'!$A17&lt;&gt;"",IF(AND(MONTH($K15) &lt;= 7, MONTH($L15) &gt;= 7 ), IF($O15 &lt;&gt; "", $E15/$O15, ""), ""),"")</f>
        <v>#VALUE!</v>
      </c>
      <c r="W15" s="10" t="e">
        <f>IF('FY2021'!$A17&lt;&gt;"",IF(AND(MONTH($K15) &lt;= 8, MONTH($L15) &gt;= 8), IF($O15 &lt;&gt; "", $E15/$O15, ""), ""),"")</f>
        <v>#VALUE!</v>
      </c>
      <c r="X15" s="10" t="e">
        <f>IF('FY2021'!$A17&lt;&gt;"",IF(AND(MONTH($K15) &lt;= 9, MONTH($L15) &gt;= 9), IF($O15 &lt;&gt; "", $E15/$O15, ""), ""),"")</f>
        <v>#VALUE!</v>
      </c>
      <c r="Y15" s="10" t="e">
        <f>IF('FY2021'!$A17&lt;&gt;"",IF(AND(MONTH($K15) &lt;= 10, MONTH($L15) &gt;= 10), IF($O15 &lt;&gt; "", $E15/$O15, ""), ""),"")</f>
        <v>#VALUE!</v>
      </c>
      <c r="Z15" s="10" t="e">
        <f>IF('FY2021'!$A17&lt;&gt;"",IF(AND(MONTH($K15) &lt;= 11, MONTH($L15) &gt;= 11), IF($O15 &lt;&gt; "", $E15/$O15, ""), ""),"")</f>
        <v>#VALUE!</v>
      </c>
      <c r="AA15" s="10" t="e">
        <f>IF('FY2021'!$A17&lt;&gt;"",IF(AND(MONTH($K15) &lt;= 12, MONTH($L15) &gt;= 12), IF($O15 &lt;&gt; "", $E15/$O15, ""), ""),"")</f>
        <v>#VALUE!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 t="e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#VALUE!</v>
      </c>
      <c r="L16" s="7" t="e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#VALUE!</v>
      </c>
      <c r="M16" s="7" t="e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#VALUE!</v>
      </c>
      <c r="N16" s="7" t="e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#VALUE!</v>
      </c>
      <c r="O16" s="5" t="e">
        <f t="shared" si="0"/>
        <v>#VALUE!</v>
      </c>
      <c r="P16" s="10" t="e">
        <f>IF('FY2021'!$A18&lt;&gt;"",IF(AND(MONTH($K16) &lt;= 1, MONTH($L16) &gt;= 1), IF($O16 &lt;&gt; "", $E16/$O16, ""), ""),"")</f>
        <v>#VALUE!</v>
      </c>
      <c r="Q16" s="10" t="e">
        <f>IF('FY2021'!$A18&lt;&gt;"",IF(AND(MONTH($K16) &lt;= 2, MONTH($L16) &gt;= 2), IF($O16 &lt;&gt; "", $E16/$O16, ""), ""),"")</f>
        <v>#VALUE!</v>
      </c>
      <c r="R16" s="10" t="e">
        <f>IF('FY2021'!$A18&lt;&gt;"",IF(AND(MONTH($K16) &lt;= 3, MONTH($L16) &gt;= 3), IF($O16 &lt;&gt; "", $E16/$O16, ""), ""),"")</f>
        <v>#VALUE!</v>
      </c>
      <c r="S16" s="10" t="e">
        <f>IF('FY2021'!$A18&lt;&gt;"",IF(AND(MONTH($K16) &lt;= 4, MONTH($L16) &gt;= 4), IF($O16 &lt;&gt; "", $E16/$O16, ""), ""),"")</f>
        <v>#VALUE!</v>
      </c>
      <c r="T16" s="10" t="e">
        <f>IF('FY2021'!$A18&lt;&gt;"",IF(AND(MONTH($K16) &lt;= 5, MONTH($L16) &gt;= 5), IF($O16 &lt;&gt; "", $E16/$O16, ""), ""),"")</f>
        <v>#VALUE!</v>
      </c>
      <c r="U16" s="10" t="e">
        <f>IF('FY2021'!$A18&lt;&gt;"",IF(AND(MONTH($K16) &lt;= 6, MONTH($L16) &gt;= 6), IF($O16 &lt;&gt; "", $E16/$O16, ""), ""),"")</f>
        <v>#VALUE!</v>
      </c>
      <c r="V16" s="10" t="e">
        <f>IF('FY2021'!$A18&lt;&gt;"",IF(AND(MONTH($K16) &lt;= 7, MONTH($L16) &gt;= 7 ), IF($O16 &lt;&gt; "", $E16/$O16, ""), ""),"")</f>
        <v>#VALUE!</v>
      </c>
      <c r="W16" s="10" t="e">
        <f>IF('FY2021'!$A18&lt;&gt;"",IF(AND(MONTH($K16) &lt;= 8, MONTH($L16) &gt;= 8), IF($O16 &lt;&gt; "", $E16/$O16, ""), ""),"")</f>
        <v>#VALUE!</v>
      </c>
      <c r="X16" s="10" t="e">
        <f>IF('FY2021'!$A18&lt;&gt;"",IF(AND(MONTH($K16) &lt;= 9, MONTH($L16) &gt;= 9), IF($O16 &lt;&gt; "", $E16/$O16, ""), ""),"")</f>
        <v>#VALUE!</v>
      </c>
      <c r="Y16" s="10" t="e">
        <f>IF('FY2021'!$A18&lt;&gt;"",IF(AND(MONTH($K16) &lt;= 10, MONTH($L16) &gt;= 10), IF($O16 &lt;&gt; "", $E16/$O16, ""), ""),"")</f>
        <v>#VALUE!</v>
      </c>
      <c r="Z16" s="10" t="e">
        <f>IF('FY2021'!$A18&lt;&gt;"",IF(AND(MONTH($K16) &lt;= 11, MONTH($L16) &gt;= 11), IF($O16 &lt;&gt; "", $E16/$O16, ""), ""),"")</f>
        <v>#VALUE!</v>
      </c>
      <c r="AA16" s="10" t="e">
        <f>IF('FY2021'!$A18&lt;&gt;"",IF(AND(MONTH($K16) &lt;= 12, MONTH($L16) &gt;= 12), IF($O16 &lt;&gt; "", $E16/$O16, ""), ""),"")</f>
        <v>#VALUE!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 t="e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#VALUE!</v>
      </c>
      <c r="L17" s="7" t="e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#VALUE!</v>
      </c>
      <c r="M17" s="7" t="e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#VALUE!</v>
      </c>
      <c r="N17" s="7" t="e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#VALUE!</v>
      </c>
      <c r="O17" s="5" t="e">
        <f t="shared" si="0"/>
        <v>#VALUE!</v>
      </c>
      <c r="P17" s="10" t="e">
        <f>IF('FY2021'!$A19&lt;&gt;"",IF(AND(MONTH($K17) &lt;= 1, MONTH($L17) &gt;= 1), IF($O17 &lt;&gt; "", $E17/$O17, ""), ""),"")</f>
        <v>#VALUE!</v>
      </c>
      <c r="Q17" s="10" t="e">
        <f>IF('FY2021'!$A19&lt;&gt;"",IF(AND(MONTH($K17) &lt;= 2, MONTH($L17) &gt;= 2), IF($O17 &lt;&gt; "", $E17/$O17, ""), ""),"")</f>
        <v>#VALUE!</v>
      </c>
      <c r="R17" s="10" t="e">
        <f>IF('FY2021'!$A19&lt;&gt;"",IF(AND(MONTH($K17) &lt;= 3, MONTH($L17) &gt;= 3), IF($O17 &lt;&gt; "", $E17/$O17, ""), ""),"")</f>
        <v>#VALUE!</v>
      </c>
      <c r="S17" s="10" t="e">
        <f>IF('FY2021'!$A19&lt;&gt;"",IF(AND(MONTH($K17) &lt;= 4, MONTH($L17) &gt;= 4), IF($O17 &lt;&gt; "", $E17/$O17, ""), ""),"")</f>
        <v>#VALUE!</v>
      </c>
      <c r="T17" s="10" t="e">
        <f>IF('FY2021'!$A19&lt;&gt;"",IF(AND(MONTH($K17) &lt;= 5, MONTH($L17) &gt;= 5), IF($O17 &lt;&gt; "", $E17/$O17, ""), ""),"")</f>
        <v>#VALUE!</v>
      </c>
      <c r="U17" s="10" t="e">
        <f>IF('FY2021'!$A19&lt;&gt;"",IF(AND(MONTH($K17) &lt;= 6, MONTH($L17) &gt;= 6), IF($O17 &lt;&gt; "", $E17/$O17, ""), ""),"")</f>
        <v>#VALUE!</v>
      </c>
      <c r="V17" s="10" t="e">
        <f>IF('FY2021'!$A19&lt;&gt;"",IF(AND(MONTH($K17) &lt;= 7, MONTH($L17) &gt;= 7 ), IF($O17 &lt;&gt; "", $E17/$O17, ""), ""),"")</f>
        <v>#VALUE!</v>
      </c>
      <c r="W17" s="10" t="e">
        <f>IF('FY2021'!$A19&lt;&gt;"",IF(AND(MONTH($K17) &lt;= 8, MONTH($L17) &gt;= 8), IF($O17 &lt;&gt; "", $E17/$O17, ""), ""),"")</f>
        <v>#VALUE!</v>
      </c>
      <c r="X17" s="10" t="e">
        <f>IF('FY2021'!$A19&lt;&gt;"",IF(AND(MONTH($K17) &lt;= 9, MONTH($L17) &gt;= 9), IF($O17 &lt;&gt; "", $E17/$O17, ""), ""),"")</f>
        <v>#VALUE!</v>
      </c>
      <c r="Y17" s="10" t="e">
        <f>IF('FY2021'!$A19&lt;&gt;"",IF(AND(MONTH($K17) &lt;= 10, MONTH($L17) &gt;= 10), IF($O17 &lt;&gt; "", $E17/$O17, ""), ""),"")</f>
        <v>#VALUE!</v>
      </c>
      <c r="Z17" s="10" t="e">
        <f>IF('FY2021'!$A19&lt;&gt;"",IF(AND(MONTH($K17) &lt;= 11, MONTH($L17) &gt;= 11), IF($O17 &lt;&gt; "", $E17/$O17, ""), ""),"")</f>
        <v>#VALUE!</v>
      </c>
      <c r="AA17" s="10" t="e">
        <f>IF('FY2021'!$A19&lt;&gt;"",IF(AND(MONTH($K17) &lt;= 12, MONTH($L17) &gt;= 12), IF($O17 &lt;&gt; "", $E17/$O17, ""), ""),"")</f>
        <v>#VALUE!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 t="e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#VALUE!</v>
      </c>
      <c r="L18" s="7" t="e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#VALUE!</v>
      </c>
      <c r="M18" s="7" t="e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#VALUE!</v>
      </c>
      <c r="N18" s="7" t="e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#VALUE!</v>
      </c>
      <c r="O18" s="5" t="e">
        <f t="shared" si="0"/>
        <v>#VALUE!</v>
      </c>
      <c r="P18" s="10" t="e">
        <f>IF('FY2021'!$A20&lt;&gt;"",IF(AND(MONTH($K18) &lt;= 1, MONTH($L18) &gt;= 1), IF($O18 &lt;&gt; "", $E18/$O18, ""), ""),"")</f>
        <v>#VALUE!</v>
      </c>
      <c r="Q18" s="10" t="e">
        <f>IF('FY2021'!$A20&lt;&gt;"",IF(AND(MONTH($K18) &lt;= 2, MONTH($L18) &gt;= 2), IF($O18 &lt;&gt; "", $E18/$O18, ""), ""),"")</f>
        <v>#VALUE!</v>
      </c>
      <c r="R18" s="10" t="e">
        <f>IF('FY2021'!$A20&lt;&gt;"",IF(AND(MONTH($K18) &lt;= 3, MONTH($L18) &gt;= 3), IF($O18 &lt;&gt; "", $E18/$O18, ""), ""),"")</f>
        <v>#VALUE!</v>
      </c>
      <c r="S18" s="10" t="e">
        <f>IF('FY2021'!$A20&lt;&gt;"",IF(AND(MONTH($K18) &lt;= 4, MONTH($L18) &gt;= 4), IF($O18 &lt;&gt; "", $E18/$O18, ""), ""),"")</f>
        <v>#VALUE!</v>
      </c>
      <c r="T18" s="10" t="e">
        <f>IF('FY2021'!$A20&lt;&gt;"",IF(AND(MONTH($K18) &lt;= 5, MONTH($L18) &gt;= 5), IF($O18 &lt;&gt; "", $E18/$O18, ""), ""),"")</f>
        <v>#VALUE!</v>
      </c>
      <c r="U18" s="10" t="e">
        <f>IF('FY2021'!$A20&lt;&gt;"",IF(AND(MONTH($K18) &lt;= 6, MONTH($L18) &gt;= 6), IF($O18 &lt;&gt; "", $E18/$O18, ""), ""),"")</f>
        <v>#VALUE!</v>
      </c>
      <c r="V18" s="10" t="e">
        <f>IF('FY2021'!$A20&lt;&gt;"",IF(AND(MONTH($K18) &lt;= 7, MONTH($L18) &gt;= 7 ), IF($O18 &lt;&gt; "", $E18/$O18, ""), ""),"")</f>
        <v>#VALUE!</v>
      </c>
      <c r="W18" s="10" t="e">
        <f>IF('FY2021'!$A20&lt;&gt;"",IF(AND(MONTH($K18) &lt;= 8, MONTH($L18) &gt;= 8), IF($O18 &lt;&gt; "", $E18/$O18, ""), ""),"")</f>
        <v>#VALUE!</v>
      </c>
      <c r="X18" s="10" t="e">
        <f>IF('FY2021'!$A20&lt;&gt;"",IF(AND(MONTH($K18) &lt;= 9, MONTH($L18) &gt;= 9), IF($O18 &lt;&gt; "", $E18/$O18, ""), ""),"")</f>
        <v>#VALUE!</v>
      </c>
      <c r="Y18" s="10" t="e">
        <f>IF('FY2021'!$A20&lt;&gt;"",IF(AND(MONTH($K18) &lt;= 10, MONTH($L18) &gt;= 10), IF($O18 &lt;&gt; "", $E18/$O18, ""), ""),"")</f>
        <v>#VALUE!</v>
      </c>
      <c r="Z18" s="10" t="e">
        <f>IF('FY2021'!$A20&lt;&gt;"",IF(AND(MONTH($K18) &lt;= 11, MONTH($L18) &gt;= 11), IF($O18 &lt;&gt; "", $E18/$O18, ""), ""),"")</f>
        <v>#VALUE!</v>
      </c>
      <c r="AA18" s="10" t="e">
        <f>IF('FY2021'!$A20&lt;&gt;"",IF(AND(MONTH($K18) &lt;= 12, MONTH($L18) &gt;= 12), IF($O18 &lt;&gt; "", $E18/$O18, ""), ""),"")</f>
        <v>#VALUE!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 t="e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#VALUE!</v>
      </c>
      <c r="L19" s="7" t="e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#VALUE!</v>
      </c>
      <c r="M19" s="7" t="e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#VALUE!</v>
      </c>
      <c r="N19" s="7" t="e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#VALUE!</v>
      </c>
      <c r="O19" s="5" t="e">
        <f t="shared" si="0"/>
        <v>#VALUE!</v>
      </c>
      <c r="P19" s="10" t="e">
        <f>IF('FY2021'!$A21&lt;&gt;"",IF(AND(MONTH($K19) &lt;= 1, MONTH($L19) &gt;= 1), IF($O19 &lt;&gt; "", $E19/$O19, ""), ""),"")</f>
        <v>#VALUE!</v>
      </c>
      <c r="Q19" s="10" t="e">
        <f>IF('FY2021'!$A21&lt;&gt;"",IF(AND(MONTH($K19) &lt;= 2, MONTH($L19) &gt;= 2), IF($O19 &lt;&gt; "", $E19/$O19, ""), ""),"")</f>
        <v>#VALUE!</v>
      </c>
      <c r="R19" s="10" t="e">
        <f>IF('FY2021'!$A21&lt;&gt;"",IF(AND(MONTH($K19) &lt;= 3, MONTH($L19) &gt;= 3), IF($O19 &lt;&gt; "", $E19/$O19, ""), ""),"")</f>
        <v>#VALUE!</v>
      </c>
      <c r="S19" s="10" t="e">
        <f>IF('FY2021'!$A21&lt;&gt;"",IF(AND(MONTH($K19) &lt;= 4, MONTH($L19) &gt;= 4), IF($O19 &lt;&gt; "", $E19/$O19, ""), ""),"")</f>
        <v>#VALUE!</v>
      </c>
      <c r="T19" s="10" t="e">
        <f>IF('FY2021'!$A21&lt;&gt;"",IF(AND(MONTH($K19) &lt;= 5, MONTH($L19) &gt;= 5), IF($O19 &lt;&gt; "", $E19/$O19, ""), ""),"")</f>
        <v>#VALUE!</v>
      </c>
      <c r="U19" s="10" t="e">
        <f>IF('FY2021'!$A21&lt;&gt;"",IF(AND(MONTH($K19) &lt;= 6, MONTH($L19) &gt;= 6), IF($O19 &lt;&gt; "", $E19/$O19, ""), ""),"")</f>
        <v>#VALUE!</v>
      </c>
      <c r="V19" s="10" t="e">
        <f>IF('FY2021'!$A21&lt;&gt;"",IF(AND(MONTH($K19) &lt;= 7, MONTH($L19) &gt;= 7 ), IF($O19 &lt;&gt; "", $E19/$O19, ""), ""),"")</f>
        <v>#VALUE!</v>
      </c>
      <c r="W19" s="10" t="e">
        <f>IF('FY2021'!$A21&lt;&gt;"",IF(AND(MONTH($K19) &lt;= 8, MONTH($L19) &gt;= 8), IF($O19 &lt;&gt; "", $E19/$O19, ""), ""),"")</f>
        <v>#VALUE!</v>
      </c>
      <c r="X19" s="10" t="e">
        <f>IF('FY2021'!$A21&lt;&gt;"",IF(AND(MONTH($K19) &lt;= 9, MONTH($L19) &gt;= 9), IF($O19 &lt;&gt; "", $E19/$O19, ""), ""),"")</f>
        <v>#VALUE!</v>
      </c>
      <c r="Y19" s="10" t="e">
        <f>IF('FY2021'!$A21&lt;&gt;"",IF(AND(MONTH($K19) &lt;= 10, MONTH($L19) &gt;= 10), IF($O19 &lt;&gt; "", $E19/$O19, ""), ""),"")</f>
        <v>#VALUE!</v>
      </c>
      <c r="Z19" s="10" t="e">
        <f>IF('FY2021'!$A21&lt;&gt;"",IF(AND(MONTH($K19) &lt;= 11, MONTH($L19) &gt;= 11), IF($O19 &lt;&gt; "", $E19/$O19, ""), ""),"")</f>
        <v>#VALUE!</v>
      </c>
      <c r="AA19" s="10" t="e">
        <f>IF('FY2021'!$A21&lt;&gt;"",IF(AND(MONTH($K19) &lt;= 12, MONTH($L19) &gt;= 12), IF($O19 &lt;&gt; "", $E19/$O19, ""), ""),"")</f>
        <v>#VALUE!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 t="e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#VALUE!</v>
      </c>
      <c r="L20" s="7" t="e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#VALUE!</v>
      </c>
      <c r="M20" s="7" t="e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#VALUE!</v>
      </c>
      <c r="N20" s="7" t="e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#VALUE!</v>
      </c>
      <c r="O20" s="5" t="e">
        <f t="shared" si="0"/>
        <v>#VALUE!</v>
      </c>
      <c r="P20" s="10" t="e">
        <f>IF('FY2021'!$A22&lt;&gt;"",IF(AND(MONTH($K20) &lt;= 1, MONTH($L20) &gt;= 1), IF($O20 &lt;&gt; "", $E20/$O20, ""), ""),"")</f>
        <v>#VALUE!</v>
      </c>
      <c r="Q20" s="10" t="e">
        <f>IF('FY2021'!$A22&lt;&gt;"",IF(AND(MONTH($K20) &lt;= 2, MONTH($L20) &gt;= 2), IF($O20 &lt;&gt; "", $E20/$O20, ""), ""),"")</f>
        <v>#VALUE!</v>
      </c>
      <c r="R20" s="10" t="e">
        <f>IF('FY2021'!$A22&lt;&gt;"",IF(AND(MONTH($K20) &lt;= 3, MONTH($L20) &gt;= 3), IF($O20 &lt;&gt; "", $E20/$O20, ""), ""),"")</f>
        <v>#VALUE!</v>
      </c>
      <c r="S20" s="10" t="e">
        <f>IF('FY2021'!$A22&lt;&gt;"",IF(AND(MONTH($K20) &lt;= 4, MONTH($L20) &gt;= 4), IF($O20 &lt;&gt; "", $E20/$O20, ""), ""),"")</f>
        <v>#VALUE!</v>
      </c>
      <c r="T20" s="10" t="e">
        <f>IF('FY2021'!$A22&lt;&gt;"",IF(AND(MONTH($K20) &lt;= 5, MONTH($L20) &gt;= 5), IF($O20 &lt;&gt; "", $E20/$O20, ""), ""),"")</f>
        <v>#VALUE!</v>
      </c>
      <c r="U20" s="10" t="e">
        <f>IF('FY2021'!$A22&lt;&gt;"",IF(AND(MONTH($K20) &lt;= 6, MONTH($L20) &gt;= 6), IF($O20 &lt;&gt; "", $E20/$O20, ""), ""),"")</f>
        <v>#VALUE!</v>
      </c>
      <c r="V20" s="10" t="e">
        <f>IF('FY2021'!$A22&lt;&gt;"",IF(AND(MONTH($K20) &lt;= 7, MONTH($L20) &gt;= 7 ), IF($O20 &lt;&gt; "", $E20/$O20, ""), ""),"")</f>
        <v>#VALUE!</v>
      </c>
      <c r="W20" s="10" t="e">
        <f>IF('FY2021'!$A22&lt;&gt;"",IF(AND(MONTH($K20) &lt;= 8, MONTH($L20) &gt;= 8), IF($O20 &lt;&gt; "", $E20/$O20, ""), ""),"")</f>
        <v>#VALUE!</v>
      </c>
      <c r="X20" s="10" t="e">
        <f>IF('FY2021'!$A22&lt;&gt;"",IF(AND(MONTH($K20) &lt;= 9, MONTH($L20) &gt;= 9), IF($O20 &lt;&gt; "", $E20/$O20, ""), ""),"")</f>
        <v>#VALUE!</v>
      </c>
      <c r="Y20" s="10" t="e">
        <f>IF('FY2021'!$A22&lt;&gt;"",IF(AND(MONTH($K20) &lt;= 10, MONTH($L20) &gt;= 10), IF($O20 &lt;&gt; "", $E20/$O20, ""), ""),"")</f>
        <v>#VALUE!</v>
      </c>
      <c r="Z20" s="10" t="e">
        <f>IF('FY2021'!$A22&lt;&gt;"",IF(AND(MONTH($K20) &lt;= 11, MONTH($L20) &gt;= 11), IF($O20 &lt;&gt; "", $E20/$O20, ""), ""),"")</f>
        <v>#VALUE!</v>
      </c>
      <c r="AA20" s="10" t="e">
        <f>IF('FY2021'!$A22&lt;&gt;"",IF(AND(MONTH($K20) &lt;= 12, MONTH($L20) &gt;= 12), IF($O20 &lt;&gt; "", $E20/$O20, ""), ""),"")</f>
        <v>#VALUE!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 t="e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#VALUE!</v>
      </c>
      <c r="L21" s="7" t="e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#VALUE!</v>
      </c>
      <c r="M21" s="7" t="e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#VALUE!</v>
      </c>
      <c r="N21" s="7" t="e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#VALUE!</v>
      </c>
      <c r="O21" s="5" t="e">
        <f t="shared" si="0"/>
        <v>#VALUE!</v>
      </c>
      <c r="P21" s="10" t="e">
        <f>IF('FY2021'!$A23&lt;&gt;"",IF(AND(MONTH($K21) &lt;= 1, MONTH($L21) &gt;= 1), IF($O21 &lt;&gt; "", $E21/$O21, ""), ""),"")</f>
        <v>#VALUE!</v>
      </c>
      <c r="Q21" s="10" t="e">
        <f>IF('FY2021'!$A23&lt;&gt;"",IF(AND(MONTH($K21) &lt;= 2, MONTH($L21) &gt;= 2), IF($O21 &lt;&gt; "", $E21/$O21, ""), ""),"")</f>
        <v>#VALUE!</v>
      </c>
      <c r="R21" s="10" t="e">
        <f>IF('FY2021'!$A23&lt;&gt;"",IF(AND(MONTH($K21) &lt;= 3, MONTH($L21) &gt;= 3), IF($O21 &lt;&gt; "", $E21/$O21, ""), ""),"")</f>
        <v>#VALUE!</v>
      </c>
      <c r="S21" s="10" t="e">
        <f>IF('FY2021'!$A23&lt;&gt;"",IF(AND(MONTH($K21) &lt;= 4, MONTH($L21) &gt;= 4), IF($O21 &lt;&gt; "", $E21/$O21, ""), ""),"")</f>
        <v>#VALUE!</v>
      </c>
      <c r="T21" s="10" t="e">
        <f>IF('FY2021'!$A23&lt;&gt;"",IF(AND(MONTH($K21) &lt;= 5, MONTH($L21) &gt;= 5), IF($O21 &lt;&gt; "", $E21/$O21, ""), ""),"")</f>
        <v>#VALUE!</v>
      </c>
      <c r="U21" s="10" t="e">
        <f>IF('FY2021'!$A23&lt;&gt;"",IF(AND(MONTH($K21) &lt;= 6, MONTH($L21) &gt;= 6), IF($O21 &lt;&gt; "", $E21/$O21, ""), ""),"")</f>
        <v>#VALUE!</v>
      </c>
      <c r="V21" s="10" t="e">
        <f>IF('FY2021'!$A23&lt;&gt;"",IF(AND(MONTH($K21) &lt;= 7, MONTH($L21) &gt;= 7 ), IF($O21 &lt;&gt; "", $E21/$O21, ""), ""),"")</f>
        <v>#VALUE!</v>
      </c>
      <c r="W21" s="10" t="e">
        <f>IF('FY2021'!$A23&lt;&gt;"",IF(AND(MONTH($K21) &lt;= 8, MONTH($L21) &gt;= 8), IF($O21 &lt;&gt; "", $E21/$O21, ""), ""),"")</f>
        <v>#VALUE!</v>
      </c>
      <c r="X21" s="10" t="e">
        <f>IF('FY2021'!$A23&lt;&gt;"",IF(AND(MONTH($K21) &lt;= 9, MONTH($L21) &gt;= 9), IF($O21 &lt;&gt; "", $E21/$O21, ""), ""),"")</f>
        <v>#VALUE!</v>
      </c>
      <c r="Y21" s="10" t="e">
        <f>IF('FY2021'!$A23&lt;&gt;"",IF(AND(MONTH($K21) &lt;= 10, MONTH($L21) &gt;= 10), IF($O21 &lt;&gt; "", $E21/$O21, ""), ""),"")</f>
        <v>#VALUE!</v>
      </c>
      <c r="Z21" s="10" t="e">
        <f>IF('FY2021'!$A23&lt;&gt;"",IF(AND(MONTH($K21) &lt;= 11, MONTH($L21) &gt;= 11), IF($O21 &lt;&gt; "", $E21/$O21, ""), ""),"")</f>
        <v>#VALUE!</v>
      </c>
      <c r="AA21" s="10" t="e">
        <f>IF('FY2021'!$A23&lt;&gt;"",IF(AND(MONTH($K21) &lt;= 12, MONTH($L21) &gt;= 12), IF($O21 &lt;&gt; "", $E21/$O21, ""), ""),"")</f>
        <v>#VALUE!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 t="e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#VALUE!</v>
      </c>
      <c r="L22" s="7" t="e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#VALUE!</v>
      </c>
      <c r="M22" s="7" t="e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#VALUE!</v>
      </c>
      <c r="N22" s="7" t="e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#VALUE!</v>
      </c>
      <c r="O22" s="5" t="e">
        <f t="shared" si="0"/>
        <v>#VALUE!</v>
      </c>
      <c r="P22" s="10" t="e">
        <f>IF('FY2021'!$A24&lt;&gt;"",IF(AND(MONTH($K22) &lt;= 1, MONTH($L22) &gt;= 1), IF($O22 &lt;&gt; "", $E22/$O22, ""), ""),"")</f>
        <v>#VALUE!</v>
      </c>
      <c r="Q22" s="10" t="e">
        <f>IF('FY2021'!$A24&lt;&gt;"",IF(AND(MONTH($K22) &lt;= 2, MONTH($L22) &gt;= 2), IF($O22 &lt;&gt; "", $E22/$O22, ""), ""),"")</f>
        <v>#VALUE!</v>
      </c>
      <c r="R22" s="10" t="e">
        <f>IF('FY2021'!$A24&lt;&gt;"",IF(AND(MONTH($K22) &lt;= 3, MONTH($L22) &gt;= 3), IF($O22 &lt;&gt; "", $E22/$O22, ""), ""),"")</f>
        <v>#VALUE!</v>
      </c>
      <c r="S22" s="10" t="e">
        <f>IF('FY2021'!$A24&lt;&gt;"",IF(AND(MONTH($K22) &lt;= 4, MONTH($L22) &gt;= 4), IF($O22 &lt;&gt; "", $E22/$O22, ""), ""),"")</f>
        <v>#VALUE!</v>
      </c>
      <c r="T22" s="10" t="e">
        <f>IF('FY2021'!$A24&lt;&gt;"",IF(AND(MONTH($K22) &lt;= 5, MONTH($L22) &gt;= 5), IF($O22 &lt;&gt; "", $E22/$O22, ""), ""),"")</f>
        <v>#VALUE!</v>
      </c>
      <c r="U22" s="10" t="e">
        <f>IF('FY2021'!$A24&lt;&gt;"",IF(AND(MONTH($K22) &lt;= 6, MONTH($L22) &gt;= 6), IF($O22 &lt;&gt; "", $E22/$O22, ""), ""),"")</f>
        <v>#VALUE!</v>
      </c>
      <c r="V22" s="10" t="e">
        <f>IF('FY2021'!$A24&lt;&gt;"",IF(AND(MONTH($K22) &lt;= 7, MONTH($L22) &gt;= 7 ), IF($O22 &lt;&gt; "", $E22/$O22, ""), ""),"")</f>
        <v>#VALUE!</v>
      </c>
      <c r="W22" s="10" t="e">
        <f>IF('FY2021'!$A24&lt;&gt;"",IF(AND(MONTH($K22) &lt;= 8, MONTH($L22) &gt;= 8), IF($O22 &lt;&gt; "", $E22/$O22, ""), ""),"")</f>
        <v>#VALUE!</v>
      </c>
      <c r="X22" s="10" t="e">
        <f>IF('FY2021'!$A24&lt;&gt;"",IF(AND(MONTH($K22) &lt;= 9, MONTH($L22) &gt;= 9), IF($O22 &lt;&gt; "", $E22/$O22, ""), ""),"")</f>
        <v>#VALUE!</v>
      </c>
      <c r="Y22" s="10" t="e">
        <f>IF('FY2021'!$A24&lt;&gt;"",IF(AND(MONTH($K22) &lt;= 10, MONTH($L22) &gt;= 10), IF($O22 &lt;&gt; "", $E22/$O22, ""), ""),"")</f>
        <v>#VALUE!</v>
      </c>
      <c r="Z22" s="10" t="e">
        <f>IF('FY2021'!$A24&lt;&gt;"",IF(AND(MONTH($K22) &lt;= 11, MONTH($L22) &gt;= 11), IF($O22 &lt;&gt; "", $E22/$O22, ""), ""),"")</f>
        <v>#VALUE!</v>
      </c>
      <c r="AA22" s="10" t="e">
        <f>IF('FY2021'!$A24&lt;&gt;"",IF(AND(MONTH($K22) &lt;= 12, MONTH($L22) &gt;= 12), IF($O22 &lt;&gt; "", $E22/$O22, ""), ""),"")</f>
        <v>#VALUE!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 t="e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#VALUE!</v>
      </c>
      <c r="L23" s="7" t="e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#VALUE!</v>
      </c>
      <c r="M23" s="7" t="e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#VALUE!</v>
      </c>
      <c r="N23" s="7" t="e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#VALUE!</v>
      </c>
      <c r="O23" s="5" t="e">
        <f t="shared" si="0"/>
        <v>#VALUE!</v>
      </c>
      <c r="P23" s="10" t="e">
        <f>IF('FY2021'!$A25&lt;&gt;"",IF(AND(MONTH($K23) &lt;= 1, MONTH($L23) &gt;= 1), IF($O23 &lt;&gt; "", $E23/$O23, ""), ""),"")</f>
        <v>#VALUE!</v>
      </c>
      <c r="Q23" s="10" t="e">
        <f>IF('FY2021'!$A25&lt;&gt;"",IF(AND(MONTH($K23) &lt;= 2, MONTH($L23) &gt;= 2), IF($O23 &lt;&gt; "", $E23/$O23, ""), ""),"")</f>
        <v>#VALUE!</v>
      </c>
      <c r="R23" s="10" t="e">
        <f>IF('FY2021'!$A25&lt;&gt;"",IF(AND(MONTH($K23) &lt;= 3, MONTH($L23) &gt;= 3), IF($O23 &lt;&gt; "", $E23/$O23, ""), ""),"")</f>
        <v>#VALUE!</v>
      </c>
      <c r="S23" s="10" t="e">
        <f>IF('FY2021'!$A25&lt;&gt;"",IF(AND(MONTH($K23) &lt;= 4, MONTH($L23) &gt;= 4), IF($O23 &lt;&gt; "", $E23/$O23, ""), ""),"")</f>
        <v>#VALUE!</v>
      </c>
      <c r="T23" s="10" t="e">
        <f>IF('FY2021'!$A25&lt;&gt;"",IF(AND(MONTH($K23) &lt;= 5, MONTH($L23) &gt;= 5), IF($O23 &lt;&gt; "", $E23/$O23, ""), ""),"")</f>
        <v>#VALUE!</v>
      </c>
      <c r="U23" s="10" t="e">
        <f>IF('FY2021'!$A25&lt;&gt;"",IF(AND(MONTH($K23) &lt;= 6, MONTH($L23) &gt;= 6), IF($O23 &lt;&gt; "", $E23/$O23, ""), ""),"")</f>
        <v>#VALUE!</v>
      </c>
      <c r="V23" s="10" t="e">
        <f>IF('FY2021'!$A25&lt;&gt;"",IF(AND(MONTH($K23) &lt;= 7, MONTH($L23) &gt;= 7 ), IF($O23 &lt;&gt; "", $E23/$O23, ""), ""),"")</f>
        <v>#VALUE!</v>
      </c>
      <c r="W23" s="10" t="e">
        <f>IF('FY2021'!$A25&lt;&gt;"",IF(AND(MONTH($K23) &lt;= 8, MONTH($L23) &gt;= 8), IF($O23 &lt;&gt; "", $E23/$O23, ""), ""),"")</f>
        <v>#VALUE!</v>
      </c>
      <c r="X23" s="10" t="e">
        <f>IF('FY2021'!$A25&lt;&gt;"",IF(AND(MONTH($K23) &lt;= 9, MONTH($L23) &gt;= 9), IF($O23 &lt;&gt; "", $E23/$O23, ""), ""),"")</f>
        <v>#VALUE!</v>
      </c>
      <c r="Y23" s="10" t="e">
        <f>IF('FY2021'!$A25&lt;&gt;"",IF(AND(MONTH($K23) &lt;= 10, MONTH($L23) &gt;= 10), IF($O23 &lt;&gt; "", $E23/$O23, ""), ""),"")</f>
        <v>#VALUE!</v>
      </c>
      <c r="Z23" s="10" t="e">
        <f>IF('FY2021'!$A25&lt;&gt;"",IF(AND(MONTH($K23) &lt;= 11, MONTH($L23) &gt;= 11), IF($O23 &lt;&gt; "", $E23/$O23, ""), ""),"")</f>
        <v>#VALUE!</v>
      </c>
      <c r="AA23" s="10" t="e">
        <f>IF('FY2021'!$A25&lt;&gt;"",IF(AND(MONTH($K23) &lt;= 12, MONTH($L23) &gt;= 12), IF($O23 &lt;&gt; "", $E23/$O23, ""), ""),"")</f>
        <v>#VALUE!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 t="e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#VALUE!</v>
      </c>
      <c r="L24" s="7" t="e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#VALUE!</v>
      </c>
      <c r="M24" s="7" t="e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#VALUE!</v>
      </c>
      <c r="N24" s="7" t="e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#VALUE!</v>
      </c>
      <c r="O24" s="5" t="e">
        <f t="shared" si="0"/>
        <v>#VALUE!</v>
      </c>
      <c r="P24" s="10" t="e">
        <f>IF('FY2021'!$A26&lt;&gt;"",IF(AND(MONTH($K24) &lt;= 1, MONTH($L24) &gt;= 1), IF($O24 &lt;&gt; "", $E24/$O24, ""), ""),"")</f>
        <v>#VALUE!</v>
      </c>
      <c r="Q24" s="10" t="e">
        <f>IF('FY2021'!$A26&lt;&gt;"",IF(AND(MONTH($K24) &lt;= 2, MONTH($L24) &gt;= 2), IF($O24 &lt;&gt; "", $E24/$O24, ""), ""),"")</f>
        <v>#VALUE!</v>
      </c>
      <c r="R24" s="10" t="e">
        <f>IF('FY2021'!$A26&lt;&gt;"",IF(AND(MONTH($K24) &lt;= 3, MONTH($L24) &gt;= 3), IF($O24 &lt;&gt; "", $E24/$O24, ""), ""),"")</f>
        <v>#VALUE!</v>
      </c>
      <c r="S24" s="10" t="e">
        <f>IF('FY2021'!$A26&lt;&gt;"",IF(AND(MONTH($K24) &lt;= 4, MONTH($L24) &gt;= 4), IF($O24 &lt;&gt; "", $E24/$O24, ""), ""),"")</f>
        <v>#VALUE!</v>
      </c>
      <c r="T24" s="10" t="e">
        <f>IF('FY2021'!$A26&lt;&gt;"",IF(AND(MONTH($K24) &lt;= 5, MONTH($L24) &gt;= 5), IF($O24 &lt;&gt; "", $E24/$O24, ""), ""),"")</f>
        <v>#VALUE!</v>
      </c>
      <c r="U24" s="10" t="e">
        <f>IF('FY2021'!$A26&lt;&gt;"",IF(AND(MONTH($K24) &lt;= 6, MONTH($L24) &gt;= 6), IF($O24 &lt;&gt; "", $E24/$O24, ""), ""),"")</f>
        <v>#VALUE!</v>
      </c>
      <c r="V24" s="10" t="e">
        <f>IF('FY2021'!$A26&lt;&gt;"",IF(AND(MONTH($K24) &lt;= 7, MONTH($L24) &gt;= 7 ), IF($O24 &lt;&gt; "", $E24/$O24, ""), ""),"")</f>
        <v>#VALUE!</v>
      </c>
      <c r="W24" s="10" t="e">
        <f>IF('FY2021'!$A26&lt;&gt;"",IF(AND(MONTH($K24) &lt;= 8, MONTH($L24) &gt;= 8), IF($O24 &lt;&gt; "", $E24/$O24, ""), ""),"")</f>
        <v>#VALUE!</v>
      </c>
      <c r="X24" s="10" t="e">
        <f>IF('FY2021'!$A26&lt;&gt;"",IF(AND(MONTH($K24) &lt;= 9, MONTH($L24) &gt;= 9), IF($O24 &lt;&gt; "", $E24/$O24, ""), ""),"")</f>
        <v>#VALUE!</v>
      </c>
      <c r="Y24" s="10" t="e">
        <f>IF('FY2021'!$A26&lt;&gt;"",IF(AND(MONTH($K24) &lt;= 10, MONTH($L24) &gt;= 10), IF($O24 &lt;&gt; "", $E24/$O24, ""), ""),"")</f>
        <v>#VALUE!</v>
      </c>
      <c r="Z24" s="10" t="e">
        <f>IF('FY2021'!$A26&lt;&gt;"",IF(AND(MONTH($K24) &lt;= 11, MONTH($L24) &gt;= 11), IF($O24 &lt;&gt; "", $E24/$O24, ""), ""),"")</f>
        <v>#VALUE!</v>
      </c>
      <c r="AA24" s="10" t="e">
        <f>IF('FY2021'!$A26&lt;&gt;"",IF(AND(MONTH($K24) &lt;= 12, MONTH($L24) &gt;= 12), IF($O24 &lt;&gt; "", $E24/$O24, ""), ""),"")</f>
        <v>#VALUE!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 t="e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#VALUE!</v>
      </c>
      <c r="L25" s="7" t="e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#VALUE!</v>
      </c>
      <c r="M25" s="7" t="e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#VALUE!</v>
      </c>
      <c r="N25" s="7" t="e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#VALUE!</v>
      </c>
      <c r="O25" s="5" t="e">
        <f t="shared" si="0"/>
        <v>#VALUE!</v>
      </c>
      <c r="P25" s="10" t="e">
        <f>IF('FY2021'!$A27&lt;&gt;"",IF(AND(MONTH($K25) &lt;= 1, MONTH($L25) &gt;= 1), IF($O25 &lt;&gt; "", $E25/$O25, ""), ""),"")</f>
        <v>#VALUE!</v>
      </c>
      <c r="Q25" s="10" t="e">
        <f>IF('FY2021'!$A27&lt;&gt;"",IF(AND(MONTH($K25) &lt;= 2, MONTH($L25) &gt;= 2), IF($O25 &lt;&gt; "", $E25/$O25, ""), ""),"")</f>
        <v>#VALUE!</v>
      </c>
      <c r="R25" s="10" t="e">
        <f>IF('FY2021'!$A27&lt;&gt;"",IF(AND(MONTH($K25) &lt;= 3, MONTH($L25) &gt;= 3), IF($O25 &lt;&gt; "", $E25/$O25, ""), ""),"")</f>
        <v>#VALUE!</v>
      </c>
      <c r="S25" s="10" t="e">
        <f>IF('FY2021'!$A27&lt;&gt;"",IF(AND(MONTH($K25) &lt;= 4, MONTH($L25) &gt;= 4), IF($O25 &lt;&gt; "", $E25/$O25, ""), ""),"")</f>
        <v>#VALUE!</v>
      </c>
      <c r="T25" s="10" t="e">
        <f>IF('FY2021'!$A27&lt;&gt;"",IF(AND(MONTH($K25) &lt;= 5, MONTH($L25) &gt;= 5), IF($O25 &lt;&gt; "", $E25/$O25, ""), ""),"")</f>
        <v>#VALUE!</v>
      </c>
      <c r="U25" s="10" t="e">
        <f>IF('FY2021'!$A27&lt;&gt;"",IF(AND(MONTH($K25) &lt;= 6, MONTH($L25) &gt;= 6), IF($O25 &lt;&gt; "", $E25/$O25, ""), ""),"")</f>
        <v>#VALUE!</v>
      </c>
      <c r="V25" s="10" t="e">
        <f>IF('FY2021'!$A27&lt;&gt;"",IF(AND(MONTH($K25) &lt;= 7, MONTH($L25) &gt;= 7 ), IF($O25 &lt;&gt; "", $E25/$O25, ""), ""),"")</f>
        <v>#VALUE!</v>
      </c>
      <c r="W25" s="10" t="e">
        <f>IF('FY2021'!$A27&lt;&gt;"",IF(AND(MONTH($K25) &lt;= 8, MONTH($L25) &gt;= 8), IF($O25 &lt;&gt; "", $E25/$O25, ""), ""),"")</f>
        <v>#VALUE!</v>
      </c>
      <c r="X25" s="10" t="e">
        <f>IF('FY2021'!$A27&lt;&gt;"",IF(AND(MONTH($K25) &lt;= 9, MONTH($L25) &gt;= 9), IF($O25 &lt;&gt; "", $E25/$O25, ""), ""),"")</f>
        <v>#VALUE!</v>
      </c>
      <c r="Y25" s="10" t="e">
        <f>IF('FY2021'!$A27&lt;&gt;"",IF(AND(MONTH($K25) &lt;= 10, MONTH($L25) &gt;= 10), IF($O25 &lt;&gt; "", $E25/$O25, ""), ""),"")</f>
        <v>#VALUE!</v>
      </c>
      <c r="Z25" s="10" t="e">
        <f>IF('FY2021'!$A27&lt;&gt;"",IF(AND(MONTH($K25) &lt;= 11, MONTH($L25) &gt;= 11), IF($O25 &lt;&gt; "", $E25/$O25, ""), ""),"")</f>
        <v>#VALUE!</v>
      </c>
      <c r="AA25" s="10" t="e">
        <f>IF('FY2021'!$A27&lt;&gt;"",IF(AND(MONTH($K25) &lt;= 12, MONTH($L25) &gt;= 12), IF($O25 &lt;&gt; "", $E25/$O25, ""), ""),"")</f>
        <v>#VALUE!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 t="e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#VALUE!</v>
      </c>
      <c r="L26" s="7" t="e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#VALUE!</v>
      </c>
      <c r="M26" s="7" t="e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#VALUE!</v>
      </c>
      <c r="N26" s="7" t="e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#VALUE!</v>
      </c>
      <c r="O26" s="5" t="e">
        <f t="shared" si="0"/>
        <v>#VALUE!</v>
      </c>
      <c r="P26" s="10" t="e">
        <f>IF('FY2021'!$A28&lt;&gt;"",IF(AND(MONTH($K26) &lt;= 1, MONTH($L26) &gt;= 1), IF($O26 &lt;&gt; "", $E26/$O26, ""), ""),"")</f>
        <v>#VALUE!</v>
      </c>
      <c r="Q26" s="10" t="e">
        <f>IF('FY2021'!$A28&lt;&gt;"",IF(AND(MONTH($K26) &lt;= 2, MONTH($L26) &gt;= 2), IF($O26 &lt;&gt; "", $E26/$O26, ""), ""),"")</f>
        <v>#VALUE!</v>
      </c>
      <c r="R26" s="10" t="e">
        <f>IF('FY2021'!$A28&lt;&gt;"",IF(AND(MONTH($K26) &lt;= 3, MONTH($L26) &gt;= 3), IF($O26 &lt;&gt; "", $E26/$O26, ""), ""),"")</f>
        <v>#VALUE!</v>
      </c>
      <c r="S26" s="10" t="e">
        <f>IF('FY2021'!$A28&lt;&gt;"",IF(AND(MONTH($K26) &lt;= 4, MONTH($L26) &gt;= 4), IF($O26 &lt;&gt; "", $E26/$O26, ""), ""),"")</f>
        <v>#VALUE!</v>
      </c>
      <c r="T26" s="10" t="e">
        <f>IF('FY2021'!$A28&lt;&gt;"",IF(AND(MONTH($K26) &lt;= 5, MONTH($L26) &gt;= 5), IF($O26 &lt;&gt; "", $E26/$O26, ""), ""),"")</f>
        <v>#VALUE!</v>
      </c>
      <c r="U26" s="10" t="e">
        <f>IF('FY2021'!$A28&lt;&gt;"",IF(AND(MONTH($K26) &lt;= 6, MONTH($L26) &gt;= 6), IF($O26 &lt;&gt; "", $E26/$O26, ""), ""),"")</f>
        <v>#VALUE!</v>
      </c>
      <c r="V26" s="10" t="e">
        <f>IF('FY2021'!$A28&lt;&gt;"",IF(AND(MONTH($K26) &lt;= 7, MONTH($L26) &gt;= 7 ), IF($O26 &lt;&gt; "", $E26/$O26, ""), ""),"")</f>
        <v>#VALUE!</v>
      </c>
      <c r="W26" s="10" t="e">
        <f>IF('FY2021'!$A28&lt;&gt;"",IF(AND(MONTH($K26) &lt;= 8, MONTH($L26) &gt;= 8), IF($O26 &lt;&gt; "", $E26/$O26, ""), ""),"")</f>
        <v>#VALUE!</v>
      </c>
      <c r="X26" s="10" t="e">
        <f>IF('FY2021'!$A28&lt;&gt;"",IF(AND(MONTH($K26) &lt;= 9, MONTH($L26) &gt;= 9), IF($O26 &lt;&gt; "", $E26/$O26, ""), ""),"")</f>
        <v>#VALUE!</v>
      </c>
      <c r="Y26" s="10" t="e">
        <f>IF('FY2021'!$A28&lt;&gt;"",IF(AND(MONTH($K26) &lt;= 10, MONTH($L26) &gt;= 10), IF($O26 &lt;&gt; "", $E26/$O26, ""), ""),"")</f>
        <v>#VALUE!</v>
      </c>
      <c r="Z26" s="10" t="e">
        <f>IF('FY2021'!$A28&lt;&gt;"",IF(AND(MONTH($K26) &lt;= 11, MONTH($L26) &gt;= 11), IF($O26 &lt;&gt; "", $E26/$O26, ""), ""),"")</f>
        <v>#VALUE!</v>
      </c>
      <c r="AA26" s="10" t="e">
        <f>IF('FY2021'!$A28&lt;&gt;"",IF(AND(MONTH($K26) &lt;= 12, MONTH($L26) &gt;= 12), IF($O26 &lt;&gt; "", $E26/$O26, ""), ""),"")</f>
        <v>#VALUE!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 t="e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#VALUE!</v>
      </c>
      <c r="L27" s="7" t="e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#VALUE!</v>
      </c>
      <c r="M27" s="7" t="e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#VALUE!</v>
      </c>
      <c r="N27" s="7" t="e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#VALUE!</v>
      </c>
      <c r="O27" s="5" t="e">
        <f t="shared" si="0"/>
        <v>#VALUE!</v>
      </c>
      <c r="P27" s="10" t="e">
        <f>IF('FY2021'!$A29&lt;&gt;"",IF(AND(MONTH($K27) &lt;= 1, MONTH($L27) &gt;= 1), IF($O27 &lt;&gt; "", $E27/$O27, ""), ""),"")</f>
        <v>#VALUE!</v>
      </c>
      <c r="Q27" s="10" t="e">
        <f>IF('FY2021'!$A29&lt;&gt;"",IF(AND(MONTH($K27) &lt;= 2, MONTH($L27) &gt;= 2), IF($O27 &lt;&gt; "", $E27/$O27, ""), ""),"")</f>
        <v>#VALUE!</v>
      </c>
      <c r="R27" s="10" t="e">
        <f>IF('FY2021'!$A29&lt;&gt;"",IF(AND(MONTH($K27) &lt;= 3, MONTH($L27) &gt;= 3), IF($O27 &lt;&gt; "", $E27/$O27, ""), ""),"")</f>
        <v>#VALUE!</v>
      </c>
      <c r="S27" s="10" t="e">
        <f>IF('FY2021'!$A29&lt;&gt;"",IF(AND(MONTH($K27) &lt;= 4, MONTH($L27) &gt;= 4), IF($O27 &lt;&gt; "", $E27/$O27, ""), ""),"")</f>
        <v>#VALUE!</v>
      </c>
      <c r="T27" s="10" t="e">
        <f>IF('FY2021'!$A29&lt;&gt;"",IF(AND(MONTH($K27) &lt;= 5, MONTH($L27) &gt;= 5), IF($O27 &lt;&gt; "", $E27/$O27, ""), ""),"")</f>
        <v>#VALUE!</v>
      </c>
      <c r="U27" s="10" t="e">
        <f>IF('FY2021'!$A29&lt;&gt;"",IF(AND(MONTH($K27) &lt;= 6, MONTH($L27) &gt;= 6), IF($O27 &lt;&gt; "", $E27/$O27, ""), ""),"")</f>
        <v>#VALUE!</v>
      </c>
      <c r="V27" s="10" t="e">
        <f>IF('FY2021'!$A29&lt;&gt;"",IF(AND(MONTH($K27) &lt;= 7, MONTH($L27) &gt;= 7 ), IF($O27 &lt;&gt; "", $E27/$O27, ""), ""),"")</f>
        <v>#VALUE!</v>
      </c>
      <c r="W27" s="10" t="e">
        <f>IF('FY2021'!$A29&lt;&gt;"",IF(AND(MONTH($K27) &lt;= 8, MONTH($L27) &gt;= 8), IF($O27 &lt;&gt; "", $E27/$O27, ""), ""),"")</f>
        <v>#VALUE!</v>
      </c>
      <c r="X27" s="10" t="e">
        <f>IF('FY2021'!$A29&lt;&gt;"",IF(AND(MONTH($K27) &lt;= 9, MONTH($L27) &gt;= 9), IF($O27 &lt;&gt; "", $E27/$O27, ""), ""),"")</f>
        <v>#VALUE!</v>
      </c>
      <c r="Y27" s="10" t="e">
        <f>IF('FY2021'!$A29&lt;&gt;"",IF(AND(MONTH($K27) &lt;= 10, MONTH($L27) &gt;= 10), IF($O27 &lt;&gt; "", $E27/$O27, ""), ""),"")</f>
        <v>#VALUE!</v>
      </c>
      <c r="Z27" s="10" t="e">
        <f>IF('FY2021'!$A29&lt;&gt;"",IF(AND(MONTH($K27) &lt;= 11, MONTH($L27) &gt;= 11), IF($O27 &lt;&gt; "", $E27/$O27, ""), ""),"")</f>
        <v>#VALUE!</v>
      </c>
      <c r="AA27" s="10" t="e">
        <f>IF('FY2021'!$A29&lt;&gt;"",IF(AND(MONTH($K27) &lt;= 12, MONTH($L27) &gt;= 12), IF($O27 &lt;&gt; "", $E27/$O27, ""), ""),"")</f>
        <v>#VALUE!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 t="e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#VALUE!</v>
      </c>
      <c r="L28" s="7" t="e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#VALUE!</v>
      </c>
      <c r="M28" s="7" t="e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#VALUE!</v>
      </c>
      <c r="N28" s="7" t="e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#VALUE!</v>
      </c>
      <c r="O28" s="5" t="e">
        <f t="shared" si="0"/>
        <v>#VALUE!</v>
      </c>
      <c r="P28" s="10" t="e">
        <f>IF('FY2021'!$A30&lt;&gt;"",IF(AND(MONTH($K28) &lt;= 1, MONTH($L28) &gt;= 1), IF($O28 &lt;&gt; "", $E28/$O28, ""), ""),"")</f>
        <v>#VALUE!</v>
      </c>
      <c r="Q28" s="10" t="e">
        <f>IF('FY2021'!$A30&lt;&gt;"",IF(AND(MONTH($K28) &lt;= 2, MONTH($L28) &gt;= 2), IF($O28 &lt;&gt; "", $E28/$O28, ""), ""),"")</f>
        <v>#VALUE!</v>
      </c>
      <c r="R28" s="10" t="e">
        <f>IF('FY2021'!$A30&lt;&gt;"",IF(AND(MONTH($K28) &lt;= 3, MONTH($L28) &gt;= 3), IF($O28 &lt;&gt; "", $E28/$O28, ""), ""),"")</f>
        <v>#VALUE!</v>
      </c>
      <c r="S28" s="10" t="e">
        <f>IF('FY2021'!$A30&lt;&gt;"",IF(AND(MONTH($K28) &lt;= 4, MONTH($L28) &gt;= 4), IF($O28 &lt;&gt; "", $E28/$O28, ""), ""),"")</f>
        <v>#VALUE!</v>
      </c>
      <c r="T28" s="10" t="e">
        <f>IF('FY2021'!$A30&lt;&gt;"",IF(AND(MONTH($K28) &lt;= 5, MONTH($L28) &gt;= 5), IF($O28 &lt;&gt; "", $E28/$O28, ""), ""),"")</f>
        <v>#VALUE!</v>
      </c>
      <c r="U28" s="10" t="e">
        <f>IF('FY2021'!$A30&lt;&gt;"",IF(AND(MONTH($K28) &lt;= 6, MONTH($L28) &gt;= 6), IF($O28 &lt;&gt; "", $E28/$O28, ""), ""),"")</f>
        <v>#VALUE!</v>
      </c>
      <c r="V28" s="10" t="e">
        <f>IF('FY2021'!$A30&lt;&gt;"",IF(AND(MONTH($K28) &lt;= 7, MONTH($L28) &gt;= 7 ), IF($O28 &lt;&gt; "", $E28/$O28, ""), ""),"")</f>
        <v>#VALUE!</v>
      </c>
      <c r="W28" s="10" t="e">
        <f>IF('FY2021'!$A30&lt;&gt;"",IF(AND(MONTH($K28) &lt;= 8, MONTH($L28) &gt;= 8), IF($O28 &lt;&gt; "", $E28/$O28, ""), ""),"")</f>
        <v>#VALUE!</v>
      </c>
      <c r="X28" s="10" t="e">
        <f>IF('FY2021'!$A30&lt;&gt;"",IF(AND(MONTH($K28) &lt;= 9, MONTH($L28) &gt;= 9), IF($O28 &lt;&gt; "", $E28/$O28, ""), ""),"")</f>
        <v>#VALUE!</v>
      </c>
      <c r="Y28" s="10" t="e">
        <f>IF('FY2021'!$A30&lt;&gt;"",IF(AND(MONTH($K28) &lt;= 10, MONTH($L28) &gt;= 10), IF($O28 &lt;&gt; "", $E28/$O28, ""), ""),"")</f>
        <v>#VALUE!</v>
      </c>
      <c r="Z28" s="10" t="e">
        <f>IF('FY2021'!$A30&lt;&gt;"",IF(AND(MONTH($K28) &lt;= 11, MONTH($L28) &gt;= 11), IF($O28 &lt;&gt; "", $E28/$O28, ""), ""),"")</f>
        <v>#VALUE!</v>
      </c>
      <c r="AA28" s="10" t="e">
        <f>IF('FY2021'!$A30&lt;&gt;"",IF(AND(MONTH($K28) &lt;= 12, MONTH($L28) &gt;= 12), IF($O28 &lt;&gt; "", $E28/$O28, ""), ""),"")</f>
        <v>#VALUE!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 t="e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#VALUE!</v>
      </c>
      <c r="L29" s="7" t="e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#VALUE!</v>
      </c>
      <c r="M29" s="7" t="e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#VALUE!</v>
      </c>
      <c r="N29" s="7" t="e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#VALUE!</v>
      </c>
      <c r="O29" s="5" t="e">
        <f t="shared" si="0"/>
        <v>#VALUE!</v>
      </c>
      <c r="P29" s="10" t="e">
        <f>IF('FY2021'!$A31&lt;&gt;"",IF(AND(MONTH($K29) &lt;= 1, MONTH($L29) &gt;= 1), IF($O29 &lt;&gt; "", $E29/$O29, ""), ""),"")</f>
        <v>#VALUE!</v>
      </c>
      <c r="Q29" s="10" t="e">
        <f>IF('FY2021'!$A31&lt;&gt;"",IF(AND(MONTH($K29) &lt;= 2, MONTH($L29) &gt;= 2), IF($O29 &lt;&gt; "", $E29/$O29, ""), ""),"")</f>
        <v>#VALUE!</v>
      </c>
      <c r="R29" s="10" t="e">
        <f>IF('FY2021'!$A31&lt;&gt;"",IF(AND(MONTH($K29) &lt;= 3, MONTH($L29) &gt;= 3), IF($O29 &lt;&gt; "", $E29/$O29, ""), ""),"")</f>
        <v>#VALUE!</v>
      </c>
      <c r="S29" s="10" t="e">
        <f>IF('FY2021'!$A31&lt;&gt;"",IF(AND(MONTH($K29) &lt;= 4, MONTH($L29) &gt;= 4), IF($O29 &lt;&gt; "", $E29/$O29, ""), ""),"")</f>
        <v>#VALUE!</v>
      </c>
      <c r="T29" s="10" t="e">
        <f>IF('FY2021'!$A31&lt;&gt;"",IF(AND(MONTH($K29) &lt;= 5, MONTH($L29) &gt;= 5), IF($O29 &lt;&gt; "", $E29/$O29, ""), ""),"")</f>
        <v>#VALUE!</v>
      </c>
      <c r="U29" s="10" t="e">
        <f>IF('FY2021'!$A31&lt;&gt;"",IF(AND(MONTH($K29) &lt;= 6, MONTH($L29) &gt;= 6), IF($O29 &lt;&gt; "", $E29/$O29, ""), ""),"")</f>
        <v>#VALUE!</v>
      </c>
      <c r="V29" s="10" t="e">
        <f>IF('FY2021'!$A31&lt;&gt;"",IF(AND(MONTH($K29) &lt;= 7, MONTH($L29) &gt;= 7 ), IF($O29 &lt;&gt; "", $E29/$O29, ""), ""),"")</f>
        <v>#VALUE!</v>
      </c>
      <c r="W29" s="10" t="e">
        <f>IF('FY2021'!$A31&lt;&gt;"",IF(AND(MONTH($K29) &lt;= 8, MONTH($L29) &gt;= 8), IF($O29 &lt;&gt; "", $E29/$O29, ""), ""),"")</f>
        <v>#VALUE!</v>
      </c>
      <c r="X29" s="10" t="e">
        <f>IF('FY2021'!$A31&lt;&gt;"",IF(AND(MONTH($K29) &lt;= 9, MONTH($L29) &gt;= 9), IF($O29 &lt;&gt; "", $E29/$O29, ""), ""),"")</f>
        <v>#VALUE!</v>
      </c>
      <c r="Y29" s="10" t="e">
        <f>IF('FY2021'!$A31&lt;&gt;"",IF(AND(MONTH($K29) &lt;= 10, MONTH($L29) &gt;= 10), IF($O29 &lt;&gt; "", $E29/$O29, ""), ""),"")</f>
        <v>#VALUE!</v>
      </c>
      <c r="Z29" s="10" t="e">
        <f>IF('FY2021'!$A31&lt;&gt;"",IF(AND(MONTH($K29) &lt;= 11, MONTH($L29) &gt;= 11), IF($O29 &lt;&gt; "", $E29/$O29, ""), ""),"")</f>
        <v>#VALUE!</v>
      </c>
      <c r="AA29" s="10" t="e">
        <f>IF('FY2021'!$A31&lt;&gt;"",IF(AND(MONTH($K29) &lt;= 12, MONTH($L29) &gt;= 12), IF($O29 &lt;&gt; "", $E29/$O29, ""), ""),"")</f>
        <v>#VALUE!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 t="e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#VALUE!</v>
      </c>
      <c r="L30" s="7" t="e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#VALUE!</v>
      </c>
      <c r="M30" s="7" t="e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#VALUE!</v>
      </c>
      <c r="N30" s="7" t="e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#VALUE!</v>
      </c>
      <c r="O30" s="5" t="e">
        <f t="shared" si="0"/>
        <v>#VALUE!</v>
      </c>
      <c r="P30" s="10" t="e">
        <f>IF('FY2021'!$A32&lt;&gt;"",IF(AND(MONTH($K30) &lt;= 1, MONTH($L30) &gt;= 1), IF($O30 &lt;&gt; "", $E30/$O30, ""), ""),"")</f>
        <v>#VALUE!</v>
      </c>
      <c r="Q30" s="10" t="e">
        <f>IF('FY2021'!$A32&lt;&gt;"",IF(AND(MONTH($K30) &lt;= 2, MONTH($L30) &gt;= 2), IF($O30 &lt;&gt; "", $E30/$O30, ""), ""),"")</f>
        <v>#VALUE!</v>
      </c>
      <c r="R30" s="10" t="e">
        <f>IF('FY2021'!$A32&lt;&gt;"",IF(AND(MONTH($K30) &lt;= 3, MONTH($L30) &gt;= 3), IF($O30 &lt;&gt; "", $E30/$O30, ""), ""),"")</f>
        <v>#VALUE!</v>
      </c>
      <c r="S30" s="10" t="e">
        <f>IF('FY2021'!$A32&lt;&gt;"",IF(AND(MONTH($K30) &lt;= 4, MONTH($L30) &gt;= 4), IF($O30 &lt;&gt; "", $E30/$O30, ""), ""),"")</f>
        <v>#VALUE!</v>
      </c>
      <c r="T30" s="10" t="e">
        <f>IF('FY2021'!$A32&lt;&gt;"",IF(AND(MONTH($K30) &lt;= 5, MONTH($L30) &gt;= 5), IF($O30 &lt;&gt; "", $E30/$O30, ""), ""),"")</f>
        <v>#VALUE!</v>
      </c>
      <c r="U30" s="10" t="e">
        <f>IF('FY2021'!$A32&lt;&gt;"",IF(AND(MONTH($K30) &lt;= 6, MONTH($L30) &gt;= 6), IF($O30 &lt;&gt; "", $E30/$O30, ""), ""),"")</f>
        <v>#VALUE!</v>
      </c>
      <c r="V30" s="10" t="e">
        <f>IF('FY2021'!$A32&lt;&gt;"",IF(AND(MONTH($K30) &lt;= 7, MONTH($L30) &gt;= 7 ), IF($O30 &lt;&gt; "", $E30/$O30, ""), ""),"")</f>
        <v>#VALUE!</v>
      </c>
      <c r="W30" s="10" t="e">
        <f>IF('FY2021'!$A32&lt;&gt;"",IF(AND(MONTH($K30) &lt;= 8, MONTH($L30) &gt;= 8), IF($O30 &lt;&gt; "", $E30/$O30, ""), ""),"")</f>
        <v>#VALUE!</v>
      </c>
      <c r="X30" s="10" t="e">
        <f>IF('FY2021'!$A32&lt;&gt;"",IF(AND(MONTH($K30) &lt;= 9, MONTH($L30) &gt;= 9), IF($O30 &lt;&gt; "", $E30/$O30, ""), ""),"")</f>
        <v>#VALUE!</v>
      </c>
      <c r="Y30" s="10" t="e">
        <f>IF('FY2021'!$A32&lt;&gt;"",IF(AND(MONTH($K30) &lt;= 10, MONTH($L30) &gt;= 10), IF($O30 &lt;&gt; "", $E30/$O30, ""), ""),"")</f>
        <v>#VALUE!</v>
      </c>
      <c r="Z30" s="10" t="e">
        <f>IF('FY2021'!$A32&lt;&gt;"",IF(AND(MONTH($K30) &lt;= 11, MONTH($L30) &gt;= 11), IF($O30 &lt;&gt; "", $E30/$O30, ""), ""),"")</f>
        <v>#VALUE!</v>
      </c>
      <c r="AA30" s="10" t="e">
        <f>IF('FY2021'!$A32&lt;&gt;"",IF(AND(MONTH($K30) &lt;= 12, MONTH($L30) &gt;= 12), IF($O30 &lt;&gt; "", $E30/$O30, ""), ""),"")</f>
        <v>#VALUE!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 t="e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#VALUE!</v>
      </c>
      <c r="L31" s="7" t="e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#VALUE!</v>
      </c>
      <c r="M31" s="7" t="e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#VALUE!</v>
      </c>
      <c r="N31" s="7" t="e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#VALUE!</v>
      </c>
      <c r="O31" s="5" t="e">
        <f t="shared" si="0"/>
        <v>#VALUE!</v>
      </c>
      <c r="P31" s="10" t="e">
        <f>IF('FY2021'!$A33&lt;&gt;"",IF(AND(MONTH($K31) &lt;= 1, MONTH($L31) &gt;= 1), IF($O31 &lt;&gt; "", $E31/$O31, ""), ""),"")</f>
        <v>#VALUE!</v>
      </c>
      <c r="Q31" s="10" t="e">
        <f>IF('FY2021'!$A33&lt;&gt;"",IF(AND(MONTH($K31) &lt;= 2, MONTH($L31) &gt;= 2), IF($O31 &lt;&gt; "", $E31/$O31, ""), ""),"")</f>
        <v>#VALUE!</v>
      </c>
      <c r="R31" s="10" t="e">
        <f>IF('FY2021'!$A33&lt;&gt;"",IF(AND(MONTH($K31) &lt;= 3, MONTH($L31) &gt;= 3), IF($O31 &lt;&gt; "", $E31/$O31, ""), ""),"")</f>
        <v>#VALUE!</v>
      </c>
      <c r="S31" s="10" t="e">
        <f>IF('FY2021'!$A33&lt;&gt;"",IF(AND(MONTH($K31) &lt;= 4, MONTH($L31) &gt;= 4), IF($O31 &lt;&gt; "", $E31/$O31, ""), ""),"")</f>
        <v>#VALUE!</v>
      </c>
      <c r="T31" s="10" t="e">
        <f>IF('FY2021'!$A33&lt;&gt;"",IF(AND(MONTH($K31) &lt;= 5, MONTH($L31) &gt;= 5), IF($O31 &lt;&gt; "", $E31/$O31, ""), ""),"")</f>
        <v>#VALUE!</v>
      </c>
      <c r="U31" s="10" t="e">
        <f>IF('FY2021'!$A33&lt;&gt;"",IF(AND(MONTH($K31) &lt;= 6, MONTH($L31) &gt;= 6), IF($O31 &lt;&gt; "", $E31/$O31, ""), ""),"")</f>
        <v>#VALUE!</v>
      </c>
      <c r="V31" s="10" t="e">
        <f>IF('FY2021'!$A33&lt;&gt;"",IF(AND(MONTH($K31) &lt;= 7, MONTH($L31) &gt;= 7 ), IF($O31 &lt;&gt; "", $E31/$O31, ""), ""),"")</f>
        <v>#VALUE!</v>
      </c>
      <c r="W31" s="10" t="e">
        <f>IF('FY2021'!$A33&lt;&gt;"",IF(AND(MONTH($K31) &lt;= 8, MONTH($L31) &gt;= 8), IF($O31 &lt;&gt; "", $E31/$O31, ""), ""),"")</f>
        <v>#VALUE!</v>
      </c>
      <c r="X31" s="10" t="e">
        <f>IF('FY2021'!$A33&lt;&gt;"",IF(AND(MONTH($K31) &lt;= 9, MONTH($L31) &gt;= 9), IF($O31 &lt;&gt; "", $E31/$O31, ""), ""),"")</f>
        <v>#VALUE!</v>
      </c>
      <c r="Y31" s="10" t="e">
        <f>IF('FY2021'!$A33&lt;&gt;"",IF(AND(MONTH($K31) &lt;= 10, MONTH($L31) &gt;= 10), IF($O31 &lt;&gt; "", $E31/$O31, ""), ""),"")</f>
        <v>#VALUE!</v>
      </c>
      <c r="Z31" s="10" t="e">
        <f>IF('FY2021'!$A33&lt;&gt;"",IF(AND(MONTH($K31) &lt;= 11, MONTH($L31) &gt;= 11), IF($O31 &lt;&gt; "", $E31/$O31, ""), ""),"")</f>
        <v>#VALUE!</v>
      </c>
      <c r="AA31" s="10" t="e">
        <f>IF('FY2021'!$A33&lt;&gt;"",IF(AND(MONTH($K31) &lt;= 12, MONTH($L31) &gt;= 12), IF($O31 &lt;&gt; "", $E31/$O31, ""), ""),"")</f>
        <v>#VALUE!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 t="e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#VALUE!</v>
      </c>
      <c r="L32" s="7" t="e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#VALUE!</v>
      </c>
      <c r="M32" s="7" t="e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#VALUE!</v>
      </c>
      <c r="N32" s="7" t="e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#VALUE!</v>
      </c>
      <c r="O32" s="5" t="e">
        <f t="shared" si="0"/>
        <v>#VALUE!</v>
      </c>
      <c r="P32" s="10" t="e">
        <f>IF('FY2021'!$A34&lt;&gt;"",IF(AND(MONTH($K32) &lt;= 1, MONTH($L32) &gt;= 1), IF($O32 &lt;&gt; "", $E32/$O32, ""), ""),"")</f>
        <v>#VALUE!</v>
      </c>
      <c r="Q32" s="10" t="e">
        <f>IF('FY2021'!$A34&lt;&gt;"",IF(AND(MONTH($K32) &lt;= 2, MONTH($L32) &gt;= 2), IF($O32 &lt;&gt; "", $E32/$O32, ""), ""),"")</f>
        <v>#VALUE!</v>
      </c>
      <c r="R32" s="10" t="e">
        <f>IF('FY2021'!$A34&lt;&gt;"",IF(AND(MONTH($K32) &lt;= 3, MONTH($L32) &gt;= 3), IF($O32 &lt;&gt; "", $E32/$O32, ""), ""),"")</f>
        <v>#VALUE!</v>
      </c>
      <c r="S32" s="10" t="e">
        <f>IF('FY2021'!$A34&lt;&gt;"",IF(AND(MONTH($K32) &lt;= 4, MONTH($L32) &gt;= 4), IF($O32 &lt;&gt; "", $E32/$O32, ""), ""),"")</f>
        <v>#VALUE!</v>
      </c>
      <c r="T32" s="10" t="e">
        <f>IF('FY2021'!$A34&lt;&gt;"",IF(AND(MONTH($K32) &lt;= 5, MONTH($L32) &gt;= 5), IF($O32 &lt;&gt; "", $E32/$O32, ""), ""),"")</f>
        <v>#VALUE!</v>
      </c>
      <c r="U32" s="10" t="e">
        <f>IF('FY2021'!$A34&lt;&gt;"",IF(AND(MONTH($K32) &lt;= 6, MONTH($L32) &gt;= 6), IF($O32 &lt;&gt; "", $E32/$O32, ""), ""),"")</f>
        <v>#VALUE!</v>
      </c>
      <c r="V32" s="10" t="e">
        <f>IF('FY2021'!$A34&lt;&gt;"",IF(AND(MONTH($K32) &lt;= 7, MONTH($L32) &gt;= 7 ), IF($O32 &lt;&gt; "", $E32/$O32, ""), ""),"")</f>
        <v>#VALUE!</v>
      </c>
      <c r="W32" s="10" t="e">
        <f>IF('FY2021'!$A34&lt;&gt;"",IF(AND(MONTH($K32) &lt;= 8, MONTH($L32) &gt;= 8), IF($O32 &lt;&gt; "", $E32/$O32, ""), ""),"")</f>
        <v>#VALUE!</v>
      </c>
      <c r="X32" s="10" t="e">
        <f>IF('FY2021'!$A34&lt;&gt;"",IF(AND(MONTH($K32) &lt;= 9, MONTH($L32) &gt;= 9), IF($O32 &lt;&gt; "", $E32/$O32, ""), ""),"")</f>
        <v>#VALUE!</v>
      </c>
      <c r="Y32" s="10" t="e">
        <f>IF('FY2021'!$A34&lt;&gt;"",IF(AND(MONTH($K32) &lt;= 10, MONTH($L32) &gt;= 10), IF($O32 &lt;&gt; "", $E32/$O32, ""), ""),"")</f>
        <v>#VALUE!</v>
      </c>
      <c r="Z32" s="10" t="e">
        <f>IF('FY2021'!$A34&lt;&gt;"",IF(AND(MONTH($K32) &lt;= 11, MONTH($L32) &gt;= 11), IF($O32 &lt;&gt; "", $E32/$O32, ""), ""),"")</f>
        <v>#VALUE!</v>
      </c>
      <c r="AA32" s="10" t="e">
        <f>IF('FY2021'!$A34&lt;&gt;"",IF(AND(MONTH($K32) &lt;= 12, MONTH($L32) &gt;= 12), IF($O32 &lt;&gt; "", $E32/$O32, ""), ""),"")</f>
        <v>#VALUE!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 t="e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#VALUE!</v>
      </c>
      <c r="L33" s="7" t="e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#VALUE!</v>
      </c>
      <c r="M33" s="7" t="e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#VALUE!</v>
      </c>
      <c r="N33" s="7" t="e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#VALUE!</v>
      </c>
      <c r="O33" s="5" t="e">
        <f t="shared" si="0"/>
        <v>#VALUE!</v>
      </c>
      <c r="P33" s="10" t="e">
        <f>IF('FY2021'!$A35&lt;&gt;"",IF(AND(MONTH($K33) &lt;= 1, MONTH($L33) &gt;= 1), IF($O33 &lt;&gt; "", $E33/$O33, ""), ""),"")</f>
        <v>#VALUE!</v>
      </c>
      <c r="Q33" s="10" t="e">
        <f>IF('FY2021'!$A35&lt;&gt;"",IF(AND(MONTH($K33) &lt;= 2, MONTH($L33) &gt;= 2), IF($O33 &lt;&gt; "", $E33/$O33, ""), ""),"")</f>
        <v>#VALUE!</v>
      </c>
      <c r="R33" s="10" t="e">
        <f>IF('FY2021'!$A35&lt;&gt;"",IF(AND(MONTH($K33) &lt;= 3, MONTH($L33) &gt;= 3), IF($O33 &lt;&gt; "", $E33/$O33, ""), ""),"")</f>
        <v>#VALUE!</v>
      </c>
      <c r="S33" s="10" t="e">
        <f>IF('FY2021'!$A35&lt;&gt;"",IF(AND(MONTH($K33) &lt;= 4, MONTH($L33) &gt;= 4), IF($O33 &lt;&gt; "", $E33/$O33, ""), ""),"")</f>
        <v>#VALUE!</v>
      </c>
      <c r="T33" s="10" t="e">
        <f>IF('FY2021'!$A35&lt;&gt;"",IF(AND(MONTH($K33) &lt;= 5, MONTH($L33) &gt;= 5), IF($O33 &lt;&gt; "", $E33/$O33, ""), ""),"")</f>
        <v>#VALUE!</v>
      </c>
      <c r="U33" s="10" t="e">
        <f>IF('FY2021'!$A35&lt;&gt;"",IF(AND(MONTH($K33) &lt;= 6, MONTH($L33) &gt;= 6), IF($O33 &lt;&gt; "", $E33/$O33, ""), ""),"")</f>
        <v>#VALUE!</v>
      </c>
      <c r="V33" s="10" t="e">
        <f>IF('FY2021'!$A35&lt;&gt;"",IF(AND(MONTH($K33) &lt;= 7, MONTH($L33) &gt;= 7 ), IF($O33 &lt;&gt; "", $E33/$O33, ""), ""),"")</f>
        <v>#VALUE!</v>
      </c>
      <c r="W33" s="10" t="e">
        <f>IF('FY2021'!$A35&lt;&gt;"",IF(AND(MONTH($K33) &lt;= 8, MONTH($L33) &gt;= 8), IF($O33 &lt;&gt; "", $E33/$O33, ""), ""),"")</f>
        <v>#VALUE!</v>
      </c>
      <c r="X33" s="10" t="e">
        <f>IF('FY2021'!$A35&lt;&gt;"",IF(AND(MONTH($K33) &lt;= 9, MONTH($L33) &gt;= 9), IF($O33 &lt;&gt; "", $E33/$O33, ""), ""),"")</f>
        <v>#VALUE!</v>
      </c>
      <c r="Y33" s="10" t="e">
        <f>IF('FY2021'!$A35&lt;&gt;"",IF(AND(MONTH($K33) &lt;= 10, MONTH($L33) &gt;= 10), IF($O33 &lt;&gt; "", $E33/$O33, ""), ""),"")</f>
        <v>#VALUE!</v>
      </c>
      <c r="Z33" s="10" t="e">
        <f>IF('FY2021'!$A35&lt;&gt;"",IF(AND(MONTH($K33) &lt;= 11, MONTH($L33) &gt;= 11), IF($O33 &lt;&gt; "", $E33/$O33, ""), ""),"")</f>
        <v>#VALUE!</v>
      </c>
      <c r="AA33" s="10" t="e">
        <f>IF('FY2021'!$A35&lt;&gt;"",IF(AND(MONTH($K33) &lt;= 12, MONTH($L33) &gt;= 12), IF($O33 &lt;&gt; "", $E33/$O33, ""), ""),"")</f>
        <v>#VALUE!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 t="e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#VALUE!</v>
      </c>
      <c r="L34" s="7" t="e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#VALUE!</v>
      </c>
      <c r="M34" s="7" t="e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#VALUE!</v>
      </c>
      <c r="N34" s="7" t="e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#VALUE!</v>
      </c>
      <c r="O34" s="5" t="e">
        <f t="shared" si="0"/>
        <v>#VALUE!</v>
      </c>
      <c r="P34" s="10" t="e">
        <f>IF('FY2021'!$A36&lt;&gt;"",IF(AND(MONTH($K34) &lt;= 1, MONTH($L34) &gt;= 1), IF($O34 &lt;&gt; "", $E34/$O34, ""), ""),"")</f>
        <v>#VALUE!</v>
      </c>
      <c r="Q34" s="10" t="e">
        <f>IF('FY2021'!$A36&lt;&gt;"",IF(AND(MONTH($K34) &lt;= 2, MONTH($L34) &gt;= 2), IF($O34 &lt;&gt; "", $E34/$O34, ""), ""),"")</f>
        <v>#VALUE!</v>
      </c>
      <c r="R34" s="10" t="e">
        <f>IF('FY2021'!$A36&lt;&gt;"",IF(AND(MONTH($K34) &lt;= 3, MONTH($L34) &gt;= 3), IF($O34 &lt;&gt; "", $E34/$O34, ""), ""),"")</f>
        <v>#VALUE!</v>
      </c>
      <c r="S34" s="10" t="e">
        <f>IF('FY2021'!$A36&lt;&gt;"",IF(AND(MONTH($K34) &lt;= 4, MONTH($L34) &gt;= 4), IF($O34 &lt;&gt; "", $E34/$O34, ""), ""),"")</f>
        <v>#VALUE!</v>
      </c>
      <c r="T34" s="10" t="e">
        <f>IF('FY2021'!$A36&lt;&gt;"",IF(AND(MONTH($K34) &lt;= 5, MONTH($L34) &gt;= 5), IF($O34 &lt;&gt; "", $E34/$O34, ""), ""),"")</f>
        <v>#VALUE!</v>
      </c>
      <c r="U34" s="10" t="e">
        <f>IF('FY2021'!$A36&lt;&gt;"",IF(AND(MONTH($K34) &lt;= 6, MONTH($L34) &gt;= 6), IF($O34 &lt;&gt; "", $E34/$O34, ""), ""),"")</f>
        <v>#VALUE!</v>
      </c>
      <c r="V34" s="10" t="e">
        <f>IF('FY2021'!$A36&lt;&gt;"",IF(AND(MONTH($K34) &lt;= 7, MONTH($L34) &gt;= 7 ), IF($O34 &lt;&gt; "", $E34/$O34, ""), ""),"")</f>
        <v>#VALUE!</v>
      </c>
      <c r="W34" s="10" t="e">
        <f>IF('FY2021'!$A36&lt;&gt;"",IF(AND(MONTH($K34) &lt;= 8, MONTH($L34) &gt;= 8), IF($O34 &lt;&gt; "", $E34/$O34, ""), ""),"")</f>
        <v>#VALUE!</v>
      </c>
      <c r="X34" s="10" t="e">
        <f>IF('FY2021'!$A36&lt;&gt;"",IF(AND(MONTH($K34) &lt;= 9, MONTH($L34) &gt;= 9), IF($O34 &lt;&gt; "", $E34/$O34, ""), ""),"")</f>
        <v>#VALUE!</v>
      </c>
      <c r="Y34" s="10" t="e">
        <f>IF('FY2021'!$A36&lt;&gt;"",IF(AND(MONTH($K34) &lt;= 10, MONTH($L34) &gt;= 10), IF($O34 &lt;&gt; "", $E34/$O34, ""), ""),"")</f>
        <v>#VALUE!</v>
      </c>
      <c r="Z34" s="10" t="e">
        <f>IF('FY2021'!$A36&lt;&gt;"",IF(AND(MONTH($K34) &lt;= 11, MONTH($L34) &gt;= 11), IF($O34 &lt;&gt; "", $E34/$O34, ""), ""),"")</f>
        <v>#VALUE!</v>
      </c>
      <c r="AA34" s="10" t="e">
        <f>IF('FY2021'!$A36&lt;&gt;"",IF(AND(MONTH($K34) &lt;= 12, MONTH($L34) &gt;= 12), IF($O34 &lt;&gt; "", $E34/$O34, ""), ""),"")</f>
        <v>#VALUE!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 t="e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#VALUE!</v>
      </c>
      <c r="L35" s="7" t="e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#VALUE!</v>
      </c>
      <c r="M35" s="7" t="e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#VALUE!</v>
      </c>
      <c r="N35" s="7" t="e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#VALUE!</v>
      </c>
      <c r="O35" s="5" t="e">
        <f t="shared" si="0"/>
        <v>#VALUE!</v>
      </c>
      <c r="P35" s="10" t="e">
        <f>IF('FY2021'!$A37&lt;&gt;"",IF(AND(MONTH($K35) &lt;= 1, MONTH($L35) &gt;= 1), IF($O35 &lt;&gt; "", $E35/$O35, ""), ""),"")</f>
        <v>#VALUE!</v>
      </c>
      <c r="Q35" s="10" t="e">
        <f>IF('FY2021'!$A37&lt;&gt;"",IF(AND(MONTH($K35) &lt;= 2, MONTH($L35) &gt;= 2), IF($O35 &lt;&gt; "", $E35/$O35, ""), ""),"")</f>
        <v>#VALUE!</v>
      </c>
      <c r="R35" s="10" t="e">
        <f>IF('FY2021'!$A37&lt;&gt;"",IF(AND(MONTH($K35) &lt;= 3, MONTH($L35) &gt;= 3), IF($O35 &lt;&gt; "", $E35/$O35, ""), ""),"")</f>
        <v>#VALUE!</v>
      </c>
      <c r="S35" s="10" t="e">
        <f>IF('FY2021'!$A37&lt;&gt;"",IF(AND(MONTH($K35) &lt;= 4, MONTH($L35) &gt;= 4), IF($O35 &lt;&gt; "", $E35/$O35, ""), ""),"")</f>
        <v>#VALUE!</v>
      </c>
      <c r="T35" s="10" t="e">
        <f>IF('FY2021'!$A37&lt;&gt;"",IF(AND(MONTH($K35) &lt;= 5, MONTH($L35) &gt;= 5), IF($O35 &lt;&gt; "", $E35/$O35, ""), ""),"")</f>
        <v>#VALUE!</v>
      </c>
      <c r="U35" s="10" t="e">
        <f>IF('FY2021'!$A37&lt;&gt;"",IF(AND(MONTH($K35) &lt;= 6, MONTH($L35) &gt;= 6), IF($O35 &lt;&gt; "", $E35/$O35, ""), ""),"")</f>
        <v>#VALUE!</v>
      </c>
      <c r="V35" s="10" t="e">
        <f>IF('FY2021'!$A37&lt;&gt;"",IF(AND(MONTH($K35) &lt;= 7, MONTH($L35) &gt;= 7 ), IF($O35 &lt;&gt; "", $E35/$O35, ""), ""),"")</f>
        <v>#VALUE!</v>
      </c>
      <c r="W35" s="10" t="e">
        <f>IF('FY2021'!$A37&lt;&gt;"",IF(AND(MONTH($K35) &lt;= 8, MONTH($L35) &gt;= 8), IF($O35 &lt;&gt; "", $E35/$O35, ""), ""),"")</f>
        <v>#VALUE!</v>
      </c>
      <c r="X35" s="10" t="e">
        <f>IF('FY2021'!$A37&lt;&gt;"",IF(AND(MONTH($K35) &lt;= 9, MONTH($L35) &gt;= 9), IF($O35 &lt;&gt; "", $E35/$O35, ""), ""),"")</f>
        <v>#VALUE!</v>
      </c>
      <c r="Y35" s="10" t="e">
        <f>IF('FY2021'!$A37&lt;&gt;"",IF(AND(MONTH($K35) &lt;= 10, MONTH($L35) &gt;= 10), IF($O35 &lt;&gt; "", $E35/$O35, ""), ""),"")</f>
        <v>#VALUE!</v>
      </c>
      <c r="Z35" s="10" t="e">
        <f>IF('FY2021'!$A37&lt;&gt;"",IF(AND(MONTH($K35) &lt;= 11, MONTH($L35) &gt;= 11), IF($O35 &lt;&gt; "", $E35/$O35, ""), ""),"")</f>
        <v>#VALUE!</v>
      </c>
      <c r="AA35" s="10" t="e">
        <f>IF('FY2021'!$A37&lt;&gt;"",IF(AND(MONTH($K35) &lt;= 12, MONTH($L35) &gt;= 12), IF($O35 &lt;&gt; "", $E35/$O35, ""), ""),"")</f>
        <v>#VALUE!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 t="e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#VALUE!</v>
      </c>
      <c r="L36" s="7" t="e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#VALUE!</v>
      </c>
      <c r="M36" s="7" t="e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#VALUE!</v>
      </c>
      <c r="N36" s="7" t="e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#VALUE!</v>
      </c>
      <c r="O36" s="5" t="e">
        <f t="shared" si="0"/>
        <v>#VALUE!</v>
      </c>
      <c r="P36" s="10" t="e">
        <f>IF('FY2021'!$A38&lt;&gt;"",IF(AND(MONTH($K36) &lt;= 1, MONTH($L36) &gt;= 1), IF($O36 &lt;&gt; "", $E36/$O36, ""), ""),"")</f>
        <v>#VALUE!</v>
      </c>
      <c r="Q36" s="10" t="e">
        <f>IF('FY2021'!$A38&lt;&gt;"",IF(AND(MONTH($K36) &lt;= 2, MONTH($L36) &gt;= 2), IF($O36 &lt;&gt; "", $E36/$O36, ""), ""),"")</f>
        <v>#VALUE!</v>
      </c>
      <c r="R36" s="10" t="e">
        <f>IF('FY2021'!$A38&lt;&gt;"",IF(AND(MONTH($K36) &lt;= 3, MONTH($L36) &gt;= 3), IF($O36 &lt;&gt; "", $E36/$O36, ""), ""),"")</f>
        <v>#VALUE!</v>
      </c>
      <c r="S36" s="10" t="e">
        <f>IF('FY2021'!$A38&lt;&gt;"",IF(AND(MONTH($K36) &lt;= 4, MONTH($L36) &gt;= 4), IF($O36 &lt;&gt; "", $E36/$O36, ""), ""),"")</f>
        <v>#VALUE!</v>
      </c>
      <c r="T36" s="10" t="e">
        <f>IF('FY2021'!$A38&lt;&gt;"",IF(AND(MONTH($K36) &lt;= 5, MONTH($L36) &gt;= 5), IF($O36 &lt;&gt; "", $E36/$O36, ""), ""),"")</f>
        <v>#VALUE!</v>
      </c>
      <c r="U36" s="10" t="e">
        <f>IF('FY2021'!$A38&lt;&gt;"",IF(AND(MONTH($K36) &lt;= 6, MONTH($L36) &gt;= 6), IF($O36 &lt;&gt; "", $E36/$O36, ""), ""),"")</f>
        <v>#VALUE!</v>
      </c>
      <c r="V36" s="10" t="e">
        <f>IF('FY2021'!$A38&lt;&gt;"",IF(AND(MONTH($K36) &lt;= 7, MONTH($L36) &gt;= 7 ), IF($O36 &lt;&gt; "", $E36/$O36, ""), ""),"")</f>
        <v>#VALUE!</v>
      </c>
      <c r="W36" s="10" t="e">
        <f>IF('FY2021'!$A38&lt;&gt;"",IF(AND(MONTH($K36) &lt;= 8, MONTH($L36) &gt;= 8), IF($O36 &lt;&gt; "", $E36/$O36, ""), ""),"")</f>
        <v>#VALUE!</v>
      </c>
      <c r="X36" s="10" t="e">
        <f>IF('FY2021'!$A38&lt;&gt;"",IF(AND(MONTH($K36) &lt;= 9, MONTH($L36) &gt;= 9), IF($O36 &lt;&gt; "", $E36/$O36, ""), ""),"")</f>
        <v>#VALUE!</v>
      </c>
      <c r="Y36" s="10" t="e">
        <f>IF('FY2021'!$A38&lt;&gt;"",IF(AND(MONTH($K36) &lt;= 10, MONTH($L36) &gt;= 10), IF($O36 &lt;&gt; "", $E36/$O36, ""), ""),"")</f>
        <v>#VALUE!</v>
      </c>
      <c r="Z36" s="10" t="e">
        <f>IF('FY2021'!$A38&lt;&gt;"",IF(AND(MONTH($K36) &lt;= 11, MONTH($L36) &gt;= 11), IF($O36 &lt;&gt; "", $E36/$O36, ""), ""),"")</f>
        <v>#VALUE!</v>
      </c>
      <c r="AA36" s="10" t="e">
        <f>IF('FY2021'!$A38&lt;&gt;"",IF(AND(MONTH($K36) &lt;= 12, MONTH($L36) &gt;= 12), IF($O36 &lt;&gt; "", $E36/$O36, ""), ""),"")</f>
        <v>#VALUE!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 t="e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#VALUE!</v>
      </c>
      <c r="L37" s="7" t="e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#VALUE!</v>
      </c>
      <c r="M37" s="7" t="e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#VALUE!</v>
      </c>
      <c r="N37" s="7" t="e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#VALUE!</v>
      </c>
      <c r="O37" s="5" t="e">
        <f t="shared" si="0"/>
        <v>#VALUE!</v>
      </c>
      <c r="P37" s="10" t="e">
        <f>IF('FY2021'!$A39&lt;&gt;"",IF(AND(MONTH($K37) &lt;= 1, MONTH($L37) &gt;= 1), IF($O37 &lt;&gt; "", $E37/$O37, ""), ""),"")</f>
        <v>#VALUE!</v>
      </c>
      <c r="Q37" s="10" t="e">
        <f>IF('FY2021'!$A39&lt;&gt;"",IF(AND(MONTH($K37) &lt;= 2, MONTH($L37) &gt;= 2), IF($O37 &lt;&gt; "", $E37/$O37, ""), ""),"")</f>
        <v>#VALUE!</v>
      </c>
      <c r="R37" s="10" t="e">
        <f>IF('FY2021'!$A39&lt;&gt;"",IF(AND(MONTH($K37) &lt;= 3, MONTH($L37) &gt;= 3), IF($O37 &lt;&gt; "", $E37/$O37, ""), ""),"")</f>
        <v>#VALUE!</v>
      </c>
      <c r="S37" s="10" t="e">
        <f>IF('FY2021'!$A39&lt;&gt;"",IF(AND(MONTH($K37) &lt;= 4, MONTH($L37) &gt;= 4), IF($O37 &lt;&gt; "", $E37/$O37, ""), ""),"")</f>
        <v>#VALUE!</v>
      </c>
      <c r="T37" s="10" t="e">
        <f>IF('FY2021'!$A39&lt;&gt;"",IF(AND(MONTH($K37) &lt;= 5, MONTH($L37) &gt;= 5), IF($O37 &lt;&gt; "", $E37/$O37, ""), ""),"")</f>
        <v>#VALUE!</v>
      </c>
      <c r="U37" s="10" t="e">
        <f>IF('FY2021'!$A39&lt;&gt;"",IF(AND(MONTH($K37) &lt;= 6, MONTH($L37) &gt;= 6), IF($O37 &lt;&gt; "", $E37/$O37, ""), ""),"")</f>
        <v>#VALUE!</v>
      </c>
      <c r="V37" s="10" t="e">
        <f>IF('FY2021'!$A39&lt;&gt;"",IF(AND(MONTH($K37) &lt;= 7, MONTH($L37) &gt;= 7 ), IF($O37 &lt;&gt; "", $E37/$O37, ""), ""),"")</f>
        <v>#VALUE!</v>
      </c>
      <c r="W37" s="10" t="e">
        <f>IF('FY2021'!$A39&lt;&gt;"",IF(AND(MONTH($K37) &lt;= 8, MONTH($L37) &gt;= 8), IF($O37 &lt;&gt; "", $E37/$O37, ""), ""),"")</f>
        <v>#VALUE!</v>
      </c>
      <c r="X37" s="10" t="e">
        <f>IF('FY2021'!$A39&lt;&gt;"",IF(AND(MONTH($K37) &lt;= 9, MONTH($L37) &gt;= 9), IF($O37 &lt;&gt; "", $E37/$O37, ""), ""),"")</f>
        <v>#VALUE!</v>
      </c>
      <c r="Y37" s="10" t="e">
        <f>IF('FY2021'!$A39&lt;&gt;"",IF(AND(MONTH($K37) &lt;= 10, MONTH($L37) &gt;= 10), IF($O37 &lt;&gt; "", $E37/$O37, ""), ""),"")</f>
        <v>#VALUE!</v>
      </c>
      <c r="Z37" s="10" t="e">
        <f>IF('FY2021'!$A39&lt;&gt;"",IF(AND(MONTH($K37) &lt;= 11, MONTH($L37) &gt;= 11), IF($O37 &lt;&gt; "", $E37/$O37, ""), ""),"")</f>
        <v>#VALUE!</v>
      </c>
      <c r="AA37" s="10" t="e">
        <f>IF('FY2021'!$A39&lt;&gt;"",IF(AND(MONTH($K37) &lt;= 12, MONTH($L37) &gt;= 12), IF($O37 &lt;&gt; "", $E37/$O37, ""), ""),"")</f>
        <v>#VALUE!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 t="e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#VALUE!</v>
      </c>
      <c r="L38" s="7" t="e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#VALUE!</v>
      </c>
      <c r="M38" s="7" t="e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#VALUE!</v>
      </c>
      <c r="N38" s="7" t="e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#VALUE!</v>
      </c>
      <c r="O38" s="5" t="e">
        <f t="shared" si="0"/>
        <v>#VALUE!</v>
      </c>
      <c r="P38" s="10" t="e">
        <f>IF('FY2021'!$A40&lt;&gt;"",IF(AND(MONTH($K38) &lt;= 1, MONTH($L38) &gt;= 1), IF($O38 &lt;&gt; "", $E38/$O38, ""), ""),"")</f>
        <v>#VALUE!</v>
      </c>
      <c r="Q38" s="10" t="e">
        <f>IF('FY2021'!$A40&lt;&gt;"",IF(AND(MONTH($K38) &lt;= 2, MONTH($L38) &gt;= 2), IF($O38 &lt;&gt; "", $E38/$O38, ""), ""),"")</f>
        <v>#VALUE!</v>
      </c>
      <c r="R38" s="10" t="e">
        <f>IF('FY2021'!$A40&lt;&gt;"",IF(AND(MONTH($K38) &lt;= 3, MONTH($L38) &gt;= 3), IF($O38 &lt;&gt; "", $E38/$O38, ""), ""),"")</f>
        <v>#VALUE!</v>
      </c>
      <c r="S38" s="10" t="e">
        <f>IF('FY2021'!$A40&lt;&gt;"",IF(AND(MONTH($K38) &lt;= 4, MONTH($L38) &gt;= 4), IF($O38 &lt;&gt; "", $E38/$O38, ""), ""),"")</f>
        <v>#VALUE!</v>
      </c>
      <c r="T38" s="10" t="e">
        <f>IF('FY2021'!$A40&lt;&gt;"",IF(AND(MONTH($K38) &lt;= 5, MONTH($L38) &gt;= 5), IF($O38 &lt;&gt; "", $E38/$O38, ""), ""),"")</f>
        <v>#VALUE!</v>
      </c>
      <c r="U38" s="10" t="e">
        <f>IF('FY2021'!$A40&lt;&gt;"",IF(AND(MONTH($K38) &lt;= 6, MONTH($L38) &gt;= 6), IF($O38 &lt;&gt; "", $E38/$O38, ""), ""),"")</f>
        <v>#VALUE!</v>
      </c>
      <c r="V38" s="10" t="e">
        <f>IF('FY2021'!$A40&lt;&gt;"",IF(AND(MONTH($K38) &lt;= 7, MONTH($L38) &gt;= 7 ), IF($O38 &lt;&gt; "", $E38/$O38, ""), ""),"")</f>
        <v>#VALUE!</v>
      </c>
      <c r="W38" s="10" t="e">
        <f>IF('FY2021'!$A40&lt;&gt;"",IF(AND(MONTH($K38) &lt;= 8, MONTH($L38) &gt;= 8), IF($O38 &lt;&gt; "", $E38/$O38, ""), ""),"")</f>
        <v>#VALUE!</v>
      </c>
      <c r="X38" s="10" t="e">
        <f>IF('FY2021'!$A40&lt;&gt;"",IF(AND(MONTH($K38) &lt;= 9, MONTH($L38) &gt;= 9), IF($O38 &lt;&gt; "", $E38/$O38, ""), ""),"")</f>
        <v>#VALUE!</v>
      </c>
      <c r="Y38" s="10" t="e">
        <f>IF('FY2021'!$A40&lt;&gt;"",IF(AND(MONTH($K38) &lt;= 10, MONTH($L38) &gt;= 10), IF($O38 &lt;&gt; "", $E38/$O38, ""), ""),"")</f>
        <v>#VALUE!</v>
      </c>
      <c r="Z38" s="10" t="e">
        <f>IF('FY2021'!$A40&lt;&gt;"",IF(AND(MONTH($K38) &lt;= 11, MONTH($L38) &gt;= 11), IF($O38 &lt;&gt; "", $E38/$O38, ""), ""),"")</f>
        <v>#VALUE!</v>
      </c>
      <c r="AA38" s="10" t="e">
        <f>IF('FY2021'!$A40&lt;&gt;"",IF(AND(MONTH($K38) &lt;= 12, MONTH($L38) &gt;= 12), IF($O38 &lt;&gt; "", $E38/$O38, ""), ""),"")</f>
        <v>#VALUE!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 t="e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#VALUE!</v>
      </c>
      <c r="L39" s="7" t="e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#VALUE!</v>
      </c>
      <c r="M39" s="7" t="e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#VALUE!</v>
      </c>
      <c r="N39" s="7" t="e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#VALUE!</v>
      </c>
      <c r="O39" s="5" t="e">
        <f t="shared" si="0"/>
        <v>#VALUE!</v>
      </c>
      <c r="P39" s="10" t="e">
        <f>IF('FY2021'!$A41&lt;&gt;"",IF(AND(MONTH($K39) &lt;= 1, MONTH($L39) &gt;= 1), IF($O39 &lt;&gt; "", $E39/$O39, ""), ""),"")</f>
        <v>#VALUE!</v>
      </c>
      <c r="Q39" s="10" t="e">
        <f>IF('FY2021'!$A41&lt;&gt;"",IF(AND(MONTH($K39) &lt;= 2, MONTH($L39) &gt;= 2), IF($O39 &lt;&gt; "", $E39/$O39, ""), ""),"")</f>
        <v>#VALUE!</v>
      </c>
      <c r="R39" s="10" t="e">
        <f>IF('FY2021'!$A41&lt;&gt;"",IF(AND(MONTH($K39) &lt;= 3, MONTH($L39) &gt;= 3), IF($O39 &lt;&gt; "", $E39/$O39, ""), ""),"")</f>
        <v>#VALUE!</v>
      </c>
      <c r="S39" s="10" t="e">
        <f>IF('FY2021'!$A41&lt;&gt;"",IF(AND(MONTH($K39) &lt;= 4, MONTH($L39) &gt;= 4), IF($O39 &lt;&gt; "", $E39/$O39, ""), ""),"")</f>
        <v>#VALUE!</v>
      </c>
      <c r="T39" s="10" t="e">
        <f>IF('FY2021'!$A41&lt;&gt;"",IF(AND(MONTH($K39) &lt;= 5, MONTH($L39) &gt;= 5), IF($O39 &lt;&gt; "", $E39/$O39, ""), ""),"")</f>
        <v>#VALUE!</v>
      </c>
      <c r="U39" s="10" t="e">
        <f>IF('FY2021'!$A41&lt;&gt;"",IF(AND(MONTH($K39) &lt;= 6, MONTH($L39) &gt;= 6), IF($O39 &lt;&gt; "", $E39/$O39, ""), ""),"")</f>
        <v>#VALUE!</v>
      </c>
      <c r="V39" s="10" t="e">
        <f>IF('FY2021'!$A41&lt;&gt;"",IF(AND(MONTH($K39) &lt;= 7, MONTH($L39) &gt;= 7 ), IF($O39 &lt;&gt; "", $E39/$O39, ""), ""),"")</f>
        <v>#VALUE!</v>
      </c>
      <c r="W39" s="10" t="e">
        <f>IF('FY2021'!$A41&lt;&gt;"",IF(AND(MONTH($K39) &lt;= 8, MONTH($L39) &gt;= 8), IF($O39 &lt;&gt; "", $E39/$O39, ""), ""),"")</f>
        <v>#VALUE!</v>
      </c>
      <c r="X39" s="10" t="e">
        <f>IF('FY2021'!$A41&lt;&gt;"",IF(AND(MONTH($K39) &lt;= 9, MONTH($L39) &gt;= 9), IF($O39 &lt;&gt; "", $E39/$O39, ""), ""),"")</f>
        <v>#VALUE!</v>
      </c>
      <c r="Y39" s="10" t="e">
        <f>IF('FY2021'!$A41&lt;&gt;"",IF(AND(MONTH($K39) &lt;= 10, MONTH($L39) &gt;= 10), IF($O39 &lt;&gt; "", $E39/$O39, ""), ""),"")</f>
        <v>#VALUE!</v>
      </c>
      <c r="Z39" s="10" t="e">
        <f>IF('FY2021'!$A41&lt;&gt;"",IF(AND(MONTH($K39) &lt;= 11, MONTH($L39) &gt;= 11), IF($O39 &lt;&gt; "", $E39/$O39, ""), ""),"")</f>
        <v>#VALUE!</v>
      </c>
      <c r="AA39" s="10" t="e">
        <f>IF('FY2021'!$A41&lt;&gt;"",IF(AND(MONTH($K39) &lt;= 12, MONTH($L39) &gt;= 12), IF($O39 &lt;&gt; "", $E39/$O39, ""), ""),"")</f>
        <v>#VALUE!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 t="e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#VALUE!</v>
      </c>
      <c r="L40" s="7" t="e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#VALUE!</v>
      </c>
      <c r="M40" s="7" t="e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#VALUE!</v>
      </c>
      <c r="N40" s="7" t="e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#VALUE!</v>
      </c>
      <c r="O40" s="5" t="e">
        <f t="shared" si="0"/>
        <v>#VALUE!</v>
      </c>
      <c r="P40" s="10" t="e">
        <f>IF('FY2021'!$A42&lt;&gt;"",IF(AND(MONTH($K40) &lt;= 1, MONTH($L40) &gt;= 1), IF($O40 &lt;&gt; "", $E40/$O40, ""), ""),"")</f>
        <v>#VALUE!</v>
      </c>
      <c r="Q40" s="10" t="e">
        <f>IF('FY2021'!$A42&lt;&gt;"",IF(AND(MONTH($K40) &lt;= 2, MONTH($L40) &gt;= 2), IF($O40 &lt;&gt; "", $E40/$O40, ""), ""),"")</f>
        <v>#VALUE!</v>
      </c>
      <c r="R40" s="10" t="e">
        <f>IF('FY2021'!$A42&lt;&gt;"",IF(AND(MONTH($K40) &lt;= 3, MONTH($L40) &gt;= 3), IF($O40 &lt;&gt; "", $E40/$O40, ""), ""),"")</f>
        <v>#VALUE!</v>
      </c>
      <c r="S40" s="10" t="e">
        <f>IF('FY2021'!$A42&lt;&gt;"",IF(AND(MONTH($K40) &lt;= 4, MONTH($L40) &gt;= 4), IF($O40 &lt;&gt; "", $E40/$O40, ""), ""),"")</f>
        <v>#VALUE!</v>
      </c>
      <c r="T40" s="10" t="e">
        <f>IF('FY2021'!$A42&lt;&gt;"",IF(AND(MONTH($K40) &lt;= 5, MONTH($L40) &gt;= 5), IF($O40 &lt;&gt; "", $E40/$O40, ""), ""),"")</f>
        <v>#VALUE!</v>
      </c>
      <c r="U40" s="10" t="e">
        <f>IF('FY2021'!$A42&lt;&gt;"",IF(AND(MONTH($K40) &lt;= 6, MONTH($L40) &gt;= 6), IF($O40 &lt;&gt; "", $E40/$O40, ""), ""),"")</f>
        <v>#VALUE!</v>
      </c>
      <c r="V40" s="10" t="e">
        <f>IF('FY2021'!$A42&lt;&gt;"",IF(AND(MONTH($K40) &lt;= 7, MONTH($L40) &gt;= 7 ), IF($O40 &lt;&gt; "", $E40/$O40, ""), ""),"")</f>
        <v>#VALUE!</v>
      </c>
      <c r="W40" s="10" t="e">
        <f>IF('FY2021'!$A42&lt;&gt;"",IF(AND(MONTH($K40) &lt;= 8, MONTH($L40) &gt;= 8), IF($O40 &lt;&gt; "", $E40/$O40, ""), ""),"")</f>
        <v>#VALUE!</v>
      </c>
      <c r="X40" s="10" t="e">
        <f>IF('FY2021'!$A42&lt;&gt;"",IF(AND(MONTH($K40) &lt;= 9, MONTH($L40) &gt;= 9), IF($O40 &lt;&gt; "", $E40/$O40, ""), ""),"")</f>
        <v>#VALUE!</v>
      </c>
      <c r="Y40" s="10" t="e">
        <f>IF('FY2021'!$A42&lt;&gt;"",IF(AND(MONTH($K40) &lt;= 10, MONTH($L40) &gt;= 10), IF($O40 &lt;&gt; "", $E40/$O40, ""), ""),"")</f>
        <v>#VALUE!</v>
      </c>
      <c r="Z40" s="10" t="e">
        <f>IF('FY2021'!$A42&lt;&gt;"",IF(AND(MONTH($K40) &lt;= 11, MONTH($L40) &gt;= 11), IF($O40 &lt;&gt; "", $E40/$O40, ""), ""),"")</f>
        <v>#VALUE!</v>
      </c>
      <c r="AA40" s="10" t="e">
        <f>IF('FY2021'!$A42&lt;&gt;"",IF(AND(MONTH($K40) &lt;= 12, MONTH($L40) &gt;= 12), IF($O40 &lt;&gt; "", $E40/$O40, ""), ""),"")</f>
        <v>#VALUE!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 t="e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#VALUE!</v>
      </c>
      <c r="L41" s="7" t="e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#VALUE!</v>
      </c>
      <c r="M41" s="7" t="e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#VALUE!</v>
      </c>
      <c r="N41" s="7" t="e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#VALUE!</v>
      </c>
      <c r="O41" s="5" t="e">
        <f t="shared" si="0"/>
        <v>#VALUE!</v>
      </c>
      <c r="P41" s="10" t="e">
        <f>IF('FY2021'!$A43&lt;&gt;"",IF(AND(MONTH($K41) &lt;= 1, MONTH($L41) &gt;= 1), IF($O41 &lt;&gt; "", $E41/$O41, ""), ""),"")</f>
        <v>#VALUE!</v>
      </c>
      <c r="Q41" s="10" t="e">
        <f>IF('FY2021'!$A43&lt;&gt;"",IF(AND(MONTH($K41) &lt;= 2, MONTH($L41) &gt;= 2), IF($O41 &lt;&gt; "", $E41/$O41, ""), ""),"")</f>
        <v>#VALUE!</v>
      </c>
      <c r="R41" s="10" t="e">
        <f>IF('FY2021'!$A43&lt;&gt;"",IF(AND(MONTH($K41) &lt;= 3, MONTH($L41) &gt;= 3), IF($O41 &lt;&gt; "", $E41/$O41, ""), ""),"")</f>
        <v>#VALUE!</v>
      </c>
      <c r="S41" s="10" t="e">
        <f>IF('FY2021'!$A43&lt;&gt;"",IF(AND(MONTH($K41) &lt;= 4, MONTH($L41) &gt;= 4), IF($O41 &lt;&gt; "", $E41/$O41, ""), ""),"")</f>
        <v>#VALUE!</v>
      </c>
      <c r="T41" s="10" t="e">
        <f>IF('FY2021'!$A43&lt;&gt;"",IF(AND(MONTH($K41) &lt;= 5, MONTH($L41) &gt;= 5), IF($O41 &lt;&gt; "", $E41/$O41, ""), ""),"")</f>
        <v>#VALUE!</v>
      </c>
      <c r="U41" s="10" t="e">
        <f>IF('FY2021'!$A43&lt;&gt;"",IF(AND(MONTH($K41) &lt;= 6, MONTH($L41) &gt;= 6), IF($O41 &lt;&gt; "", $E41/$O41, ""), ""),"")</f>
        <v>#VALUE!</v>
      </c>
      <c r="V41" s="10" t="e">
        <f>IF('FY2021'!$A43&lt;&gt;"",IF(AND(MONTH($K41) &lt;= 7, MONTH($L41) &gt;= 7 ), IF($O41 &lt;&gt; "", $E41/$O41, ""), ""),"")</f>
        <v>#VALUE!</v>
      </c>
      <c r="W41" s="10" t="e">
        <f>IF('FY2021'!$A43&lt;&gt;"",IF(AND(MONTH($K41) &lt;= 8, MONTH($L41) &gt;= 8), IF($O41 &lt;&gt; "", $E41/$O41, ""), ""),"")</f>
        <v>#VALUE!</v>
      </c>
      <c r="X41" s="10" t="e">
        <f>IF('FY2021'!$A43&lt;&gt;"",IF(AND(MONTH($K41) &lt;= 9, MONTH($L41) &gt;= 9), IF($O41 &lt;&gt; "", $E41/$O41, ""), ""),"")</f>
        <v>#VALUE!</v>
      </c>
      <c r="Y41" s="10" t="e">
        <f>IF('FY2021'!$A43&lt;&gt;"",IF(AND(MONTH($K41) &lt;= 10, MONTH($L41) &gt;= 10), IF($O41 &lt;&gt; "", $E41/$O41, ""), ""),"")</f>
        <v>#VALUE!</v>
      </c>
      <c r="Z41" s="10" t="e">
        <f>IF('FY2021'!$A43&lt;&gt;"",IF(AND(MONTH($K41) &lt;= 11, MONTH($L41) &gt;= 11), IF($O41 &lt;&gt; "", $E41/$O41, ""), ""),"")</f>
        <v>#VALUE!</v>
      </c>
      <c r="AA41" s="10" t="e">
        <f>IF('FY2021'!$A43&lt;&gt;"",IF(AND(MONTH($K41) &lt;= 12, MONTH($L41) &gt;= 12), IF($O41 &lt;&gt; "", $E41/$O41, ""), ""),"")</f>
        <v>#VALUE!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 t="e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#VALUE!</v>
      </c>
      <c r="L42" s="7" t="e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#VALUE!</v>
      </c>
      <c r="M42" s="7" t="e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#VALUE!</v>
      </c>
      <c r="N42" s="7" t="e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#VALUE!</v>
      </c>
      <c r="O42" s="5" t="e">
        <f t="shared" si="0"/>
        <v>#VALUE!</v>
      </c>
      <c r="P42" s="10" t="e">
        <f>IF('FY2021'!$A44&lt;&gt;"",IF(AND(MONTH($K42) &lt;= 1, MONTH($L42) &gt;= 1), IF($O42 &lt;&gt; "", $E42/$O42, ""), ""),"")</f>
        <v>#VALUE!</v>
      </c>
      <c r="Q42" s="10" t="e">
        <f>IF('FY2021'!$A44&lt;&gt;"",IF(AND(MONTH($K42) &lt;= 2, MONTH($L42) &gt;= 2), IF($O42 &lt;&gt; "", $E42/$O42, ""), ""),"")</f>
        <v>#VALUE!</v>
      </c>
      <c r="R42" s="10" t="e">
        <f>IF('FY2021'!$A44&lt;&gt;"",IF(AND(MONTH($K42) &lt;= 3, MONTH($L42) &gt;= 3), IF($O42 &lt;&gt; "", $E42/$O42, ""), ""),"")</f>
        <v>#VALUE!</v>
      </c>
      <c r="S42" s="10" t="e">
        <f>IF('FY2021'!$A44&lt;&gt;"",IF(AND(MONTH($K42) &lt;= 4, MONTH($L42) &gt;= 4), IF($O42 &lt;&gt; "", $E42/$O42, ""), ""),"")</f>
        <v>#VALUE!</v>
      </c>
      <c r="T42" s="10" t="e">
        <f>IF('FY2021'!$A44&lt;&gt;"",IF(AND(MONTH($K42) &lt;= 5, MONTH($L42) &gt;= 5), IF($O42 &lt;&gt; "", $E42/$O42, ""), ""),"")</f>
        <v>#VALUE!</v>
      </c>
      <c r="U42" s="10" t="e">
        <f>IF('FY2021'!$A44&lt;&gt;"",IF(AND(MONTH($K42) &lt;= 6, MONTH($L42) &gt;= 6), IF($O42 &lt;&gt; "", $E42/$O42, ""), ""),"")</f>
        <v>#VALUE!</v>
      </c>
      <c r="V42" s="10" t="e">
        <f>IF('FY2021'!$A44&lt;&gt;"",IF(AND(MONTH($K42) &lt;= 7, MONTH($L42) &gt;= 7 ), IF($O42 &lt;&gt; "", $E42/$O42, ""), ""),"")</f>
        <v>#VALUE!</v>
      </c>
      <c r="W42" s="10" t="e">
        <f>IF('FY2021'!$A44&lt;&gt;"",IF(AND(MONTH($K42) &lt;= 8, MONTH($L42) &gt;= 8), IF($O42 &lt;&gt; "", $E42/$O42, ""), ""),"")</f>
        <v>#VALUE!</v>
      </c>
      <c r="X42" s="10" t="e">
        <f>IF('FY2021'!$A44&lt;&gt;"",IF(AND(MONTH($K42) &lt;= 9, MONTH($L42) &gt;= 9), IF($O42 &lt;&gt; "", $E42/$O42, ""), ""),"")</f>
        <v>#VALUE!</v>
      </c>
      <c r="Y42" s="10" t="e">
        <f>IF('FY2021'!$A44&lt;&gt;"",IF(AND(MONTH($K42) &lt;= 10, MONTH($L42) &gt;= 10), IF($O42 &lt;&gt; "", $E42/$O42, ""), ""),"")</f>
        <v>#VALUE!</v>
      </c>
      <c r="Z42" s="10" t="e">
        <f>IF('FY2021'!$A44&lt;&gt;"",IF(AND(MONTH($K42) &lt;= 11, MONTH($L42) &gt;= 11), IF($O42 &lt;&gt; "", $E42/$O42, ""), ""),"")</f>
        <v>#VALUE!</v>
      </c>
      <c r="AA42" s="10" t="e">
        <f>IF('FY2021'!$A44&lt;&gt;"",IF(AND(MONTH($K42) &lt;= 12, MONTH($L42) &gt;= 12), IF($O42 &lt;&gt; "", $E42/$O42, ""), ""),"")</f>
        <v>#VALUE!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 t="e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#VALUE!</v>
      </c>
      <c r="L43" s="7" t="e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#VALUE!</v>
      </c>
      <c r="M43" s="7" t="e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#VALUE!</v>
      </c>
      <c r="N43" s="7" t="e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#VALUE!</v>
      </c>
      <c r="O43" s="5" t="e">
        <f t="shared" si="0"/>
        <v>#VALUE!</v>
      </c>
      <c r="P43" s="10" t="e">
        <f>IF('FY2021'!$A45&lt;&gt;"",IF(AND(MONTH($K43) &lt;= 1, MONTH($L43) &gt;= 1), IF($O43 &lt;&gt; "", $E43/$O43, ""), ""),"")</f>
        <v>#VALUE!</v>
      </c>
      <c r="Q43" s="10" t="e">
        <f>IF('FY2021'!$A45&lt;&gt;"",IF(AND(MONTH($K43) &lt;= 2, MONTH($L43) &gt;= 2), IF($O43 &lt;&gt; "", $E43/$O43, ""), ""),"")</f>
        <v>#VALUE!</v>
      </c>
      <c r="R43" s="10" t="e">
        <f>IF('FY2021'!$A45&lt;&gt;"",IF(AND(MONTH($K43) &lt;= 3, MONTH($L43) &gt;= 3), IF($O43 &lt;&gt; "", $E43/$O43, ""), ""),"")</f>
        <v>#VALUE!</v>
      </c>
      <c r="S43" s="10" t="e">
        <f>IF('FY2021'!$A45&lt;&gt;"",IF(AND(MONTH($K43) &lt;= 4, MONTH($L43) &gt;= 4), IF($O43 &lt;&gt; "", $E43/$O43, ""), ""),"")</f>
        <v>#VALUE!</v>
      </c>
      <c r="T43" s="10" t="e">
        <f>IF('FY2021'!$A45&lt;&gt;"",IF(AND(MONTH($K43) &lt;= 5, MONTH($L43) &gt;= 5), IF($O43 &lt;&gt; "", $E43/$O43, ""), ""),"")</f>
        <v>#VALUE!</v>
      </c>
      <c r="U43" s="10" t="e">
        <f>IF('FY2021'!$A45&lt;&gt;"",IF(AND(MONTH($K43) &lt;= 6, MONTH($L43) &gt;= 6), IF($O43 &lt;&gt; "", $E43/$O43, ""), ""),"")</f>
        <v>#VALUE!</v>
      </c>
      <c r="V43" s="10" t="e">
        <f>IF('FY2021'!$A45&lt;&gt;"",IF(AND(MONTH($K43) &lt;= 7, MONTH($L43) &gt;= 7 ), IF($O43 &lt;&gt; "", $E43/$O43, ""), ""),"")</f>
        <v>#VALUE!</v>
      </c>
      <c r="W43" s="10" t="e">
        <f>IF('FY2021'!$A45&lt;&gt;"",IF(AND(MONTH($K43) &lt;= 8, MONTH($L43) &gt;= 8), IF($O43 &lt;&gt; "", $E43/$O43, ""), ""),"")</f>
        <v>#VALUE!</v>
      </c>
      <c r="X43" s="10" t="e">
        <f>IF('FY2021'!$A45&lt;&gt;"",IF(AND(MONTH($K43) &lt;= 9, MONTH($L43) &gt;= 9), IF($O43 &lt;&gt; "", $E43/$O43, ""), ""),"")</f>
        <v>#VALUE!</v>
      </c>
      <c r="Y43" s="10" t="e">
        <f>IF('FY2021'!$A45&lt;&gt;"",IF(AND(MONTH($K43) &lt;= 10, MONTH($L43) &gt;= 10), IF($O43 &lt;&gt; "", $E43/$O43, ""), ""),"")</f>
        <v>#VALUE!</v>
      </c>
      <c r="Z43" s="10" t="e">
        <f>IF('FY2021'!$A45&lt;&gt;"",IF(AND(MONTH($K43) &lt;= 11, MONTH($L43) &gt;= 11), IF($O43 &lt;&gt; "", $E43/$O43, ""), ""),"")</f>
        <v>#VALUE!</v>
      </c>
      <c r="AA43" s="10" t="e">
        <f>IF('FY2021'!$A45&lt;&gt;"",IF(AND(MONTH($K43) &lt;= 12, MONTH($L43) &gt;= 12), IF($O43 &lt;&gt; "", $E43/$O43, ""), ""),"")</f>
        <v>#VALUE!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 t="e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#VALUE!</v>
      </c>
      <c r="L44" s="7" t="e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#VALUE!</v>
      </c>
      <c r="M44" s="7" t="e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#VALUE!</v>
      </c>
      <c r="N44" s="7" t="e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#VALUE!</v>
      </c>
      <c r="O44" s="5" t="e">
        <f t="shared" si="0"/>
        <v>#VALUE!</v>
      </c>
      <c r="P44" s="10" t="e">
        <f>IF('FY2021'!$A46&lt;&gt;"",IF(AND(MONTH($K44) &lt;= 1, MONTH($L44) &gt;= 1), IF($O44 &lt;&gt; "", $E44/$O44, ""), ""),"")</f>
        <v>#VALUE!</v>
      </c>
      <c r="Q44" s="10" t="e">
        <f>IF('FY2021'!$A46&lt;&gt;"",IF(AND(MONTH($K44) &lt;= 2, MONTH($L44) &gt;= 2), IF($O44 &lt;&gt; "", $E44/$O44, ""), ""),"")</f>
        <v>#VALUE!</v>
      </c>
      <c r="R44" s="10" t="e">
        <f>IF('FY2021'!$A46&lt;&gt;"",IF(AND(MONTH($K44) &lt;= 3, MONTH($L44) &gt;= 3), IF($O44 &lt;&gt; "", $E44/$O44, ""), ""),"")</f>
        <v>#VALUE!</v>
      </c>
      <c r="S44" s="10" t="e">
        <f>IF('FY2021'!$A46&lt;&gt;"",IF(AND(MONTH($K44) &lt;= 4, MONTH($L44) &gt;= 4), IF($O44 &lt;&gt; "", $E44/$O44, ""), ""),"")</f>
        <v>#VALUE!</v>
      </c>
      <c r="T44" s="10" t="e">
        <f>IF('FY2021'!$A46&lt;&gt;"",IF(AND(MONTH($K44) &lt;= 5, MONTH($L44) &gt;= 5), IF($O44 &lt;&gt; "", $E44/$O44, ""), ""),"")</f>
        <v>#VALUE!</v>
      </c>
      <c r="U44" s="10" t="e">
        <f>IF('FY2021'!$A46&lt;&gt;"",IF(AND(MONTH($K44) &lt;= 6, MONTH($L44) &gt;= 6), IF($O44 &lt;&gt; "", $E44/$O44, ""), ""),"")</f>
        <v>#VALUE!</v>
      </c>
      <c r="V44" s="10" t="e">
        <f>IF('FY2021'!$A46&lt;&gt;"",IF(AND(MONTH($K44) &lt;= 7, MONTH($L44) &gt;= 7 ), IF($O44 &lt;&gt; "", $E44/$O44, ""), ""),"")</f>
        <v>#VALUE!</v>
      </c>
      <c r="W44" s="10" t="e">
        <f>IF('FY2021'!$A46&lt;&gt;"",IF(AND(MONTH($K44) &lt;= 8, MONTH($L44) &gt;= 8), IF($O44 &lt;&gt; "", $E44/$O44, ""), ""),"")</f>
        <v>#VALUE!</v>
      </c>
      <c r="X44" s="10" t="e">
        <f>IF('FY2021'!$A46&lt;&gt;"",IF(AND(MONTH($K44) &lt;= 9, MONTH($L44) &gt;= 9), IF($O44 &lt;&gt; "", $E44/$O44, ""), ""),"")</f>
        <v>#VALUE!</v>
      </c>
      <c r="Y44" s="10" t="e">
        <f>IF('FY2021'!$A46&lt;&gt;"",IF(AND(MONTH($K44) &lt;= 10, MONTH($L44) &gt;= 10), IF($O44 &lt;&gt; "", $E44/$O44, ""), ""),"")</f>
        <v>#VALUE!</v>
      </c>
      <c r="Z44" s="10" t="e">
        <f>IF('FY2021'!$A46&lt;&gt;"",IF(AND(MONTH($K44) &lt;= 11, MONTH($L44) &gt;= 11), IF($O44 &lt;&gt; "", $E44/$O44, ""), ""),"")</f>
        <v>#VALUE!</v>
      </c>
      <c r="AA44" s="10" t="e">
        <f>IF('FY2021'!$A46&lt;&gt;"",IF(AND(MONTH($K44) &lt;= 12, MONTH($L44) &gt;= 12), IF($O44 &lt;&gt; "", $E44/$O44, ""), ""),"")</f>
        <v>#VALUE!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 t="e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#VALUE!</v>
      </c>
      <c r="L45" s="7" t="e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#VALUE!</v>
      </c>
      <c r="M45" s="7" t="e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#VALUE!</v>
      </c>
      <c r="N45" s="7" t="e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#VALUE!</v>
      </c>
      <c r="O45" s="5" t="e">
        <f t="shared" si="0"/>
        <v>#VALUE!</v>
      </c>
      <c r="P45" s="10" t="e">
        <f>IF('FY2021'!$A47&lt;&gt;"",IF(AND(MONTH($K45) &lt;= 1, MONTH($L45) &gt;= 1), IF($O45 &lt;&gt; "", $E45/$O45, ""), ""),"")</f>
        <v>#VALUE!</v>
      </c>
      <c r="Q45" s="10" t="e">
        <f>IF('FY2021'!$A47&lt;&gt;"",IF(AND(MONTH($K45) &lt;= 2, MONTH($L45) &gt;= 2), IF($O45 &lt;&gt; "", $E45/$O45, ""), ""),"")</f>
        <v>#VALUE!</v>
      </c>
      <c r="R45" s="10" t="e">
        <f>IF('FY2021'!$A47&lt;&gt;"",IF(AND(MONTH($K45) &lt;= 3, MONTH($L45) &gt;= 3), IF($O45 &lt;&gt; "", $E45/$O45, ""), ""),"")</f>
        <v>#VALUE!</v>
      </c>
      <c r="S45" s="10" t="e">
        <f>IF('FY2021'!$A47&lt;&gt;"",IF(AND(MONTH($K45) &lt;= 4, MONTH($L45) &gt;= 4), IF($O45 &lt;&gt; "", $E45/$O45, ""), ""),"")</f>
        <v>#VALUE!</v>
      </c>
      <c r="T45" s="10" t="e">
        <f>IF('FY2021'!$A47&lt;&gt;"",IF(AND(MONTH($K45) &lt;= 5, MONTH($L45) &gt;= 5), IF($O45 &lt;&gt; "", $E45/$O45, ""), ""),"")</f>
        <v>#VALUE!</v>
      </c>
      <c r="U45" s="10" t="e">
        <f>IF('FY2021'!$A47&lt;&gt;"",IF(AND(MONTH($K45) &lt;= 6, MONTH($L45) &gt;= 6), IF($O45 &lt;&gt; "", $E45/$O45, ""), ""),"")</f>
        <v>#VALUE!</v>
      </c>
      <c r="V45" s="10" t="e">
        <f>IF('FY2021'!$A47&lt;&gt;"",IF(AND(MONTH($K45) &lt;= 7, MONTH($L45) &gt;= 7 ), IF($O45 &lt;&gt; "", $E45/$O45, ""), ""),"")</f>
        <v>#VALUE!</v>
      </c>
      <c r="W45" s="10" t="e">
        <f>IF('FY2021'!$A47&lt;&gt;"",IF(AND(MONTH($K45) &lt;= 8, MONTH($L45) &gt;= 8), IF($O45 &lt;&gt; "", $E45/$O45, ""), ""),"")</f>
        <v>#VALUE!</v>
      </c>
      <c r="X45" s="10" t="e">
        <f>IF('FY2021'!$A47&lt;&gt;"",IF(AND(MONTH($K45) &lt;= 9, MONTH($L45) &gt;= 9), IF($O45 &lt;&gt; "", $E45/$O45, ""), ""),"")</f>
        <v>#VALUE!</v>
      </c>
      <c r="Y45" s="10" t="e">
        <f>IF('FY2021'!$A47&lt;&gt;"",IF(AND(MONTH($K45) &lt;= 10, MONTH($L45) &gt;= 10), IF($O45 &lt;&gt; "", $E45/$O45, ""), ""),"")</f>
        <v>#VALUE!</v>
      </c>
      <c r="Z45" s="10" t="e">
        <f>IF('FY2021'!$A47&lt;&gt;"",IF(AND(MONTH($K45) &lt;= 11, MONTH($L45) &gt;= 11), IF($O45 &lt;&gt; "", $E45/$O45, ""), ""),"")</f>
        <v>#VALUE!</v>
      </c>
      <c r="AA45" s="10" t="e">
        <f>IF('FY2021'!$A47&lt;&gt;"",IF(AND(MONTH($K45) &lt;= 12, MONTH($L45) &gt;= 12), IF($O45 &lt;&gt; "", $E45/$O45, ""), ""),"")</f>
        <v>#VALUE!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 t="e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#VALUE!</v>
      </c>
      <c r="L46" s="7" t="e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#VALUE!</v>
      </c>
      <c r="M46" s="7" t="e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#VALUE!</v>
      </c>
      <c r="N46" s="7" t="e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#VALUE!</v>
      </c>
      <c r="O46" s="5" t="e">
        <f t="shared" si="0"/>
        <v>#VALUE!</v>
      </c>
      <c r="P46" s="10" t="e">
        <f>IF('FY2021'!$A48&lt;&gt;"",IF(AND(MONTH($K46) &lt;= 1, MONTH($L46) &gt;= 1), IF($O46 &lt;&gt; "", $E46/$O46, ""), ""),"")</f>
        <v>#VALUE!</v>
      </c>
      <c r="Q46" s="10" t="e">
        <f>IF('FY2021'!$A48&lt;&gt;"",IF(AND(MONTH($K46) &lt;= 2, MONTH($L46) &gt;= 2), IF($O46 &lt;&gt; "", $E46/$O46, ""), ""),"")</f>
        <v>#VALUE!</v>
      </c>
      <c r="R46" s="10" t="e">
        <f>IF('FY2021'!$A48&lt;&gt;"",IF(AND(MONTH($K46) &lt;= 3, MONTH($L46) &gt;= 3), IF($O46 &lt;&gt; "", $E46/$O46, ""), ""),"")</f>
        <v>#VALUE!</v>
      </c>
      <c r="S46" s="10" t="e">
        <f>IF('FY2021'!$A48&lt;&gt;"",IF(AND(MONTH($K46) &lt;= 4, MONTH($L46) &gt;= 4), IF($O46 &lt;&gt; "", $E46/$O46, ""), ""),"")</f>
        <v>#VALUE!</v>
      </c>
      <c r="T46" s="10" t="e">
        <f>IF('FY2021'!$A48&lt;&gt;"",IF(AND(MONTH($K46) &lt;= 5, MONTH($L46) &gt;= 5), IF($O46 &lt;&gt; "", $E46/$O46, ""), ""),"")</f>
        <v>#VALUE!</v>
      </c>
      <c r="U46" s="10" t="e">
        <f>IF('FY2021'!$A48&lt;&gt;"",IF(AND(MONTH($K46) &lt;= 6, MONTH($L46) &gt;= 6), IF($O46 &lt;&gt; "", $E46/$O46, ""), ""),"")</f>
        <v>#VALUE!</v>
      </c>
      <c r="V46" s="10" t="e">
        <f>IF('FY2021'!$A48&lt;&gt;"",IF(AND(MONTH($K46) &lt;= 7, MONTH($L46) &gt;= 7 ), IF($O46 &lt;&gt; "", $E46/$O46, ""), ""),"")</f>
        <v>#VALUE!</v>
      </c>
      <c r="W46" s="10" t="e">
        <f>IF('FY2021'!$A48&lt;&gt;"",IF(AND(MONTH($K46) &lt;= 8, MONTH($L46) &gt;= 8), IF($O46 &lt;&gt; "", $E46/$O46, ""), ""),"")</f>
        <v>#VALUE!</v>
      </c>
      <c r="X46" s="10" t="e">
        <f>IF('FY2021'!$A48&lt;&gt;"",IF(AND(MONTH($K46) &lt;= 9, MONTH($L46) &gt;= 9), IF($O46 &lt;&gt; "", $E46/$O46, ""), ""),"")</f>
        <v>#VALUE!</v>
      </c>
      <c r="Y46" s="10" t="e">
        <f>IF('FY2021'!$A48&lt;&gt;"",IF(AND(MONTH($K46) &lt;= 10, MONTH($L46) &gt;= 10), IF($O46 &lt;&gt; "", $E46/$O46, ""), ""),"")</f>
        <v>#VALUE!</v>
      </c>
      <c r="Z46" s="10" t="e">
        <f>IF('FY2021'!$A48&lt;&gt;"",IF(AND(MONTH($K46) &lt;= 11, MONTH($L46) &gt;= 11), IF($O46 &lt;&gt; "", $E46/$O46, ""), ""),"")</f>
        <v>#VALUE!</v>
      </c>
      <c r="AA46" s="10" t="e">
        <f>IF('FY2021'!$A48&lt;&gt;"",IF(AND(MONTH($K46) &lt;= 12, MONTH($L46) &gt;= 12), IF($O46 &lt;&gt; "", $E46/$O46, ""), ""),"")</f>
        <v>#VALUE!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 t="e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#VALUE!</v>
      </c>
      <c r="L47" s="7" t="e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#VALUE!</v>
      </c>
      <c r="M47" s="7" t="e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#VALUE!</v>
      </c>
      <c r="N47" s="7" t="e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#VALUE!</v>
      </c>
      <c r="O47" s="5" t="e">
        <f t="shared" si="0"/>
        <v>#VALUE!</v>
      </c>
      <c r="P47" s="10" t="e">
        <f>IF('FY2021'!$A49&lt;&gt;"",IF(AND(MONTH($K47) &lt;= 1, MONTH($L47) &gt;= 1), IF($O47 &lt;&gt; "", $E47/$O47, ""), ""),"")</f>
        <v>#VALUE!</v>
      </c>
      <c r="Q47" s="10" t="e">
        <f>IF('FY2021'!$A49&lt;&gt;"",IF(AND(MONTH($K47) &lt;= 2, MONTH($L47) &gt;= 2), IF($O47 &lt;&gt; "", $E47/$O47, ""), ""),"")</f>
        <v>#VALUE!</v>
      </c>
      <c r="R47" s="10" t="e">
        <f>IF('FY2021'!$A49&lt;&gt;"",IF(AND(MONTH($K47) &lt;= 3, MONTH($L47) &gt;= 3), IF($O47 &lt;&gt; "", $E47/$O47, ""), ""),"")</f>
        <v>#VALUE!</v>
      </c>
      <c r="S47" s="10" t="e">
        <f>IF('FY2021'!$A49&lt;&gt;"",IF(AND(MONTH($K47) &lt;= 4, MONTH($L47) &gt;= 4), IF($O47 &lt;&gt; "", $E47/$O47, ""), ""),"")</f>
        <v>#VALUE!</v>
      </c>
      <c r="T47" s="10" t="e">
        <f>IF('FY2021'!$A49&lt;&gt;"",IF(AND(MONTH($K47) &lt;= 5, MONTH($L47) &gt;= 5), IF($O47 &lt;&gt; "", $E47/$O47, ""), ""),"")</f>
        <v>#VALUE!</v>
      </c>
      <c r="U47" s="10" t="e">
        <f>IF('FY2021'!$A49&lt;&gt;"",IF(AND(MONTH($K47) &lt;= 6, MONTH($L47) &gt;= 6), IF($O47 &lt;&gt; "", $E47/$O47, ""), ""),"")</f>
        <v>#VALUE!</v>
      </c>
      <c r="V47" s="10" t="e">
        <f>IF('FY2021'!$A49&lt;&gt;"",IF(AND(MONTH($K47) &lt;= 7, MONTH($L47) &gt;= 7 ), IF($O47 &lt;&gt; "", $E47/$O47, ""), ""),"")</f>
        <v>#VALUE!</v>
      </c>
      <c r="W47" s="10" t="e">
        <f>IF('FY2021'!$A49&lt;&gt;"",IF(AND(MONTH($K47) &lt;= 8, MONTH($L47) &gt;= 8), IF($O47 &lt;&gt; "", $E47/$O47, ""), ""),"")</f>
        <v>#VALUE!</v>
      </c>
      <c r="X47" s="10" t="e">
        <f>IF('FY2021'!$A49&lt;&gt;"",IF(AND(MONTH($K47) &lt;= 9, MONTH($L47) &gt;= 9), IF($O47 &lt;&gt; "", $E47/$O47, ""), ""),"")</f>
        <v>#VALUE!</v>
      </c>
      <c r="Y47" s="10" t="e">
        <f>IF('FY2021'!$A49&lt;&gt;"",IF(AND(MONTH($K47) &lt;= 10, MONTH($L47) &gt;= 10), IF($O47 &lt;&gt; "", $E47/$O47, ""), ""),"")</f>
        <v>#VALUE!</v>
      </c>
      <c r="Z47" s="10" t="e">
        <f>IF('FY2021'!$A49&lt;&gt;"",IF(AND(MONTH($K47) &lt;= 11, MONTH($L47) &gt;= 11), IF($O47 &lt;&gt; "", $E47/$O47, ""), ""),"")</f>
        <v>#VALUE!</v>
      </c>
      <c r="AA47" s="10" t="e">
        <f>IF('FY2021'!$A49&lt;&gt;"",IF(AND(MONTH($K47) &lt;= 12, MONTH($L47) &gt;= 12), IF($O47 &lt;&gt; "", $E47/$O47, ""), ""),"")</f>
        <v>#VALUE!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 t="e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#VALUE!</v>
      </c>
      <c r="L48" s="7" t="e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#VALUE!</v>
      </c>
      <c r="M48" s="7" t="e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#VALUE!</v>
      </c>
      <c r="N48" s="7" t="e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#VALUE!</v>
      </c>
      <c r="O48" s="5" t="e">
        <f t="shared" si="0"/>
        <v>#VALUE!</v>
      </c>
      <c r="P48" s="10" t="e">
        <f>IF('FY2021'!$A50&lt;&gt;"",IF(AND(MONTH($K48) &lt;= 1, MONTH($L48) &gt;= 1), IF($O48 &lt;&gt; "", $E48/$O48, ""), ""),"")</f>
        <v>#VALUE!</v>
      </c>
      <c r="Q48" s="10" t="e">
        <f>IF('FY2021'!$A50&lt;&gt;"",IF(AND(MONTH($K48) &lt;= 2, MONTH($L48) &gt;= 2), IF($O48 &lt;&gt; "", $E48/$O48, ""), ""),"")</f>
        <v>#VALUE!</v>
      </c>
      <c r="R48" s="10" t="e">
        <f>IF('FY2021'!$A50&lt;&gt;"",IF(AND(MONTH($K48) &lt;= 3, MONTH($L48) &gt;= 3), IF($O48 &lt;&gt; "", $E48/$O48, ""), ""),"")</f>
        <v>#VALUE!</v>
      </c>
      <c r="S48" s="10" t="e">
        <f>IF('FY2021'!$A50&lt;&gt;"",IF(AND(MONTH($K48) &lt;= 4, MONTH($L48) &gt;= 4), IF($O48 &lt;&gt; "", $E48/$O48, ""), ""),"")</f>
        <v>#VALUE!</v>
      </c>
      <c r="T48" s="10" t="e">
        <f>IF('FY2021'!$A50&lt;&gt;"",IF(AND(MONTH($K48) &lt;= 5, MONTH($L48) &gt;= 5), IF($O48 &lt;&gt; "", $E48/$O48, ""), ""),"")</f>
        <v>#VALUE!</v>
      </c>
      <c r="U48" s="10" t="e">
        <f>IF('FY2021'!$A50&lt;&gt;"",IF(AND(MONTH($K48) &lt;= 6, MONTH($L48) &gt;= 6), IF($O48 &lt;&gt; "", $E48/$O48, ""), ""),"")</f>
        <v>#VALUE!</v>
      </c>
      <c r="V48" s="10" t="e">
        <f>IF('FY2021'!$A50&lt;&gt;"",IF(AND(MONTH($K48) &lt;= 7, MONTH($L48) &gt;= 7 ), IF($O48 &lt;&gt; "", $E48/$O48, ""), ""),"")</f>
        <v>#VALUE!</v>
      </c>
      <c r="W48" s="10" t="e">
        <f>IF('FY2021'!$A50&lt;&gt;"",IF(AND(MONTH($K48) &lt;= 8, MONTH($L48) &gt;= 8), IF($O48 &lt;&gt; "", $E48/$O48, ""), ""),"")</f>
        <v>#VALUE!</v>
      </c>
      <c r="X48" s="10" t="e">
        <f>IF('FY2021'!$A50&lt;&gt;"",IF(AND(MONTH($K48) &lt;= 9, MONTH($L48) &gt;= 9), IF($O48 &lt;&gt; "", $E48/$O48, ""), ""),"")</f>
        <v>#VALUE!</v>
      </c>
      <c r="Y48" s="10" t="e">
        <f>IF('FY2021'!$A50&lt;&gt;"",IF(AND(MONTH($K48) &lt;= 10, MONTH($L48) &gt;= 10), IF($O48 &lt;&gt; "", $E48/$O48, ""), ""),"")</f>
        <v>#VALUE!</v>
      </c>
      <c r="Z48" s="10" t="e">
        <f>IF('FY2021'!$A50&lt;&gt;"",IF(AND(MONTH($K48) &lt;= 11, MONTH($L48) &gt;= 11), IF($O48 &lt;&gt; "", $E48/$O48, ""), ""),"")</f>
        <v>#VALUE!</v>
      </c>
      <c r="AA48" s="10" t="e">
        <f>IF('FY2021'!$A50&lt;&gt;"",IF(AND(MONTH($K48) &lt;= 12, MONTH($L48) &gt;= 12), IF($O48 &lt;&gt; "", $E48/$O48, ""), ""),"")</f>
        <v>#VALUE!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 t="e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#VALUE!</v>
      </c>
      <c r="L49" s="7" t="e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#VALUE!</v>
      </c>
      <c r="M49" s="7" t="e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#VALUE!</v>
      </c>
      <c r="N49" s="7" t="e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#VALUE!</v>
      </c>
      <c r="O49" s="5" t="e">
        <f t="shared" si="0"/>
        <v>#VALUE!</v>
      </c>
      <c r="P49" s="10" t="e">
        <f>IF('FY2021'!$A51&lt;&gt;"",IF(AND(MONTH($K49) &lt;= 1, MONTH($L49) &gt;= 1), IF($O49 &lt;&gt; "", $E49/$O49, ""), ""),"")</f>
        <v>#VALUE!</v>
      </c>
      <c r="Q49" s="10" t="e">
        <f>IF('FY2021'!$A51&lt;&gt;"",IF(AND(MONTH($K49) &lt;= 2, MONTH($L49) &gt;= 2), IF($O49 &lt;&gt; "", $E49/$O49, ""), ""),"")</f>
        <v>#VALUE!</v>
      </c>
      <c r="R49" s="10" t="e">
        <f>IF('FY2021'!$A51&lt;&gt;"",IF(AND(MONTH($K49) &lt;= 3, MONTH($L49) &gt;= 3), IF($O49 &lt;&gt; "", $E49/$O49, ""), ""),"")</f>
        <v>#VALUE!</v>
      </c>
      <c r="S49" s="10" t="e">
        <f>IF('FY2021'!$A51&lt;&gt;"",IF(AND(MONTH($K49) &lt;= 4, MONTH($L49) &gt;= 4), IF($O49 &lt;&gt; "", $E49/$O49, ""), ""),"")</f>
        <v>#VALUE!</v>
      </c>
      <c r="T49" s="10" t="e">
        <f>IF('FY2021'!$A51&lt;&gt;"",IF(AND(MONTH($K49) &lt;= 5, MONTH($L49) &gt;= 5), IF($O49 &lt;&gt; "", $E49/$O49, ""), ""),"")</f>
        <v>#VALUE!</v>
      </c>
      <c r="U49" s="10" t="e">
        <f>IF('FY2021'!$A51&lt;&gt;"",IF(AND(MONTH($K49) &lt;= 6, MONTH($L49) &gt;= 6), IF($O49 &lt;&gt; "", $E49/$O49, ""), ""),"")</f>
        <v>#VALUE!</v>
      </c>
      <c r="V49" s="10" t="e">
        <f>IF('FY2021'!$A51&lt;&gt;"",IF(AND(MONTH($K49) &lt;= 7, MONTH($L49) &gt;= 7 ), IF($O49 &lt;&gt; "", $E49/$O49, ""), ""),"")</f>
        <v>#VALUE!</v>
      </c>
      <c r="W49" s="10" t="e">
        <f>IF('FY2021'!$A51&lt;&gt;"",IF(AND(MONTH($K49) &lt;= 8, MONTH($L49) &gt;= 8), IF($O49 &lt;&gt; "", $E49/$O49, ""), ""),"")</f>
        <v>#VALUE!</v>
      </c>
      <c r="X49" s="10" t="e">
        <f>IF('FY2021'!$A51&lt;&gt;"",IF(AND(MONTH($K49) &lt;= 9, MONTH($L49) &gt;= 9), IF($O49 &lt;&gt; "", $E49/$O49, ""), ""),"")</f>
        <v>#VALUE!</v>
      </c>
      <c r="Y49" s="10" t="e">
        <f>IF('FY2021'!$A51&lt;&gt;"",IF(AND(MONTH($K49) &lt;= 10, MONTH($L49) &gt;= 10), IF($O49 &lt;&gt; "", $E49/$O49, ""), ""),"")</f>
        <v>#VALUE!</v>
      </c>
      <c r="Z49" s="10" t="e">
        <f>IF('FY2021'!$A51&lt;&gt;"",IF(AND(MONTH($K49) &lt;= 11, MONTH($L49) &gt;= 11), IF($O49 &lt;&gt; "", $E49/$O49, ""), ""),"")</f>
        <v>#VALUE!</v>
      </c>
      <c r="AA49" s="10" t="e">
        <f>IF('FY2021'!$A51&lt;&gt;"",IF(AND(MONTH($K49) &lt;= 12, MONTH($L49) &gt;= 12), IF($O49 &lt;&gt; "", $E49/$O49, ""), ""),"")</f>
        <v>#VALUE!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 t="e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#VALUE!</v>
      </c>
      <c r="L50" s="7" t="e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#VALUE!</v>
      </c>
      <c r="M50" s="7" t="e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#VALUE!</v>
      </c>
      <c r="N50" s="7" t="e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#VALUE!</v>
      </c>
      <c r="O50" s="5" t="e">
        <f t="shared" si="0"/>
        <v>#VALUE!</v>
      </c>
      <c r="P50" s="10" t="e">
        <f>IF('FY2021'!$A52&lt;&gt;"",IF(AND(MONTH($K50) &lt;= 1, MONTH($L50) &gt;= 1), IF($O50 &lt;&gt; "", $E50/$O50, ""), ""),"")</f>
        <v>#VALUE!</v>
      </c>
      <c r="Q50" s="10" t="e">
        <f>IF('FY2021'!$A52&lt;&gt;"",IF(AND(MONTH($K50) &lt;= 2, MONTH($L50) &gt;= 2), IF($O50 &lt;&gt; "", $E50/$O50, ""), ""),"")</f>
        <v>#VALUE!</v>
      </c>
      <c r="R50" s="10" t="e">
        <f>IF('FY2021'!$A52&lt;&gt;"",IF(AND(MONTH($K50) &lt;= 3, MONTH($L50) &gt;= 3), IF($O50 &lt;&gt; "", $E50/$O50, ""), ""),"")</f>
        <v>#VALUE!</v>
      </c>
      <c r="S50" s="10" t="e">
        <f>IF('FY2021'!$A52&lt;&gt;"",IF(AND(MONTH($K50) &lt;= 4, MONTH($L50) &gt;= 4), IF($O50 &lt;&gt; "", $E50/$O50, ""), ""),"")</f>
        <v>#VALUE!</v>
      </c>
      <c r="T50" s="10" t="e">
        <f>IF('FY2021'!$A52&lt;&gt;"",IF(AND(MONTH($K50) &lt;= 5, MONTH($L50) &gt;= 5), IF($O50 &lt;&gt; "", $E50/$O50, ""), ""),"")</f>
        <v>#VALUE!</v>
      </c>
      <c r="U50" s="10" t="e">
        <f>IF('FY2021'!$A52&lt;&gt;"",IF(AND(MONTH($K50) &lt;= 6, MONTH($L50) &gt;= 6), IF($O50 &lt;&gt; "", $E50/$O50, ""), ""),"")</f>
        <v>#VALUE!</v>
      </c>
      <c r="V50" s="10" t="e">
        <f>IF('FY2021'!$A52&lt;&gt;"",IF(AND(MONTH($K50) &lt;= 7, MONTH($L50) &gt;= 7 ), IF($O50 &lt;&gt; "", $E50/$O50, ""), ""),"")</f>
        <v>#VALUE!</v>
      </c>
      <c r="W50" s="10" t="e">
        <f>IF('FY2021'!$A52&lt;&gt;"",IF(AND(MONTH($K50) &lt;= 8, MONTH($L50) &gt;= 8), IF($O50 &lt;&gt; "", $E50/$O50, ""), ""),"")</f>
        <v>#VALUE!</v>
      </c>
      <c r="X50" s="10" t="e">
        <f>IF('FY2021'!$A52&lt;&gt;"",IF(AND(MONTH($K50) &lt;= 9, MONTH($L50) &gt;= 9), IF($O50 &lt;&gt; "", $E50/$O50, ""), ""),"")</f>
        <v>#VALUE!</v>
      </c>
      <c r="Y50" s="10" t="e">
        <f>IF('FY2021'!$A52&lt;&gt;"",IF(AND(MONTH($K50) &lt;= 10, MONTH($L50) &gt;= 10), IF($O50 &lt;&gt; "", $E50/$O50, ""), ""),"")</f>
        <v>#VALUE!</v>
      </c>
      <c r="Z50" s="10" t="e">
        <f>IF('FY2021'!$A52&lt;&gt;"",IF(AND(MONTH($K50) &lt;= 11, MONTH($L50) &gt;= 11), IF($O50 &lt;&gt; "", $E50/$O50, ""), ""),"")</f>
        <v>#VALUE!</v>
      </c>
      <c r="AA50" s="10" t="e">
        <f>IF('FY2021'!$A52&lt;&gt;"",IF(AND(MONTH($K50) &lt;= 12, MONTH($L50) &gt;= 12), IF($O50 &lt;&gt; "", $E50/$O50, ""), ""),"")</f>
        <v>#VALUE!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 t="e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#VALUE!</v>
      </c>
      <c r="L51" s="7" t="e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#VALUE!</v>
      </c>
      <c r="M51" s="7" t="e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#VALUE!</v>
      </c>
      <c r="N51" s="7" t="e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#VALUE!</v>
      </c>
      <c r="O51" s="5" t="e">
        <f t="shared" si="0"/>
        <v>#VALUE!</v>
      </c>
      <c r="P51" s="10" t="e">
        <f>IF('FY2021'!$A53&lt;&gt;"",IF(AND(MONTH($K51) &lt;= 1, MONTH($L51) &gt;= 1), IF($O51 &lt;&gt; "", $E51/$O51, ""), ""),"")</f>
        <v>#VALUE!</v>
      </c>
      <c r="Q51" s="10" t="e">
        <f>IF('FY2021'!$A53&lt;&gt;"",IF(AND(MONTH($K51) &lt;= 2, MONTH($L51) &gt;= 2), IF($O51 &lt;&gt; "", $E51/$O51, ""), ""),"")</f>
        <v>#VALUE!</v>
      </c>
      <c r="R51" s="10" t="e">
        <f>IF('FY2021'!$A53&lt;&gt;"",IF(AND(MONTH($K51) &lt;= 3, MONTH($L51) &gt;= 3), IF($O51 &lt;&gt; "", $E51/$O51, ""), ""),"")</f>
        <v>#VALUE!</v>
      </c>
      <c r="S51" s="10" t="e">
        <f>IF('FY2021'!$A53&lt;&gt;"",IF(AND(MONTH($K51) &lt;= 4, MONTH($L51) &gt;= 4), IF($O51 &lt;&gt; "", $E51/$O51, ""), ""),"")</f>
        <v>#VALUE!</v>
      </c>
      <c r="T51" s="10" t="e">
        <f>IF('FY2021'!$A53&lt;&gt;"",IF(AND(MONTH($K51) &lt;= 5, MONTH($L51) &gt;= 5), IF($O51 &lt;&gt; "", $E51/$O51, ""), ""),"")</f>
        <v>#VALUE!</v>
      </c>
      <c r="U51" s="10" t="e">
        <f>IF('FY2021'!$A53&lt;&gt;"",IF(AND(MONTH($K51) &lt;= 6, MONTH($L51) &gt;= 6), IF($O51 &lt;&gt; "", $E51/$O51, ""), ""),"")</f>
        <v>#VALUE!</v>
      </c>
      <c r="V51" s="10" t="e">
        <f>IF('FY2021'!$A53&lt;&gt;"",IF(AND(MONTH($K51) &lt;= 7, MONTH($L51) &gt;= 7 ), IF($O51 &lt;&gt; "", $E51/$O51, ""), ""),"")</f>
        <v>#VALUE!</v>
      </c>
      <c r="W51" s="10" t="e">
        <f>IF('FY2021'!$A53&lt;&gt;"",IF(AND(MONTH($K51) &lt;= 8, MONTH($L51) &gt;= 8), IF($O51 &lt;&gt; "", $E51/$O51, ""), ""),"")</f>
        <v>#VALUE!</v>
      </c>
      <c r="X51" s="10" t="e">
        <f>IF('FY2021'!$A53&lt;&gt;"",IF(AND(MONTH($K51) &lt;= 9, MONTH($L51) &gt;= 9), IF($O51 &lt;&gt; "", $E51/$O51, ""), ""),"")</f>
        <v>#VALUE!</v>
      </c>
      <c r="Y51" s="10" t="e">
        <f>IF('FY2021'!$A53&lt;&gt;"",IF(AND(MONTH($K51) &lt;= 10, MONTH($L51) &gt;= 10), IF($O51 &lt;&gt; "", $E51/$O51, ""), ""),"")</f>
        <v>#VALUE!</v>
      </c>
      <c r="Z51" s="10" t="e">
        <f>IF('FY2021'!$A53&lt;&gt;"",IF(AND(MONTH($K51) &lt;= 11, MONTH($L51) &gt;= 11), IF($O51 &lt;&gt; "", $E51/$O51, ""), ""),"")</f>
        <v>#VALUE!</v>
      </c>
      <c r="AA51" s="10" t="e">
        <f>IF('FY2021'!$A53&lt;&gt;"",IF(AND(MONTH($K51) &lt;= 12, MONTH($L51) &gt;= 12), IF($O51 &lt;&gt; "", $E51/$O51, ""), ""),"")</f>
        <v>#VALUE!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 t="e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#VALUE!</v>
      </c>
      <c r="L52" s="7" t="e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#VALUE!</v>
      </c>
      <c r="M52" s="7" t="e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#VALUE!</v>
      </c>
      <c r="N52" s="7" t="e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#VALUE!</v>
      </c>
      <c r="O52" s="5" t="e">
        <f t="shared" si="0"/>
        <v>#VALUE!</v>
      </c>
      <c r="P52" s="10" t="e">
        <f>IF('FY2021'!$A54&lt;&gt;"",IF(AND(MONTH($K52) &lt;= 1, MONTH($L52) &gt;= 1), IF($O52 &lt;&gt; "", $E52/$O52, ""), ""),"")</f>
        <v>#VALUE!</v>
      </c>
      <c r="Q52" s="10" t="e">
        <f>IF('FY2021'!$A54&lt;&gt;"",IF(AND(MONTH($K52) &lt;= 2, MONTH($L52) &gt;= 2), IF($O52 &lt;&gt; "", $E52/$O52, ""), ""),"")</f>
        <v>#VALUE!</v>
      </c>
      <c r="R52" s="10" t="e">
        <f>IF('FY2021'!$A54&lt;&gt;"",IF(AND(MONTH($K52) &lt;= 3, MONTH($L52) &gt;= 3), IF($O52 &lt;&gt; "", $E52/$O52, ""), ""),"")</f>
        <v>#VALUE!</v>
      </c>
      <c r="S52" s="10" t="e">
        <f>IF('FY2021'!$A54&lt;&gt;"",IF(AND(MONTH($K52) &lt;= 4, MONTH($L52) &gt;= 4), IF($O52 &lt;&gt; "", $E52/$O52, ""), ""),"")</f>
        <v>#VALUE!</v>
      </c>
      <c r="T52" s="10" t="e">
        <f>IF('FY2021'!$A54&lt;&gt;"",IF(AND(MONTH($K52) &lt;= 5, MONTH($L52) &gt;= 5), IF($O52 &lt;&gt; "", $E52/$O52, ""), ""),"")</f>
        <v>#VALUE!</v>
      </c>
      <c r="U52" s="10" t="e">
        <f>IF('FY2021'!$A54&lt;&gt;"",IF(AND(MONTH($K52) &lt;= 6, MONTH($L52) &gt;= 6), IF($O52 &lt;&gt; "", $E52/$O52, ""), ""),"")</f>
        <v>#VALUE!</v>
      </c>
      <c r="V52" s="10" t="e">
        <f>IF('FY2021'!$A54&lt;&gt;"",IF(AND(MONTH($K52) &lt;= 7, MONTH($L52) &gt;= 7 ), IF($O52 &lt;&gt; "", $E52/$O52, ""), ""),"")</f>
        <v>#VALUE!</v>
      </c>
      <c r="W52" s="10" t="e">
        <f>IF('FY2021'!$A54&lt;&gt;"",IF(AND(MONTH($K52) &lt;= 8, MONTH($L52) &gt;= 8), IF($O52 &lt;&gt; "", $E52/$O52, ""), ""),"")</f>
        <v>#VALUE!</v>
      </c>
      <c r="X52" s="10" t="e">
        <f>IF('FY2021'!$A54&lt;&gt;"",IF(AND(MONTH($K52) &lt;= 9, MONTH($L52) &gt;= 9), IF($O52 &lt;&gt; "", $E52/$O52, ""), ""),"")</f>
        <v>#VALUE!</v>
      </c>
      <c r="Y52" s="10" t="e">
        <f>IF('FY2021'!$A54&lt;&gt;"",IF(AND(MONTH($K52) &lt;= 10, MONTH($L52) &gt;= 10), IF($O52 &lt;&gt; "", $E52/$O52, ""), ""),"")</f>
        <v>#VALUE!</v>
      </c>
      <c r="Z52" s="10" t="e">
        <f>IF('FY2021'!$A54&lt;&gt;"",IF(AND(MONTH($K52) &lt;= 11, MONTH($L52) &gt;= 11), IF($O52 &lt;&gt; "", $E52/$O52, ""), ""),"")</f>
        <v>#VALUE!</v>
      </c>
      <c r="AA52" s="10" t="e">
        <f>IF('FY2021'!$A54&lt;&gt;"",IF(AND(MONTH($K52) &lt;= 12, MONTH($L52) &gt;= 12), IF($O52 &lt;&gt; "", $E52/$O52, ""), ""),"")</f>
        <v>#VALUE!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 t="e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#VALUE!</v>
      </c>
      <c r="L53" s="7" t="e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#VALUE!</v>
      </c>
      <c r="M53" s="7" t="e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#VALUE!</v>
      </c>
      <c r="N53" s="7" t="e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#VALUE!</v>
      </c>
      <c r="O53" s="5" t="e">
        <f t="shared" si="0"/>
        <v>#VALUE!</v>
      </c>
      <c r="P53" s="10" t="e">
        <f>IF('FY2021'!$A55&lt;&gt;"",IF(AND(MONTH($K53) &lt;= 1, MONTH($L53) &gt;= 1), IF($O53 &lt;&gt; "", $E53/$O53, ""), ""),"")</f>
        <v>#VALUE!</v>
      </c>
      <c r="Q53" s="10" t="e">
        <f>IF('FY2021'!$A55&lt;&gt;"",IF(AND(MONTH($K53) &lt;= 2, MONTH($L53) &gt;= 2), IF($O53 &lt;&gt; "", $E53/$O53, ""), ""),"")</f>
        <v>#VALUE!</v>
      </c>
      <c r="R53" s="10" t="e">
        <f>IF('FY2021'!$A55&lt;&gt;"",IF(AND(MONTH($K53) &lt;= 3, MONTH($L53) &gt;= 3), IF($O53 &lt;&gt; "", $E53/$O53, ""), ""),"")</f>
        <v>#VALUE!</v>
      </c>
      <c r="S53" s="10" t="e">
        <f>IF('FY2021'!$A55&lt;&gt;"",IF(AND(MONTH($K53) &lt;= 4, MONTH($L53) &gt;= 4), IF($O53 &lt;&gt; "", $E53/$O53, ""), ""),"")</f>
        <v>#VALUE!</v>
      </c>
      <c r="T53" s="10" t="e">
        <f>IF('FY2021'!$A55&lt;&gt;"",IF(AND(MONTH($K53) &lt;= 5, MONTH($L53) &gt;= 5), IF($O53 &lt;&gt; "", $E53/$O53, ""), ""),"")</f>
        <v>#VALUE!</v>
      </c>
      <c r="U53" s="10" t="e">
        <f>IF('FY2021'!$A55&lt;&gt;"",IF(AND(MONTH($K53) &lt;= 6, MONTH($L53) &gt;= 6), IF($O53 &lt;&gt; "", $E53/$O53, ""), ""),"")</f>
        <v>#VALUE!</v>
      </c>
      <c r="V53" s="10" t="e">
        <f>IF('FY2021'!$A55&lt;&gt;"",IF(AND(MONTH($K53) &lt;= 7, MONTH($L53) &gt;= 7 ), IF($O53 &lt;&gt; "", $E53/$O53, ""), ""),"")</f>
        <v>#VALUE!</v>
      </c>
      <c r="W53" s="10" t="e">
        <f>IF('FY2021'!$A55&lt;&gt;"",IF(AND(MONTH($K53) &lt;= 8, MONTH($L53) &gt;= 8), IF($O53 &lt;&gt; "", $E53/$O53, ""), ""),"")</f>
        <v>#VALUE!</v>
      </c>
      <c r="X53" s="10" t="e">
        <f>IF('FY2021'!$A55&lt;&gt;"",IF(AND(MONTH($K53) &lt;= 9, MONTH($L53) &gt;= 9), IF($O53 &lt;&gt; "", $E53/$O53, ""), ""),"")</f>
        <v>#VALUE!</v>
      </c>
      <c r="Y53" s="10" t="e">
        <f>IF('FY2021'!$A55&lt;&gt;"",IF(AND(MONTH($K53) &lt;= 10, MONTH($L53) &gt;= 10), IF($O53 &lt;&gt; "", $E53/$O53, ""), ""),"")</f>
        <v>#VALUE!</v>
      </c>
      <c r="Z53" s="10" t="e">
        <f>IF('FY2021'!$A55&lt;&gt;"",IF(AND(MONTH($K53) &lt;= 11, MONTH($L53) &gt;= 11), IF($O53 &lt;&gt; "", $E53/$O53, ""), ""),"")</f>
        <v>#VALUE!</v>
      </c>
      <c r="AA53" s="10" t="e">
        <f>IF('FY2021'!$A55&lt;&gt;"",IF(AND(MONTH($K53) &lt;= 12, MONTH($L53) &gt;= 12), IF($O53 &lt;&gt; "", $E53/$O53, ""), ""),"")</f>
        <v>#VALUE!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 t="e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#VALUE!</v>
      </c>
      <c r="L54" s="7" t="e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#VALUE!</v>
      </c>
      <c r="M54" s="7" t="e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#VALUE!</v>
      </c>
      <c r="N54" s="7" t="e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#VALUE!</v>
      </c>
      <c r="O54" s="5" t="e">
        <f t="shared" si="0"/>
        <v>#VALUE!</v>
      </c>
      <c r="P54" s="10" t="e">
        <f>IF('FY2021'!$A56&lt;&gt;"",IF(AND(MONTH($K54) &lt;= 1, MONTH($L54) &gt;= 1), IF($O54 &lt;&gt; "", $E54/$O54, ""), ""),"")</f>
        <v>#VALUE!</v>
      </c>
      <c r="Q54" s="10" t="e">
        <f>IF('FY2021'!$A56&lt;&gt;"",IF(AND(MONTH($K54) &lt;= 2, MONTH($L54) &gt;= 2), IF($O54 &lt;&gt; "", $E54/$O54, ""), ""),"")</f>
        <v>#VALUE!</v>
      </c>
      <c r="R54" s="10" t="e">
        <f>IF('FY2021'!$A56&lt;&gt;"",IF(AND(MONTH($K54) &lt;= 3, MONTH($L54) &gt;= 3), IF($O54 &lt;&gt; "", $E54/$O54, ""), ""),"")</f>
        <v>#VALUE!</v>
      </c>
      <c r="S54" s="10" t="e">
        <f>IF('FY2021'!$A56&lt;&gt;"",IF(AND(MONTH($K54) &lt;= 4, MONTH($L54) &gt;= 4), IF($O54 &lt;&gt; "", $E54/$O54, ""), ""),"")</f>
        <v>#VALUE!</v>
      </c>
      <c r="T54" s="10" t="e">
        <f>IF('FY2021'!$A56&lt;&gt;"",IF(AND(MONTH($K54) &lt;= 5, MONTH($L54) &gt;= 5), IF($O54 &lt;&gt; "", $E54/$O54, ""), ""),"")</f>
        <v>#VALUE!</v>
      </c>
      <c r="U54" s="10" t="e">
        <f>IF('FY2021'!$A56&lt;&gt;"",IF(AND(MONTH($K54) &lt;= 6, MONTH($L54) &gt;= 6), IF($O54 &lt;&gt; "", $E54/$O54, ""), ""),"")</f>
        <v>#VALUE!</v>
      </c>
      <c r="V54" s="10" t="e">
        <f>IF('FY2021'!$A56&lt;&gt;"",IF(AND(MONTH($K54) &lt;= 7, MONTH($L54) &gt;= 7 ), IF($O54 &lt;&gt; "", $E54/$O54, ""), ""),"")</f>
        <v>#VALUE!</v>
      </c>
      <c r="W54" s="10" t="e">
        <f>IF('FY2021'!$A56&lt;&gt;"",IF(AND(MONTH($K54) &lt;= 8, MONTH($L54) &gt;= 8), IF($O54 &lt;&gt; "", $E54/$O54, ""), ""),"")</f>
        <v>#VALUE!</v>
      </c>
      <c r="X54" s="10" t="e">
        <f>IF('FY2021'!$A56&lt;&gt;"",IF(AND(MONTH($K54) &lt;= 9, MONTH($L54) &gt;= 9), IF($O54 &lt;&gt; "", $E54/$O54, ""), ""),"")</f>
        <v>#VALUE!</v>
      </c>
      <c r="Y54" s="10" t="e">
        <f>IF('FY2021'!$A56&lt;&gt;"",IF(AND(MONTH($K54) &lt;= 10, MONTH($L54) &gt;= 10), IF($O54 &lt;&gt; "", $E54/$O54, ""), ""),"")</f>
        <v>#VALUE!</v>
      </c>
      <c r="Z54" s="10" t="e">
        <f>IF('FY2021'!$A56&lt;&gt;"",IF(AND(MONTH($K54) &lt;= 11, MONTH($L54) &gt;= 11), IF($O54 &lt;&gt; "", $E54/$O54, ""), ""),"")</f>
        <v>#VALUE!</v>
      </c>
      <c r="AA54" s="10" t="e">
        <f>IF('FY2021'!$A56&lt;&gt;"",IF(AND(MONTH($K54) &lt;= 12, MONTH($L54) &gt;= 12), IF($O54 &lt;&gt; "", $E54/$O54, ""), ""),"")</f>
        <v>#VALUE!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 t="e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#VALUE!</v>
      </c>
      <c r="L55" s="7" t="e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#VALUE!</v>
      </c>
      <c r="M55" s="7" t="e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#VALUE!</v>
      </c>
      <c r="N55" s="7" t="e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#VALUE!</v>
      </c>
      <c r="O55" s="5" t="e">
        <f t="shared" si="0"/>
        <v>#VALUE!</v>
      </c>
      <c r="P55" s="10" t="e">
        <f>IF('FY2021'!$A57&lt;&gt;"",IF(AND(MONTH($K55) &lt;= 1, MONTH($L55) &gt;= 1), IF($O55 &lt;&gt; "", $E55/$O55, ""), ""),"")</f>
        <v>#VALUE!</v>
      </c>
      <c r="Q55" s="10" t="e">
        <f>IF('FY2021'!$A57&lt;&gt;"",IF(AND(MONTH($K55) &lt;= 2, MONTH($L55) &gt;= 2), IF($O55 &lt;&gt; "", $E55/$O55, ""), ""),"")</f>
        <v>#VALUE!</v>
      </c>
      <c r="R55" s="10" t="e">
        <f>IF('FY2021'!$A57&lt;&gt;"",IF(AND(MONTH($K55) &lt;= 3, MONTH($L55) &gt;= 3), IF($O55 &lt;&gt; "", $E55/$O55, ""), ""),"")</f>
        <v>#VALUE!</v>
      </c>
      <c r="S55" s="10" t="e">
        <f>IF('FY2021'!$A57&lt;&gt;"",IF(AND(MONTH($K55) &lt;= 4, MONTH($L55) &gt;= 4), IF($O55 &lt;&gt; "", $E55/$O55, ""), ""),"")</f>
        <v>#VALUE!</v>
      </c>
      <c r="T55" s="10" t="e">
        <f>IF('FY2021'!$A57&lt;&gt;"",IF(AND(MONTH($K55) &lt;= 5, MONTH($L55) &gt;= 5), IF($O55 &lt;&gt; "", $E55/$O55, ""), ""),"")</f>
        <v>#VALUE!</v>
      </c>
      <c r="U55" s="10" t="e">
        <f>IF('FY2021'!$A57&lt;&gt;"",IF(AND(MONTH($K55) &lt;= 6, MONTH($L55) &gt;= 6), IF($O55 &lt;&gt; "", $E55/$O55, ""), ""),"")</f>
        <v>#VALUE!</v>
      </c>
      <c r="V55" s="10" t="e">
        <f>IF('FY2021'!$A57&lt;&gt;"",IF(AND(MONTH($K55) &lt;= 7, MONTH($L55) &gt;= 7 ), IF($O55 &lt;&gt; "", $E55/$O55, ""), ""),"")</f>
        <v>#VALUE!</v>
      </c>
      <c r="W55" s="10" t="e">
        <f>IF('FY2021'!$A57&lt;&gt;"",IF(AND(MONTH($K55) &lt;= 8, MONTH($L55) &gt;= 8), IF($O55 &lt;&gt; "", $E55/$O55, ""), ""),"")</f>
        <v>#VALUE!</v>
      </c>
      <c r="X55" s="10" t="e">
        <f>IF('FY2021'!$A57&lt;&gt;"",IF(AND(MONTH($K55) &lt;= 9, MONTH($L55) &gt;= 9), IF($O55 &lt;&gt; "", $E55/$O55, ""), ""),"")</f>
        <v>#VALUE!</v>
      </c>
      <c r="Y55" s="10" t="e">
        <f>IF('FY2021'!$A57&lt;&gt;"",IF(AND(MONTH($K55) &lt;= 10, MONTH($L55) &gt;= 10), IF($O55 &lt;&gt; "", $E55/$O55, ""), ""),"")</f>
        <v>#VALUE!</v>
      </c>
      <c r="Z55" s="10" t="e">
        <f>IF('FY2021'!$A57&lt;&gt;"",IF(AND(MONTH($K55) &lt;= 11, MONTH($L55) &gt;= 11), IF($O55 &lt;&gt; "", $E55/$O55, ""), ""),"")</f>
        <v>#VALUE!</v>
      </c>
      <c r="AA55" s="10" t="e">
        <f>IF('FY2021'!$A57&lt;&gt;"",IF(AND(MONTH($K55) &lt;= 12, MONTH($L55) &gt;= 12), IF($O55 &lt;&gt; "", $E55/$O55, ""), ""),"")</f>
        <v>#VALUE!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 t="e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#VALUE!</v>
      </c>
      <c r="L56" s="7" t="e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#VALUE!</v>
      </c>
      <c r="M56" s="7" t="e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#VALUE!</v>
      </c>
      <c r="N56" s="7" t="e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#VALUE!</v>
      </c>
      <c r="O56" s="5" t="e">
        <f t="shared" si="0"/>
        <v>#VALUE!</v>
      </c>
      <c r="P56" s="10" t="e">
        <f>IF('FY2021'!$A58&lt;&gt;"",IF(AND(MONTH($K56) &lt;= 1, MONTH($L56) &gt;= 1), IF($O56 &lt;&gt; "", $E56/$O56, ""), ""),"")</f>
        <v>#VALUE!</v>
      </c>
      <c r="Q56" s="10" t="e">
        <f>IF('FY2021'!$A58&lt;&gt;"",IF(AND(MONTH($K56) &lt;= 2, MONTH($L56) &gt;= 2), IF($O56 &lt;&gt; "", $E56/$O56, ""), ""),"")</f>
        <v>#VALUE!</v>
      </c>
      <c r="R56" s="10" t="e">
        <f>IF('FY2021'!$A58&lt;&gt;"",IF(AND(MONTH($K56) &lt;= 3, MONTH($L56) &gt;= 3), IF($O56 &lt;&gt; "", $E56/$O56, ""), ""),"")</f>
        <v>#VALUE!</v>
      </c>
      <c r="S56" s="10" t="e">
        <f>IF('FY2021'!$A58&lt;&gt;"",IF(AND(MONTH($K56) &lt;= 4, MONTH($L56) &gt;= 4), IF($O56 &lt;&gt; "", $E56/$O56, ""), ""),"")</f>
        <v>#VALUE!</v>
      </c>
      <c r="T56" s="10" t="e">
        <f>IF('FY2021'!$A58&lt;&gt;"",IF(AND(MONTH($K56) &lt;= 5, MONTH($L56) &gt;= 5), IF($O56 &lt;&gt; "", $E56/$O56, ""), ""),"")</f>
        <v>#VALUE!</v>
      </c>
      <c r="U56" s="10" t="e">
        <f>IF('FY2021'!$A58&lt;&gt;"",IF(AND(MONTH($K56) &lt;= 6, MONTH($L56) &gt;= 6), IF($O56 &lt;&gt; "", $E56/$O56, ""), ""),"")</f>
        <v>#VALUE!</v>
      </c>
      <c r="V56" s="10" t="e">
        <f>IF('FY2021'!$A58&lt;&gt;"",IF(AND(MONTH($K56) &lt;= 7, MONTH($L56) &gt;= 7 ), IF($O56 &lt;&gt; "", $E56/$O56, ""), ""),"")</f>
        <v>#VALUE!</v>
      </c>
      <c r="W56" s="10" t="e">
        <f>IF('FY2021'!$A58&lt;&gt;"",IF(AND(MONTH($K56) &lt;= 8, MONTH($L56) &gt;= 8), IF($O56 &lt;&gt; "", $E56/$O56, ""), ""),"")</f>
        <v>#VALUE!</v>
      </c>
      <c r="X56" s="10" t="e">
        <f>IF('FY2021'!$A58&lt;&gt;"",IF(AND(MONTH($K56) &lt;= 9, MONTH($L56) &gt;= 9), IF($O56 &lt;&gt; "", $E56/$O56, ""), ""),"")</f>
        <v>#VALUE!</v>
      </c>
      <c r="Y56" s="10" t="e">
        <f>IF('FY2021'!$A58&lt;&gt;"",IF(AND(MONTH($K56) &lt;= 10, MONTH($L56) &gt;= 10), IF($O56 &lt;&gt; "", $E56/$O56, ""), ""),"")</f>
        <v>#VALUE!</v>
      </c>
      <c r="Z56" s="10" t="e">
        <f>IF('FY2021'!$A58&lt;&gt;"",IF(AND(MONTH($K56) &lt;= 11, MONTH($L56) &gt;= 11), IF($O56 &lt;&gt; "", $E56/$O56, ""), ""),"")</f>
        <v>#VALUE!</v>
      </c>
      <c r="AA56" s="10" t="e">
        <f>IF('FY2021'!$A58&lt;&gt;"",IF(AND(MONTH($K56) &lt;= 12, MONTH($L56) &gt;= 12), IF($O56 &lt;&gt; "", $E56/$O56, ""), ""),"")</f>
        <v>#VALUE!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 t="e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#VALUE!</v>
      </c>
      <c r="L57" s="7" t="e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#VALUE!</v>
      </c>
      <c r="M57" s="7" t="e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#VALUE!</v>
      </c>
      <c r="N57" s="7" t="e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#VALUE!</v>
      </c>
      <c r="O57" s="5" t="e">
        <f t="shared" si="0"/>
        <v>#VALUE!</v>
      </c>
      <c r="P57" s="10" t="e">
        <f>IF('FY2021'!$A59&lt;&gt;"",IF(AND(MONTH($K57) &lt;= 1, MONTH($L57) &gt;= 1), IF($O57 &lt;&gt; "", $E57/$O57, ""), ""),"")</f>
        <v>#VALUE!</v>
      </c>
      <c r="Q57" s="10" t="e">
        <f>IF('FY2021'!$A59&lt;&gt;"",IF(AND(MONTH($K57) &lt;= 2, MONTH($L57) &gt;= 2), IF($O57 &lt;&gt; "", $E57/$O57, ""), ""),"")</f>
        <v>#VALUE!</v>
      </c>
      <c r="R57" s="10" t="e">
        <f>IF('FY2021'!$A59&lt;&gt;"",IF(AND(MONTH($K57) &lt;= 3, MONTH($L57) &gt;= 3), IF($O57 &lt;&gt; "", $E57/$O57, ""), ""),"")</f>
        <v>#VALUE!</v>
      </c>
      <c r="S57" s="10" t="e">
        <f>IF('FY2021'!$A59&lt;&gt;"",IF(AND(MONTH($K57) &lt;= 4, MONTH($L57) &gt;= 4), IF($O57 &lt;&gt; "", $E57/$O57, ""), ""),"")</f>
        <v>#VALUE!</v>
      </c>
      <c r="T57" s="10" t="e">
        <f>IF('FY2021'!$A59&lt;&gt;"",IF(AND(MONTH($K57) &lt;= 5, MONTH($L57) &gt;= 5), IF($O57 &lt;&gt; "", $E57/$O57, ""), ""),"")</f>
        <v>#VALUE!</v>
      </c>
      <c r="U57" s="10" t="e">
        <f>IF('FY2021'!$A59&lt;&gt;"",IF(AND(MONTH($K57) &lt;= 6, MONTH($L57) &gt;= 6), IF($O57 &lt;&gt; "", $E57/$O57, ""), ""),"")</f>
        <v>#VALUE!</v>
      </c>
      <c r="V57" s="10" t="e">
        <f>IF('FY2021'!$A59&lt;&gt;"",IF(AND(MONTH($K57) &lt;= 7, MONTH($L57) &gt;= 7 ), IF($O57 &lt;&gt; "", $E57/$O57, ""), ""),"")</f>
        <v>#VALUE!</v>
      </c>
      <c r="W57" s="10" t="e">
        <f>IF('FY2021'!$A59&lt;&gt;"",IF(AND(MONTH($K57) &lt;= 8, MONTH($L57) &gt;= 8), IF($O57 &lt;&gt; "", $E57/$O57, ""), ""),"")</f>
        <v>#VALUE!</v>
      </c>
      <c r="X57" s="10" t="e">
        <f>IF('FY2021'!$A59&lt;&gt;"",IF(AND(MONTH($K57) &lt;= 9, MONTH($L57) &gt;= 9), IF($O57 &lt;&gt; "", $E57/$O57, ""), ""),"")</f>
        <v>#VALUE!</v>
      </c>
      <c r="Y57" s="10" t="e">
        <f>IF('FY2021'!$A59&lt;&gt;"",IF(AND(MONTH($K57) &lt;= 10, MONTH($L57) &gt;= 10), IF($O57 &lt;&gt; "", $E57/$O57, ""), ""),"")</f>
        <v>#VALUE!</v>
      </c>
      <c r="Z57" s="10" t="e">
        <f>IF('FY2021'!$A59&lt;&gt;"",IF(AND(MONTH($K57) &lt;= 11, MONTH($L57) &gt;= 11), IF($O57 &lt;&gt; "", $E57/$O57, ""), ""),"")</f>
        <v>#VALUE!</v>
      </c>
      <c r="AA57" s="10" t="e">
        <f>IF('FY2021'!$A59&lt;&gt;"",IF(AND(MONTH($K57) &lt;= 12, MONTH($L57) &gt;= 12), IF($O57 &lt;&gt; "", $E57/$O57, ""), ""),"")</f>
        <v>#VALUE!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 t="e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#VALUE!</v>
      </c>
      <c r="L58" s="7" t="e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#VALUE!</v>
      </c>
      <c r="M58" s="7" t="e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#VALUE!</v>
      </c>
      <c r="N58" s="7" t="e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#VALUE!</v>
      </c>
      <c r="O58" s="5" t="e">
        <f t="shared" si="0"/>
        <v>#VALUE!</v>
      </c>
      <c r="P58" s="10" t="e">
        <f>IF('FY2021'!$A60&lt;&gt;"",IF(AND(MONTH($K58) &lt;= 1, MONTH($L58) &gt;= 1), IF($O58 &lt;&gt; "", $E58/$O58, ""), ""),"")</f>
        <v>#VALUE!</v>
      </c>
      <c r="Q58" s="10" t="e">
        <f>IF('FY2021'!$A60&lt;&gt;"",IF(AND(MONTH($K58) &lt;= 2, MONTH($L58) &gt;= 2), IF($O58 &lt;&gt; "", $E58/$O58, ""), ""),"")</f>
        <v>#VALUE!</v>
      </c>
      <c r="R58" s="10" t="e">
        <f>IF('FY2021'!$A60&lt;&gt;"",IF(AND(MONTH($K58) &lt;= 3, MONTH($L58) &gt;= 3), IF($O58 &lt;&gt; "", $E58/$O58, ""), ""),"")</f>
        <v>#VALUE!</v>
      </c>
      <c r="S58" s="10" t="e">
        <f>IF('FY2021'!$A60&lt;&gt;"",IF(AND(MONTH($K58) &lt;= 4, MONTH($L58) &gt;= 4), IF($O58 &lt;&gt; "", $E58/$O58, ""), ""),"")</f>
        <v>#VALUE!</v>
      </c>
      <c r="T58" s="10" t="e">
        <f>IF('FY2021'!$A60&lt;&gt;"",IF(AND(MONTH($K58) &lt;= 5, MONTH($L58) &gt;= 5), IF($O58 &lt;&gt; "", $E58/$O58, ""), ""),"")</f>
        <v>#VALUE!</v>
      </c>
      <c r="U58" s="10" t="e">
        <f>IF('FY2021'!$A60&lt;&gt;"",IF(AND(MONTH($K58) &lt;= 6, MONTH($L58) &gt;= 6), IF($O58 &lt;&gt; "", $E58/$O58, ""), ""),"")</f>
        <v>#VALUE!</v>
      </c>
      <c r="V58" s="10" t="e">
        <f>IF('FY2021'!$A60&lt;&gt;"",IF(AND(MONTH($K58) &lt;= 7, MONTH($L58) &gt;= 7 ), IF($O58 &lt;&gt; "", $E58/$O58, ""), ""),"")</f>
        <v>#VALUE!</v>
      </c>
      <c r="W58" s="10" t="e">
        <f>IF('FY2021'!$A60&lt;&gt;"",IF(AND(MONTH($K58) &lt;= 8, MONTH($L58) &gt;= 8), IF($O58 &lt;&gt; "", $E58/$O58, ""), ""),"")</f>
        <v>#VALUE!</v>
      </c>
      <c r="X58" s="10" t="e">
        <f>IF('FY2021'!$A60&lt;&gt;"",IF(AND(MONTH($K58) &lt;= 9, MONTH($L58) &gt;= 9), IF($O58 &lt;&gt; "", $E58/$O58, ""), ""),"")</f>
        <v>#VALUE!</v>
      </c>
      <c r="Y58" s="10" t="e">
        <f>IF('FY2021'!$A60&lt;&gt;"",IF(AND(MONTH($K58) &lt;= 10, MONTH($L58) &gt;= 10), IF($O58 &lt;&gt; "", $E58/$O58, ""), ""),"")</f>
        <v>#VALUE!</v>
      </c>
      <c r="Z58" s="10" t="e">
        <f>IF('FY2021'!$A60&lt;&gt;"",IF(AND(MONTH($K58) &lt;= 11, MONTH($L58) &gt;= 11), IF($O58 &lt;&gt; "", $E58/$O58, ""), ""),"")</f>
        <v>#VALUE!</v>
      </c>
      <c r="AA58" s="10" t="e">
        <f>IF('FY2021'!$A60&lt;&gt;"",IF(AND(MONTH($K58) &lt;= 12, MONTH($L58) &gt;= 12), IF($O58 &lt;&gt; "", $E58/$O58, ""), ""),"")</f>
        <v>#VALUE!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 t="e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#VALUE!</v>
      </c>
      <c r="L59" s="7" t="e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#VALUE!</v>
      </c>
      <c r="M59" s="7" t="e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#VALUE!</v>
      </c>
      <c r="N59" s="7" t="e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#VALUE!</v>
      </c>
      <c r="O59" s="5" t="e">
        <f t="shared" si="0"/>
        <v>#VALUE!</v>
      </c>
      <c r="P59" s="10" t="e">
        <f>IF('FY2021'!$A61&lt;&gt;"",IF(AND(MONTH($K59) &lt;= 1, MONTH($L59) &gt;= 1), IF($O59 &lt;&gt; "", $E59/$O59, ""), ""),"")</f>
        <v>#VALUE!</v>
      </c>
      <c r="Q59" s="10" t="e">
        <f>IF('FY2021'!$A61&lt;&gt;"",IF(AND(MONTH($K59) &lt;= 2, MONTH($L59) &gt;= 2), IF($O59 &lt;&gt; "", $E59/$O59, ""), ""),"")</f>
        <v>#VALUE!</v>
      </c>
      <c r="R59" s="10" t="e">
        <f>IF('FY2021'!$A61&lt;&gt;"",IF(AND(MONTH($K59) &lt;= 3, MONTH($L59) &gt;= 3), IF($O59 &lt;&gt; "", $E59/$O59, ""), ""),"")</f>
        <v>#VALUE!</v>
      </c>
      <c r="S59" s="10" t="e">
        <f>IF('FY2021'!$A61&lt;&gt;"",IF(AND(MONTH($K59) &lt;= 4, MONTH($L59) &gt;= 4), IF($O59 &lt;&gt; "", $E59/$O59, ""), ""),"")</f>
        <v>#VALUE!</v>
      </c>
      <c r="T59" s="10" t="e">
        <f>IF('FY2021'!$A61&lt;&gt;"",IF(AND(MONTH($K59) &lt;= 5, MONTH($L59) &gt;= 5), IF($O59 &lt;&gt; "", $E59/$O59, ""), ""),"")</f>
        <v>#VALUE!</v>
      </c>
      <c r="U59" s="10" t="e">
        <f>IF('FY2021'!$A61&lt;&gt;"",IF(AND(MONTH($K59) &lt;= 6, MONTH($L59) &gt;= 6), IF($O59 &lt;&gt; "", $E59/$O59, ""), ""),"")</f>
        <v>#VALUE!</v>
      </c>
      <c r="V59" s="10" t="e">
        <f>IF('FY2021'!$A61&lt;&gt;"",IF(AND(MONTH($K59) &lt;= 7, MONTH($L59) &gt;= 7 ), IF($O59 &lt;&gt; "", $E59/$O59, ""), ""),"")</f>
        <v>#VALUE!</v>
      </c>
      <c r="W59" s="10" t="e">
        <f>IF('FY2021'!$A61&lt;&gt;"",IF(AND(MONTH($K59) &lt;= 8, MONTH($L59) &gt;= 8), IF($O59 &lt;&gt; "", $E59/$O59, ""), ""),"")</f>
        <v>#VALUE!</v>
      </c>
      <c r="X59" s="10" t="e">
        <f>IF('FY2021'!$A61&lt;&gt;"",IF(AND(MONTH($K59) &lt;= 9, MONTH($L59) &gt;= 9), IF($O59 &lt;&gt; "", $E59/$O59, ""), ""),"")</f>
        <v>#VALUE!</v>
      </c>
      <c r="Y59" s="10" t="e">
        <f>IF('FY2021'!$A61&lt;&gt;"",IF(AND(MONTH($K59) &lt;= 10, MONTH($L59) &gt;= 10), IF($O59 &lt;&gt; "", $E59/$O59, ""), ""),"")</f>
        <v>#VALUE!</v>
      </c>
      <c r="Z59" s="10" t="e">
        <f>IF('FY2021'!$A61&lt;&gt;"",IF(AND(MONTH($K59) &lt;= 11, MONTH($L59) &gt;= 11), IF($O59 &lt;&gt; "", $E59/$O59, ""), ""),"")</f>
        <v>#VALUE!</v>
      </c>
      <c r="AA59" s="10" t="e">
        <f>IF('FY2021'!$A61&lt;&gt;"",IF(AND(MONTH($K59) &lt;= 12, MONTH($L59) &gt;= 12), IF($O59 &lt;&gt; "", $E59/$O59, ""), ""),"")</f>
        <v>#VALUE!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 t="e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#VALUE!</v>
      </c>
      <c r="L60" s="7" t="e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#VALUE!</v>
      </c>
      <c r="M60" s="7" t="e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#VALUE!</v>
      </c>
      <c r="N60" s="7" t="e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#VALUE!</v>
      </c>
      <c r="O60" s="5" t="e">
        <f t="shared" si="0"/>
        <v>#VALUE!</v>
      </c>
      <c r="P60" s="10" t="e">
        <f>IF('FY2021'!$A62&lt;&gt;"",IF(AND(MONTH($K60) &lt;= 1, MONTH($L60) &gt;= 1), IF($O60 &lt;&gt; "", $E60/$O60, ""), ""),"")</f>
        <v>#VALUE!</v>
      </c>
      <c r="Q60" s="10" t="e">
        <f>IF('FY2021'!$A62&lt;&gt;"",IF(AND(MONTH($K60) &lt;= 2, MONTH($L60) &gt;= 2), IF($O60 &lt;&gt; "", $E60/$O60, ""), ""),"")</f>
        <v>#VALUE!</v>
      </c>
      <c r="R60" s="10" t="e">
        <f>IF('FY2021'!$A62&lt;&gt;"",IF(AND(MONTH($K60) &lt;= 3, MONTH($L60) &gt;= 3), IF($O60 &lt;&gt; "", $E60/$O60, ""), ""),"")</f>
        <v>#VALUE!</v>
      </c>
      <c r="S60" s="10" t="e">
        <f>IF('FY2021'!$A62&lt;&gt;"",IF(AND(MONTH($K60) &lt;= 4, MONTH($L60) &gt;= 4), IF($O60 &lt;&gt; "", $E60/$O60, ""), ""),"")</f>
        <v>#VALUE!</v>
      </c>
      <c r="T60" s="10" t="e">
        <f>IF('FY2021'!$A62&lt;&gt;"",IF(AND(MONTH($K60) &lt;= 5, MONTH($L60) &gt;= 5), IF($O60 &lt;&gt; "", $E60/$O60, ""), ""),"")</f>
        <v>#VALUE!</v>
      </c>
      <c r="U60" s="10" t="e">
        <f>IF('FY2021'!$A62&lt;&gt;"",IF(AND(MONTH($K60) &lt;= 6, MONTH($L60) &gt;= 6), IF($O60 &lt;&gt; "", $E60/$O60, ""), ""),"")</f>
        <v>#VALUE!</v>
      </c>
      <c r="V60" s="10" t="e">
        <f>IF('FY2021'!$A62&lt;&gt;"",IF(AND(MONTH($K60) &lt;= 7, MONTH($L60) &gt;= 7 ), IF($O60 &lt;&gt; "", $E60/$O60, ""), ""),"")</f>
        <v>#VALUE!</v>
      </c>
      <c r="W60" s="10" t="e">
        <f>IF('FY2021'!$A62&lt;&gt;"",IF(AND(MONTH($K60) &lt;= 8, MONTH($L60) &gt;= 8), IF($O60 &lt;&gt; "", $E60/$O60, ""), ""),"")</f>
        <v>#VALUE!</v>
      </c>
      <c r="X60" s="10" t="e">
        <f>IF('FY2021'!$A62&lt;&gt;"",IF(AND(MONTH($K60) &lt;= 9, MONTH($L60) &gt;= 9), IF($O60 &lt;&gt; "", $E60/$O60, ""), ""),"")</f>
        <v>#VALUE!</v>
      </c>
      <c r="Y60" s="10" t="e">
        <f>IF('FY2021'!$A62&lt;&gt;"",IF(AND(MONTH($K60) &lt;= 10, MONTH($L60) &gt;= 10), IF($O60 &lt;&gt; "", $E60/$O60, ""), ""),"")</f>
        <v>#VALUE!</v>
      </c>
      <c r="Z60" s="10" t="e">
        <f>IF('FY2021'!$A62&lt;&gt;"",IF(AND(MONTH($K60) &lt;= 11, MONTH($L60) &gt;= 11), IF($O60 &lt;&gt; "", $E60/$O60, ""), ""),"")</f>
        <v>#VALUE!</v>
      </c>
      <c r="AA60" s="10" t="e">
        <f>IF('FY2021'!$A62&lt;&gt;"",IF(AND(MONTH($K60) &lt;= 12, MONTH($L60) &gt;= 12), IF($O60 &lt;&gt; "", $E60/$O60, ""), ""),"")</f>
        <v>#VALUE!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 t="e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#VALUE!</v>
      </c>
      <c r="L61" s="7" t="e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#VALUE!</v>
      </c>
      <c r="M61" s="7" t="e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#VALUE!</v>
      </c>
      <c r="N61" s="7" t="e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#VALUE!</v>
      </c>
      <c r="O61" s="5" t="e">
        <f t="shared" si="0"/>
        <v>#VALUE!</v>
      </c>
      <c r="P61" s="10" t="e">
        <f>IF('FY2021'!$A63&lt;&gt;"",IF(AND(MONTH($K61) &lt;= 1, MONTH($L61) &gt;= 1), IF($O61 &lt;&gt; "", $E61/$O61, ""), ""),"")</f>
        <v>#VALUE!</v>
      </c>
      <c r="Q61" s="10" t="e">
        <f>IF('FY2021'!$A63&lt;&gt;"",IF(AND(MONTH($K61) &lt;= 2, MONTH($L61) &gt;= 2), IF($O61 &lt;&gt; "", $E61/$O61, ""), ""),"")</f>
        <v>#VALUE!</v>
      </c>
      <c r="R61" s="10" t="e">
        <f>IF('FY2021'!$A63&lt;&gt;"",IF(AND(MONTH($K61) &lt;= 3, MONTH($L61) &gt;= 3), IF($O61 &lt;&gt; "", $E61/$O61, ""), ""),"")</f>
        <v>#VALUE!</v>
      </c>
      <c r="S61" s="10" t="e">
        <f>IF('FY2021'!$A63&lt;&gt;"",IF(AND(MONTH($K61) &lt;= 4, MONTH($L61) &gt;= 4), IF($O61 &lt;&gt; "", $E61/$O61, ""), ""),"")</f>
        <v>#VALUE!</v>
      </c>
      <c r="T61" s="10" t="e">
        <f>IF('FY2021'!$A63&lt;&gt;"",IF(AND(MONTH($K61) &lt;= 5, MONTH($L61) &gt;= 5), IF($O61 &lt;&gt; "", $E61/$O61, ""), ""),"")</f>
        <v>#VALUE!</v>
      </c>
      <c r="U61" s="10" t="e">
        <f>IF('FY2021'!$A63&lt;&gt;"",IF(AND(MONTH($K61) &lt;= 6, MONTH($L61) &gt;= 6), IF($O61 &lt;&gt; "", $E61/$O61, ""), ""),"")</f>
        <v>#VALUE!</v>
      </c>
      <c r="V61" s="10" t="e">
        <f>IF('FY2021'!$A63&lt;&gt;"",IF(AND(MONTH($K61) &lt;= 7, MONTH($L61) &gt;= 7 ), IF($O61 &lt;&gt; "", $E61/$O61, ""), ""),"")</f>
        <v>#VALUE!</v>
      </c>
      <c r="W61" s="10" t="e">
        <f>IF('FY2021'!$A63&lt;&gt;"",IF(AND(MONTH($K61) &lt;= 8, MONTH($L61) &gt;= 8), IF($O61 &lt;&gt; "", $E61/$O61, ""), ""),"")</f>
        <v>#VALUE!</v>
      </c>
      <c r="X61" s="10" t="e">
        <f>IF('FY2021'!$A63&lt;&gt;"",IF(AND(MONTH($K61) &lt;= 9, MONTH($L61) &gt;= 9), IF($O61 &lt;&gt; "", $E61/$O61, ""), ""),"")</f>
        <v>#VALUE!</v>
      </c>
      <c r="Y61" s="10" t="e">
        <f>IF('FY2021'!$A63&lt;&gt;"",IF(AND(MONTH($K61) &lt;= 10, MONTH($L61) &gt;= 10), IF($O61 &lt;&gt; "", $E61/$O61, ""), ""),"")</f>
        <v>#VALUE!</v>
      </c>
      <c r="Z61" s="10" t="e">
        <f>IF('FY2021'!$A63&lt;&gt;"",IF(AND(MONTH($K61) &lt;= 11, MONTH($L61) &gt;= 11), IF($O61 &lt;&gt; "", $E61/$O61, ""), ""),"")</f>
        <v>#VALUE!</v>
      </c>
      <c r="AA61" s="10" t="e">
        <f>IF('FY2021'!$A63&lt;&gt;"",IF(AND(MONTH($K61) &lt;= 12, MONTH($L61) &gt;= 12), IF($O61 &lt;&gt; "", $E61/$O61, ""), ""),"")</f>
        <v>#VALUE!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 t="e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#VALUE!</v>
      </c>
      <c r="L62" s="7" t="e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#VALUE!</v>
      </c>
      <c r="M62" s="7" t="e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#VALUE!</v>
      </c>
      <c r="N62" s="7" t="e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#VALUE!</v>
      </c>
      <c r="O62" s="5" t="e">
        <f t="shared" si="0"/>
        <v>#VALUE!</v>
      </c>
      <c r="P62" s="10" t="e">
        <f>IF('FY2021'!$A64&lt;&gt;"",IF(AND(MONTH($K62) &lt;= 1, MONTH($L62) &gt;= 1), IF($O62 &lt;&gt; "", $E62/$O62, ""), ""),"")</f>
        <v>#VALUE!</v>
      </c>
      <c r="Q62" s="10" t="e">
        <f>IF('FY2021'!$A64&lt;&gt;"",IF(AND(MONTH($K62) &lt;= 2, MONTH($L62) &gt;= 2), IF($O62 &lt;&gt; "", $E62/$O62, ""), ""),"")</f>
        <v>#VALUE!</v>
      </c>
      <c r="R62" s="10" t="e">
        <f>IF('FY2021'!$A64&lt;&gt;"",IF(AND(MONTH($K62) &lt;= 3, MONTH($L62) &gt;= 3), IF($O62 &lt;&gt; "", $E62/$O62, ""), ""),"")</f>
        <v>#VALUE!</v>
      </c>
      <c r="S62" s="10" t="e">
        <f>IF('FY2021'!$A64&lt;&gt;"",IF(AND(MONTH($K62) &lt;= 4, MONTH($L62) &gt;= 4), IF($O62 &lt;&gt; "", $E62/$O62, ""), ""),"")</f>
        <v>#VALUE!</v>
      </c>
      <c r="T62" s="10" t="e">
        <f>IF('FY2021'!$A64&lt;&gt;"",IF(AND(MONTH($K62) &lt;= 5, MONTH($L62) &gt;= 5), IF($O62 &lt;&gt; "", $E62/$O62, ""), ""),"")</f>
        <v>#VALUE!</v>
      </c>
      <c r="U62" s="10" t="e">
        <f>IF('FY2021'!$A64&lt;&gt;"",IF(AND(MONTH($K62) &lt;= 6, MONTH($L62) &gt;= 6), IF($O62 &lt;&gt; "", $E62/$O62, ""), ""),"")</f>
        <v>#VALUE!</v>
      </c>
      <c r="V62" s="10" t="e">
        <f>IF('FY2021'!$A64&lt;&gt;"",IF(AND(MONTH($K62) &lt;= 7, MONTH($L62) &gt;= 7 ), IF($O62 &lt;&gt; "", $E62/$O62, ""), ""),"")</f>
        <v>#VALUE!</v>
      </c>
      <c r="W62" s="10" t="e">
        <f>IF('FY2021'!$A64&lt;&gt;"",IF(AND(MONTH($K62) &lt;= 8, MONTH($L62) &gt;= 8), IF($O62 &lt;&gt; "", $E62/$O62, ""), ""),"")</f>
        <v>#VALUE!</v>
      </c>
      <c r="X62" s="10" t="e">
        <f>IF('FY2021'!$A64&lt;&gt;"",IF(AND(MONTH($K62) &lt;= 9, MONTH($L62) &gt;= 9), IF($O62 &lt;&gt; "", $E62/$O62, ""), ""),"")</f>
        <v>#VALUE!</v>
      </c>
      <c r="Y62" s="10" t="e">
        <f>IF('FY2021'!$A64&lt;&gt;"",IF(AND(MONTH($K62) &lt;= 10, MONTH($L62) &gt;= 10), IF($O62 &lt;&gt; "", $E62/$O62, ""), ""),"")</f>
        <v>#VALUE!</v>
      </c>
      <c r="Z62" s="10" t="e">
        <f>IF('FY2021'!$A64&lt;&gt;"",IF(AND(MONTH($K62) &lt;= 11, MONTH($L62) &gt;= 11), IF($O62 &lt;&gt; "", $E62/$O62, ""), ""),"")</f>
        <v>#VALUE!</v>
      </c>
      <c r="AA62" s="10" t="e">
        <f>IF('FY2021'!$A64&lt;&gt;"",IF(AND(MONTH($K62) &lt;= 12, MONTH($L62) &gt;= 12), IF($O62 &lt;&gt; "", $E62/$O62, ""), ""),"")</f>
        <v>#VALUE!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 t="e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#VALUE!</v>
      </c>
      <c r="L63" s="7" t="e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#VALUE!</v>
      </c>
      <c r="M63" s="7" t="e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#VALUE!</v>
      </c>
      <c r="N63" s="7" t="e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#VALUE!</v>
      </c>
      <c r="O63" s="5" t="e">
        <f t="shared" si="0"/>
        <v>#VALUE!</v>
      </c>
      <c r="P63" s="10" t="e">
        <f>IF('FY2021'!$A65&lt;&gt;"",IF(AND(MONTH($K63) &lt;= 1, MONTH($L63) &gt;= 1), IF($O63 &lt;&gt; "", $E63/$O63, ""), ""),"")</f>
        <v>#VALUE!</v>
      </c>
      <c r="Q63" s="10" t="e">
        <f>IF('FY2021'!$A65&lt;&gt;"",IF(AND(MONTH($K63) &lt;= 2, MONTH($L63) &gt;= 2), IF($O63 &lt;&gt; "", $E63/$O63, ""), ""),"")</f>
        <v>#VALUE!</v>
      </c>
      <c r="R63" s="10" t="e">
        <f>IF('FY2021'!$A65&lt;&gt;"",IF(AND(MONTH($K63) &lt;= 3, MONTH($L63) &gt;= 3), IF($O63 &lt;&gt; "", $E63/$O63, ""), ""),"")</f>
        <v>#VALUE!</v>
      </c>
      <c r="S63" s="10" t="e">
        <f>IF('FY2021'!$A65&lt;&gt;"",IF(AND(MONTH($K63) &lt;= 4, MONTH($L63) &gt;= 4), IF($O63 &lt;&gt; "", $E63/$O63, ""), ""),"")</f>
        <v>#VALUE!</v>
      </c>
      <c r="T63" s="10" t="e">
        <f>IF('FY2021'!$A65&lt;&gt;"",IF(AND(MONTH($K63) &lt;= 5, MONTH($L63) &gt;= 5), IF($O63 &lt;&gt; "", $E63/$O63, ""), ""),"")</f>
        <v>#VALUE!</v>
      </c>
      <c r="U63" s="10" t="e">
        <f>IF('FY2021'!$A65&lt;&gt;"",IF(AND(MONTH($K63) &lt;= 6, MONTH($L63) &gt;= 6), IF($O63 &lt;&gt; "", $E63/$O63, ""), ""),"")</f>
        <v>#VALUE!</v>
      </c>
      <c r="V63" s="10" t="e">
        <f>IF('FY2021'!$A65&lt;&gt;"",IF(AND(MONTH($K63) &lt;= 7, MONTH($L63) &gt;= 7 ), IF($O63 &lt;&gt; "", $E63/$O63, ""), ""),"")</f>
        <v>#VALUE!</v>
      </c>
      <c r="W63" s="10" t="e">
        <f>IF('FY2021'!$A65&lt;&gt;"",IF(AND(MONTH($K63) &lt;= 8, MONTH($L63) &gt;= 8), IF($O63 &lt;&gt; "", $E63/$O63, ""), ""),"")</f>
        <v>#VALUE!</v>
      </c>
      <c r="X63" s="10" t="e">
        <f>IF('FY2021'!$A65&lt;&gt;"",IF(AND(MONTH($K63) &lt;= 9, MONTH($L63) &gt;= 9), IF($O63 &lt;&gt; "", $E63/$O63, ""), ""),"")</f>
        <v>#VALUE!</v>
      </c>
      <c r="Y63" s="10" t="e">
        <f>IF('FY2021'!$A65&lt;&gt;"",IF(AND(MONTH($K63) &lt;= 10, MONTH($L63) &gt;= 10), IF($O63 &lt;&gt; "", $E63/$O63, ""), ""),"")</f>
        <v>#VALUE!</v>
      </c>
      <c r="Z63" s="10" t="e">
        <f>IF('FY2021'!$A65&lt;&gt;"",IF(AND(MONTH($K63) &lt;= 11, MONTH($L63) &gt;= 11), IF($O63 &lt;&gt; "", $E63/$O63, ""), ""),"")</f>
        <v>#VALUE!</v>
      </c>
      <c r="AA63" s="10" t="e">
        <f>IF('FY2021'!$A65&lt;&gt;"",IF(AND(MONTH($K63) &lt;= 12, MONTH($L63) &gt;= 12), IF($O63 &lt;&gt; "", $E63/$O63, ""), ""),"")</f>
        <v>#VALUE!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 t="e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#VALUE!</v>
      </c>
      <c r="L64" s="7" t="e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#VALUE!</v>
      </c>
      <c r="M64" s="7" t="e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#VALUE!</v>
      </c>
      <c r="N64" s="7" t="e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#VALUE!</v>
      </c>
      <c r="O64" s="5" t="e">
        <f t="shared" si="0"/>
        <v>#VALUE!</v>
      </c>
      <c r="P64" s="10" t="e">
        <f>IF('FY2021'!$A66&lt;&gt;"",IF(AND(MONTH($K64) &lt;= 1, MONTH($L64) &gt;= 1), IF($O64 &lt;&gt; "", $E64/$O64, ""), ""),"")</f>
        <v>#VALUE!</v>
      </c>
      <c r="Q64" s="10" t="e">
        <f>IF('FY2021'!$A66&lt;&gt;"",IF(AND(MONTH($K64) &lt;= 2, MONTH($L64) &gt;= 2), IF($O64 &lt;&gt; "", $E64/$O64, ""), ""),"")</f>
        <v>#VALUE!</v>
      </c>
      <c r="R64" s="10" t="e">
        <f>IF('FY2021'!$A66&lt;&gt;"",IF(AND(MONTH($K64) &lt;= 3, MONTH($L64) &gt;= 3), IF($O64 &lt;&gt; "", $E64/$O64, ""), ""),"")</f>
        <v>#VALUE!</v>
      </c>
      <c r="S64" s="10" t="e">
        <f>IF('FY2021'!$A66&lt;&gt;"",IF(AND(MONTH($K64) &lt;= 4, MONTH($L64) &gt;= 4), IF($O64 &lt;&gt; "", $E64/$O64, ""), ""),"")</f>
        <v>#VALUE!</v>
      </c>
      <c r="T64" s="10" t="e">
        <f>IF('FY2021'!$A66&lt;&gt;"",IF(AND(MONTH($K64) &lt;= 5, MONTH($L64) &gt;= 5), IF($O64 &lt;&gt; "", $E64/$O64, ""), ""),"")</f>
        <v>#VALUE!</v>
      </c>
      <c r="U64" s="10" t="e">
        <f>IF('FY2021'!$A66&lt;&gt;"",IF(AND(MONTH($K64) &lt;= 6, MONTH($L64) &gt;= 6), IF($O64 &lt;&gt; "", $E64/$O64, ""), ""),"")</f>
        <v>#VALUE!</v>
      </c>
      <c r="V64" s="10" t="e">
        <f>IF('FY2021'!$A66&lt;&gt;"",IF(AND(MONTH($K64) &lt;= 7, MONTH($L64) &gt;= 7 ), IF($O64 &lt;&gt; "", $E64/$O64, ""), ""),"")</f>
        <v>#VALUE!</v>
      </c>
      <c r="W64" s="10" t="e">
        <f>IF('FY2021'!$A66&lt;&gt;"",IF(AND(MONTH($K64) &lt;= 8, MONTH($L64) &gt;= 8), IF($O64 &lt;&gt; "", $E64/$O64, ""), ""),"")</f>
        <v>#VALUE!</v>
      </c>
      <c r="X64" s="10" t="e">
        <f>IF('FY2021'!$A66&lt;&gt;"",IF(AND(MONTH($K64) &lt;= 9, MONTH($L64) &gt;= 9), IF($O64 &lt;&gt; "", $E64/$O64, ""), ""),"")</f>
        <v>#VALUE!</v>
      </c>
      <c r="Y64" s="10" t="e">
        <f>IF('FY2021'!$A66&lt;&gt;"",IF(AND(MONTH($K64) &lt;= 10, MONTH($L64) &gt;= 10), IF($O64 &lt;&gt; "", $E64/$O64, ""), ""),"")</f>
        <v>#VALUE!</v>
      </c>
      <c r="Z64" s="10" t="e">
        <f>IF('FY2021'!$A66&lt;&gt;"",IF(AND(MONTH($K64) &lt;= 11, MONTH($L64) &gt;= 11), IF($O64 &lt;&gt; "", $E64/$O64, ""), ""),"")</f>
        <v>#VALUE!</v>
      </c>
      <c r="AA64" s="10" t="e">
        <f>IF('FY2021'!$A66&lt;&gt;"",IF(AND(MONTH($K64) &lt;= 12, MONTH($L64) &gt;= 12), IF($O64 &lt;&gt; "", $E64/$O64, ""), ""),"")</f>
        <v>#VALUE!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 t="e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#VALUE!</v>
      </c>
      <c r="L65" s="7" t="e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#VALUE!</v>
      </c>
      <c r="M65" s="7" t="e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#VALUE!</v>
      </c>
      <c r="N65" s="7" t="e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#VALUE!</v>
      </c>
      <c r="O65" s="5" t="e">
        <f t="shared" si="0"/>
        <v>#VALUE!</v>
      </c>
      <c r="P65" s="10" t="e">
        <f>IF('FY2021'!$A67&lt;&gt;"",IF(AND(MONTH($K65) &lt;= 1, MONTH($L65) &gt;= 1), IF($O65 &lt;&gt; "", $E65/$O65, ""), ""),"")</f>
        <v>#VALUE!</v>
      </c>
      <c r="Q65" s="10" t="e">
        <f>IF('FY2021'!$A67&lt;&gt;"",IF(AND(MONTH($K65) &lt;= 2, MONTH($L65) &gt;= 2), IF($O65 &lt;&gt; "", $E65/$O65, ""), ""),"")</f>
        <v>#VALUE!</v>
      </c>
      <c r="R65" s="10" t="e">
        <f>IF('FY2021'!$A67&lt;&gt;"",IF(AND(MONTH($K65) &lt;= 3, MONTH($L65) &gt;= 3), IF($O65 &lt;&gt; "", $E65/$O65, ""), ""),"")</f>
        <v>#VALUE!</v>
      </c>
      <c r="S65" s="10" t="e">
        <f>IF('FY2021'!$A67&lt;&gt;"",IF(AND(MONTH($K65) &lt;= 4, MONTH($L65) &gt;= 4), IF($O65 &lt;&gt; "", $E65/$O65, ""), ""),"")</f>
        <v>#VALUE!</v>
      </c>
      <c r="T65" s="10" t="e">
        <f>IF('FY2021'!$A67&lt;&gt;"",IF(AND(MONTH($K65) &lt;= 5, MONTH($L65) &gt;= 5), IF($O65 &lt;&gt; "", $E65/$O65, ""), ""),"")</f>
        <v>#VALUE!</v>
      </c>
      <c r="U65" s="10" t="e">
        <f>IF('FY2021'!$A67&lt;&gt;"",IF(AND(MONTH($K65) &lt;= 6, MONTH($L65) &gt;= 6), IF($O65 &lt;&gt; "", $E65/$O65, ""), ""),"")</f>
        <v>#VALUE!</v>
      </c>
      <c r="V65" s="10" t="e">
        <f>IF('FY2021'!$A67&lt;&gt;"",IF(AND(MONTH($K65) &lt;= 7, MONTH($L65) &gt;= 7 ), IF($O65 &lt;&gt; "", $E65/$O65, ""), ""),"")</f>
        <v>#VALUE!</v>
      </c>
      <c r="W65" s="10" t="e">
        <f>IF('FY2021'!$A67&lt;&gt;"",IF(AND(MONTH($K65) &lt;= 8, MONTH($L65) &gt;= 8), IF($O65 &lt;&gt; "", $E65/$O65, ""), ""),"")</f>
        <v>#VALUE!</v>
      </c>
      <c r="X65" s="10" t="e">
        <f>IF('FY2021'!$A67&lt;&gt;"",IF(AND(MONTH($K65) &lt;= 9, MONTH($L65) &gt;= 9), IF($O65 &lt;&gt; "", $E65/$O65, ""), ""),"")</f>
        <v>#VALUE!</v>
      </c>
      <c r="Y65" s="10" t="e">
        <f>IF('FY2021'!$A67&lt;&gt;"",IF(AND(MONTH($K65) &lt;= 10, MONTH($L65) &gt;= 10), IF($O65 &lt;&gt; "", $E65/$O65, ""), ""),"")</f>
        <v>#VALUE!</v>
      </c>
      <c r="Z65" s="10" t="e">
        <f>IF('FY2021'!$A67&lt;&gt;"",IF(AND(MONTH($K65) &lt;= 11, MONTH($L65) &gt;= 11), IF($O65 &lt;&gt; "", $E65/$O65, ""), ""),"")</f>
        <v>#VALUE!</v>
      </c>
      <c r="AA65" s="10" t="e">
        <f>IF('FY2021'!$A67&lt;&gt;"",IF(AND(MONTH($K65) &lt;= 12, MONTH($L65) &gt;= 12), IF($O65 &lt;&gt; "", $E65/$O65, ""), ""),"")</f>
        <v>#VALUE!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 t="e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#VALUE!</v>
      </c>
      <c r="L66" s="7" t="e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#VALUE!</v>
      </c>
      <c r="M66" s="7" t="e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#VALUE!</v>
      </c>
      <c r="N66" s="7" t="e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#VALUE!</v>
      </c>
      <c r="O66" s="5" t="e">
        <f t="shared" si="0"/>
        <v>#VALUE!</v>
      </c>
      <c r="P66" s="10" t="e">
        <f>IF('FY2021'!$A68&lt;&gt;"",IF(AND(MONTH($K66) &lt;= 1, MONTH($L66) &gt;= 1), IF($O66 &lt;&gt; "", $E66/$O66, ""), ""),"")</f>
        <v>#VALUE!</v>
      </c>
      <c r="Q66" s="10" t="e">
        <f>IF('FY2021'!$A68&lt;&gt;"",IF(AND(MONTH($K66) &lt;= 2, MONTH($L66) &gt;= 2), IF($O66 &lt;&gt; "", $E66/$O66, ""), ""),"")</f>
        <v>#VALUE!</v>
      </c>
      <c r="R66" s="10" t="e">
        <f>IF('FY2021'!$A68&lt;&gt;"",IF(AND(MONTH($K66) &lt;= 3, MONTH($L66) &gt;= 3), IF($O66 &lt;&gt; "", $E66/$O66, ""), ""),"")</f>
        <v>#VALUE!</v>
      </c>
      <c r="S66" s="10" t="e">
        <f>IF('FY2021'!$A68&lt;&gt;"",IF(AND(MONTH($K66) &lt;= 4, MONTH($L66) &gt;= 4), IF($O66 &lt;&gt; "", $E66/$O66, ""), ""),"")</f>
        <v>#VALUE!</v>
      </c>
      <c r="T66" s="10" t="e">
        <f>IF('FY2021'!$A68&lt;&gt;"",IF(AND(MONTH($K66) &lt;= 5, MONTH($L66) &gt;= 5), IF($O66 &lt;&gt; "", $E66/$O66, ""), ""),"")</f>
        <v>#VALUE!</v>
      </c>
      <c r="U66" s="10" t="e">
        <f>IF('FY2021'!$A68&lt;&gt;"",IF(AND(MONTH($K66) &lt;= 6, MONTH($L66) &gt;= 6), IF($O66 &lt;&gt; "", $E66/$O66, ""), ""),"")</f>
        <v>#VALUE!</v>
      </c>
      <c r="V66" s="10" t="e">
        <f>IF('FY2021'!$A68&lt;&gt;"",IF(AND(MONTH($K66) &lt;= 7, MONTH($L66) &gt;= 7 ), IF($O66 &lt;&gt; "", $E66/$O66, ""), ""),"")</f>
        <v>#VALUE!</v>
      </c>
      <c r="W66" s="10" t="e">
        <f>IF('FY2021'!$A68&lt;&gt;"",IF(AND(MONTH($K66) &lt;= 8, MONTH($L66) &gt;= 8), IF($O66 &lt;&gt; "", $E66/$O66, ""), ""),"")</f>
        <v>#VALUE!</v>
      </c>
      <c r="X66" s="10" t="e">
        <f>IF('FY2021'!$A68&lt;&gt;"",IF(AND(MONTH($K66) &lt;= 9, MONTH($L66) &gt;= 9), IF($O66 &lt;&gt; "", $E66/$O66, ""), ""),"")</f>
        <v>#VALUE!</v>
      </c>
      <c r="Y66" s="10" t="e">
        <f>IF('FY2021'!$A68&lt;&gt;"",IF(AND(MONTH($K66) &lt;= 10, MONTH($L66) &gt;= 10), IF($O66 &lt;&gt; "", $E66/$O66, ""), ""),"")</f>
        <v>#VALUE!</v>
      </c>
      <c r="Z66" s="10" t="e">
        <f>IF('FY2021'!$A68&lt;&gt;"",IF(AND(MONTH($K66) &lt;= 11, MONTH($L66) &gt;= 11), IF($O66 &lt;&gt; "", $E66/$O66, ""), ""),"")</f>
        <v>#VALUE!</v>
      </c>
      <c r="AA66" s="10" t="e">
        <f>IF('FY2021'!$A68&lt;&gt;"",IF(AND(MONTH($K66) &lt;= 12, MONTH($L66) &gt;= 12), IF($O66 &lt;&gt; "", $E66/$O66, ""), ""),"")</f>
        <v>#VALUE!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 t="e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#VALUE!</v>
      </c>
      <c r="L67" s="7" t="e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#VALUE!</v>
      </c>
      <c r="M67" s="7" t="e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#VALUE!</v>
      </c>
      <c r="N67" s="7" t="e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IF('FY2021'!$A69&lt;&gt;"",IF(AND(MONTH($K67) &lt;= 1, MONTH($L67) &gt;= 1), IF($O67 &lt;&gt; "", $E67/$O67, ""), ""),"")</f>
        <v>#VALUE!</v>
      </c>
      <c r="Q67" s="10" t="e">
        <f>IF('FY2021'!$A69&lt;&gt;"",IF(AND(MONTH($K67) &lt;= 2, MONTH($L67) &gt;= 2), IF($O67 &lt;&gt; "", $E67/$O67, ""), ""),"")</f>
        <v>#VALUE!</v>
      </c>
      <c r="R67" s="10" t="e">
        <f>IF('FY2021'!$A69&lt;&gt;"",IF(AND(MONTH($K67) &lt;= 3, MONTH($L67) &gt;= 3), IF($O67 &lt;&gt; "", $E67/$O67, ""), ""),"")</f>
        <v>#VALUE!</v>
      </c>
      <c r="S67" s="10" t="e">
        <f>IF('FY2021'!$A69&lt;&gt;"",IF(AND(MONTH($K67) &lt;= 4, MONTH($L67) &gt;= 4), IF($O67 &lt;&gt; "", $E67/$O67, ""), ""),"")</f>
        <v>#VALUE!</v>
      </c>
      <c r="T67" s="10" t="e">
        <f>IF('FY2021'!$A69&lt;&gt;"",IF(AND(MONTH($K67) &lt;= 5, MONTH($L67) &gt;= 5), IF($O67 &lt;&gt; "", $E67/$O67, ""), ""),"")</f>
        <v>#VALUE!</v>
      </c>
      <c r="U67" s="10" t="e">
        <f>IF('FY2021'!$A69&lt;&gt;"",IF(AND(MONTH($K67) &lt;= 6, MONTH($L67) &gt;= 6), IF($O67 &lt;&gt; "", $E67/$O67, ""), ""),"")</f>
        <v>#VALUE!</v>
      </c>
      <c r="V67" s="10" t="e">
        <f>IF('FY2021'!$A69&lt;&gt;"",IF(AND(MONTH($K67) &lt;= 7, MONTH($L67) &gt;= 7 ), IF($O67 &lt;&gt; "", $E67/$O67, ""), ""),"")</f>
        <v>#VALUE!</v>
      </c>
      <c r="W67" s="10" t="e">
        <f>IF('FY2021'!$A69&lt;&gt;"",IF(AND(MONTH($K67) &lt;= 8, MONTH($L67) &gt;= 8), IF($O67 &lt;&gt; "", $E67/$O67, ""), ""),"")</f>
        <v>#VALUE!</v>
      </c>
      <c r="X67" s="10" t="e">
        <f>IF('FY2021'!$A69&lt;&gt;"",IF(AND(MONTH($K67) &lt;= 9, MONTH($L67) &gt;= 9), IF($O67 &lt;&gt; "", $E67/$O67, ""), ""),"")</f>
        <v>#VALUE!</v>
      </c>
      <c r="Y67" s="10" t="e">
        <f>IF('FY2021'!$A69&lt;&gt;"",IF(AND(MONTH($K67) &lt;= 10, MONTH($L67) &gt;= 10), IF($O67 &lt;&gt; "", $E67/$O67, ""), ""),"")</f>
        <v>#VALUE!</v>
      </c>
      <c r="Z67" s="10" t="e">
        <f>IF('FY2021'!$A69&lt;&gt;"",IF(AND(MONTH($K67) &lt;= 11, MONTH($L67) &gt;= 11), IF($O67 &lt;&gt; "", $E67/$O67, ""), ""),"")</f>
        <v>#VALUE!</v>
      </c>
      <c r="AA67" s="10" t="e">
        <f>IF('FY2021'!$A69&lt;&gt;"",IF(AND(MONTH($K67) &lt;= 12, MONTH($L67) &gt;= 12), IF($O67 &lt;&gt; "", $E67/$O67, ""), ""),"")</f>
        <v>#VALUE!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 t="e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#VALUE!</v>
      </c>
      <c r="L68" s="7" t="e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#VALUE!</v>
      </c>
      <c r="M68" s="7" t="e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#VALUE!</v>
      </c>
      <c r="N68" s="7" t="e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#VALUE!</v>
      </c>
      <c r="O68" s="5" t="e">
        <f t="shared" si="1"/>
        <v>#VALUE!</v>
      </c>
      <c r="P68" s="10" t="e">
        <f>IF('FY2021'!$A70&lt;&gt;"",IF(AND(MONTH($K68) &lt;= 1, MONTH($L68) &gt;= 1), IF($O68 &lt;&gt; "", $E68/$O68, ""), ""),"")</f>
        <v>#VALUE!</v>
      </c>
      <c r="Q68" s="10" t="e">
        <f>IF('FY2021'!$A70&lt;&gt;"",IF(AND(MONTH($K68) &lt;= 2, MONTH($L68) &gt;= 2), IF($O68 &lt;&gt; "", $E68/$O68, ""), ""),"")</f>
        <v>#VALUE!</v>
      </c>
      <c r="R68" s="10" t="e">
        <f>IF('FY2021'!$A70&lt;&gt;"",IF(AND(MONTH($K68) &lt;= 3, MONTH($L68) &gt;= 3), IF($O68 &lt;&gt; "", $E68/$O68, ""), ""),"")</f>
        <v>#VALUE!</v>
      </c>
      <c r="S68" s="10" t="e">
        <f>IF('FY2021'!$A70&lt;&gt;"",IF(AND(MONTH($K68) &lt;= 4, MONTH($L68) &gt;= 4), IF($O68 &lt;&gt; "", $E68/$O68, ""), ""),"")</f>
        <v>#VALUE!</v>
      </c>
      <c r="T68" s="10" t="e">
        <f>IF('FY2021'!$A70&lt;&gt;"",IF(AND(MONTH($K68) &lt;= 5, MONTH($L68) &gt;= 5), IF($O68 &lt;&gt; "", $E68/$O68, ""), ""),"")</f>
        <v>#VALUE!</v>
      </c>
      <c r="U68" s="10" t="e">
        <f>IF('FY2021'!$A70&lt;&gt;"",IF(AND(MONTH($K68) &lt;= 6, MONTH($L68) &gt;= 6), IF($O68 &lt;&gt; "", $E68/$O68, ""), ""),"")</f>
        <v>#VALUE!</v>
      </c>
      <c r="V68" s="10" t="e">
        <f>IF('FY2021'!$A70&lt;&gt;"",IF(AND(MONTH($K68) &lt;= 7, MONTH($L68) &gt;= 7 ), IF($O68 &lt;&gt; "", $E68/$O68, ""), ""),"")</f>
        <v>#VALUE!</v>
      </c>
      <c r="W68" s="10" t="e">
        <f>IF('FY2021'!$A70&lt;&gt;"",IF(AND(MONTH($K68) &lt;= 8, MONTH($L68) &gt;= 8), IF($O68 &lt;&gt; "", $E68/$O68, ""), ""),"")</f>
        <v>#VALUE!</v>
      </c>
      <c r="X68" s="10" t="e">
        <f>IF('FY2021'!$A70&lt;&gt;"",IF(AND(MONTH($K68) &lt;= 9, MONTH($L68) &gt;= 9), IF($O68 &lt;&gt; "", $E68/$O68, ""), ""),"")</f>
        <v>#VALUE!</v>
      </c>
      <c r="Y68" s="10" t="e">
        <f>IF('FY2021'!$A70&lt;&gt;"",IF(AND(MONTH($K68) &lt;= 10, MONTH($L68) &gt;= 10), IF($O68 &lt;&gt; "", $E68/$O68, ""), ""),"")</f>
        <v>#VALUE!</v>
      </c>
      <c r="Z68" s="10" t="e">
        <f>IF('FY2021'!$A70&lt;&gt;"",IF(AND(MONTH($K68) &lt;= 11, MONTH($L68) &gt;= 11), IF($O68 &lt;&gt; "", $E68/$O68, ""), ""),"")</f>
        <v>#VALUE!</v>
      </c>
      <c r="AA68" s="10" t="e">
        <f>IF('FY2021'!$A70&lt;&gt;"",IF(AND(MONTH($K68) &lt;= 12, MONTH($L68) &gt;= 12), IF($O68 &lt;&gt; "", $E68/$O68, ""), ""),"")</f>
        <v>#VALUE!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 t="e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#VALUE!</v>
      </c>
      <c r="L69" s="7" t="e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#VALUE!</v>
      </c>
      <c r="M69" s="7" t="e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#VALUE!</v>
      </c>
      <c r="N69" s="7" t="e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#VALUE!</v>
      </c>
      <c r="O69" s="5" t="e">
        <f t="shared" si="1"/>
        <v>#VALUE!</v>
      </c>
      <c r="P69" s="10" t="e">
        <f>IF('FY2021'!$A71&lt;&gt;"",IF(AND(MONTH($K69) &lt;= 1, MONTH($L69) &gt;= 1), IF($O69 &lt;&gt; "", $E69/$O69, ""), ""),"")</f>
        <v>#VALUE!</v>
      </c>
      <c r="Q69" s="10" t="e">
        <f>IF('FY2021'!$A71&lt;&gt;"",IF(AND(MONTH($K69) &lt;= 2, MONTH($L69) &gt;= 2), IF($O69 &lt;&gt; "", $E69/$O69, ""), ""),"")</f>
        <v>#VALUE!</v>
      </c>
      <c r="R69" s="10" t="e">
        <f>IF('FY2021'!$A71&lt;&gt;"",IF(AND(MONTH($K69) &lt;= 3, MONTH($L69) &gt;= 3), IF($O69 &lt;&gt; "", $E69/$O69, ""), ""),"")</f>
        <v>#VALUE!</v>
      </c>
      <c r="S69" s="10" t="e">
        <f>IF('FY2021'!$A71&lt;&gt;"",IF(AND(MONTH($K69) &lt;= 4, MONTH($L69) &gt;= 4), IF($O69 &lt;&gt; "", $E69/$O69, ""), ""),"")</f>
        <v>#VALUE!</v>
      </c>
      <c r="T69" s="10" t="e">
        <f>IF('FY2021'!$A71&lt;&gt;"",IF(AND(MONTH($K69) &lt;= 5, MONTH($L69) &gt;= 5), IF($O69 &lt;&gt; "", $E69/$O69, ""), ""),"")</f>
        <v>#VALUE!</v>
      </c>
      <c r="U69" s="10" t="e">
        <f>IF('FY2021'!$A71&lt;&gt;"",IF(AND(MONTH($K69) &lt;= 6, MONTH($L69) &gt;= 6), IF($O69 &lt;&gt; "", $E69/$O69, ""), ""),"")</f>
        <v>#VALUE!</v>
      </c>
      <c r="V69" s="10" t="e">
        <f>IF('FY2021'!$A71&lt;&gt;"",IF(AND(MONTH($K69) &lt;= 7, MONTH($L69) &gt;= 7 ), IF($O69 &lt;&gt; "", $E69/$O69, ""), ""),"")</f>
        <v>#VALUE!</v>
      </c>
      <c r="W69" s="10" t="e">
        <f>IF('FY2021'!$A71&lt;&gt;"",IF(AND(MONTH($K69) &lt;= 8, MONTH($L69) &gt;= 8), IF($O69 &lt;&gt; "", $E69/$O69, ""), ""),"")</f>
        <v>#VALUE!</v>
      </c>
      <c r="X69" s="10" t="e">
        <f>IF('FY2021'!$A71&lt;&gt;"",IF(AND(MONTH($K69) &lt;= 9, MONTH($L69) &gt;= 9), IF($O69 &lt;&gt; "", $E69/$O69, ""), ""),"")</f>
        <v>#VALUE!</v>
      </c>
      <c r="Y69" s="10" t="e">
        <f>IF('FY2021'!$A71&lt;&gt;"",IF(AND(MONTH($K69) &lt;= 10, MONTH($L69) &gt;= 10), IF($O69 &lt;&gt; "", $E69/$O69, ""), ""),"")</f>
        <v>#VALUE!</v>
      </c>
      <c r="Z69" s="10" t="e">
        <f>IF('FY2021'!$A71&lt;&gt;"",IF(AND(MONTH($K69) &lt;= 11, MONTH($L69) &gt;= 11), IF($O69 &lt;&gt; "", $E69/$O69, ""), ""),"")</f>
        <v>#VALUE!</v>
      </c>
      <c r="AA69" s="10" t="e">
        <f>IF('FY2021'!$A71&lt;&gt;"",IF(AND(MONTH($K69) &lt;= 12, MONTH($L69) &gt;= 12), IF($O69 &lt;&gt; "", $E69/$O69, ""), ""),"")</f>
        <v>#VALUE!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 t="e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#VALUE!</v>
      </c>
      <c r="L70" s="7" t="e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#VALUE!</v>
      </c>
      <c r="M70" s="7" t="e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#VALUE!</v>
      </c>
      <c r="N70" s="7" t="e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#VALUE!</v>
      </c>
      <c r="O70" s="5" t="e">
        <f t="shared" si="1"/>
        <v>#VALUE!</v>
      </c>
      <c r="P70" s="10" t="e">
        <f>IF('FY2021'!$A72&lt;&gt;"",IF(AND(MONTH($K70) &lt;= 1, MONTH($L70) &gt;= 1), IF($O70 &lt;&gt; "", $E70/$O70, ""), ""),"")</f>
        <v>#VALUE!</v>
      </c>
      <c r="Q70" s="10" t="e">
        <f>IF('FY2021'!$A72&lt;&gt;"",IF(AND(MONTH($K70) &lt;= 2, MONTH($L70) &gt;= 2), IF($O70 &lt;&gt; "", $E70/$O70, ""), ""),"")</f>
        <v>#VALUE!</v>
      </c>
      <c r="R70" s="10" t="e">
        <f>IF('FY2021'!$A72&lt;&gt;"",IF(AND(MONTH($K70) &lt;= 3, MONTH($L70) &gt;= 3), IF($O70 &lt;&gt; "", $E70/$O70, ""), ""),"")</f>
        <v>#VALUE!</v>
      </c>
      <c r="S70" s="10" t="e">
        <f>IF('FY2021'!$A72&lt;&gt;"",IF(AND(MONTH($K70) &lt;= 4, MONTH($L70) &gt;= 4), IF($O70 &lt;&gt; "", $E70/$O70, ""), ""),"")</f>
        <v>#VALUE!</v>
      </c>
      <c r="T70" s="10" t="e">
        <f>IF('FY2021'!$A72&lt;&gt;"",IF(AND(MONTH($K70) &lt;= 5, MONTH($L70) &gt;= 5), IF($O70 &lt;&gt; "", $E70/$O70, ""), ""),"")</f>
        <v>#VALUE!</v>
      </c>
      <c r="U70" s="10" t="e">
        <f>IF('FY2021'!$A72&lt;&gt;"",IF(AND(MONTH($K70) &lt;= 6, MONTH($L70) &gt;= 6), IF($O70 &lt;&gt; "", $E70/$O70, ""), ""),"")</f>
        <v>#VALUE!</v>
      </c>
      <c r="V70" s="10" t="e">
        <f>IF('FY2021'!$A72&lt;&gt;"",IF(AND(MONTH($K70) &lt;= 7, MONTH($L70) &gt;= 7 ), IF($O70 &lt;&gt; "", $E70/$O70, ""), ""),"")</f>
        <v>#VALUE!</v>
      </c>
      <c r="W70" s="10" t="e">
        <f>IF('FY2021'!$A72&lt;&gt;"",IF(AND(MONTH($K70) &lt;= 8, MONTH($L70) &gt;= 8), IF($O70 &lt;&gt; "", $E70/$O70, ""), ""),"")</f>
        <v>#VALUE!</v>
      </c>
      <c r="X70" s="10" t="e">
        <f>IF('FY2021'!$A72&lt;&gt;"",IF(AND(MONTH($K70) &lt;= 9, MONTH($L70) &gt;= 9), IF($O70 &lt;&gt; "", $E70/$O70, ""), ""),"")</f>
        <v>#VALUE!</v>
      </c>
      <c r="Y70" s="10" t="e">
        <f>IF('FY2021'!$A72&lt;&gt;"",IF(AND(MONTH($K70) &lt;= 10, MONTH($L70) &gt;= 10), IF($O70 &lt;&gt; "", $E70/$O70, ""), ""),"")</f>
        <v>#VALUE!</v>
      </c>
      <c r="Z70" s="10" t="e">
        <f>IF('FY2021'!$A72&lt;&gt;"",IF(AND(MONTH($K70) &lt;= 11, MONTH($L70) &gt;= 11), IF($O70 &lt;&gt; "", $E70/$O70, ""), ""),"")</f>
        <v>#VALUE!</v>
      </c>
      <c r="AA70" s="10" t="e">
        <f>IF('FY2021'!$A72&lt;&gt;"",IF(AND(MONTH($K70) &lt;= 12, MONTH($L70) &gt;= 12), IF($O70 &lt;&gt; "", $E70/$O70, ""), ""),"")</f>
        <v>#VALUE!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 t="e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#VALUE!</v>
      </c>
      <c r="L71" s="7" t="e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#VALUE!</v>
      </c>
      <c r="M71" s="7" t="e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#VALUE!</v>
      </c>
      <c r="N71" s="7" t="e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#VALUE!</v>
      </c>
      <c r="O71" s="5" t="e">
        <f t="shared" si="1"/>
        <v>#VALUE!</v>
      </c>
      <c r="P71" s="10" t="e">
        <f>IF('FY2021'!$A73&lt;&gt;"",IF(AND(MONTH($K71) &lt;= 1, MONTH($L71) &gt;= 1), IF($O71 &lt;&gt; "", $E71/$O71, ""), ""),"")</f>
        <v>#VALUE!</v>
      </c>
      <c r="Q71" s="10" t="e">
        <f>IF('FY2021'!$A73&lt;&gt;"",IF(AND(MONTH($K71) &lt;= 2, MONTH($L71) &gt;= 2), IF($O71 &lt;&gt; "", $E71/$O71, ""), ""),"")</f>
        <v>#VALUE!</v>
      </c>
      <c r="R71" s="10" t="e">
        <f>IF('FY2021'!$A73&lt;&gt;"",IF(AND(MONTH($K71) &lt;= 3, MONTH($L71) &gt;= 3), IF($O71 &lt;&gt; "", $E71/$O71, ""), ""),"")</f>
        <v>#VALUE!</v>
      </c>
      <c r="S71" s="10" t="e">
        <f>IF('FY2021'!$A73&lt;&gt;"",IF(AND(MONTH($K71) &lt;= 4, MONTH($L71) &gt;= 4), IF($O71 &lt;&gt; "", $E71/$O71, ""), ""),"")</f>
        <v>#VALUE!</v>
      </c>
      <c r="T71" s="10" t="e">
        <f>IF('FY2021'!$A73&lt;&gt;"",IF(AND(MONTH($K71) &lt;= 5, MONTH($L71) &gt;= 5), IF($O71 &lt;&gt; "", $E71/$O71, ""), ""),"")</f>
        <v>#VALUE!</v>
      </c>
      <c r="U71" s="10" t="e">
        <f>IF('FY2021'!$A73&lt;&gt;"",IF(AND(MONTH($K71) &lt;= 6, MONTH($L71) &gt;= 6), IF($O71 &lt;&gt; "", $E71/$O71, ""), ""),"")</f>
        <v>#VALUE!</v>
      </c>
      <c r="V71" s="10" t="e">
        <f>IF('FY2021'!$A73&lt;&gt;"",IF(AND(MONTH($K71) &lt;= 7, MONTH($L71) &gt;= 7 ), IF($O71 &lt;&gt; "", $E71/$O71, ""), ""),"")</f>
        <v>#VALUE!</v>
      </c>
      <c r="W71" s="10" t="e">
        <f>IF('FY2021'!$A73&lt;&gt;"",IF(AND(MONTH($K71) &lt;= 8, MONTH($L71) &gt;= 8), IF($O71 &lt;&gt; "", $E71/$O71, ""), ""),"")</f>
        <v>#VALUE!</v>
      </c>
      <c r="X71" s="10" t="e">
        <f>IF('FY2021'!$A73&lt;&gt;"",IF(AND(MONTH($K71) &lt;= 9, MONTH($L71) &gt;= 9), IF($O71 &lt;&gt; "", $E71/$O71, ""), ""),"")</f>
        <v>#VALUE!</v>
      </c>
      <c r="Y71" s="10" t="e">
        <f>IF('FY2021'!$A73&lt;&gt;"",IF(AND(MONTH($K71) &lt;= 10, MONTH($L71) &gt;= 10), IF($O71 &lt;&gt; "", $E71/$O71, ""), ""),"")</f>
        <v>#VALUE!</v>
      </c>
      <c r="Z71" s="10" t="e">
        <f>IF('FY2021'!$A73&lt;&gt;"",IF(AND(MONTH($K71) &lt;= 11, MONTH($L71) &gt;= 11), IF($O71 &lt;&gt; "", $E71/$O71, ""), ""),"")</f>
        <v>#VALUE!</v>
      </c>
      <c r="AA71" s="10" t="e">
        <f>IF('FY2021'!$A73&lt;&gt;"",IF(AND(MONTH($K71) &lt;= 12, MONTH($L71) &gt;= 12), IF($O71 &lt;&gt; "", $E71/$O71, ""), ""),"")</f>
        <v>#VALUE!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 t="e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#VALUE!</v>
      </c>
      <c r="L72" s="7" t="e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#VALUE!</v>
      </c>
      <c r="M72" s="7" t="e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#VALUE!</v>
      </c>
      <c r="N72" s="7" t="e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#VALUE!</v>
      </c>
      <c r="O72" s="5" t="e">
        <f t="shared" si="1"/>
        <v>#VALUE!</v>
      </c>
      <c r="P72" s="10" t="e">
        <f>IF('FY2021'!$A74&lt;&gt;"",IF(AND(MONTH($K72) &lt;= 1, MONTH($L72) &gt;= 1), IF($O72 &lt;&gt; "", $E72/$O72, ""), ""),"")</f>
        <v>#VALUE!</v>
      </c>
      <c r="Q72" s="10" t="e">
        <f>IF('FY2021'!$A74&lt;&gt;"",IF(AND(MONTH($K72) &lt;= 2, MONTH($L72) &gt;= 2), IF($O72 &lt;&gt; "", $E72/$O72, ""), ""),"")</f>
        <v>#VALUE!</v>
      </c>
      <c r="R72" s="10" t="e">
        <f>IF('FY2021'!$A74&lt;&gt;"",IF(AND(MONTH($K72) &lt;= 3, MONTH($L72) &gt;= 3), IF($O72 &lt;&gt; "", $E72/$O72, ""), ""),"")</f>
        <v>#VALUE!</v>
      </c>
      <c r="S72" s="10" t="e">
        <f>IF('FY2021'!$A74&lt;&gt;"",IF(AND(MONTH($K72) &lt;= 4, MONTH($L72) &gt;= 4), IF($O72 &lt;&gt; "", $E72/$O72, ""), ""),"")</f>
        <v>#VALUE!</v>
      </c>
      <c r="T72" s="10" t="e">
        <f>IF('FY2021'!$A74&lt;&gt;"",IF(AND(MONTH($K72) &lt;= 5, MONTH($L72) &gt;= 5), IF($O72 &lt;&gt; "", $E72/$O72, ""), ""),"")</f>
        <v>#VALUE!</v>
      </c>
      <c r="U72" s="10" t="e">
        <f>IF('FY2021'!$A74&lt;&gt;"",IF(AND(MONTH($K72) &lt;= 6, MONTH($L72) &gt;= 6), IF($O72 &lt;&gt; "", $E72/$O72, ""), ""),"")</f>
        <v>#VALUE!</v>
      </c>
      <c r="V72" s="10" t="e">
        <f>IF('FY2021'!$A74&lt;&gt;"",IF(AND(MONTH($K72) &lt;= 7, MONTH($L72) &gt;= 7 ), IF($O72 &lt;&gt; "", $E72/$O72, ""), ""),"")</f>
        <v>#VALUE!</v>
      </c>
      <c r="W72" s="10" t="e">
        <f>IF('FY2021'!$A74&lt;&gt;"",IF(AND(MONTH($K72) &lt;= 8, MONTH($L72) &gt;= 8), IF($O72 &lt;&gt; "", $E72/$O72, ""), ""),"")</f>
        <v>#VALUE!</v>
      </c>
      <c r="X72" s="10" t="e">
        <f>IF('FY2021'!$A74&lt;&gt;"",IF(AND(MONTH($K72) &lt;= 9, MONTH($L72) &gt;= 9), IF($O72 &lt;&gt; "", $E72/$O72, ""), ""),"")</f>
        <v>#VALUE!</v>
      </c>
      <c r="Y72" s="10" t="e">
        <f>IF('FY2021'!$A74&lt;&gt;"",IF(AND(MONTH($K72) &lt;= 10, MONTH($L72) &gt;= 10), IF($O72 &lt;&gt; "", $E72/$O72, ""), ""),"")</f>
        <v>#VALUE!</v>
      </c>
      <c r="Z72" s="10" t="e">
        <f>IF('FY2021'!$A74&lt;&gt;"",IF(AND(MONTH($K72) &lt;= 11, MONTH($L72) &gt;= 11), IF($O72 &lt;&gt; "", $E72/$O72, ""), ""),"")</f>
        <v>#VALUE!</v>
      </c>
      <c r="AA72" s="10" t="e">
        <f>IF('FY2021'!$A74&lt;&gt;"",IF(AND(MONTH($K72) &lt;= 12, MONTH($L72) &gt;= 12), IF($O72 &lt;&gt; "", $E72/$O72, ""), ""),"")</f>
        <v>#VALUE!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 t="e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#VALUE!</v>
      </c>
      <c r="L73" s="7" t="e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#VALUE!</v>
      </c>
      <c r="M73" s="7" t="e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#VALUE!</v>
      </c>
      <c r="N73" s="7" t="e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#VALUE!</v>
      </c>
      <c r="O73" s="5" t="e">
        <f t="shared" si="1"/>
        <v>#VALUE!</v>
      </c>
      <c r="P73" s="10" t="e">
        <f>IF('FY2021'!$A75&lt;&gt;"",IF(AND(MONTH($K73) &lt;= 1, MONTH($L73) &gt;= 1), IF($O73 &lt;&gt; "", $E73/$O73, ""), ""),"")</f>
        <v>#VALUE!</v>
      </c>
      <c r="Q73" s="10" t="e">
        <f>IF('FY2021'!$A75&lt;&gt;"",IF(AND(MONTH($K73) &lt;= 2, MONTH($L73) &gt;= 2), IF($O73 &lt;&gt; "", $E73/$O73, ""), ""),"")</f>
        <v>#VALUE!</v>
      </c>
      <c r="R73" s="10" t="e">
        <f>IF('FY2021'!$A75&lt;&gt;"",IF(AND(MONTH($K73) &lt;= 3, MONTH($L73) &gt;= 3), IF($O73 &lt;&gt; "", $E73/$O73, ""), ""),"")</f>
        <v>#VALUE!</v>
      </c>
      <c r="S73" s="10" t="e">
        <f>IF('FY2021'!$A75&lt;&gt;"",IF(AND(MONTH($K73) &lt;= 4, MONTH($L73) &gt;= 4), IF($O73 &lt;&gt; "", $E73/$O73, ""), ""),"")</f>
        <v>#VALUE!</v>
      </c>
      <c r="T73" s="10" t="e">
        <f>IF('FY2021'!$A75&lt;&gt;"",IF(AND(MONTH($K73) &lt;= 5, MONTH($L73) &gt;= 5), IF($O73 &lt;&gt; "", $E73/$O73, ""), ""),"")</f>
        <v>#VALUE!</v>
      </c>
      <c r="U73" s="10" t="e">
        <f>IF('FY2021'!$A75&lt;&gt;"",IF(AND(MONTH($K73) &lt;= 6, MONTH($L73) &gt;= 6), IF($O73 &lt;&gt; "", $E73/$O73, ""), ""),"")</f>
        <v>#VALUE!</v>
      </c>
      <c r="V73" s="10" t="e">
        <f>IF('FY2021'!$A75&lt;&gt;"",IF(AND(MONTH($K73) &lt;= 7, MONTH($L73) &gt;= 7 ), IF($O73 &lt;&gt; "", $E73/$O73, ""), ""),"")</f>
        <v>#VALUE!</v>
      </c>
      <c r="W73" s="10" t="e">
        <f>IF('FY2021'!$A75&lt;&gt;"",IF(AND(MONTH($K73) &lt;= 8, MONTH($L73) &gt;= 8), IF($O73 &lt;&gt; "", $E73/$O73, ""), ""),"")</f>
        <v>#VALUE!</v>
      </c>
      <c r="X73" s="10" t="e">
        <f>IF('FY2021'!$A75&lt;&gt;"",IF(AND(MONTH($K73) &lt;= 9, MONTH($L73) &gt;= 9), IF($O73 &lt;&gt; "", $E73/$O73, ""), ""),"")</f>
        <v>#VALUE!</v>
      </c>
      <c r="Y73" s="10" t="e">
        <f>IF('FY2021'!$A75&lt;&gt;"",IF(AND(MONTH($K73) &lt;= 10, MONTH($L73) &gt;= 10), IF($O73 &lt;&gt; "", $E73/$O73, ""), ""),"")</f>
        <v>#VALUE!</v>
      </c>
      <c r="Z73" s="10" t="e">
        <f>IF('FY2021'!$A75&lt;&gt;"",IF(AND(MONTH($K73) &lt;= 11, MONTH($L73) &gt;= 11), IF($O73 &lt;&gt; "", $E73/$O73, ""), ""),"")</f>
        <v>#VALUE!</v>
      </c>
      <c r="AA73" s="10" t="e">
        <f>IF('FY2021'!$A75&lt;&gt;"",IF(AND(MONTH($K73) &lt;= 12, MONTH($L73) &gt;= 12), IF($O73 &lt;&gt; "", $E73/$O73, ""), ""),"")</f>
        <v>#VALUE!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 t="e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#VALUE!</v>
      </c>
      <c r="L74" s="7" t="e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#VALUE!</v>
      </c>
      <c r="M74" s="7" t="e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#VALUE!</v>
      </c>
      <c r="N74" s="7" t="e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#VALUE!</v>
      </c>
      <c r="O74" s="5" t="e">
        <f t="shared" si="1"/>
        <v>#VALUE!</v>
      </c>
      <c r="P74" s="10" t="e">
        <f>IF('FY2021'!$A76&lt;&gt;"",IF(AND(MONTH($K74) &lt;= 1, MONTH($L74) &gt;= 1), IF($O74 &lt;&gt; "", $E74/$O74, ""), ""),"")</f>
        <v>#VALUE!</v>
      </c>
      <c r="Q74" s="10" t="e">
        <f>IF('FY2021'!$A76&lt;&gt;"",IF(AND(MONTH($K74) &lt;= 2, MONTH($L74) &gt;= 2), IF($O74 &lt;&gt; "", $E74/$O74, ""), ""),"")</f>
        <v>#VALUE!</v>
      </c>
      <c r="R74" s="10" t="e">
        <f>IF('FY2021'!$A76&lt;&gt;"",IF(AND(MONTH($K74) &lt;= 3, MONTH($L74) &gt;= 3), IF($O74 &lt;&gt; "", $E74/$O74, ""), ""),"")</f>
        <v>#VALUE!</v>
      </c>
      <c r="S74" s="10" t="e">
        <f>IF('FY2021'!$A76&lt;&gt;"",IF(AND(MONTH($K74) &lt;= 4, MONTH($L74) &gt;= 4), IF($O74 &lt;&gt; "", $E74/$O74, ""), ""),"")</f>
        <v>#VALUE!</v>
      </c>
      <c r="T74" s="10" t="e">
        <f>IF('FY2021'!$A76&lt;&gt;"",IF(AND(MONTH($K74) &lt;= 5, MONTH($L74) &gt;= 5), IF($O74 &lt;&gt; "", $E74/$O74, ""), ""),"")</f>
        <v>#VALUE!</v>
      </c>
      <c r="U74" s="10" t="e">
        <f>IF('FY2021'!$A76&lt;&gt;"",IF(AND(MONTH($K74) &lt;= 6, MONTH($L74) &gt;= 6), IF($O74 &lt;&gt; "", $E74/$O74, ""), ""),"")</f>
        <v>#VALUE!</v>
      </c>
      <c r="V74" s="10" t="e">
        <f>IF('FY2021'!$A76&lt;&gt;"",IF(AND(MONTH($K74) &lt;= 7, MONTH($L74) &gt;= 7 ), IF($O74 &lt;&gt; "", $E74/$O74, ""), ""),"")</f>
        <v>#VALUE!</v>
      </c>
      <c r="W74" s="10" t="e">
        <f>IF('FY2021'!$A76&lt;&gt;"",IF(AND(MONTH($K74) &lt;= 8, MONTH($L74) &gt;= 8), IF($O74 &lt;&gt; "", $E74/$O74, ""), ""),"")</f>
        <v>#VALUE!</v>
      </c>
      <c r="X74" s="10" t="e">
        <f>IF('FY2021'!$A76&lt;&gt;"",IF(AND(MONTH($K74) &lt;= 9, MONTH($L74) &gt;= 9), IF($O74 &lt;&gt; "", $E74/$O74, ""), ""),"")</f>
        <v>#VALUE!</v>
      </c>
      <c r="Y74" s="10" t="e">
        <f>IF('FY2021'!$A76&lt;&gt;"",IF(AND(MONTH($K74) &lt;= 10, MONTH($L74) &gt;= 10), IF($O74 &lt;&gt; "", $E74/$O74, ""), ""),"")</f>
        <v>#VALUE!</v>
      </c>
      <c r="Z74" s="10" t="e">
        <f>IF('FY2021'!$A76&lt;&gt;"",IF(AND(MONTH($K74) &lt;= 11, MONTH($L74) &gt;= 11), IF($O74 &lt;&gt; "", $E74/$O74, ""), ""),"")</f>
        <v>#VALUE!</v>
      </c>
      <c r="AA74" s="10" t="e">
        <f>IF('FY2021'!$A76&lt;&gt;"",IF(AND(MONTH($K74) &lt;= 12, MONTH($L74) &gt;= 12), IF($O74 &lt;&gt; "", $E74/$O74, ""), ""),"")</f>
        <v>#VALUE!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 t="e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#VALUE!</v>
      </c>
      <c r="L75" s="7" t="e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#VALUE!</v>
      </c>
      <c r="M75" s="7" t="e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#VALUE!</v>
      </c>
      <c r="N75" s="7" t="e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#VALUE!</v>
      </c>
      <c r="O75" s="5" t="e">
        <f t="shared" si="1"/>
        <v>#VALUE!</v>
      </c>
      <c r="P75" s="10" t="e">
        <f>IF('FY2021'!$A77&lt;&gt;"",IF(AND(MONTH($K75) &lt;= 1, MONTH($L75) &gt;= 1), IF($O75 &lt;&gt; "", $E75/$O75, ""), ""),"")</f>
        <v>#VALUE!</v>
      </c>
      <c r="Q75" s="10" t="e">
        <f>IF('FY2021'!$A77&lt;&gt;"",IF(AND(MONTH($K75) &lt;= 2, MONTH($L75) &gt;= 2), IF($O75 &lt;&gt; "", $E75/$O75, ""), ""),"")</f>
        <v>#VALUE!</v>
      </c>
      <c r="R75" s="10" t="e">
        <f>IF('FY2021'!$A77&lt;&gt;"",IF(AND(MONTH($K75) &lt;= 3, MONTH($L75) &gt;= 3), IF($O75 &lt;&gt; "", $E75/$O75, ""), ""),"")</f>
        <v>#VALUE!</v>
      </c>
      <c r="S75" s="10" t="e">
        <f>IF('FY2021'!$A77&lt;&gt;"",IF(AND(MONTH($K75) &lt;= 4, MONTH($L75) &gt;= 4), IF($O75 &lt;&gt; "", $E75/$O75, ""), ""),"")</f>
        <v>#VALUE!</v>
      </c>
      <c r="T75" s="10" t="e">
        <f>IF('FY2021'!$A77&lt;&gt;"",IF(AND(MONTH($K75) &lt;= 5, MONTH($L75) &gt;= 5), IF($O75 &lt;&gt; "", $E75/$O75, ""), ""),"")</f>
        <v>#VALUE!</v>
      </c>
      <c r="U75" s="10" t="e">
        <f>IF('FY2021'!$A77&lt;&gt;"",IF(AND(MONTH($K75) &lt;= 6, MONTH($L75) &gt;= 6), IF($O75 &lt;&gt; "", $E75/$O75, ""), ""),"")</f>
        <v>#VALUE!</v>
      </c>
      <c r="V75" s="10" t="e">
        <f>IF('FY2021'!$A77&lt;&gt;"",IF(AND(MONTH($K75) &lt;= 7, MONTH($L75) &gt;= 7 ), IF($O75 &lt;&gt; "", $E75/$O75, ""), ""),"")</f>
        <v>#VALUE!</v>
      </c>
      <c r="W75" s="10" t="e">
        <f>IF('FY2021'!$A77&lt;&gt;"",IF(AND(MONTH($K75) &lt;= 8, MONTH($L75) &gt;= 8), IF($O75 &lt;&gt; "", $E75/$O75, ""), ""),"")</f>
        <v>#VALUE!</v>
      </c>
      <c r="X75" s="10" t="e">
        <f>IF('FY2021'!$A77&lt;&gt;"",IF(AND(MONTH($K75) &lt;= 9, MONTH($L75) &gt;= 9), IF($O75 &lt;&gt; "", $E75/$O75, ""), ""),"")</f>
        <v>#VALUE!</v>
      </c>
      <c r="Y75" s="10" t="e">
        <f>IF('FY2021'!$A77&lt;&gt;"",IF(AND(MONTH($K75) &lt;= 10, MONTH($L75) &gt;= 10), IF($O75 &lt;&gt; "", $E75/$O75, ""), ""),"")</f>
        <v>#VALUE!</v>
      </c>
      <c r="Z75" s="10" t="e">
        <f>IF('FY2021'!$A77&lt;&gt;"",IF(AND(MONTH($K75) &lt;= 11, MONTH($L75) &gt;= 11), IF($O75 &lt;&gt; "", $E75/$O75, ""), ""),"")</f>
        <v>#VALUE!</v>
      </c>
      <c r="AA75" s="10" t="e">
        <f>IF('FY2021'!$A77&lt;&gt;"",IF(AND(MONTH($K75) &lt;= 12, MONTH($L75) &gt;= 12), IF($O75 &lt;&gt; "", $E75/$O75, ""), ""),"")</f>
        <v>#VALUE!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 t="e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#VALUE!</v>
      </c>
      <c r="L76" s="7" t="e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#VALUE!</v>
      </c>
      <c r="M76" s="7" t="e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#VALUE!</v>
      </c>
      <c r="N76" s="7" t="e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#VALUE!</v>
      </c>
      <c r="O76" s="5" t="e">
        <f t="shared" si="1"/>
        <v>#VALUE!</v>
      </c>
      <c r="P76" s="10" t="e">
        <f>IF('FY2021'!$A78&lt;&gt;"",IF(AND(MONTH($K76) &lt;= 1, MONTH($L76) &gt;= 1), IF($O76 &lt;&gt; "", $E76/$O76, ""), ""),"")</f>
        <v>#VALUE!</v>
      </c>
      <c r="Q76" s="10" t="e">
        <f>IF('FY2021'!$A78&lt;&gt;"",IF(AND(MONTH($K76) &lt;= 2, MONTH($L76) &gt;= 2), IF($O76 &lt;&gt; "", $E76/$O76, ""), ""),"")</f>
        <v>#VALUE!</v>
      </c>
      <c r="R76" s="10" t="e">
        <f>IF('FY2021'!$A78&lt;&gt;"",IF(AND(MONTH($K76) &lt;= 3, MONTH($L76) &gt;= 3), IF($O76 &lt;&gt; "", $E76/$O76, ""), ""),"")</f>
        <v>#VALUE!</v>
      </c>
      <c r="S76" s="10" t="e">
        <f>IF('FY2021'!$A78&lt;&gt;"",IF(AND(MONTH($K76) &lt;= 4, MONTH($L76) &gt;= 4), IF($O76 &lt;&gt; "", $E76/$O76, ""), ""),"")</f>
        <v>#VALUE!</v>
      </c>
      <c r="T76" s="10" t="e">
        <f>IF('FY2021'!$A78&lt;&gt;"",IF(AND(MONTH($K76) &lt;= 5, MONTH($L76) &gt;= 5), IF($O76 &lt;&gt; "", $E76/$O76, ""), ""),"")</f>
        <v>#VALUE!</v>
      </c>
      <c r="U76" s="10" t="e">
        <f>IF('FY2021'!$A78&lt;&gt;"",IF(AND(MONTH($K76) &lt;= 6, MONTH($L76) &gt;= 6), IF($O76 &lt;&gt; "", $E76/$O76, ""), ""),"")</f>
        <v>#VALUE!</v>
      </c>
      <c r="V76" s="10" t="e">
        <f>IF('FY2021'!$A78&lt;&gt;"",IF(AND(MONTH($K76) &lt;= 7, MONTH($L76) &gt;= 7 ), IF($O76 &lt;&gt; "", $E76/$O76, ""), ""),"")</f>
        <v>#VALUE!</v>
      </c>
      <c r="W76" s="10" t="e">
        <f>IF('FY2021'!$A78&lt;&gt;"",IF(AND(MONTH($K76) &lt;= 8, MONTH($L76) &gt;= 8), IF($O76 &lt;&gt; "", $E76/$O76, ""), ""),"")</f>
        <v>#VALUE!</v>
      </c>
      <c r="X76" s="10" t="e">
        <f>IF('FY2021'!$A78&lt;&gt;"",IF(AND(MONTH($K76) &lt;= 9, MONTH($L76) &gt;= 9), IF($O76 &lt;&gt; "", $E76/$O76, ""), ""),"")</f>
        <v>#VALUE!</v>
      </c>
      <c r="Y76" s="10" t="e">
        <f>IF('FY2021'!$A78&lt;&gt;"",IF(AND(MONTH($K76) &lt;= 10, MONTH($L76) &gt;= 10), IF($O76 &lt;&gt; "", $E76/$O76, ""), ""),"")</f>
        <v>#VALUE!</v>
      </c>
      <c r="Z76" s="10" t="e">
        <f>IF('FY2021'!$A78&lt;&gt;"",IF(AND(MONTH($K76) &lt;= 11, MONTH($L76) &gt;= 11), IF($O76 &lt;&gt; "", $E76/$O76, ""), ""),"")</f>
        <v>#VALUE!</v>
      </c>
      <c r="AA76" s="10" t="e">
        <f>IF('FY2021'!$A78&lt;&gt;"",IF(AND(MONTH($K76) &lt;= 12, MONTH($L76) &gt;= 12), IF($O76 &lt;&gt; "", $E76/$O76, ""), ""),"")</f>
        <v>#VALUE!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 t="e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#VALUE!</v>
      </c>
      <c r="L77" s="7" t="e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#VALUE!</v>
      </c>
      <c r="M77" s="7" t="e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#VALUE!</v>
      </c>
      <c r="N77" s="7" t="e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#VALUE!</v>
      </c>
      <c r="O77" s="5" t="e">
        <f t="shared" si="1"/>
        <v>#VALUE!</v>
      </c>
      <c r="P77" s="10" t="e">
        <f>IF('FY2021'!$A79&lt;&gt;"",IF(AND(MONTH($K77) &lt;= 1, MONTH($L77) &gt;= 1), IF($O77 &lt;&gt; "", $E77/$O77, ""), ""),"")</f>
        <v>#VALUE!</v>
      </c>
      <c r="Q77" s="10" t="e">
        <f>IF('FY2021'!$A79&lt;&gt;"",IF(AND(MONTH($K77) &lt;= 2, MONTH($L77) &gt;= 2), IF($O77 &lt;&gt; "", $E77/$O77, ""), ""),"")</f>
        <v>#VALUE!</v>
      </c>
      <c r="R77" s="10" t="e">
        <f>IF('FY2021'!$A79&lt;&gt;"",IF(AND(MONTH($K77) &lt;= 3, MONTH($L77) &gt;= 3), IF($O77 &lt;&gt; "", $E77/$O77, ""), ""),"")</f>
        <v>#VALUE!</v>
      </c>
      <c r="S77" s="10" t="e">
        <f>IF('FY2021'!$A79&lt;&gt;"",IF(AND(MONTH($K77) &lt;= 4, MONTH($L77) &gt;= 4), IF($O77 &lt;&gt; "", $E77/$O77, ""), ""),"")</f>
        <v>#VALUE!</v>
      </c>
      <c r="T77" s="10" t="e">
        <f>IF('FY2021'!$A79&lt;&gt;"",IF(AND(MONTH($K77) &lt;= 5, MONTH($L77) &gt;= 5), IF($O77 &lt;&gt; "", $E77/$O77, ""), ""),"")</f>
        <v>#VALUE!</v>
      </c>
      <c r="U77" s="10" t="e">
        <f>IF('FY2021'!$A79&lt;&gt;"",IF(AND(MONTH($K77) &lt;= 6, MONTH($L77) &gt;= 6), IF($O77 &lt;&gt; "", $E77/$O77, ""), ""),"")</f>
        <v>#VALUE!</v>
      </c>
      <c r="V77" s="10" t="e">
        <f>IF('FY2021'!$A79&lt;&gt;"",IF(AND(MONTH($K77) &lt;= 7, MONTH($L77) &gt;= 7 ), IF($O77 &lt;&gt; "", $E77/$O77, ""), ""),"")</f>
        <v>#VALUE!</v>
      </c>
      <c r="W77" s="10" t="e">
        <f>IF('FY2021'!$A79&lt;&gt;"",IF(AND(MONTH($K77) &lt;= 8, MONTH($L77) &gt;= 8), IF($O77 &lt;&gt; "", $E77/$O77, ""), ""),"")</f>
        <v>#VALUE!</v>
      </c>
      <c r="X77" s="10" t="e">
        <f>IF('FY2021'!$A79&lt;&gt;"",IF(AND(MONTH($K77) &lt;= 9, MONTH($L77) &gt;= 9), IF($O77 &lt;&gt; "", $E77/$O77, ""), ""),"")</f>
        <v>#VALUE!</v>
      </c>
      <c r="Y77" s="10" t="e">
        <f>IF('FY2021'!$A79&lt;&gt;"",IF(AND(MONTH($K77) &lt;= 10, MONTH($L77) &gt;= 10), IF($O77 &lt;&gt; "", $E77/$O77, ""), ""),"")</f>
        <v>#VALUE!</v>
      </c>
      <c r="Z77" s="10" t="e">
        <f>IF('FY2021'!$A79&lt;&gt;"",IF(AND(MONTH($K77) &lt;= 11, MONTH($L77) &gt;= 11), IF($O77 &lt;&gt; "", $E77/$O77, ""), ""),"")</f>
        <v>#VALUE!</v>
      </c>
      <c r="AA77" s="10" t="e">
        <f>IF('FY2021'!$A79&lt;&gt;"",IF(AND(MONTH($K77) &lt;= 12, MONTH($L77) &gt;= 12), IF($O77 &lt;&gt; "", $E77/$O77, ""), ""),"")</f>
        <v>#VALUE!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 t="e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#VALUE!</v>
      </c>
      <c r="L78" s="7" t="e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#VALUE!</v>
      </c>
      <c r="M78" s="7" t="e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#VALUE!</v>
      </c>
      <c r="N78" s="7" t="e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#VALUE!</v>
      </c>
      <c r="O78" s="5" t="e">
        <f t="shared" si="1"/>
        <v>#VALUE!</v>
      </c>
      <c r="P78" s="10" t="e">
        <f>IF('FY2021'!$A80&lt;&gt;"",IF(AND(MONTH($K78) &lt;= 1, MONTH($L78) &gt;= 1), IF($O78 &lt;&gt; "", $E78/$O78, ""), ""),"")</f>
        <v>#VALUE!</v>
      </c>
      <c r="Q78" s="10" t="e">
        <f>IF('FY2021'!$A80&lt;&gt;"",IF(AND(MONTH($K78) &lt;= 2, MONTH($L78) &gt;= 2), IF($O78 &lt;&gt; "", $E78/$O78, ""), ""),"")</f>
        <v>#VALUE!</v>
      </c>
      <c r="R78" s="10" t="e">
        <f>IF('FY2021'!$A80&lt;&gt;"",IF(AND(MONTH($K78) &lt;= 3, MONTH($L78) &gt;= 3), IF($O78 &lt;&gt; "", $E78/$O78, ""), ""),"")</f>
        <v>#VALUE!</v>
      </c>
      <c r="S78" s="10" t="e">
        <f>IF('FY2021'!$A80&lt;&gt;"",IF(AND(MONTH($K78) &lt;= 4, MONTH($L78) &gt;= 4), IF($O78 &lt;&gt; "", $E78/$O78, ""), ""),"")</f>
        <v>#VALUE!</v>
      </c>
      <c r="T78" s="10" t="e">
        <f>IF('FY2021'!$A80&lt;&gt;"",IF(AND(MONTH($K78) &lt;= 5, MONTH($L78) &gt;= 5), IF($O78 &lt;&gt; "", $E78/$O78, ""), ""),"")</f>
        <v>#VALUE!</v>
      </c>
      <c r="U78" s="10" t="e">
        <f>IF('FY2021'!$A80&lt;&gt;"",IF(AND(MONTH($K78) &lt;= 6, MONTH($L78) &gt;= 6), IF($O78 &lt;&gt; "", $E78/$O78, ""), ""),"")</f>
        <v>#VALUE!</v>
      </c>
      <c r="V78" s="10" t="e">
        <f>IF('FY2021'!$A80&lt;&gt;"",IF(AND(MONTH($K78) &lt;= 7, MONTH($L78) &gt;= 7 ), IF($O78 &lt;&gt; "", $E78/$O78, ""), ""),"")</f>
        <v>#VALUE!</v>
      </c>
      <c r="W78" s="10" t="e">
        <f>IF('FY2021'!$A80&lt;&gt;"",IF(AND(MONTH($K78) &lt;= 8, MONTH($L78) &gt;= 8), IF($O78 &lt;&gt; "", $E78/$O78, ""), ""),"")</f>
        <v>#VALUE!</v>
      </c>
      <c r="X78" s="10" t="e">
        <f>IF('FY2021'!$A80&lt;&gt;"",IF(AND(MONTH($K78) &lt;= 9, MONTH($L78) &gt;= 9), IF($O78 &lt;&gt; "", $E78/$O78, ""), ""),"")</f>
        <v>#VALUE!</v>
      </c>
      <c r="Y78" s="10" t="e">
        <f>IF('FY2021'!$A80&lt;&gt;"",IF(AND(MONTH($K78) &lt;= 10, MONTH($L78) &gt;= 10), IF($O78 &lt;&gt; "", $E78/$O78, ""), ""),"")</f>
        <v>#VALUE!</v>
      </c>
      <c r="Z78" s="10" t="e">
        <f>IF('FY2021'!$A80&lt;&gt;"",IF(AND(MONTH($K78) &lt;= 11, MONTH($L78) &gt;= 11), IF($O78 &lt;&gt; "", $E78/$O78, ""), ""),"")</f>
        <v>#VALUE!</v>
      </c>
      <c r="AA78" s="10" t="e">
        <f>IF('FY2021'!$A80&lt;&gt;"",IF(AND(MONTH($K78) &lt;= 12, MONTH($L78) &gt;= 12), IF($O78 &lt;&gt; "", $E78/$O78, ""), ""),"")</f>
        <v>#VALUE!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 t="e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#VALUE!</v>
      </c>
      <c r="L79" s="7" t="e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#VALUE!</v>
      </c>
      <c r="M79" s="7" t="e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#VALUE!</v>
      </c>
      <c r="N79" s="7" t="e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#VALUE!</v>
      </c>
      <c r="O79" s="5" t="e">
        <f t="shared" si="1"/>
        <v>#VALUE!</v>
      </c>
      <c r="P79" s="10" t="e">
        <f>IF('FY2021'!$A81&lt;&gt;"",IF(AND(MONTH($K79) &lt;= 1, MONTH($L79) &gt;= 1), IF($O79 &lt;&gt; "", $E79/$O79, ""), ""),"")</f>
        <v>#VALUE!</v>
      </c>
      <c r="Q79" s="10" t="e">
        <f>IF('FY2021'!$A81&lt;&gt;"",IF(AND(MONTH($K79) &lt;= 2, MONTH($L79) &gt;= 2), IF($O79 &lt;&gt; "", $E79/$O79, ""), ""),"")</f>
        <v>#VALUE!</v>
      </c>
      <c r="R79" s="10" t="e">
        <f>IF('FY2021'!$A81&lt;&gt;"",IF(AND(MONTH($K79) &lt;= 3, MONTH($L79) &gt;= 3), IF($O79 &lt;&gt; "", $E79/$O79, ""), ""),"")</f>
        <v>#VALUE!</v>
      </c>
      <c r="S79" s="10" t="e">
        <f>IF('FY2021'!$A81&lt;&gt;"",IF(AND(MONTH($K79) &lt;= 4, MONTH($L79) &gt;= 4), IF($O79 &lt;&gt; "", $E79/$O79, ""), ""),"")</f>
        <v>#VALUE!</v>
      </c>
      <c r="T79" s="10" t="e">
        <f>IF('FY2021'!$A81&lt;&gt;"",IF(AND(MONTH($K79) &lt;= 5, MONTH($L79) &gt;= 5), IF($O79 &lt;&gt; "", $E79/$O79, ""), ""),"")</f>
        <v>#VALUE!</v>
      </c>
      <c r="U79" s="10" t="e">
        <f>IF('FY2021'!$A81&lt;&gt;"",IF(AND(MONTH($K79) &lt;= 6, MONTH($L79) &gt;= 6), IF($O79 &lt;&gt; "", $E79/$O79, ""), ""),"")</f>
        <v>#VALUE!</v>
      </c>
      <c r="V79" s="10" t="e">
        <f>IF('FY2021'!$A81&lt;&gt;"",IF(AND(MONTH($K79) &lt;= 7, MONTH($L79) &gt;= 7 ), IF($O79 &lt;&gt; "", $E79/$O79, ""), ""),"")</f>
        <v>#VALUE!</v>
      </c>
      <c r="W79" s="10" t="e">
        <f>IF('FY2021'!$A81&lt;&gt;"",IF(AND(MONTH($K79) &lt;= 8, MONTH($L79) &gt;= 8), IF($O79 &lt;&gt; "", $E79/$O79, ""), ""),"")</f>
        <v>#VALUE!</v>
      </c>
      <c r="X79" s="10" t="e">
        <f>IF('FY2021'!$A81&lt;&gt;"",IF(AND(MONTH($K79) &lt;= 9, MONTH($L79) &gt;= 9), IF($O79 &lt;&gt; "", $E79/$O79, ""), ""),"")</f>
        <v>#VALUE!</v>
      </c>
      <c r="Y79" s="10" t="e">
        <f>IF('FY2021'!$A81&lt;&gt;"",IF(AND(MONTH($K79) &lt;= 10, MONTH($L79) &gt;= 10), IF($O79 &lt;&gt; "", $E79/$O79, ""), ""),"")</f>
        <v>#VALUE!</v>
      </c>
      <c r="Z79" s="10" t="e">
        <f>IF('FY2021'!$A81&lt;&gt;"",IF(AND(MONTH($K79) &lt;= 11, MONTH($L79) &gt;= 11), IF($O79 &lt;&gt; "", $E79/$O79, ""), ""),"")</f>
        <v>#VALUE!</v>
      </c>
      <c r="AA79" s="10" t="e">
        <f>IF('FY2021'!$A81&lt;&gt;"",IF(AND(MONTH($K79) &lt;= 12, MONTH($L79) &gt;= 12), IF($O79 &lt;&gt; "", $E79/$O79, ""), ""),"")</f>
        <v>#VALUE!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 t="e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#VALUE!</v>
      </c>
      <c r="L80" s="7" t="e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#VALUE!</v>
      </c>
      <c r="M80" s="7" t="e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#VALUE!</v>
      </c>
      <c r="N80" s="7" t="e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#VALUE!</v>
      </c>
      <c r="O80" s="5" t="e">
        <f t="shared" si="1"/>
        <v>#VALUE!</v>
      </c>
      <c r="P80" s="10" t="e">
        <f>IF('FY2021'!$A82&lt;&gt;"",IF(AND(MONTH($K80) &lt;= 1, MONTH($L80) &gt;= 1), IF($O80 &lt;&gt; "", $E80/$O80, ""), ""),"")</f>
        <v>#VALUE!</v>
      </c>
      <c r="Q80" s="10" t="e">
        <f>IF('FY2021'!$A82&lt;&gt;"",IF(AND(MONTH($K80) &lt;= 2, MONTH($L80) &gt;= 2), IF($O80 &lt;&gt; "", $E80/$O80, ""), ""),"")</f>
        <v>#VALUE!</v>
      </c>
      <c r="R80" s="10" t="e">
        <f>IF('FY2021'!$A82&lt;&gt;"",IF(AND(MONTH($K80) &lt;= 3, MONTH($L80) &gt;= 3), IF($O80 &lt;&gt; "", $E80/$O80, ""), ""),"")</f>
        <v>#VALUE!</v>
      </c>
      <c r="S80" s="10" t="e">
        <f>IF('FY2021'!$A82&lt;&gt;"",IF(AND(MONTH($K80) &lt;= 4, MONTH($L80) &gt;= 4), IF($O80 &lt;&gt; "", $E80/$O80, ""), ""),"")</f>
        <v>#VALUE!</v>
      </c>
      <c r="T80" s="10" t="e">
        <f>IF('FY2021'!$A82&lt;&gt;"",IF(AND(MONTH($K80) &lt;= 5, MONTH($L80) &gt;= 5), IF($O80 &lt;&gt; "", $E80/$O80, ""), ""),"")</f>
        <v>#VALUE!</v>
      </c>
      <c r="U80" s="10" t="e">
        <f>IF('FY2021'!$A82&lt;&gt;"",IF(AND(MONTH($K80) &lt;= 6, MONTH($L80) &gt;= 6), IF($O80 &lt;&gt; "", $E80/$O80, ""), ""),"")</f>
        <v>#VALUE!</v>
      </c>
      <c r="V80" s="10" t="e">
        <f>IF('FY2021'!$A82&lt;&gt;"",IF(AND(MONTH($K80) &lt;= 7, MONTH($L80) &gt;= 7 ), IF($O80 &lt;&gt; "", $E80/$O80, ""), ""),"")</f>
        <v>#VALUE!</v>
      </c>
      <c r="W80" s="10" t="e">
        <f>IF('FY2021'!$A82&lt;&gt;"",IF(AND(MONTH($K80) &lt;= 8, MONTH($L80) &gt;= 8), IF($O80 &lt;&gt; "", $E80/$O80, ""), ""),"")</f>
        <v>#VALUE!</v>
      </c>
      <c r="X80" s="10" t="e">
        <f>IF('FY2021'!$A82&lt;&gt;"",IF(AND(MONTH($K80) &lt;= 9, MONTH($L80) &gt;= 9), IF($O80 &lt;&gt; "", $E80/$O80, ""), ""),"")</f>
        <v>#VALUE!</v>
      </c>
      <c r="Y80" s="10" t="e">
        <f>IF('FY2021'!$A82&lt;&gt;"",IF(AND(MONTH($K80) &lt;= 10, MONTH($L80) &gt;= 10), IF($O80 &lt;&gt; "", $E80/$O80, ""), ""),"")</f>
        <v>#VALUE!</v>
      </c>
      <c r="Z80" s="10" t="e">
        <f>IF('FY2021'!$A82&lt;&gt;"",IF(AND(MONTH($K80) &lt;= 11, MONTH($L80) &gt;= 11), IF($O80 &lt;&gt; "", $E80/$O80, ""), ""),"")</f>
        <v>#VALUE!</v>
      </c>
      <c r="AA80" s="10" t="e">
        <f>IF('FY2021'!$A82&lt;&gt;"",IF(AND(MONTH($K80) &lt;= 12, MONTH($L80) &gt;= 12), IF($O80 &lt;&gt; "", $E80/$O80, ""), ""),"")</f>
        <v>#VALUE!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 t="e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#VALUE!</v>
      </c>
      <c r="L81" s="7" t="e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#VALUE!</v>
      </c>
      <c r="M81" s="7" t="e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#VALUE!</v>
      </c>
      <c r="N81" s="7" t="e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#VALUE!</v>
      </c>
      <c r="O81" s="5" t="e">
        <f t="shared" si="1"/>
        <v>#VALUE!</v>
      </c>
      <c r="P81" s="10" t="e">
        <f>IF('FY2021'!$A83&lt;&gt;"",IF(AND(MONTH($K81) &lt;= 1, MONTH($L81) &gt;= 1), IF($O81 &lt;&gt; "", $E81/$O81, ""), ""),"")</f>
        <v>#VALUE!</v>
      </c>
      <c r="Q81" s="10" t="e">
        <f>IF('FY2021'!$A83&lt;&gt;"",IF(AND(MONTH($K81) &lt;= 2, MONTH($L81) &gt;= 2), IF($O81 &lt;&gt; "", $E81/$O81, ""), ""),"")</f>
        <v>#VALUE!</v>
      </c>
      <c r="R81" s="10" t="e">
        <f>IF('FY2021'!$A83&lt;&gt;"",IF(AND(MONTH($K81) &lt;= 3, MONTH($L81) &gt;= 3), IF($O81 &lt;&gt; "", $E81/$O81, ""), ""),"")</f>
        <v>#VALUE!</v>
      </c>
      <c r="S81" s="10" t="e">
        <f>IF('FY2021'!$A83&lt;&gt;"",IF(AND(MONTH($K81) &lt;= 4, MONTH($L81) &gt;= 4), IF($O81 &lt;&gt; "", $E81/$O81, ""), ""),"")</f>
        <v>#VALUE!</v>
      </c>
      <c r="T81" s="10" t="e">
        <f>IF('FY2021'!$A83&lt;&gt;"",IF(AND(MONTH($K81) &lt;= 5, MONTH($L81) &gt;= 5), IF($O81 &lt;&gt; "", $E81/$O81, ""), ""),"")</f>
        <v>#VALUE!</v>
      </c>
      <c r="U81" s="10" t="e">
        <f>IF('FY2021'!$A83&lt;&gt;"",IF(AND(MONTH($K81) &lt;= 6, MONTH($L81) &gt;= 6), IF($O81 &lt;&gt; "", $E81/$O81, ""), ""),"")</f>
        <v>#VALUE!</v>
      </c>
      <c r="V81" s="10" t="e">
        <f>IF('FY2021'!$A83&lt;&gt;"",IF(AND(MONTH($K81) &lt;= 7, MONTH($L81) &gt;= 7 ), IF($O81 &lt;&gt; "", $E81/$O81, ""), ""),"")</f>
        <v>#VALUE!</v>
      </c>
      <c r="W81" s="10" t="e">
        <f>IF('FY2021'!$A83&lt;&gt;"",IF(AND(MONTH($K81) &lt;= 8, MONTH($L81) &gt;= 8), IF($O81 &lt;&gt; "", $E81/$O81, ""), ""),"")</f>
        <v>#VALUE!</v>
      </c>
      <c r="X81" s="10" t="e">
        <f>IF('FY2021'!$A83&lt;&gt;"",IF(AND(MONTH($K81) &lt;= 9, MONTH($L81) &gt;= 9), IF($O81 &lt;&gt; "", $E81/$O81, ""), ""),"")</f>
        <v>#VALUE!</v>
      </c>
      <c r="Y81" s="10" t="e">
        <f>IF('FY2021'!$A83&lt;&gt;"",IF(AND(MONTH($K81) &lt;= 10, MONTH($L81) &gt;= 10), IF($O81 &lt;&gt; "", $E81/$O81, ""), ""),"")</f>
        <v>#VALUE!</v>
      </c>
      <c r="Z81" s="10" t="e">
        <f>IF('FY2021'!$A83&lt;&gt;"",IF(AND(MONTH($K81) &lt;= 11, MONTH($L81) &gt;= 11), IF($O81 &lt;&gt; "", $E81/$O81, ""), ""),"")</f>
        <v>#VALUE!</v>
      </c>
      <c r="AA81" s="10" t="e">
        <f>IF('FY2021'!$A83&lt;&gt;"",IF(AND(MONTH($K81) &lt;= 12, MONTH($L81) &gt;= 12), IF($O81 &lt;&gt; "", $E81/$O81, ""), ""),"")</f>
        <v>#VALUE!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 t="e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#VALUE!</v>
      </c>
      <c r="L82" s="7" t="e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#VALUE!</v>
      </c>
      <c r="M82" s="7" t="e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#VALUE!</v>
      </c>
      <c r="N82" s="7" t="e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#VALUE!</v>
      </c>
      <c r="O82" s="5" t="e">
        <f t="shared" si="1"/>
        <v>#VALUE!</v>
      </c>
      <c r="P82" s="10" t="e">
        <f>IF('FY2021'!$A84&lt;&gt;"",IF(AND(MONTH($K82) &lt;= 1, MONTH($L82) &gt;= 1), IF($O82 &lt;&gt; "", $E82/$O82, ""), ""),"")</f>
        <v>#VALUE!</v>
      </c>
      <c r="Q82" s="10" t="e">
        <f>IF('FY2021'!$A84&lt;&gt;"",IF(AND(MONTH($K82) &lt;= 2, MONTH($L82) &gt;= 2), IF($O82 &lt;&gt; "", $E82/$O82, ""), ""),"")</f>
        <v>#VALUE!</v>
      </c>
      <c r="R82" s="10" t="e">
        <f>IF('FY2021'!$A84&lt;&gt;"",IF(AND(MONTH($K82) &lt;= 3, MONTH($L82) &gt;= 3), IF($O82 &lt;&gt; "", $E82/$O82, ""), ""),"")</f>
        <v>#VALUE!</v>
      </c>
      <c r="S82" s="10" t="e">
        <f>IF('FY2021'!$A84&lt;&gt;"",IF(AND(MONTH($K82) &lt;= 4, MONTH($L82) &gt;= 4), IF($O82 &lt;&gt; "", $E82/$O82, ""), ""),"")</f>
        <v>#VALUE!</v>
      </c>
      <c r="T82" s="10" t="e">
        <f>IF('FY2021'!$A84&lt;&gt;"",IF(AND(MONTH($K82) &lt;= 5, MONTH($L82) &gt;= 5), IF($O82 &lt;&gt; "", $E82/$O82, ""), ""),"")</f>
        <v>#VALUE!</v>
      </c>
      <c r="U82" s="10" t="e">
        <f>IF('FY2021'!$A84&lt;&gt;"",IF(AND(MONTH($K82) &lt;= 6, MONTH($L82) &gt;= 6), IF($O82 &lt;&gt; "", $E82/$O82, ""), ""),"")</f>
        <v>#VALUE!</v>
      </c>
      <c r="V82" s="10" t="e">
        <f>IF('FY2021'!$A84&lt;&gt;"",IF(AND(MONTH($K82) &lt;= 7, MONTH($L82) &gt;= 7 ), IF($O82 &lt;&gt; "", $E82/$O82, ""), ""),"")</f>
        <v>#VALUE!</v>
      </c>
      <c r="W82" s="10" t="e">
        <f>IF('FY2021'!$A84&lt;&gt;"",IF(AND(MONTH($K82) &lt;= 8, MONTH($L82) &gt;= 8), IF($O82 &lt;&gt; "", $E82/$O82, ""), ""),"")</f>
        <v>#VALUE!</v>
      </c>
      <c r="X82" s="10" t="e">
        <f>IF('FY2021'!$A84&lt;&gt;"",IF(AND(MONTH($K82) &lt;= 9, MONTH($L82) &gt;= 9), IF($O82 &lt;&gt; "", $E82/$O82, ""), ""),"")</f>
        <v>#VALUE!</v>
      </c>
      <c r="Y82" s="10" t="e">
        <f>IF('FY2021'!$A84&lt;&gt;"",IF(AND(MONTH($K82) &lt;= 10, MONTH($L82) &gt;= 10), IF($O82 &lt;&gt; "", $E82/$O82, ""), ""),"")</f>
        <v>#VALUE!</v>
      </c>
      <c r="Z82" s="10" t="e">
        <f>IF('FY2021'!$A84&lt;&gt;"",IF(AND(MONTH($K82) &lt;= 11, MONTH($L82) &gt;= 11), IF($O82 &lt;&gt; "", $E82/$O82, ""), ""),"")</f>
        <v>#VALUE!</v>
      </c>
      <c r="AA82" s="10" t="e">
        <f>IF('FY2021'!$A84&lt;&gt;"",IF(AND(MONTH($K82) &lt;= 12, MONTH($L82) &gt;= 12), IF($O82 &lt;&gt; "", $E82/$O82, ""), ""),"")</f>
        <v>#VALUE!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 t="e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#VALUE!</v>
      </c>
      <c r="L83" s="7" t="e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#VALUE!</v>
      </c>
      <c r="M83" s="7" t="e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#VALUE!</v>
      </c>
      <c r="N83" s="7" t="e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#VALUE!</v>
      </c>
      <c r="O83" s="5" t="e">
        <f t="shared" si="1"/>
        <v>#VALUE!</v>
      </c>
      <c r="P83" s="10" t="e">
        <f>IF('FY2021'!$A85&lt;&gt;"",IF(AND(MONTH($K83) &lt;= 1, MONTH($L83) &gt;= 1), IF($O83 &lt;&gt; "", $E83/$O83, ""), ""),"")</f>
        <v>#VALUE!</v>
      </c>
      <c r="Q83" s="10" t="e">
        <f>IF('FY2021'!$A85&lt;&gt;"",IF(AND(MONTH($K83) &lt;= 2, MONTH($L83) &gt;= 2), IF($O83 &lt;&gt; "", $E83/$O83, ""), ""),"")</f>
        <v>#VALUE!</v>
      </c>
      <c r="R83" s="10" t="e">
        <f>IF('FY2021'!$A85&lt;&gt;"",IF(AND(MONTH($K83) &lt;= 3, MONTH($L83) &gt;= 3), IF($O83 &lt;&gt; "", $E83/$O83, ""), ""),"")</f>
        <v>#VALUE!</v>
      </c>
      <c r="S83" s="10" t="e">
        <f>IF('FY2021'!$A85&lt;&gt;"",IF(AND(MONTH($K83) &lt;= 4, MONTH($L83) &gt;= 4), IF($O83 &lt;&gt; "", $E83/$O83, ""), ""),"")</f>
        <v>#VALUE!</v>
      </c>
      <c r="T83" s="10" t="e">
        <f>IF('FY2021'!$A85&lt;&gt;"",IF(AND(MONTH($K83) &lt;= 5, MONTH($L83) &gt;= 5), IF($O83 &lt;&gt; "", $E83/$O83, ""), ""),"")</f>
        <v>#VALUE!</v>
      </c>
      <c r="U83" s="10" t="e">
        <f>IF('FY2021'!$A85&lt;&gt;"",IF(AND(MONTH($K83) &lt;= 6, MONTH($L83) &gt;= 6), IF($O83 &lt;&gt; "", $E83/$O83, ""), ""),"")</f>
        <v>#VALUE!</v>
      </c>
      <c r="V83" s="10" t="e">
        <f>IF('FY2021'!$A85&lt;&gt;"",IF(AND(MONTH($K83) &lt;= 7, MONTH($L83) &gt;= 7 ), IF($O83 &lt;&gt; "", $E83/$O83, ""), ""),"")</f>
        <v>#VALUE!</v>
      </c>
      <c r="W83" s="10" t="e">
        <f>IF('FY2021'!$A85&lt;&gt;"",IF(AND(MONTH($K83) &lt;= 8, MONTH($L83) &gt;= 8), IF($O83 &lt;&gt; "", $E83/$O83, ""), ""),"")</f>
        <v>#VALUE!</v>
      </c>
      <c r="X83" s="10" t="e">
        <f>IF('FY2021'!$A85&lt;&gt;"",IF(AND(MONTH($K83) &lt;= 9, MONTH($L83) &gt;= 9), IF($O83 &lt;&gt; "", $E83/$O83, ""), ""),"")</f>
        <v>#VALUE!</v>
      </c>
      <c r="Y83" s="10" t="e">
        <f>IF('FY2021'!$A85&lt;&gt;"",IF(AND(MONTH($K83) &lt;= 10, MONTH($L83) &gt;= 10), IF($O83 &lt;&gt; "", $E83/$O83, ""), ""),"")</f>
        <v>#VALUE!</v>
      </c>
      <c r="Z83" s="10" t="e">
        <f>IF('FY2021'!$A85&lt;&gt;"",IF(AND(MONTH($K83) &lt;= 11, MONTH($L83) &gt;= 11), IF($O83 &lt;&gt; "", $E83/$O83, ""), ""),"")</f>
        <v>#VALUE!</v>
      </c>
      <c r="AA83" s="10" t="e">
        <f>IF('FY2021'!$A85&lt;&gt;"",IF(AND(MONTH($K83) &lt;= 12, MONTH($L83) &gt;= 12), IF($O83 &lt;&gt; "", $E83/$O83, ""), ""),"")</f>
        <v>#VALUE!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 t="e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#VALUE!</v>
      </c>
      <c r="L84" s="7" t="e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#VALUE!</v>
      </c>
      <c r="M84" s="7" t="e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#VALUE!</v>
      </c>
      <c r="N84" s="7" t="e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#VALUE!</v>
      </c>
      <c r="O84" s="5" t="e">
        <f t="shared" si="1"/>
        <v>#VALUE!</v>
      </c>
      <c r="P84" s="10" t="e">
        <f>IF('FY2021'!$A86&lt;&gt;"",IF(AND(MONTH($K84) &lt;= 1, MONTH($L84) &gt;= 1), IF($O84 &lt;&gt; "", $E84/$O84, ""), ""),"")</f>
        <v>#VALUE!</v>
      </c>
      <c r="Q84" s="10" t="e">
        <f>IF('FY2021'!$A86&lt;&gt;"",IF(AND(MONTH($K84) &lt;= 2, MONTH($L84) &gt;= 2), IF($O84 &lt;&gt; "", $E84/$O84, ""), ""),"")</f>
        <v>#VALUE!</v>
      </c>
      <c r="R84" s="10" t="e">
        <f>IF('FY2021'!$A86&lt;&gt;"",IF(AND(MONTH($K84) &lt;= 3, MONTH($L84) &gt;= 3), IF($O84 &lt;&gt; "", $E84/$O84, ""), ""),"")</f>
        <v>#VALUE!</v>
      </c>
      <c r="S84" s="10" t="e">
        <f>IF('FY2021'!$A86&lt;&gt;"",IF(AND(MONTH($K84) &lt;= 4, MONTH($L84) &gt;= 4), IF($O84 &lt;&gt; "", $E84/$O84, ""), ""),"")</f>
        <v>#VALUE!</v>
      </c>
      <c r="T84" s="10" t="e">
        <f>IF('FY2021'!$A86&lt;&gt;"",IF(AND(MONTH($K84) &lt;= 5, MONTH($L84) &gt;= 5), IF($O84 &lt;&gt; "", $E84/$O84, ""), ""),"")</f>
        <v>#VALUE!</v>
      </c>
      <c r="U84" s="10" t="e">
        <f>IF('FY2021'!$A86&lt;&gt;"",IF(AND(MONTH($K84) &lt;= 6, MONTH($L84) &gt;= 6), IF($O84 &lt;&gt; "", $E84/$O84, ""), ""),"")</f>
        <v>#VALUE!</v>
      </c>
      <c r="V84" s="10" t="e">
        <f>IF('FY2021'!$A86&lt;&gt;"",IF(AND(MONTH($K84) &lt;= 7, MONTH($L84) &gt;= 7 ), IF($O84 &lt;&gt; "", $E84/$O84, ""), ""),"")</f>
        <v>#VALUE!</v>
      </c>
      <c r="W84" s="10" t="e">
        <f>IF('FY2021'!$A86&lt;&gt;"",IF(AND(MONTH($K84) &lt;= 8, MONTH($L84) &gt;= 8), IF($O84 &lt;&gt; "", $E84/$O84, ""), ""),"")</f>
        <v>#VALUE!</v>
      </c>
      <c r="X84" s="10" t="e">
        <f>IF('FY2021'!$A86&lt;&gt;"",IF(AND(MONTH($K84) &lt;= 9, MONTH($L84) &gt;= 9), IF($O84 &lt;&gt; "", $E84/$O84, ""), ""),"")</f>
        <v>#VALUE!</v>
      </c>
      <c r="Y84" s="10" t="e">
        <f>IF('FY2021'!$A86&lt;&gt;"",IF(AND(MONTH($K84) &lt;= 10, MONTH($L84) &gt;= 10), IF($O84 &lt;&gt; "", $E84/$O84, ""), ""),"")</f>
        <v>#VALUE!</v>
      </c>
      <c r="Z84" s="10" t="e">
        <f>IF('FY2021'!$A86&lt;&gt;"",IF(AND(MONTH($K84) &lt;= 11, MONTH($L84) &gt;= 11), IF($O84 &lt;&gt; "", $E84/$O84, ""), ""),"")</f>
        <v>#VALUE!</v>
      </c>
      <c r="AA84" s="10" t="e">
        <f>IF('FY2021'!$A86&lt;&gt;"",IF(AND(MONTH($K84) &lt;= 12, MONTH($L84) &gt;= 12), IF($O84 &lt;&gt; "", $E84/$O84, ""), ""),"")</f>
        <v>#VALUE!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 t="e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#VALUE!</v>
      </c>
      <c r="L85" s="7" t="e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#VALUE!</v>
      </c>
      <c r="M85" s="7" t="e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#VALUE!</v>
      </c>
      <c r="N85" s="7" t="e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#VALUE!</v>
      </c>
      <c r="O85" s="5" t="e">
        <f t="shared" si="1"/>
        <v>#VALUE!</v>
      </c>
      <c r="P85" s="10" t="e">
        <f>IF('FY2021'!$A87&lt;&gt;"",IF(AND(MONTH($K85) &lt;= 1, MONTH($L85) &gt;= 1), IF($O85 &lt;&gt; "", $E85/$O85, ""), ""),"")</f>
        <v>#VALUE!</v>
      </c>
      <c r="Q85" s="10" t="e">
        <f>IF('FY2021'!$A87&lt;&gt;"",IF(AND(MONTH($K85) &lt;= 2, MONTH($L85) &gt;= 2), IF($O85 &lt;&gt; "", $E85/$O85, ""), ""),"")</f>
        <v>#VALUE!</v>
      </c>
      <c r="R85" s="10" t="e">
        <f>IF('FY2021'!$A87&lt;&gt;"",IF(AND(MONTH($K85) &lt;= 3, MONTH($L85) &gt;= 3), IF($O85 &lt;&gt; "", $E85/$O85, ""), ""),"")</f>
        <v>#VALUE!</v>
      </c>
      <c r="S85" s="10" t="e">
        <f>IF('FY2021'!$A87&lt;&gt;"",IF(AND(MONTH($K85) &lt;= 4, MONTH($L85) &gt;= 4), IF($O85 &lt;&gt; "", $E85/$O85, ""), ""),"")</f>
        <v>#VALUE!</v>
      </c>
      <c r="T85" s="10" t="e">
        <f>IF('FY2021'!$A87&lt;&gt;"",IF(AND(MONTH($K85) &lt;= 5, MONTH($L85) &gt;= 5), IF($O85 &lt;&gt; "", $E85/$O85, ""), ""),"")</f>
        <v>#VALUE!</v>
      </c>
      <c r="U85" s="10" t="e">
        <f>IF('FY2021'!$A87&lt;&gt;"",IF(AND(MONTH($K85) &lt;= 6, MONTH($L85) &gt;= 6), IF($O85 &lt;&gt; "", $E85/$O85, ""), ""),"")</f>
        <v>#VALUE!</v>
      </c>
      <c r="V85" s="10" t="e">
        <f>IF('FY2021'!$A87&lt;&gt;"",IF(AND(MONTH($K85) &lt;= 7, MONTH($L85) &gt;= 7 ), IF($O85 &lt;&gt; "", $E85/$O85, ""), ""),"")</f>
        <v>#VALUE!</v>
      </c>
      <c r="W85" s="10" t="e">
        <f>IF('FY2021'!$A87&lt;&gt;"",IF(AND(MONTH($K85) &lt;= 8, MONTH($L85) &gt;= 8), IF($O85 &lt;&gt; "", $E85/$O85, ""), ""),"")</f>
        <v>#VALUE!</v>
      </c>
      <c r="X85" s="10" t="e">
        <f>IF('FY2021'!$A87&lt;&gt;"",IF(AND(MONTH($K85) &lt;= 9, MONTH($L85) &gt;= 9), IF($O85 &lt;&gt; "", $E85/$O85, ""), ""),"")</f>
        <v>#VALUE!</v>
      </c>
      <c r="Y85" s="10" t="e">
        <f>IF('FY2021'!$A87&lt;&gt;"",IF(AND(MONTH($K85) &lt;= 10, MONTH($L85) &gt;= 10), IF($O85 &lt;&gt; "", $E85/$O85, ""), ""),"")</f>
        <v>#VALUE!</v>
      </c>
      <c r="Z85" s="10" t="e">
        <f>IF('FY2021'!$A87&lt;&gt;"",IF(AND(MONTH($K85) &lt;= 11, MONTH($L85) &gt;= 11), IF($O85 &lt;&gt; "", $E85/$O85, ""), ""),"")</f>
        <v>#VALUE!</v>
      </c>
      <c r="AA85" s="10" t="e">
        <f>IF('FY2021'!$A87&lt;&gt;"",IF(AND(MONTH($K85) &lt;= 12, MONTH($L85) &gt;= 12), IF($O85 &lt;&gt; "", $E85/$O85, ""), ""),"")</f>
        <v>#VALUE!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 t="e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#VALUE!</v>
      </c>
      <c r="L86" s="7" t="e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#VALUE!</v>
      </c>
      <c r="M86" s="7" t="e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#VALUE!</v>
      </c>
      <c r="N86" s="7" t="e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#VALUE!</v>
      </c>
      <c r="O86" s="5" t="e">
        <f t="shared" si="1"/>
        <v>#VALUE!</v>
      </c>
      <c r="P86" s="10" t="e">
        <f>IF('FY2021'!$A88&lt;&gt;"",IF(AND(MONTH($K86) &lt;= 1, MONTH($L86) &gt;= 1), IF($O86 &lt;&gt; "", $E86/$O86, ""), ""),"")</f>
        <v>#VALUE!</v>
      </c>
      <c r="Q86" s="10" t="e">
        <f>IF('FY2021'!$A88&lt;&gt;"",IF(AND(MONTH($K86) &lt;= 2, MONTH($L86) &gt;= 2), IF($O86 &lt;&gt; "", $E86/$O86, ""), ""),"")</f>
        <v>#VALUE!</v>
      </c>
      <c r="R86" s="10" t="e">
        <f>IF('FY2021'!$A88&lt;&gt;"",IF(AND(MONTH($K86) &lt;= 3, MONTH($L86) &gt;= 3), IF($O86 &lt;&gt; "", $E86/$O86, ""), ""),"")</f>
        <v>#VALUE!</v>
      </c>
      <c r="S86" s="10" t="e">
        <f>IF('FY2021'!$A88&lt;&gt;"",IF(AND(MONTH($K86) &lt;= 4, MONTH($L86) &gt;= 4), IF($O86 &lt;&gt; "", $E86/$O86, ""), ""),"")</f>
        <v>#VALUE!</v>
      </c>
      <c r="T86" s="10" t="e">
        <f>IF('FY2021'!$A88&lt;&gt;"",IF(AND(MONTH($K86) &lt;= 5, MONTH($L86) &gt;= 5), IF($O86 &lt;&gt; "", $E86/$O86, ""), ""),"")</f>
        <v>#VALUE!</v>
      </c>
      <c r="U86" s="10" t="e">
        <f>IF('FY2021'!$A88&lt;&gt;"",IF(AND(MONTH($K86) &lt;= 6, MONTH($L86) &gt;= 6), IF($O86 &lt;&gt; "", $E86/$O86, ""), ""),"")</f>
        <v>#VALUE!</v>
      </c>
      <c r="V86" s="10" t="e">
        <f>IF('FY2021'!$A88&lt;&gt;"",IF(AND(MONTH($K86) &lt;= 7, MONTH($L86) &gt;= 7 ), IF($O86 &lt;&gt; "", $E86/$O86, ""), ""),"")</f>
        <v>#VALUE!</v>
      </c>
      <c r="W86" s="10" t="e">
        <f>IF('FY2021'!$A88&lt;&gt;"",IF(AND(MONTH($K86) &lt;= 8, MONTH($L86) &gt;= 8), IF($O86 &lt;&gt; "", $E86/$O86, ""), ""),"")</f>
        <v>#VALUE!</v>
      </c>
      <c r="X86" s="10" t="e">
        <f>IF('FY2021'!$A88&lt;&gt;"",IF(AND(MONTH($K86) &lt;= 9, MONTH($L86) &gt;= 9), IF($O86 &lt;&gt; "", $E86/$O86, ""), ""),"")</f>
        <v>#VALUE!</v>
      </c>
      <c r="Y86" s="10" t="e">
        <f>IF('FY2021'!$A88&lt;&gt;"",IF(AND(MONTH($K86) &lt;= 10, MONTH($L86) &gt;= 10), IF($O86 &lt;&gt; "", $E86/$O86, ""), ""),"")</f>
        <v>#VALUE!</v>
      </c>
      <c r="Z86" s="10" t="e">
        <f>IF('FY2021'!$A88&lt;&gt;"",IF(AND(MONTH($K86) &lt;= 11, MONTH($L86) &gt;= 11), IF($O86 &lt;&gt; "", $E86/$O86, ""), ""),"")</f>
        <v>#VALUE!</v>
      </c>
      <c r="AA86" s="10" t="e">
        <f>IF('FY2021'!$A88&lt;&gt;"",IF(AND(MONTH($K86) &lt;= 12, MONTH($L86) &gt;= 12), IF($O86 &lt;&gt; "", $E86/$O86, ""), ""),"")</f>
        <v>#VALUE!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 t="e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#VALUE!</v>
      </c>
      <c r="L87" s="7" t="e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#VALUE!</v>
      </c>
      <c r="M87" s="7" t="e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#VALUE!</v>
      </c>
      <c r="N87" s="7" t="e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#VALUE!</v>
      </c>
      <c r="O87" s="5" t="e">
        <f t="shared" si="1"/>
        <v>#VALUE!</v>
      </c>
      <c r="P87" s="10" t="e">
        <f>IF('FY2021'!$A89&lt;&gt;"",IF(AND(MONTH($K87) &lt;= 1, MONTH($L87) &gt;= 1), IF($O87 &lt;&gt; "", $E87/$O87, ""), ""),"")</f>
        <v>#VALUE!</v>
      </c>
      <c r="Q87" s="10" t="e">
        <f>IF('FY2021'!$A89&lt;&gt;"",IF(AND(MONTH($K87) &lt;= 2, MONTH($L87) &gt;= 2), IF($O87 &lt;&gt; "", $E87/$O87, ""), ""),"")</f>
        <v>#VALUE!</v>
      </c>
      <c r="R87" s="10" t="e">
        <f>IF('FY2021'!$A89&lt;&gt;"",IF(AND(MONTH($K87) &lt;= 3, MONTH($L87) &gt;= 3), IF($O87 &lt;&gt; "", $E87/$O87, ""), ""),"")</f>
        <v>#VALUE!</v>
      </c>
      <c r="S87" s="10" t="e">
        <f>IF('FY2021'!$A89&lt;&gt;"",IF(AND(MONTH($K87) &lt;= 4, MONTH($L87) &gt;= 4), IF($O87 &lt;&gt; "", $E87/$O87, ""), ""),"")</f>
        <v>#VALUE!</v>
      </c>
      <c r="T87" s="10" t="e">
        <f>IF('FY2021'!$A89&lt;&gt;"",IF(AND(MONTH($K87) &lt;= 5, MONTH($L87) &gt;= 5), IF($O87 &lt;&gt; "", $E87/$O87, ""), ""),"")</f>
        <v>#VALUE!</v>
      </c>
      <c r="U87" s="10" t="e">
        <f>IF('FY2021'!$A89&lt;&gt;"",IF(AND(MONTH($K87) &lt;= 6, MONTH($L87) &gt;= 6), IF($O87 &lt;&gt; "", $E87/$O87, ""), ""),"")</f>
        <v>#VALUE!</v>
      </c>
      <c r="V87" s="10" t="e">
        <f>IF('FY2021'!$A89&lt;&gt;"",IF(AND(MONTH($K87) &lt;= 7, MONTH($L87) &gt;= 7 ), IF($O87 &lt;&gt; "", $E87/$O87, ""), ""),"")</f>
        <v>#VALUE!</v>
      </c>
      <c r="W87" s="10" t="e">
        <f>IF('FY2021'!$A89&lt;&gt;"",IF(AND(MONTH($K87) &lt;= 8, MONTH($L87) &gt;= 8), IF($O87 &lt;&gt; "", $E87/$O87, ""), ""),"")</f>
        <v>#VALUE!</v>
      </c>
      <c r="X87" s="10" t="e">
        <f>IF('FY2021'!$A89&lt;&gt;"",IF(AND(MONTH($K87) &lt;= 9, MONTH($L87) &gt;= 9), IF($O87 &lt;&gt; "", $E87/$O87, ""), ""),"")</f>
        <v>#VALUE!</v>
      </c>
      <c r="Y87" s="10" t="e">
        <f>IF('FY2021'!$A89&lt;&gt;"",IF(AND(MONTH($K87) &lt;= 10, MONTH($L87) &gt;= 10), IF($O87 &lt;&gt; "", $E87/$O87, ""), ""),"")</f>
        <v>#VALUE!</v>
      </c>
      <c r="Z87" s="10" t="e">
        <f>IF('FY2021'!$A89&lt;&gt;"",IF(AND(MONTH($K87) &lt;= 11, MONTH($L87) &gt;= 11), IF($O87 &lt;&gt; "", $E87/$O87, ""), ""),"")</f>
        <v>#VALUE!</v>
      </c>
      <c r="AA87" s="10" t="e">
        <f>IF('FY2021'!$A89&lt;&gt;"",IF(AND(MONTH($K87) &lt;= 12, MONTH($L87) &gt;= 12), IF($O87 &lt;&gt; "", $E87/$O87, ""), ""),"")</f>
        <v>#VALUE!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 t="e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#VALUE!</v>
      </c>
      <c r="L88" s="7" t="e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#VALUE!</v>
      </c>
      <c r="M88" s="7" t="e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#VALUE!</v>
      </c>
      <c r="N88" s="7" t="e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#VALUE!</v>
      </c>
      <c r="O88" s="5" t="e">
        <f t="shared" si="1"/>
        <v>#VALUE!</v>
      </c>
      <c r="P88" s="10" t="e">
        <f>IF('FY2021'!$A90&lt;&gt;"",IF(AND(MONTH($K88) &lt;= 1, MONTH($L88) &gt;= 1), IF($O88 &lt;&gt; "", $E88/$O88, ""), ""),"")</f>
        <v>#VALUE!</v>
      </c>
      <c r="Q88" s="10" t="e">
        <f>IF('FY2021'!$A90&lt;&gt;"",IF(AND(MONTH($K88) &lt;= 2, MONTH($L88) &gt;= 2), IF($O88 &lt;&gt; "", $E88/$O88, ""), ""),"")</f>
        <v>#VALUE!</v>
      </c>
      <c r="R88" s="10" t="e">
        <f>IF('FY2021'!$A90&lt;&gt;"",IF(AND(MONTH($K88) &lt;= 3, MONTH($L88) &gt;= 3), IF($O88 &lt;&gt; "", $E88/$O88, ""), ""),"")</f>
        <v>#VALUE!</v>
      </c>
      <c r="S88" s="10" t="e">
        <f>IF('FY2021'!$A90&lt;&gt;"",IF(AND(MONTH($K88) &lt;= 4, MONTH($L88) &gt;= 4), IF($O88 &lt;&gt; "", $E88/$O88, ""), ""),"")</f>
        <v>#VALUE!</v>
      </c>
      <c r="T88" s="10" t="e">
        <f>IF('FY2021'!$A90&lt;&gt;"",IF(AND(MONTH($K88) &lt;= 5, MONTH($L88) &gt;= 5), IF($O88 &lt;&gt; "", $E88/$O88, ""), ""),"")</f>
        <v>#VALUE!</v>
      </c>
      <c r="U88" s="10" t="e">
        <f>IF('FY2021'!$A90&lt;&gt;"",IF(AND(MONTH($K88) &lt;= 6, MONTH($L88) &gt;= 6), IF($O88 &lt;&gt; "", $E88/$O88, ""), ""),"")</f>
        <v>#VALUE!</v>
      </c>
      <c r="V88" s="10" t="e">
        <f>IF('FY2021'!$A90&lt;&gt;"",IF(AND(MONTH($K88) &lt;= 7, MONTH($L88) &gt;= 7 ), IF($O88 &lt;&gt; "", $E88/$O88, ""), ""),"")</f>
        <v>#VALUE!</v>
      </c>
      <c r="W88" s="10" t="e">
        <f>IF('FY2021'!$A90&lt;&gt;"",IF(AND(MONTH($K88) &lt;= 8, MONTH($L88) &gt;= 8), IF($O88 &lt;&gt; "", $E88/$O88, ""), ""),"")</f>
        <v>#VALUE!</v>
      </c>
      <c r="X88" s="10" t="e">
        <f>IF('FY2021'!$A90&lt;&gt;"",IF(AND(MONTH($K88) &lt;= 9, MONTH($L88) &gt;= 9), IF($O88 &lt;&gt; "", $E88/$O88, ""), ""),"")</f>
        <v>#VALUE!</v>
      </c>
      <c r="Y88" s="10" t="e">
        <f>IF('FY2021'!$A90&lt;&gt;"",IF(AND(MONTH($K88) &lt;= 10, MONTH($L88) &gt;= 10), IF($O88 &lt;&gt; "", $E88/$O88, ""), ""),"")</f>
        <v>#VALUE!</v>
      </c>
      <c r="Z88" s="10" t="e">
        <f>IF('FY2021'!$A90&lt;&gt;"",IF(AND(MONTH($K88) &lt;= 11, MONTH($L88) &gt;= 11), IF($O88 &lt;&gt; "", $E88/$O88, ""), ""),"")</f>
        <v>#VALUE!</v>
      </c>
      <c r="AA88" s="10" t="e">
        <f>IF('FY2021'!$A90&lt;&gt;"",IF(AND(MONTH($K88) &lt;= 12, MONTH($L88) &gt;= 12), IF($O88 &lt;&gt; "", $E88/$O88, ""), ""),"")</f>
        <v>#VALUE!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 t="e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#VALUE!</v>
      </c>
      <c r="L89" s="7" t="e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#VALUE!</v>
      </c>
      <c r="M89" s="7" t="e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#VALUE!</v>
      </c>
      <c r="N89" s="7" t="e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#VALUE!</v>
      </c>
      <c r="O89" s="5" t="e">
        <f t="shared" si="1"/>
        <v>#VALUE!</v>
      </c>
      <c r="P89" s="10" t="e">
        <f>IF('FY2021'!$A91&lt;&gt;"",IF(AND(MONTH($K89) &lt;= 1, MONTH($L89) &gt;= 1), IF($O89 &lt;&gt; "", $E89/$O89, ""), ""),"")</f>
        <v>#VALUE!</v>
      </c>
      <c r="Q89" s="10" t="e">
        <f>IF('FY2021'!$A91&lt;&gt;"",IF(AND(MONTH($K89) &lt;= 2, MONTH($L89) &gt;= 2), IF($O89 &lt;&gt; "", $E89/$O89, ""), ""),"")</f>
        <v>#VALUE!</v>
      </c>
      <c r="R89" s="10" t="e">
        <f>IF('FY2021'!$A91&lt;&gt;"",IF(AND(MONTH($K89) &lt;= 3, MONTH($L89) &gt;= 3), IF($O89 &lt;&gt; "", $E89/$O89, ""), ""),"")</f>
        <v>#VALUE!</v>
      </c>
      <c r="S89" s="10" t="e">
        <f>IF('FY2021'!$A91&lt;&gt;"",IF(AND(MONTH($K89) &lt;= 4, MONTH($L89) &gt;= 4), IF($O89 &lt;&gt; "", $E89/$O89, ""), ""),"")</f>
        <v>#VALUE!</v>
      </c>
      <c r="T89" s="10" t="e">
        <f>IF('FY2021'!$A91&lt;&gt;"",IF(AND(MONTH($K89) &lt;= 5, MONTH($L89) &gt;= 5), IF($O89 &lt;&gt; "", $E89/$O89, ""), ""),"")</f>
        <v>#VALUE!</v>
      </c>
      <c r="U89" s="10" t="e">
        <f>IF('FY2021'!$A91&lt;&gt;"",IF(AND(MONTH($K89) &lt;= 6, MONTH($L89) &gt;= 6), IF($O89 &lt;&gt; "", $E89/$O89, ""), ""),"")</f>
        <v>#VALUE!</v>
      </c>
      <c r="V89" s="10" t="e">
        <f>IF('FY2021'!$A91&lt;&gt;"",IF(AND(MONTH($K89) &lt;= 7, MONTH($L89) &gt;= 7 ), IF($O89 &lt;&gt; "", $E89/$O89, ""), ""),"")</f>
        <v>#VALUE!</v>
      </c>
      <c r="W89" s="10" t="e">
        <f>IF('FY2021'!$A91&lt;&gt;"",IF(AND(MONTH($K89) &lt;= 8, MONTH($L89) &gt;= 8), IF($O89 &lt;&gt; "", $E89/$O89, ""), ""),"")</f>
        <v>#VALUE!</v>
      </c>
      <c r="X89" s="10" t="e">
        <f>IF('FY2021'!$A91&lt;&gt;"",IF(AND(MONTH($K89) &lt;= 9, MONTH($L89) &gt;= 9), IF($O89 &lt;&gt; "", $E89/$O89, ""), ""),"")</f>
        <v>#VALUE!</v>
      </c>
      <c r="Y89" s="10" t="e">
        <f>IF('FY2021'!$A91&lt;&gt;"",IF(AND(MONTH($K89) &lt;= 10, MONTH($L89) &gt;= 10), IF($O89 &lt;&gt; "", $E89/$O89, ""), ""),"")</f>
        <v>#VALUE!</v>
      </c>
      <c r="Z89" s="10" t="e">
        <f>IF('FY2021'!$A91&lt;&gt;"",IF(AND(MONTH($K89) &lt;= 11, MONTH($L89) &gt;= 11), IF($O89 &lt;&gt; "", $E89/$O89, ""), ""),"")</f>
        <v>#VALUE!</v>
      </c>
      <c r="AA89" s="10" t="e">
        <f>IF('FY2021'!$A91&lt;&gt;"",IF(AND(MONTH($K89) &lt;= 12, MONTH($L89) &gt;= 12), IF($O89 &lt;&gt; "", $E89/$O89, ""), ""),"")</f>
        <v>#VALUE!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 t="e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#VALUE!</v>
      </c>
      <c r="L90" s="7" t="e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#VALUE!</v>
      </c>
      <c r="M90" s="7" t="e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#VALUE!</v>
      </c>
      <c r="N90" s="7" t="e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#VALUE!</v>
      </c>
      <c r="O90" s="5" t="e">
        <f t="shared" si="1"/>
        <v>#VALUE!</v>
      </c>
      <c r="P90" s="10" t="e">
        <f>IF('FY2021'!$A92&lt;&gt;"",IF(AND(MONTH($K90) &lt;= 1, MONTH($L90) &gt;= 1), IF($O90 &lt;&gt; "", $E90/$O90, ""), ""),"")</f>
        <v>#VALUE!</v>
      </c>
      <c r="Q90" s="10" t="e">
        <f>IF('FY2021'!$A92&lt;&gt;"",IF(AND(MONTH($K90) &lt;= 2, MONTH($L90) &gt;= 2), IF($O90 &lt;&gt; "", $E90/$O90, ""), ""),"")</f>
        <v>#VALUE!</v>
      </c>
      <c r="R90" s="10" t="e">
        <f>IF('FY2021'!$A92&lt;&gt;"",IF(AND(MONTH($K90) &lt;= 3, MONTH($L90) &gt;= 3), IF($O90 &lt;&gt; "", $E90/$O90, ""), ""),"")</f>
        <v>#VALUE!</v>
      </c>
      <c r="S90" s="10" t="e">
        <f>IF('FY2021'!$A92&lt;&gt;"",IF(AND(MONTH($K90) &lt;= 4, MONTH($L90) &gt;= 4), IF($O90 &lt;&gt; "", $E90/$O90, ""), ""),"")</f>
        <v>#VALUE!</v>
      </c>
      <c r="T90" s="10" t="e">
        <f>IF('FY2021'!$A92&lt;&gt;"",IF(AND(MONTH($K90) &lt;= 5, MONTH($L90) &gt;= 5), IF($O90 &lt;&gt; "", $E90/$O90, ""), ""),"")</f>
        <v>#VALUE!</v>
      </c>
      <c r="U90" s="10" t="e">
        <f>IF('FY2021'!$A92&lt;&gt;"",IF(AND(MONTH($K90) &lt;= 6, MONTH($L90) &gt;= 6), IF($O90 &lt;&gt; "", $E90/$O90, ""), ""),"")</f>
        <v>#VALUE!</v>
      </c>
      <c r="V90" s="10" t="e">
        <f>IF('FY2021'!$A92&lt;&gt;"",IF(AND(MONTH($K90) &lt;= 7, MONTH($L90) &gt;= 7 ), IF($O90 &lt;&gt; "", $E90/$O90, ""), ""),"")</f>
        <v>#VALUE!</v>
      </c>
      <c r="W90" s="10" t="e">
        <f>IF('FY2021'!$A92&lt;&gt;"",IF(AND(MONTH($K90) &lt;= 8, MONTH($L90) &gt;= 8), IF($O90 &lt;&gt; "", $E90/$O90, ""), ""),"")</f>
        <v>#VALUE!</v>
      </c>
      <c r="X90" s="10" t="e">
        <f>IF('FY2021'!$A92&lt;&gt;"",IF(AND(MONTH($K90) &lt;= 9, MONTH($L90) &gt;= 9), IF($O90 &lt;&gt; "", $E90/$O90, ""), ""),"")</f>
        <v>#VALUE!</v>
      </c>
      <c r="Y90" s="10" t="e">
        <f>IF('FY2021'!$A92&lt;&gt;"",IF(AND(MONTH($K90) &lt;= 10, MONTH($L90) &gt;= 10), IF($O90 &lt;&gt; "", $E90/$O90, ""), ""),"")</f>
        <v>#VALUE!</v>
      </c>
      <c r="Z90" s="10" t="e">
        <f>IF('FY2021'!$A92&lt;&gt;"",IF(AND(MONTH($K90) &lt;= 11, MONTH($L90) &gt;= 11), IF($O90 &lt;&gt; "", $E90/$O90, ""), ""),"")</f>
        <v>#VALUE!</v>
      </c>
      <c r="AA90" s="10" t="e">
        <f>IF('FY2021'!$A92&lt;&gt;"",IF(AND(MONTH($K90) &lt;= 12, MONTH($L90) &gt;= 12), IF($O90 &lt;&gt; "", $E90/$O90, ""), ""),"")</f>
        <v>#VALUE!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 t="e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#VALUE!</v>
      </c>
      <c r="L91" s="7" t="e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#VALUE!</v>
      </c>
      <c r="M91" s="7" t="e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#VALUE!</v>
      </c>
      <c r="N91" s="7" t="e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#VALUE!</v>
      </c>
      <c r="O91" s="5" t="e">
        <f t="shared" si="1"/>
        <v>#VALUE!</v>
      </c>
      <c r="P91" s="10" t="e">
        <f>IF('FY2021'!$A93&lt;&gt;"",IF(AND(MONTH($K91) &lt;= 1, MONTH($L91) &gt;= 1), IF($O91 &lt;&gt; "", $E91/$O91, ""), ""),"")</f>
        <v>#VALUE!</v>
      </c>
      <c r="Q91" s="10" t="e">
        <f>IF('FY2021'!$A93&lt;&gt;"",IF(AND(MONTH($K91) &lt;= 2, MONTH($L91) &gt;= 2), IF($O91 &lt;&gt; "", $E91/$O91, ""), ""),"")</f>
        <v>#VALUE!</v>
      </c>
      <c r="R91" s="10" t="e">
        <f>IF('FY2021'!$A93&lt;&gt;"",IF(AND(MONTH($K91) &lt;= 3, MONTH($L91) &gt;= 3), IF($O91 &lt;&gt; "", $E91/$O91, ""), ""),"")</f>
        <v>#VALUE!</v>
      </c>
      <c r="S91" s="10" t="e">
        <f>IF('FY2021'!$A93&lt;&gt;"",IF(AND(MONTH($K91) &lt;= 4, MONTH($L91) &gt;= 4), IF($O91 &lt;&gt; "", $E91/$O91, ""), ""),"")</f>
        <v>#VALUE!</v>
      </c>
      <c r="T91" s="10" t="e">
        <f>IF('FY2021'!$A93&lt;&gt;"",IF(AND(MONTH($K91) &lt;= 5, MONTH($L91) &gt;= 5), IF($O91 &lt;&gt; "", $E91/$O91, ""), ""),"")</f>
        <v>#VALUE!</v>
      </c>
      <c r="U91" s="10" t="e">
        <f>IF('FY2021'!$A93&lt;&gt;"",IF(AND(MONTH($K91) &lt;= 6, MONTH($L91) &gt;= 6), IF($O91 &lt;&gt; "", $E91/$O91, ""), ""),"")</f>
        <v>#VALUE!</v>
      </c>
      <c r="V91" s="10" t="e">
        <f>IF('FY2021'!$A93&lt;&gt;"",IF(AND(MONTH($K91) &lt;= 7, MONTH($L91) &gt;= 7 ), IF($O91 &lt;&gt; "", $E91/$O91, ""), ""),"")</f>
        <v>#VALUE!</v>
      </c>
      <c r="W91" s="10" t="e">
        <f>IF('FY2021'!$A93&lt;&gt;"",IF(AND(MONTH($K91) &lt;= 8, MONTH($L91) &gt;= 8), IF($O91 &lt;&gt; "", $E91/$O91, ""), ""),"")</f>
        <v>#VALUE!</v>
      </c>
      <c r="X91" s="10" t="e">
        <f>IF('FY2021'!$A93&lt;&gt;"",IF(AND(MONTH($K91) &lt;= 9, MONTH($L91) &gt;= 9), IF($O91 &lt;&gt; "", $E91/$O91, ""), ""),"")</f>
        <v>#VALUE!</v>
      </c>
      <c r="Y91" s="10" t="e">
        <f>IF('FY2021'!$A93&lt;&gt;"",IF(AND(MONTH($K91) &lt;= 10, MONTH($L91) &gt;= 10), IF($O91 &lt;&gt; "", $E91/$O91, ""), ""),"")</f>
        <v>#VALUE!</v>
      </c>
      <c r="Z91" s="10" t="e">
        <f>IF('FY2021'!$A93&lt;&gt;"",IF(AND(MONTH($K91) &lt;= 11, MONTH($L91) &gt;= 11), IF($O91 &lt;&gt; "", $E91/$O91, ""), ""),"")</f>
        <v>#VALUE!</v>
      </c>
      <c r="AA91" s="10" t="e">
        <f>IF('FY2021'!$A93&lt;&gt;"",IF(AND(MONTH($K91) &lt;= 12, MONTH($L91) &gt;= 12), IF($O91 &lt;&gt; "", $E91/$O91, ""), ""),"")</f>
        <v>#VALUE!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 t="e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#VALUE!</v>
      </c>
      <c r="L92" s="7" t="e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#VALUE!</v>
      </c>
      <c r="M92" s="7" t="e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#VALUE!</v>
      </c>
      <c r="N92" s="7" t="e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#VALUE!</v>
      </c>
      <c r="O92" s="5" t="e">
        <f t="shared" si="1"/>
        <v>#VALUE!</v>
      </c>
      <c r="P92" s="10" t="e">
        <f>IF('FY2021'!$A94&lt;&gt;"",IF(AND(MONTH($K92) &lt;= 1, MONTH($L92) &gt;= 1), IF($O92 &lt;&gt; "", $E92/$O92, ""), ""),"")</f>
        <v>#VALUE!</v>
      </c>
      <c r="Q92" s="10" t="e">
        <f>IF('FY2021'!$A94&lt;&gt;"",IF(AND(MONTH($K92) &lt;= 2, MONTH($L92) &gt;= 2), IF($O92 &lt;&gt; "", $E92/$O92, ""), ""),"")</f>
        <v>#VALUE!</v>
      </c>
      <c r="R92" s="10" t="e">
        <f>IF('FY2021'!$A94&lt;&gt;"",IF(AND(MONTH($K92) &lt;= 3, MONTH($L92) &gt;= 3), IF($O92 &lt;&gt; "", $E92/$O92, ""), ""),"")</f>
        <v>#VALUE!</v>
      </c>
      <c r="S92" s="10" t="e">
        <f>IF('FY2021'!$A94&lt;&gt;"",IF(AND(MONTH($K92) &lt;= 4, MONTH($L92) &gt;= 4), IF($O92 &lt;&gt; "", $E92/$O92, ""), ""),"")</f>
        <v>#VALUE!</v>
      </c>
      <c r="T92" s="10" t="e">
        <f>IF('FY2021'!$A94&lt;&gt;"",IF(AND(MONTH($K92) &lt;= 5, MONTH($L92) &gt;= 5), IF($O92 &lt;&gt; "", $E92/$O92, ""), ""),"")</f>
        <v>#VALUE!</v>
      </c>
      <c r="U92" s="10" t="e">
        <f>IF('FY2021'!$A94&lt;&gt;"",IF(AND(MONTH($K92) &lt;= 6, MONTH($L92) &gt;= 6), IF($O92 &lt;&gt; "", $E92/$O92, ""), ""),"")</f>
        <v>#VALUE!</v>
      </c>
      <c r="V92" s="10" t="e">
        <f>IF('FY2021'!$A94&lt;&gt;"",IF(AND(MONTH($K92) &lt;= 7, MONTH($L92) &gt;= 7 ), IF($O92 &lt;&gt; "", $E92/$O92, ""), ""),"")</f>
        <v>#VALUE!</v>
      </c>
      <c r="W92" s="10" t="e">
        <f>IF('FY2021'!$A94&lt;&gt;"",IF(AND(MONTH($K92) &lt;= 8, MONTH($L92) &gt;= 8), IF($O92 &lt;&gt; "", $E92/$O92, ""), ""),"")</f>
        <v>#VALUE!</v>
      </c>
      <c r="X92" s="10" t="e">
        <f>IF('FY2021'!$A94&lt;&gt;"",IF(AND(MONTH($K92) &lt;= 9, MONTH($L92) &gt;= 9), IF($O92 &lt;&gt; "", $E92/$O92, ""), ""),"")</f>
        <v>#VALUE!</v>
      </c>
      <c r="Y92" s="10" t="e">
        <f>IF('FY2021'!$A94&lt;&gt;"",IF(AND(MONTH($K92) &lt;= 10, MONTH($L92) &gt;= 10), IF($O92 &lt;&gt; "", $E92/$O92, ""), ""),"")</f>
        <v>#VALUE!</v>
      </c>
      <c r="Z92" s="10" t="e">
        <f>IF('FY2021'!$A94&lt;&gt;"",IF(AND(MONTH($K92) &lt;= 11, MONTH($L92) &gt;= 11), IF($O92 &lt;&gt; "", $E92/$O92, ""), ""),"")</f>
        <v>#VALUE!</v>
      </c>
      <c r="AA92" s="10" t="e">
        <f>IF('FY2021'!$A94&lt;&gt;"",IF(AND(MONTH($K92) &lt;= 12, MONTH($L92) &gt;= 12), IF($O92 &lt;&gt; "", $E92/$O92, ""), ""),"")</f>
        <v>#VALUE!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 t="e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#VALUE!</v>
      </c>
      <c r="L93" s="7" t="e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#VALUE!</v>
      </c>
      <c r="M93" s="7" t="e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#VALUE!</v>
      </c>
      <c r="N93" s="7" t="e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#VALUE!</v>
      </c>
      <c r="O93" s="5" t="e">
        <f t="shared" si="1"/>
        <v>#VALUE!</v>
      </c>
      <c r="P93" s="10" t="e">
        <f>IF('FY2021'!$A95&lt;&gt;"",IF(AND(MONTH($K93) &lt;= 1, MONTH($L93) &gt;= 1), IF($O93 &lt;&gt; "", $E93/$O93, ""), ""),"")</f>
        <v>#VALUE!</v>
      </c>
      <c r="Q93" s="10" t="e">
        <f>IF('FY2021'!$A95&lt;&gt;"",IF(AND(MONTH($K93) &lt;= 2, MONTH($L93) &gt;= 2), IF($O93 &lt;&gt; "", $E93/$O93, ""), ""),"")</f>
        <v>#VALUE!</v>
      </c>
      <c r="R93" s="10" t="e">
        <f>IF('FY2021'!$A95&lt;&gt;"",IF(AND(MONTH($K93) &lt;= 3, MONTH($L93) &gt;= 3), IF($O93 &lt;&gt; "", $E93/$O93, ""), ""),"")</f>
        <v>#VALUE!</v>
      </c>
      <c r="S93" s="10" t="e">
        <f>IF('FY2021'!$A95&lt;&gt;"",IF(AND(MONTH($K93) &lt;= 4, MONTH($L93) &gt;= 4), IF($O93 &lt;&gt; "", $E93/$O93, ""), ""),"")</f>
        <v>#VALUE!</v>
      </c>
      <c r="T93" s="10" t="e">
        <f>IF('FY2021'!$A95&lt;&gt;"",IF(AND(MONTH($K93) &lt;= 5, MONTH($L93) &gt;= 5), IF($O93 &lt;&gt; "", $E93/$O93, ""), ""),"")</f>
        <v>#VALUE!</v>
      </c>
      <c r="U93" s="10" t="e">
        <f>IF('FY2021'!$A95&lt;&gt;"",IF(AND(MONTH($K93) &lt;= 6, MONTH($L93) &gt;= 6), IF($O93 &lt;&gt; "", $E93/$O93, ""), ""),"")</f>
        <v>#VALUE!</v>
      </c>
      <c r="V93" s="10" t="e">
        <f>IF('FY2021'!$A95&lt;&gt;"",IF(AND(MONTH($K93) &lt;= 7, MONTH($L93) &gt;= 7 ), IF($O93 &lt;&gt; "", $E93/$O93, ""), ""),"")</f>
        <v>#VALUE!</v>
      </c>
      <c r="W93" s="10" t="e">
        <f>IF('FY2021'!$A95&lt;&gt;"",IF(AND(MONTH($K93) &lt;= 8, MONTH($L93) &gt;= 8), IF($O93 &lt;&gt; "", $E93/$O93, ""), ""),"")</f>
        <v>#VALUE!</v>
      </c>
      <c r="X93" s="10" t="e">
        <f>IF('FY2021'!$A95&lt;&gt;"",IF(AND(MONTH($K93) &lt;= 9, MONTH($L93) &gt;= 9), IF($O93 &lt;&gt; "", $E93/$O93, ""), ""),"")</f>
        <v>#VALUE!</v>
      </c>
      <c r="Y93" s="10" t="e">
        <f>IF('FY2021'!$A95&lt;&gt;"",IF(AND(MONTH($K93) &lt;= 10, MONTH($L93) &gt;= 10), IF($O93 &lt;&gt; "", $E93/$O93, ""), ""),"")</f>
        <v>#VALUE!</v>
      </c>
      <c r="Z93" s="10" t="e">
        <f>IF('FY2021'!$A95&lt;&gt;"",IF(AND(MONTH($K93) &lt;= 11, MONTH($L93) &gt;= 11), IF($O93 &lt;&gt; "", $E93/$O93, ""), ""),"")</f>
        <v>#VALUE!</v>
      </c>
      <c r="AA93" s="10" t="e">
        <f>IF('FY2021'!$A95&lt;&gt;"",IF(AND(MONTH($K93) &lt;= 12, MONTH($L93) &gt;= 12), IF($O93 &lt;&gt; "", $E93/$O93, ""), ""),"")</f>
        <v>#VALUE!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 t="e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#VALUE!</v>
      </c>
      <c r="L94" s="7" t="e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#VALUE!</v>
      </c>
      <c r="M94" s="7" t="e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#VALUE!</v>
      </c>
      <c r="N94" s="7" t="e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#VALUE!</v>
      </c>
      <c r="O94" s="5" t="e">
        <f t="shared" si="1"/>
        <v>#VALUE!</v>
      </c>
      <c r="P94" s="10" t="e">
        <f>IF('FY2021'!$A96&lt;&gt;"",IF(AND(MONTH($K94) &lt;= 1, MONTH($L94) &gt;= 1), IF($O94 &lt;&gt; "", $E94/$O94, ""), ""),"")</f>
        <v>#VALUE!</v>
      </c>
      <c r="Q94" s="10" t="e">
        <f>IF('FY2021'!$A96&lt;&gt;"",IF(AND(MONTH($K94) &lt;= 2, MONTH($L94) &gt;= 2), IF($O94 &lt;&gt; "", $E94/$O94, ""), ""),"")</f>
        <v>#VALUE!</v>
      </c>
      <c r="R94" s="10" t="e">
        <f>IF('FY2021'!$A96&lt;&gt;"",IF(AND(MONTH($K94) &lt;= 3, MONTH($L94) &gt;= 3), IF($O94 &lt;&gt; "", $E94/$O94, ""), ""),"")</f>
        <v>#VALUE!</v>
      </c>
      <c r="S94" s="10" t="e">
        <f>IF('FY2021'!$A96&lt;&gt;"",IF(AND(MONTH($K94) &lt;= 4, MONTH($L94) &gt;= 4), IF($O94 &lt;&gt; "", $E94/$O94, ""), ""),"")</f>
        <v>#VALUE!</v>
      </c>
      <c r="T94" s="10" t="e">
        <f>IF('FY2021'!$A96&lt;&gt;"",IF(AND(MONTH($K94) &lt;= 5, MONTH($L94) &gt;= 5), IF($O94 &lt;&gt; "", $E94/$O94, ""), ""),"")</f>
        <v>#VALUE!</v>
      </c>
      <c r="U94" s="10" t="e">
        <f>IF('FY2021'!$A96&lt;&gt;"",IF(AND(MONTH($K94) &lt;= 6, MONTH($L94) &gt;= 6), IF($O94 &lt;&gt; "", $E94/$O94, ""), ""),"")</f>
        <v>#VALUE!</v>
      </c>
      <c r="V94" s="10" t="e">
        <f>IF('FY2021'!$A96&lt;&gt;"",IF(AND(MONTH($K94) &lt;= 7, MONTH($L94) &gt;= 7 ), IF($O94 &lt;&gt; "", $E94/$O94, ""), ""),"")</f>
        <v>#VALUE!</v>
      </c>
      <c r="W94" s="10" t="e">
        <f>IF('FY2021'!$A96&lt;&gt;"",IF(AND(MONTH($K94) &lt;= 8, MONTH($L94) &gt;= 8), IF($O94 &lt;&gt; "", $E94/$O94, ""), ""),"")</f>
        <v>#VALUE!</v>
      </c>
      <c r="X94" s="10" t="e">
        <f>IF('FY2021'!$A96&lt;&gt;"",IF(AND(MONTH($K94) &lt;= 9, MONTH($L94) &gt;= 9), IF($O94 &lt;&gt; "", $E94/$O94, ""), ""),"")</f>
        <v>#VALUE!</v>
      </c>
      <c r="Y94" s="10" t="e">
        <f>IF('FY2021'!$A96&lt;&gt;"",IF(AND(MONTH($K94) &lt;= 10, MONTH($L94) &gt;= 10), IF($O94 &lt;&gt; "", $E94/$O94, ""), ""),"")</f>
        <v>#VALUE!</v>
      </c>
      <c r="Z94" s="10" t="e">
        <f>IF('FY2021'!$A96&lt;&gt;"",IF(AND(MONTH($K94) &lt;= 11, MONTH($L94) &gt;= 11), IF($O94 &lt;&gt; "", $E94/$O94, ""), ""),"")</f>
        <v>#VALUE!</v>
      </c>
      <c r="AA94" s="10" t="e">
        <f>IF('FY2021'!$A96&lt;&gt;"",IF(AND(MONTH($K94) &lt;= 12, MONTH($L94) &gt;= 12), IF($O94 &lt;&gt; "", $E94/$O94, ""), ""),"")</f>
        <v>#VALUE!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 t="e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#VALUE!</v>
      </c>
      <c r="L95" s="7" t="e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#VALUE!</v>
      </c>
      <c r="M95" s="7" t="e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#VALUE!</v>
      </c>
      <c r="N95" s="7" t="e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#VALUE!</v>
      </c>
      <c r="O95" s="5" t="e">
        <f t="shared" si="1"/>
        <v>#VALUE!</v>
      </c>
      <c r="P95" s="10" t="e">
        <f>IF('FY2021'!$A97&lt;&gt;"",IF(AND(MONTH($K95) &lt;= 1, MONTH($L95) &gt;= 1), IF($O95 &lt;&gt; "", $E95/$O95, ""), ""),"")</f>
        <v>#VALUE!</v>
      </c>
      <c r="Q95" s="10" t="e">
        <f>IF('FY2021'!$A97&lt;&gt;"",IF(AND(MONTH($K95) &lt;= 2, MONTH($L95) &gt;= 2), IF($O95 &lt;&gt; "", $E95/$O95, ""), ""),"")</f>
        <v>#VALUE!</v>
      </c>
      <c r="R95" s="10" t="e">
        <f>IF('FY2021'!$A97&lt;&gt;"",IF(AND(MONTH($K95) &lt;= 3, MONTH($L95) &gt;= 3), IF($O95 &lt;&gt; "", $E95/$O95, ""), ""),"")</f>
        <v>#VALUE!</v>
      </c>
      <c r="S95" s="10" t="e">
        <f>IF('FY2021'!$A97&lt;&gt;"",IF(AND(MONTH($K95) &lt;= 4, MONTH($L95) &gt;= 4), IF($O95 &lt;&gt; "", $E95/$O95, ""), ""),"")</f>
        <v>#VALUE!</v>
      </c>
      <c r="T95" s="10" t="e">
        <f>IF('FY2021'!$A97&lt;&gt;"",IF(AND(MONTH($K95) &lt;= 5, MONTH($L95) &gt;= 5), IF($O95 &lt;&gt; "", $E95/$O95, ""), ""),"")</f>
        <v>#VALUE!</v>
      </c>
      <c r="U95" s="10" t="e">
        <f>IF('FY2021'!$A97&lt;&gt;"",IF(AND(MONTH($K95) &lt;= 6, MONTH($L95) &gt;= 6), IF($O95 &lt;&gt; "", $E95/$O95, ""), ""),"")</f>
        <v>#VALUE!</v>
      </c>
      <c r="V95" s="10" t="e">
        <f>IF('FY2021'!$A97&lt;&gt;"",IF(AND(MONTH($K95) &lt;= 7, MONTH($L95) &gt;= 7 ), IF($O95 &lt;&gt; "", $E95/$O95, ""), ""),"")</f>
        <v>#VALUE!</v>
      </c>
      <c r="W95" s="10" t="e">
        <f>IF('FY2021'!$A97&lt;&gt;"",IF(AND(MONTH($K95) &lt;= 8, MONTH($L95) &gt;= 8), IF($O95 &lt;&gt; "", $E95/$O95, ""), ""),"")</f>
        <v>#VALUE!</v>
      </c>
      <c r="X95" s="10" t="e">
        <f>IF('FY2021'!$A97&lt;&gt;"",IF(AND(MONTH($K95) &lt;= 9, MONTH($L95) &gt;= 9), IF($O95 &lt;&gt; "", $E95/$O95, ""), ""),"")</f>
        <v>#VALUE!</v>
      </c>
      <c r="Y95" s="10" t="e">
        <f>IF('FY2021'!$A97&lt;&gt;"",IF(AND(MONTH($K95) &lt;= 10, MONTH($L95) &gt;= 10), IF($O95 &lt;&gt; "", $E95/$O95, ""), ""),"")</f>
        <v>#VALUE!</v>
      </c>
      <c r="Z95" s="10" t="e">
        <f>IF('FY2021'!$A97&lt;&gt;"",IF(AND(MONTH($K95) &lt;= 11, MONTH($L95) &gt;= 11), IF($O95 &lt;&gt; "", $E95/$O95, ""), ""),"")</f>
        <v>#VALUE!</v>
      </c>
      <c r="AA95" s="10" t="e">
        <f>IF('FY2021'!$A97&lt;&gt;"",IF(AND(MONTH($K95) &lt;= 12, MONTH($L95) &gt;= 12), IF($O95 &lt;&gt; "", $E95/$O95, ""), ""),"")</f>
        <v>#VALUE!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 t="e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#VALUE!</v>
      </c>
      <c r="L96" s="7" t="e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#VALUE!</v>
      </c>
      <c r="M96" s="7" t="e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#VALUE!</v>
      </c>
      <c r="N96" s="7" t="e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#VALUE!</v>
      </c>
      <c r="O96" s="5" t="e">
        <f t="shared" si="1"/>
        <v>#VALUE!</v>
      </c>
      <c r="P96" s="10" t="e">
        <f>IF('FY2021'!$A98&lt;&gt;"",IF(AND(MONTH($K96) &lt;= 1, MONTH($L96) &gt;= 1), IF($O96 &lt;&gt; "", $E96/$O96, ""), ""),"")</f>
        <v>#VALUE!</v>
      </c>
      <c r="Q96" s="10" t="e">
        <f>IF('FY2021'!$A98&lt;&gt;"",IF(AND(MONTH($K96) &lt;= 2, MONTH($L96) &gt;= 2), IF($O96 &lt;&gt; "", $E96/$O96, ""), ""),"")</f>
        <v>#VALUE!</v>
      </c>
      <c r="R96" s="10" t="e">
        <f>IF('FY2021'!$A98&lt;&gt;"",IF(AND(MONTH($K96) &lt;= 3, MONTH($L96) &gt;= 3), IF($O96 &lt;&gt; "", $E96/$O96, ""), ""),"")</f>
        <v>#VALUE!</v>
      </c>
      <c r="S96" s="10" t="e">
        <f>IF('FY2021'!$A98&lt;&gt;"",IF(AND(MONTH($K96) &lt;= 4, MONTH($L96) &gt;= 4), IF($O96 &lt;&gt; "", $E96/$O96, ""), ""),"")</f>
        <v>#VALUE!</v>
      </c>
      <c r="T96" s="10" t="e">
        <f>IF('FY2021'!$A98&lt;&gt;"",IF(AND(MONTH($K96) &lt;= 5, MONTH($L96) &gt;= 5), IF($O96 &lt;&gt; "", $E96/$O96, ""), ""),"")</f>
        <v>#VALUE!</v>
      </c>
      <c r="U96" s="10" t="e">
        <f>IF('FY2021'!$A98&lt;&gt;"",IF(AND(MONTH($K96) &lt;= 6, MONTH($L96) &gt;= 6), IF($O96 &lt;&gt; "", $E96/$O96, ""), ""),"")</f>
        <v>#VALUE!</v>
      </c>
      <c r="V96" s="10" t="e">
        <f>IF('FY2021'!$A98&lt;&gt;"",IF(AND(MONTH($K96) &lt;= 7, MONTH($L96) &gt;= 7 ), IF($O96 &lt;&gt; "", $E96/$O96, ""), ""),"")</f>
        <v>#VALUE!</v>
      </c>
      <c r="W96" s="10" t="e">
        <f>IF('FY2021'!$A98&lt;&gt;"",IF(AND(MONTH($K96) &lt;= 8, MONTH($L96) &gt;= 8), IF($O96 &lt;&gt; "", $E96/$O96, ""), ""),"")</f>
        <v>#VALUE!</v>
      </c>
      <c r="X96" s="10" t="e">
        <f>IF('FY2021'!$A98&lt;&gt;"",IF(AND(MONTH($K96) &lt;= 9, MONTH($L96) &gt;= 9), IF($O96 &lt;&gt; "", $E96/$O96, ""), ""),"")</f>
        <v>#VALUE!</v>
      </c>
      <c r="Y96" s="10" t="e">
        <f>IF('FY2021'!$A98&lt;&gt;"",IF(AND(MONTH($K96) &lt;= 10, MONTH($L96) &gt;= 10), IF($O96 &lt;&gt; "", $E96/$O96, ""), ""),"")</f>
        <v>#VALUE!</v>
      </c>
      <c r="Z96" s="10" t="e">
        <f>IF('FY2021'!$A98&lt;&gt;"",IF(AND(MONTH($K96) &lt;= 11, MONTH($L96) &gt;= 11), IF($O96 &lt;&gt; "", $E96/$O96, ""), ""),"")</f>
        <v>#VALUE!</v>
      </c>
      <c r="AA96" s="10" t="e">
        <f>IF('FY2021'!$A98&lt;&gt;"",IF(AND(MONTH($K96) &lt;= 12, MONTH($L96) &gt;= 12), IF($O96 &lt;&gt; "", $E96/$O96, ""), ""),"")</f>
        <v>#VALUE!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 t="e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#VALUE!</v>
      </c>
      <c r="L97" s="7" t="e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#VALUE!</v>
      </c>
      <c r="M97" s="7" t="e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#VALUE!</v>
      </c>
      <c r="N97" s="7" t="e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#VALUE!</v>
      </c>
      <c r="O97" s="5" t="e">
        <f t="shared" si="1"/>
        <v>#VALUE!</v>
      </c>
      <c r="P97" s="10" t="e">
        <f>IF('FY2021'!$A99&lt;&gt;"",IF(AND(MONTH($K97) &lt;= 1, MONTH($L97) &gt;= 1), IF($O97 &lt;&gt; "", $E97/$O97, ""), ""),"")</f>
        <v>#VALUE!</v>
      </c>
      <c r="Q97" s="10" t="e">
        <f>IF('FY2021'!$A99&lt;&gt;"",IF(AND(MONTH($K97) &lt;= 2, MONTH($L97) &gt;= 2), IF($O97 &lt;&gt; "", $E97/$O97, ""), ""),"")</f>
        <v>#VALUE!</v>
      </c>
      <c r="R97" s="10" t="e">
        <f>IF('FY2021'!$A99&lt;&gt;"",IF(AND(MONTH($K97) &lt;= 3, MONTH($L97) &gt;= 3), IF($O97 &lt;&gt; "", $E97/$O97, ""), ""),"")</f>
        <v>#VALUE!</v>
      </c>
      <c r="S97" s="10" t="e">
        <f>IF('FY2021'!$A99&lt;&gt;"",IF(AND(MONTH($K97) &lt;= 4, MONTH($L97) &gt;= 4), IF($O97 &lt;&gt; "", $E97/$O97, ""), ""),"")</f>
        <v>#VALUE!</v>
      </c>
      <c r="T97" s="10" t="e">
        <f>IF('FY2021'!$A99&lt;&gt;"",IF(AND(MONTH($K97) &lt;= 5, MONTH($L97) &gt;= 5), IF($O97 &lt;&gt; "", $E97/$O97, ""), ""),"")</f>
        <v>#VALUE!</v>
      </c>
      <c r="U97" s="10" t="e">
        <f>IF('FY2021'!$A99&lt;&gt;"",IF(AND(MONTH($K97) &lt;= 6, MONTH($L97) &gt;= 6), IF($O97 &lt;&gt; "", $E97/$O97, ""), ""),"")</f>
        <v>#VALUE!</v>
      </c>
      <c r="V97" s="10" t="e">
        <f>IF('FY2021'!$A99&lt;&gt;"",IF(AND(MONTH($K97) &lt;= 7, MONTH($L97) &gt;= 7 ), IF($O97 &lt;&gt; "", $E97/$O97, ""), ""),"")</f>
        <v>#VALUE!</v>
      </c>
      <c r="W97" s="10" t="e">
        <f>IF('FY2021'!$A99&lt;&gt;"",IF(AND(MONTH($K97) &lt;= 8, MONTH($L97) &gt;= 8), IF($O97 &lt;&gt; "", $E97/$O97, ""), ""),"")</f>
        <v>#VALUE!</v>
      </c>
      <c r="X97" s="10" t="e">
        <f>IF('FY2021'!$A99&lt;&gt;"",IF(AND(MONTH($K97) &lt;= 9, MONTH($L97) &gt;= 9), IF($O97 &lt;&gt; "", $E97/$O97, ""), ""),"")</f>
        <v>#VALUE!</v>
      </c>
      <c r="Y97" s="10" t="e">
        <f>IF('FY2021'!$A99&lt;&gt;"",IF(AND(MONTH($K97) &lt;= 10, MONTH($L97) &gt;= 10), IF($O97 &lt;&gt; "", $E97/$O97, ""), ""),"")</f>
        <v>#VALUE!</v>
      </c>
      <c r="Z97" s="10" t="e">
        <f>IF('FY2021'!$A99&lt;&gt;"",IF(AND(MONTH($K97) &lt;= 11, MONTH($L97) &gt;= 11), IF($O97 &lt;&gt; "", $E97/$O97, ""), ""),"")</f>
        <v>#VALUE!</v>
      </c>
      <c r="AA97" s="10" t="e">
        <f>IF('FY2021'!$A99&lt;&gt;"",IF(AND(MONTH($K97) &lt;= 12, MONTH($L97) &gt;= 12), IF($O97 &lt;&gt; "", $E97/$O97, ""), ""),"")</f>
        <v>#VALUE!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 t="e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#VALUE!</v>
      </c>
      <c r="L98" s="7" t="e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#VALUE!</v>
      </c>
      <c r="M98" s="7" t="e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#VALUE!</v>
      </c>
      <c r="N98" s="7" t="e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#VALUE!</v>
      </c>
      <c r="O98" s="5" t="e">
        <f t="shared" si="1"/>
        <v>#VALUE!</v>
      </c>
      <c r="P98" s="10" t="e">
        <f>IF('FY2021'!$A100&lt;&gt;"",IF(AND(MONTH($K98) &lt;= 1, MONTH($L98) &gt;= 1), IF($O98 &lt;&gt; "", $E98/$O98, ""), ""),"")</f>
        <v>#VALUE!</v>
      </c>
      <c r="Q98" s="10" t="e">
        <f>IF('FY2021'!$A100&lt;&gt;"",IF(AND(MONTH($K98) &lt;= 2, MONTH($L98) &gt;= 2), IF($O98 &lt;&gt; "", $E98/$O98, ""), ""),"")</f>
        <v>#VALUE!</v>
      </c>
      <c r="R98" s="10" t="e">
        <f>IF('FY2021'!$A100&lt;&gt;"",IF(AND(MONTH($K98) &lt;= 3, MONTH($L98) &gt;= 3), IF($O98 &lt;&gt; "", $E98/$O98, ""), ""),"")</f>
        <v>#VALUE!</v>
      </c>
      <c r="S98" s="10" t="e">
        <f>IF('FY2021'!$A100&lt;&gt;"",IF(AND(MONTH($K98) &lt;= 4, MONTH($L98) &gt;= 4), IF($O98 &lt;&gt; "", $E98/$O98, ""), ""),"")</f>
        <v>#VALUE!</v>
      </c>
      <c r="T98" s="10" t="e">
        <f>IF('FY2021'!$A100&lt;&gt;"",IF(AND(MONTH($K98) &lt;= 5, MONTH($L98) &gt;= 5), IF($O98 &lt;&gt; "", $E98/$O98, ""), ""),"")</f>
        <v>#VALUE!</v>
      </c>
      <c r="U98" s="10" t="e">
        <f>IF('FY2021'!$A100&lt;&gt;"",IF(AND(MONTH($K98) &lt;= 6, MONTH($L98) &gt;= 6), IF($O98 &lt;&gt; "", $E98/$O98, ""), ""),"")</f>
        <v>#VALUE!</v>
      </c>
      <c r="V98" s="10" t="e">
        <f>IF('FY2021'!$A100&lt;&gt;"",IF(AND(MONTH($K98) &lt;= 7, MONTH($L98) &gt;= 7 ), IF($O98 &lt;&gt; "", $E98/$O98, ""), ""),"")</f>
        <v>#VALUE!</v>
      </c>
      <c r="W98" s="10" t="e">
        <f>IF('FY2021'!$A100&lt;&gt;"",IF(AND(MONTH($K98) &lt;= 8, MONTH($L98) &gt;= 8), IF($O98 &lt;&gt; "", $E98/$O98, ""), ""),"")</f>
        <v>#VALUE!</v>
      </c>
      <c r="X98" s="10" t="e">
        <f>IF('FY2021'!$A100&lt;&gt;"",IF(AND(MONTH($K98) &lt;= 9, MONTH($L98) &gt;= 9), IF($O98 &lt;&gt; "", $E98/$O98, ""), ""),"")</f>
        <v>#VALUE!</v>
      </c>
      <c r="Y98" s="10" t="e">
        <f>IF('FY2021'!$A100&lt;&gt;"",IF(AND(MONTH($K98) &lt;= 10, MONTH($L98) &gt;= 10), IF($O98 &lt;&gt; "", $E98/$O98, ""), ""),"")</f>
        <v>#VALUE!</v>
      </c>
      <c r="Z98" s="10" t="e">
        <f>IF('FY2021'!$A100&lt;&gt;"",IF(AND(MONTH($K98) &lt;= 11, MONTH($L98) &gt;= 11), IF($O98 &lt;&gt; "", $E98/$O98, ""), ""),"")</f>
        <v>#VALUE!</v>
      </c>
      <c r="AA98" s="10" t="e">
        <f>IF('FY2021'!$A100&lt;&gt;"",IF(AND(MONTH($K98) &lt;= 12, MONTH($L98) &gt;= 12), IF($O98 &lt;&gt; "", $E98/$O98, ""), ""),"")</f>
        <v>#VALUE!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 t="e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#VALUE!</v>
      </c>
      <c r="L99" s="7" t="e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#VALUE!</v>
      </c>
      <c r="M99" s="7" t="e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#VALUE!</v>
      </c>
      <c r="N99" s="7" t="e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#VALUE!</v>
      </c>
      <c r="O99" s="5" t="e">
        <f t="shared" si="1"/>
        <v>#VALUE!</v>
      </c>
      <c r="P99" s="10" t="e">
        <f>IF('FY2021'!$A101&lt;&gt;"",IF(AND(MONTH($K99) &lt;= 1, MONTH($L99) &gt;= 1), IF($O99 &lt;&gt; "", $E99/$O99, ""), ""),"")</f>
        <v>#VALUE!</v>
      </c>
      <c r="Q99" s="10" t="e">
        <f>IF('FY2021'!$A101&lt;&gt;"",IF(AND(MONTH($K99) &lt;= 2, MONTH($L99) &gt;= 2), IF($O99 &lt;&gt; "", $E99/$O99, ""), ""),"")</f>
        <v>#VALUE!</v>
      </c>
      <c r="R99" s="10" t="e">
        <f>IF('FY2021'!$A101&lt;&gt;"",IF(AND(MONTH($K99) &lt;= 3, MONTH($L99) &gt;= 3), IF($O99 &lt;&gt; "", $E99/$O99, ""), ""),"")</f>
        <v>#VALUE!</v>
      </c>
      <c r="S99" s="10" t="e">
        <f>IF('FY2021'!$A101&lt;&gt;"",IF(AND(MONTH($K99) &lt;= 4, MONTH($L99) &gt;= 4), IF($O99 &lt;&gt; "", $E99/$O99, ""), ""),"")</f>
        <v>#VALUE!</v>
      </c>
      <c r="T99" s="10" t="e">
        <f>IF('FY2021'!$A101&lt;&gt;"",IF(AND(MONTH($K99) &lt;= 5, MONTH($L99) &gt;= 5), IF($O99 &lt;&gt; "", $E99/$O99, ""), ""),"")</f>
        <v>#VALUE!</v>
      </c>
      <c r="U99" s="10" t="e">
        <f>IF('FY2021'!$A101&lt;&gt;"",IF(AND(MONTH($K99) &lt;= 6, MONTH($L99) &gt;= 6), IF($O99 &lt;&gt; "", $E99/$O99, ""), ""),"")</f>
        <v>#VALUE!</v>
      </c>
      <c r="V99" s="10" t="e">
        <f>IF('FY2021'!$A101&lt;&gt;"",IF(AND(MONTH($K99) &lt;= 7, MONTH($L99) &gt;= 7 ), IF($O99 &lt;&gt; "", $E99/$O99, ""), ""),"")</f>
        <v>#VALUE!</v>
      </c>
      <c r="W99" s="10" t="e">
        <f>IF('FY2021'!$A101&lt;&gt;"",IF(AND(MONTH($K99) &lt;= 8, MONTH($L99) &gt;= 8), IF($O99 &lt;&gt; "", $E99/$O99, ""), ""),"")</f>
        <v>#VALUE!</v>
      </c>
      <c r="X99" s="10" t="e">
        <f>IF('FY2021'!$A101&lt;&gt;"",IF(AND(MONTH($K99) &lt;= 9, MONTH($L99) &gt;= 9), IF($O99 &lt;&gt; "", $E99/$O99, ""), ""),"")</f>
        <v>#VALUE!</v>
      </c>
      <c r="Y99" s="10" t="e">
        <f>IF('FY2021'!$A101&lt;&gt;"",IF(AND(MONTH($K99) &lt;= 10, MONTH($L99) &gt;= 10), IF($O99 &lt;&gt; "", $E99/$O99, ""), ""),"")</f>
        <v>#VALUE!</v>
      </c>
      <c r="Z99" s="10" t="e">
        <f>IF('FY2021'!$A101&lt;&gt;"",IF(AND(MONTH($K99) &lt;= 11, MONTH($L99) &gt;= 11), IF($O99 &lt;&gt; "", $E99/$O99, ""), ""),"")</f>
        <v>#VALUE!</v>
      </c>
      <c r="AA99" s="10" t="e">
        <f>IF('FY2021'!$A101&lt;&gt;"",IF(AND(MONTH($K99) &lt;= 12, MONTH($L99) &gt;= 12), IF($O99 &lt;&gt; "", $E99/$O99, ""), ""),"")</f>
        <v>#VALUE!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 t="e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#VALUE!</v>
      </c>
      <c r="L100" s="7" t="e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#VALUE!</v>
      </c>
      <c r="M100" s="7" t="e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#VALUE!</v>
      </c>
      <c r="N100" s="7" t="e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#VALUE!</v>
      </c>
      <c r="O100" s="5" t="e">
        <f t="shared" si="1"/>
        <v>#VALUE!</v>
      </c>
      <c r="P100" s="10" t="e">
        <f>IF('FY2021'!$A102&lt;&gt;"",IF(AND(MONTH($K100) &lt;= 1, MONTH($L100) &gt;= 1), IF($O100 &lt;&gt; "", $E100/$O100, ""), ""),"")</f>
        <v>#VALUE!</v>
      </c>
      <c r="Q100" s="10" t="e">
        <f>IF('FY2021'!$A102&lt;&gt;"",IF(AND(MONTH($K100) &lt;= 2, MONTH($L100) &gt;= 2), IF($O100 &lt;&gt; "", $E100/$O100, ""), ""),"")</f>
        <v>#VALUE!</v>
      </c>
      <c r="R100" s="10" t="e">
        <f>IF('FY2021'!$A102&lt;&gt;"",IF(AND(MONTH($K100) &lt;= 3, MONTH($L100) &gt;= 3), IF($O100 &lt;&gt; "", $E100/$O100, ""), ""),"")</f>
        <v>#VALUE!</v>
      </c>
      <c r="S100" s="10" t="e">
        <f>IF('FY2021'!$A102&lt;&gt;"",IF(AND(MONTH($K100) &lt;= 4, MONTH($L100) &gt;= 4), IF($O100 &lt;&gt; "", $E100/$O100, ""), ""),"")</f>
        <v>#VALUE!</v>
      </c>
      <c r="T100" s="10" t="e">
        <f>IF('FY2021'!$A102&lt;&gt;"",IF(AND(MONTH($K100) &lt;= 5, MONTH($L100) &gt;= 5), IF($O100 &lt;&gt; "", $E100/$O100, ""), ""),"")</f>
        <v>#VALUE!</v>
      </c>
      <c r="U100" s="10" t="e">
        <f>IF('FY2021'!$A102&lt;&gt;"",IF(AND(MONTH($K100) &lt;= 6, MONTH($L100) &gt;= 6), IF($O100 &lt;&gt; "", $E100/$O100, ""), ""),"")</f>
        <v>#VALUE!</v>
      </c>
      <c r="V100" s="10" t="e">
        <f>IF('FY2021'!$A102&lt;&gt;"",IF(AND(MONTH($K100) &lt;= 7, MONTH($L100) &gt;= 7 ), IF($O100 &lt;&gt; "", $E100/$O100, ""), ""),"")</f>
        <v>#VALUE!</v>
      </c>
      <c r="W100" s="10" t="e">
        <f>IF('FY2021'!$A102&lt;&gt;"",IF(AND(MONTH($K100) &lt;= 8, MONTH($L100) &gt;= 8), IF($O100 &lt;&gt; "", $E100/$O100, ""), ""),"")</f>
        <v>#VALUE!</v>
      </c>
      <c r="X100" s="10" t="e">
        <f>IF('FY2021'!$A102&lt;&gt;"",IF(AND(MONTH($K100) &lt;= 9, MONTH($L100) &gt;= 9), IF($O100 &lt;&gt; "", $E100/$O100, ""), ""),"")</f>
        <v>#VALUE!</v>
      </c>
      <c r="Y100" s="10" t="e">
        <f>IF('FY2021'!$A102&lt;&gt;"",IF(AND(MONTH($K100) &lt;= 10, MONTH($L100) &gt;= 10), IF($O100 &lt;&gt; "", $E100/$O100, ""), ""),"")</f>
        <v>#VALUE!</v>
      </c>
      <c r="Z100" s="10" t="e">
        <f>IF('FY2021'!$A102&lt;&gt;"",IF(AND(MONTH($K100) &lt;= 11, MONTH($L100) &gt;= 11), IF($O100 &lt;&gt; "", $E100/$O100, ""), ""),"")</f>
        <v>#VALUE!</v>
      </c>
      <c r="AA100" s="10" t="e">
        <f>IF('FY2021'!$A102&lt;&gt;"",IF(AND(MONTH($K100) &lt;= 12, MONTH($L100) &gt;= 12), IF($O100 &lt;&gt; "", $E100/$O100, ""), ""),"")</f>
        <v>#VALUE!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 t="e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#VALUE!</v>
      </c>
      <c r="L101" s="7" t="e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#VALUE!</v>
      </c>
      <c r="M101" s="7" t="e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#VALUE!</v>
      </c>
      <c r="N101" s="7" t="e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#VALUE!</v>
      </c>
      <c r="O101" s="5" t="e">
        <f t="shared" si="1"/>
        <v>#VALUE!</v>
      </c>
      <c r="P101" s="10" t="e">
        <f>IF('FY2021'!$A103&lt;&gt;"",IF(AND(MONTH($K101) &lt;= 1, MONTH($L101) &gt;= 1), IF($O101 &lt;&gt; "", $E101/$O101, ""), ""),"")</f>
        <v>#VALUE!</v>
      </c>
      <c r="Q101" s="10" t="e">
        <f>IF('FY2021'!$A103&lt;&gt;"",IF(AND(MONTH($K101) &lt;= 2, MONTH($L101) &gt;= 2), IF($O101 &lt;&gt; "", $E101/$O101, ""), ""),"")</f>
        <v>#VALUE!</v>
      </c>
      <c r="R101" s="10" t="e">
        <f>IF('FY2021'!$A103&lt;&gt;"",IF(AND(MONTH($K101) &lt;= 3, MONTH($L101) &gt;= 3), IF($O101 &lt;&gt; "", $E101/$O101, ""), ""),"")</f>
        <v>#VALUE!</v>
      </c>
      <c r="S101" s="10" t="e">
        <f>IF('FY2021'!$A103&lt;&gt;"",IF(AND(MONTH($K101) &lt;= 4, MONTH($L101) &gt;= 4), IF($O101 &lt;&gt; "", $E101/$O101, ""), ""),"")</f>
        <v>#VALUE!</v>
      </c>
      <c r="T101" s="10" t="e">
        <f>IF('FY2021'!$A103&lt;&gt;"",IF(AND(MONTH($K101) &lt;= 5, MONTH($L101) &gt;= 5), IF($O101 &lt;&gt; "", $E101/$O101, ""), ""),"")</f>
        <v>#VALUE!</v>
      </c>
      <c r="U101" s="10" t="e">
        <f>IF('FY2021'!$A103&lt;&gt;"",IF(AND(MONTH($K101) &lt;= 6, MONTH($L101) &gt;= 6), IF($O101 &lt;&gt; "", $E101/$O101, ""), ""),"")</f>
        <v>#VALUE!</v>
      </c>
      <c r="V101" s="10" t="e">
        <f>IF('FY2021'!$A103&lt;&gt;"",IF(AND(MONTH($K101) &lt;= 7, MONTH($L101) &gt;= 7 ), IF($O101 &lt;&gt; "", $E101/$O101, ""), ""),"")</f>
        <v>#VALUE!</v>
      </c>
      <c r="W101" s="10" t="e">
        <f>IF('FY2021'!$A103&lt;&gt;"",IF(AND(MONTH($K101) &lt;= 8, MONTH($L101) &gt;= 8), IF($O101 &lt;&gt; "", $E101/$O101, ""), ""),"")</f>
        <v>#VALUE!</v>
      </c>
      <c r="X101" s="10" t="e">
        <f>IF('FY2021'!$A103&lt;&gt;"",IF(AND(MONTH($K101) &lt;= 9, MONTH($L101) &gt;= 9), IF($O101 &lt;&gt; "", $E101/$O101, ""), ""),"")</f>
        <v>#VALUE!</v>
      </c>
      <c r="Y101" s="10" t="e">
        <f>IF('FY2021'!$A103&lt;&gt;"",IF(AND(MONTH($K101) &lt;= 10, MONTH($L101) &gt;= 10), IF($O101 &lt;&gt; "", $E101/$O101, ""), ""),"")</f>
        <v>#VALUE!</v>
      </c>
      <c r="Z101" s="10" t="e">
        <f>IF('FY2021'!$A103&lt;&gt;"",IF(AND(MONTH($K101) &lt;= 11, MONTH($L101) &gt;= 11), IF($O101 &lt;&gt; "", $E101/$O101, ""), ""),"")</f>
        <v>#VALUE!</v>
      </c>
      <c r="AA101" s="10" t="e">
        <f>IF('FY2021'!$A103&lt;&gt;"",IF(AND(MONTH($K101) &lt;= 12, MONTH($L101) &gt;= 12), IF($O101 &lt;&gt; "", $E101/$O101, ""), ""),"")</f>
        <v>#VALUE!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 t="e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#VALUE!</v>
      </c>
      <c r="L102" s="7" t="e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#VALUE!</v>
      </c>
      <c r="M102" s="7" t="e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#VALUE!</v>
      </c>
      <c r="N102" s="7" t="e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#VALUE!</v>
      </c>
      <c r="O102" s="5" t="e">
        <f t="shared" si="1"/>
        <v>#VALUE!</v>
      </c>
      <c r="P102" s="10" t="e">
        <f>IF('FY2021'!$A104&lt;&gt;"",IF(AND(MONTH($K102) &lt;= 1, MONTH($L102) &gt;= 1), IF($O102 &lt;&gt; "", $E102/$O102, ""), ""),"")</f>
        <v>#VALUE!</v>
      </c>
      <c r="Q102" s="10" t="e">
        <f>IF('FY2021'!$A104&lt;&gt;"",IF(AND(MONTH($K102) &lt;= 2, MONTH($L102) &gt;= 2), IF($O102 &lt;&gt; "", $E102/$O102, ""), ""),"")</f>
        <v>#VALUE!</v>
      </c>
      <c r="R102" s="10" t="e">
        <f>IF('FY2021'!$A104&lt;&gt;"",IF(AND(MONTH($K102) &lt;= 3, MONTH($L102) &gt;= 3), IF($O102 &lt;&gt; "", $E102/$O102, ""), ""),"")</f>
        <v>#VALUE!</v>
      </c>
      <c r="S102" s="10" t="e">
        <f>IF('FY2021'!$A104&lt;&gt;"",IF(AND(MONTH($K102) &lt;= 4, MONTH($L102) &gt;= 4), IF($O102 &lt;&gt; "", $E102/$O102, ""), ""),"")</f>
        <v>#VALUE!</v>
      </c>
      <c r="T102" s="10" t="e">
        <f>IF('FY2021'!$A104&lt;&gt;"",IF(AND(MONTH($K102) &lt;= 5, MONTH($L102) &gt;= 5), IF($O102 &lt;&gt; "", $E102/$O102, ""), ""),"")</f>
        <v>#VALUE!</v>
      </c>
      <c r="U102" s="10" t="e">
        <f>IF('FY2021'!$A104&lt;&gt;"",IF(AND(MONTH($K102) &lt;= 6, MONTH($L102) &gt;= 6), IF($O102 &lt;&gt; "", $E102/$O102, ""), ""),"")</f>
        <v>#VALUE!</v>
      </c>
      <c r="V102" s="10" t="e">
        <f>IF('FY2021'!$A104&lt;&gt;"",IF(AND(MONTH($K102) &lt;= 7, MONTH($L102) &gt;= 7 ), IF($O102 &lt;&gt; "", $E102/$O102, ""), ""),"")</f>
        <v>#VALUE!</v>
      </c>
      <c r="W102" s="10" t="e">
        <f>IF('FY2021'!$A104&lt;&gt;"",IF(AND(MONTH($K102) &lt;= 8, MONTH($L102) &gt;= 8), IF($O102 &lt;&gt; "", $E102/$O102, ""), ""),"")</f>
        <v>#VALUE!</v>
      </c>
      <c r="X102" s="10" t="e">
        <f>IF('FY2021'!$A104&lt;&gt;"",IF(AND(MONTH($K102) &lt;= 9, MONTH($L102) &gt;= 9), IF($O102 &lt;&gt; "", $E102/$O102, ""), ""),"")</f>
        <v>#VALUE!</v>
      </c>
      <c r="Y102" s="10" t="e">
        <f>IF('FY2021'!$A104&lt;&gt;"",IF(AND(MONTH($K102) &lt;= 10, MONTH($L102) &gt;= 10), IF($O102 &lt;&gt; "", $E102/$O102, ""), ""),"")</f>
        <v>#VALUE!</v>
      </c>
      <c r="Z102" s="10" t="e">
        <f>IF('FY2021'!$A104&lt;&gt;"",IF(AND(MONTH($K102) &lt;= 11, MONTH($L102) &gt;= 11), IF($O102 &lt;&gt; "", $E102/$O102, ""), ""),"")</f>
        <v>#VALUE!</v>
      </c>
      <c r="AA102" s="10" t="e">
        <f>IF('FY2021'!$A104&lt;&gt;"",IF(AND(MONTH($K102) &lt;= 12, MONTH($L102) &gt;= 12), IF($O102 &lt;&gt; "", $E102/$O102, ""), ""),"")</f>
        <v>#VALUE!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 t="e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#VALUE!</v>
      </c>
      <c r="L103" s="7" t="e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#VALUE!</v>
      </c>
      <c r="M103" s="7" t="e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#VALUE!</v>
      </c>
      <c r="N103" s="7" t="e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#VALUE!</v>
      </c>
      <c r="O103" s="5" t="e">
        <f t="shared" si="1"/>
        <v>#VALUE!</v>
      </c>
      <c r="P103" s="10" t="e">
        <f>IF('FY2021'!$A105&lt;&gt;"",IF(AND(MONTH($K103) &lt;= 1, MONTH($L103) &gt;= 1), IF($O103 &lt;&gt; "", $E103/$O103, ""), ""),"")</f>
        <v>#VALUE!</v>
      </c>
      <c r="Q103" s="10" t="e">
        <f>IF('FY2021'!$A105&lt;&gt;"",IF(AND(MONTH($K103) &lt;= 2, MONTH($L103) &gt;= 2), IF($O103 &lt;&gt; "", $E103/$O103, ""), ""),"")</f>
        <v>#VALUE!</v>
      </c>
      <c r="R103" s="10" t="e">
        <f>IF('FY2021'!$A105&lt;&gt;"",IF(AND(MONTH($K103) &lt;= 3, MONTH($L103) &gt;= 3), IF($O103 &lt;&gt; "", $E103/$O103, ""), ""),"")</f>
        <v>#VALUE!</v>
      </c>
      <c r="S103" s="10" t="e">
        <f>IF('FY2021'!$A105&lt;&gt;"",IF(AND(MONTH($K103) &lt;= 4, MONTH($L103) &gt;= 4), IF($O103 &lt;&gt; "", $E103/$O103, ""), ""),"")</f>
        <v>#VALUE!</v>
      </c>
      <c r="T103" s="10" t="e">
        <f>IF('FY2021'!$A105&lt;&gt;"",IF(AND(MONTH($K103) &lt;= 5, MONTH($L103) &gt;= 5), IF($O103 &lt;&gt; "", $E103/$O103, ""), ""),"")</f>
        <v>#VALUE!</v>
      </c>
      <c r="U103" s="10" t="e">
        <f>IF('FY2021'!$A105&lt;&gt;"",IF(AND(MONTH($K103) &lt;= 6, MONTH($L103) &gt;= 6), IF($O103 &lt;&gt; "", $E103/$O103, ""), ""),"")</f>
        <v>#VALUE!</v>
      </c>
      <c r="V103" s="10" t="e">
        <f>IF('FY2021'!$A105&lt;&gt;"",IF(AND(MONTH($K103) &lt;= 7, MONTH($L103) &gt;= 7 ), IF($O103 &lt;&gt; "", $E103/$O103, ""), ""),"")</f>
        <v>#VALUE!</v>
      </c>
      <c r="W103" s="10" t="e">
        <f>IF('FY2021'!$A105&lt;&gt;"",IF(AND(MONTH($K103) &lt;= 8, MONTH($L103) &gt;= 8), IF($O103 &lt;&gt; "", $E103/$O103, ""), ""),"")</f>
        <v>#VALUE!</v>
      </c>
      <c r="X103" s="10" t="e">
        <f>IF('FY2021'!$A105&lt;&gt;"",IF(AND(MONTH($K103) &lt;= 9, MONTH($L103) &gt;= 9), IF($O103 &lt;&gt; "", $E103/$O103, ""), ""),"")</f>
        <v>#VALUE!</v>
      </c>
      <c r="Y103" s="10" t="e">
        <f>IF('FY2021'!$A105&lt;&gt;"",IF(AND(MONTH($K103) &lt;= 10, MONTH($L103) &gt;= 10), IF($O103 &lt;&gt; "", $E103/$O103, ""), ""),"")</f>
        <v>#VALUE!</v>
      </c>
      <c r="Z103" s="10" t="e">
        <f>IF('FY2021'!$A105&lt;&gt;"",IF(AND(MONTH($K103) &lt;= 11, MONTH($L103) &gt;= 11), IF($O103 &lt;&gt; "", $E103/$O103, ""), ""),"")</f>
        <v>#VALUE!</v>
      </c>
      <c r="AA103" s="10" t="e">
        <f>IF('FY2021'!$A105&lt;&gt;"",IF(AND(MONTH($K103) &lt;= 12, MONTH($L103) &gt;= 12), IF($O103 &lt;&gt; "", $E103/$O103, ""), ""),"")</f>
        <v>#VALUE!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 t="e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#VALUE!</v>
      </c>
      <c r="L104" s="7" t="e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#VALUE!</v>
      </c>
      <c r="M104" s="7" t="e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#VALUE!</v>
      </c>
      <c r="N104" s="7" t="e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#VALUE!</v>
      </c>
      <c r="O104" s="5" t="e">
        <f t="shared" si="1"/>
        <v>#VALUE!</v>
      </c>
      <c r="P104" s="10" t="e">
        <f>IF('FY2021'!$A106&lt;&gt;"",IF(AND(MONTH($K104) &lt;= 1, MONTH($L104) &gt;= 1), IF($O104 &lt;&gt; "", $E104/$O104, ""), ""),"")</f>
        <v>#VALUE!</v>
      </c>
      <c r="Q104" s="10" t="e">
        <f>IF('FY2021'!$A106&lt;&gt;"",IF(AND(MONTH($K104) &lt;= 2, MONTH($L104) &gt;= 2), IF($O104 &lt;&gt; "", $E104/$O104, ""), ""),"")</f>
        <v>#VALUE!</v>
      </c>
      <c r="R104" s="10" t="e">
        <f>IF('FY2021'!$A106&lt;&gt;"",IF(AND(MONTH($K104) &lt;= 3, MONTH($L104) &gt;= 3), IF($O104 &lt;&gt; "", $E104/$O104, ""), ""),"")</f>
        <v>#VALUE!</v>
      </c>
      <c r="S104" s="10" t="e">
        <f>IF('FY2021'!$A106&lt;&gt;"",IF(AND(MONTH($K104) &lt;= 4, MONTH($L104) &gt;= 4), IF($O104 &lt;&gt; "", $E104/$O104, ""), ""),"")</f>
        <v>#VALUE!</v>
      </c>
      <c r="T104" s="10" t="e">
        <f>IF('FY2021'!$A106&lt;&gt;"",IF(AND(MONTH($K104) &lt;= 5, MONTH($L104) &gt;= 5), IF($O104 &lt;&gt; "", $E104/$O104, ""), ""),"")</f>
        <v>#VALUE!</v>
      </c>
      <c r="U104" s="10" t="e">
        <f>IF('FY2021'!$A106&lt;&gt;"",IF(AND(MONTH($K104) &lt;= 6, MONTH($L104) &gt;= 6), IF($O104 &lt;&gt; "", $E104/$O104, ""), ""),"")</f>
        <v>#VALUE!</v>
      </c>
      <c r="V104" s="10" t="e">
        <f>IF('FY2021'!$A106&lt;&gt;"",IF(AND(MONTH($K104) &lt;= 7, MONTH($L104) &gt;= 7 ), IF($O104 &lt;&gt; "", $E104/$O104, ""), ""),"")</f>
        <v>#VALUE!</v>
      </c>
      <c r="W104" s="10" t="e">
        <f>IF('FY2021'!$A106&lt;&gt;"",IF(AND(MONTH($K104) &lt;= 8, MONTH($L104) &gt;= 8), IF($O104 &lt;&gt; "", $E104/$O104, ""), ""),"")</f>
        <v>#VALUE!</v>
      </c>
      <c r="X104" s="10" t="e">
        <f>IF('FY2021'!$A106&lt;&gt;"",IF(AND(MONTH($K104) &lt;= 9, MONTH($L104) &gt;= 9), IF($O104 &lt;&gt; "", $E104/$O104, ""), ""),"")</f>
        <v>#VALUE!</v>
      </c>
      <c r="Y104" s="10" t="e">
        <f>IF('FY2021'!$A106&lt;&gt;"",IF(AND(MONTH($K104) &lt;= 10, MONTH($L104) &gt;= 10), IF($O104 &lt;&gt; "", $E104/$O104, ""), ""),"")</f>
        <v>#VALUE!</v>
      </c>
      <c r="Z104" s="10" t="e">
        <f>IF('FY2021'!$A106&lt;&gt;"",IF(AND(MONTH($K104) &lt;= 11, MONTH($L104) &gt;= 11), IF($O104 &lt;&gt; "", $E104/$O104, ""), ""),"")</f>
        <v>#VALUE!</v>
      </c>
      <c r="AA104" s="10" t="e">
        <f>IF('FY2021'!$A106&lt;&gt;"",IF(AND(MONTH($K104) &lt;= 12, MONTH($L104) &gt;= 12), IF($O104 &lt;&gt; "", $E104/$O104, ""), ""),"")</f>
        <v>#VALUE!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 t="e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#VALUE!</v>
      </c>
      <c r="L105" s="7" t="e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#VALUE!</v>
      </c>
      <c r="M105" s="7" t="e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#VALUE!</v>
      </c>
      <c r="N105" s="7" t="e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#VALUE!</v>
      </c>
      <c r="O105" s="5" t="e">
        <f t="shared" si="1"/>
        <v>#VALUE!</v>
      </c>
      <c r="P105" s="10" t="e">
        <f>IF('FY2021'!$A107&lt;&gt;"",IF(AND(MONTH($K105) &lt;= 1, MONTH($L105) &gt;= 1), IF($O105 &lt;&gt; "", $E105/$O105, ""), ""),"")</f>
        <v>#VALUE!</v>
      </c>
      <c r="Q105" s="10" t="e">
        <f>IF('FY2021'!$A107&lt;&gt;"",IF(AND(MONTH($K105) &lt;= 2, MONTH($L105) &gt;= 2), IF($O105 &lt;&gt; "", $E105/$O105, ""), ""),"")</f>
        <v>#VALUE!</v>
      </c>
      <c r="R105" s="10" t="e">
        <f>IF('FY2021'!$A107&lt;&gt;"",IF(AND(MONTH($K105) &lt;= 3, MONTH($L105) &gt;= 3), IF($O105 &lt;&gt; "", $E105/$O105, ""), ""),"")</f>
        <v>#VALUE!</v>
      </c>
      <c r="S105" s="10" t="e">
        <f>IF('FY2021'!$A107&lt;&gt;"",IF(AND(MONTH($K105) &lt;= 4, MONTH($L105) &gt;= 4), IF($O105 &lt;&gt; "", $E105/$O105, ""), ""),"")</f>
        <v>#VALUE!</v>
      </c>
      <c r="T105" s="10" t="e">
        <f>IF('FY2021'!$A107&lt;&gt;"",IF(AND(MONTH($K105) &lt;= 5, MONTH($L105) &gt;= 5), IF($O105 &lt;&gt; "", $E105/$O105, ""), ""),"")</f>
        <v>#VALUE!</v>
      </c>
      <c r="U105" s="10" t="e">
        <f>IF('FY2021'!$A107&lt;&gt;"",IF(AND(MONTH($K105) &lt;= 6, MONTH($L105) &gt;= 6), IF($O105 &lt;&gt; "", $E105/$O105, ""), ""),"")</f>
        <v>#VALUE!</v>
      </c>
      <c r="V105" s="10" t="e">
        <f>IF('FY2021'!$A107&lt;&gt;"",IF(AND(MONTH($K105) &lt;= 7, MONTH($L105) &gt;= 7 ), IF($O105 &lt;&gt; "", $E105/$O105, ""), ""),"")</f>
        <v>#VALUE!</v>
      </c>
      <c r="W105" s="10" t="e">
        <f>IF('FY2021'!$A107&lt;&gt;"",IF(AND(MONTH($K105) &lt;= 8, MONTH($L105) &gt;= 8), IF($O105 &lt;&gt; "", $E105/$O105, ""), ""),"")</f>
        <v>#VALUE!</v>
      </c>
      <c r="X105" s="10" t="e">
        <f>IF('FY2021'!$A107&lt;&gt;"",IF(AND(MONTH($K105) &lt;= 9, MONTH($L105) &gt;= 9), IF($O105 &lt;&gt; "", $E105/$O105, ""), ""),"")</f>
        <v>#VALUE!</v>
      </c>
      <c r="Y105" s="10" t="e">
        <f>IF('FY2021'!$A107&lt;&gt;"",IF(AND(MONTH($K105) &lt;= 10, MONTH($L105) &gt;= 10), IF($O105 &lt;&gt; "", $E105/$O105, ""), ""),"")</f>
        <v>#VALUE!</v>
      </c>
      <c r="Z105" s="10" t="e">
        <f>IF('FY2021'!$A107&lt;&gt;"",IF(AND(MONTH($K105) &lt;= 11, MONTH($L105) &gt;= 11), IF($O105 &lt;&gt; "", $E105/$O105, ""), ""),"")</f>
        <v>#VALUE!</v>
      </c>
      <c r="AA105" s="10" t="e">
        <f>IF('FY2021'!$A107&lt;&gt;"",IF(AND(MONTH($K105) &lt;= 12, MONTH($L105) &gt;= 12), IF($O105 &lt;&gt; "", $E105/$O105, ""), ""),"")</f>
        <v>#VALUE!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 t="e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#VALUE!</v>
      </c>
      <c r="L106" s="7" t="e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#VALUE!</v>
      </c>
      <c r="M106" s="7" t="e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#VALUE!</v>
      </c>
      <c r="N106" s="7" t="e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#VALUE!</v>
      </c>
      <c r="O106" s="5" t="e">
        <f t="shared" si="1"/>
        <v>#VALUE!</v>
      </c>
      <c r="P106" s="10" t="e">
        <f>IF('FY2021'!$A108&lt;&gt;"",IF(AND(MONTH($K106) &lt;= 1, MONTH($L106) &gt;= 1), IF($O106 &lt;&gt; "", $E106/$O106, ""), ""),"")</f>
        <v>#VALUE!</v>
      </c>
      <c r="Q106" s="10" t="e">
        <f>IF('FY2021'!$A108&lt;&gt;"",IF(AND(MONTH($K106) &lt;= 2, MONTH($L106) &gt;= 2), IF($O106 &lt;&gt; "", $E106/$O106, ""), ""),"")</f>
        <v>#VALUE!</v>
      </c>
      <c r="R106" s="10" t="e">
        <f>IF('FY2021'!$A108&lt;&gt;"",IF(AND(MONTH($K106) &lt;= 3, MONTH($L106) &gt;= 3), IF($O106 &lt;&gt; "", $E106/$O106, ""), ""),"")</f>
        <v>#VALUE!</v>
      </c>
      <c r="S106" s="10" t="e">
        <f>IF('FY2021'!$A108&lt;&gt;"",IF(AND(MONTH($K106) &lt;= 4, MONTH($L106) &gt;= 4), IF($O106 &lt;&gt; "", $E106/$O106, ""), ""),"")</f>
        <v>#VALUE!</v>
      </c>
      <c r="T106" s="10" t="e">
        <f>IF('FY2021'!$A108&lt;&gt;"",IF(AND(MONTH($K106) &lt;= 5, MONTH($L106) &gt;= 5), IF($O106 &lt;&gt; "", $E106/$O106, ""), ""),"")</f>
        <v>#VALUE!</v>
      </c>
      <c r="U106" s="10" t="e">
        <f>IF('FY2021'!$A108&lt;&gt;"",IF(AND(MONTH($K106) &lt;= 6, MONTH($L106) &gt;= 6), IF($O106 &lt;&gt; "", $E106/$O106, ""), ""),"")</f>
        <v>#VALUE!</v>
      </c>
      <c r="V106" s="10" t="e">
        <f>IF('FY2021'!$A108&lt;&gt;"",IF(AND(MONTH($K106) &lt;= 7, MONTH($L106) &gt;= 7 ), IF($O106 &lt;&gt; "", $E106/$O106, ""), ""),"")</f>
        <v>#VALUE!</v>
      </c>
      <c r="W106" s="10" t="e">
        <f>IF('FY2021'!$A108&lt;&gt;"",IF(AND(MONTH($K106) &lt;= 8, MONTH($L106) &gt;= 8), IF($O106 &lt;&gt; "", $E106/$O106, ""), ""),"")</f>
        <v>#VALUE!</v>
      </c>
      <c r="X106" s="10" t="e">
        <f>IF('FY2021'!$A108&lt;&gt;"",IF(AND(MONTH($K106) &lt;= 9, MONTH($L106) &gt;= 9), IF($O106 &lt;&gt; "", $E106/$O106, ""), ""),"")</f>
        <v>#VALUE!</v>
      </c>
      <c r="Y106" s="10" t="e">
        <f>IF('FY2021'!$A108&lt;&gt;"",IF(AND(MONTH($K106) &lt;= 10, MONTH($L106) &gt;= 10), IF($O106 &lt;&gt; "", $E106/$O106, ""), ""),"")</f>
        <v>#VALUE!</v>
      </c>
      <c r="Z106" s="10" t="e">
        <f>IF('FY2021'!$A108&lt;&gt;"",IF(AND(MONTH($K106) &lt;= 11, MONTH($L106) &gt;= 11), IF($O106 &lt;&gt; "", $E106/$O106, ""), ""),"")</f>
        <v>#VALUE!</v>
      </c>
      <c r="AA106" s="10" t="e">
        <f>IF('FY2021'!$A108&lt;&gt;"",IF(AND(MONTH($K106) &lt;= 12, MONTH($L106) &gt;= 12), IF($O106 &lt;&gt; "", $E106/$O106, ""), ""),"")</f>
        <v>#VALUE!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 t="e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#VALUE!</v>
      </c>
      <c r="L107" s="7" t="e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#VALUE!</v>
      </c>
      <c r="M107" s="7" t="e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#VALUE!</v>
      </c>
      <c r="N107" s="7" t="e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#VALUE!</v>
      </c>
      <c r="O107" s="5" t="e">
        <f t="shared" si="1"/>
        <v>#VALUE!</v>
      </c>
      <c r="P107" s="10" t="e">
        <f>IF('FY2021'!$A109&lt;&gt;"",IF(AND(MONTH($K107) &lt;= 1, MONTH($L107) &gt;= 1), IF($O107 &lt;&gt; "", $E107/$O107, ""), ""),"")</f>
        <v>#VALUE!</v>
      </c>
      <c r="Q107" s="10" t="e">
        <f>IF('FY2021'!$A109&lt;&gt;"",IF(AND(MONTH($K107) &lt;= 2, MONTH($L107) &gt;= 2), IF($O107 &lt;&gt; "", $E107/$O107, ""), ""),"")</f>
        <v>#VALUE!</v>
      </c>
      <c r="R107" s="10" t="e">
        <f>IF('FY2021'!$A109&lt;&gt;"",IF(AND(MONTH($K107) &lt;= 3, MONTH($L107) &gt;= 3), IF($O107 &lt;&gt; "", $E107/$O107, ""), ""),"")</f>
        <v>#VALUE!</v>
      </c>
      <c r="S107" s="10" t="e">
        <f>IF('FY2021'!$A109&lt;&gt;"",IF(AND(MONTH($K107) &lt;= 4, MONTH($L107) &gt;= 4), IF($O107 &lt;&gt; "", $E107/$O107, ""), ""),"")</f>
        <v>#VALUE!</v>
      </c>
      <c r="T107" s="10" t="e">
        <f>IF('FY2021'!$A109&lt;&gt;"",IF(AND(MONTH($K107) &lt;= 5, MONTH($L107) &gt;= 5), IF($O107 &lt;&gt; "", $E107/$O107, ""), ""),"")</f>
        <v>#VALUE!</v>
      </c>
      <c r="U107" s="10" t="e">
        <f>IF('FY2021'!$A109&lt;&gt;"",IF(AND(MONTH($K107) &lt;= 6, MONTH($L107) &gt;= 6), IF($O107 &lt;&gt; "", $E107/$O107, ""), ""),"")</f>
        <v>#VALUE!</v>
      </c>
      <c r="V107" s="10" t="e">
        <f>IF('FY2021'!$A109&lt;&gt;"",IF(AND(MONTH($K107) &lt;= 7, MONTH($L107) &gt;= 7 ), IF($O107 &lt;&gt; "", $E107/$O107, ""), ""),"")</f>
        <v>#VALUE!</v>
      </c>
      <c r="W107" s="10" t="e">
        <f>IF('FY2021'!$A109&lt;&gt;"",IF(AND(MONTH($K107) &lt;= 8, MONTH($L107) &gt;= 8), IF($O107 &lt;&gt; "", $E107/$O107, ""), ""),"")</f>
        <v>#VALUE!</v>
      </c>
      <c r="X107" s="10" t="e">
        <f>IF('FY2021'!$A109&lt;&gt;"",IF(AND(MONTH($K107) &lt;= 9, MONTH($L107) &gt;= 9), IF($O107 &lt;&gt; "", $E107/$O107, ""), ""),"")</f>
        <v>#VALUE!</v>
      </c>
      <c r="Y107" s="10" t="e">
        <f>IF('FY2021'!$A109&lt;&gt;"",IF(AND(MONTH($K107) &lt;= 10, MONTH($L107) &gt;= 10), IF($O107 &lt;&gt; "", $E107/$O107, ""), ""),"")</f>
        <v>#VALUE!</v>
      </c>
      <c r="Z107" s="10" t="e">
        <f>IF('FY2021'!$A109&lt;&gt;"",IF(AND(MONTH($K107) &lt;= 11, MONTH($L107) &gt;= 11), IF($O107 &lt;&gt; "", $E107/$O107, ""), ""),"")</f>
        <v>#VALUE!</v>
      </c>
      <c r="AA107" s="10" t="e">
        <f>IF('FY2021'!$A109&lt;&gt;"",IF(AND(MONTH($K107) &lt;= 12, MONTH($L107) &gt;= 12), IF($O107 &lt;&gt; "", $E107/$O107, ""), ""),"")</f>
        <v>#VALUE!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 t="e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#VALUE!</v>
      </c>
      <c r="L108" s="7" t="e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#VALUE!</v>
      </c>
      <c r="M108" s="7" t="e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#VALUE!</v>
      </c>
      <c r="N108" s="7" t="e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#VALUE!</v>
      </c>
      <c r="O108" s="5" t="e">
        <f t="shared" si="1"/>
        <v>#VALUE!</v>
      </c>
      <c r="P108" s="10" t="e">
        <f>IF('FY2021'!$A110&lt;&gt;"",IF(AND(MONTH($K108) &lt;= 1, MONTH($L108) &gt;= 1), IF($O108 &lt;&gt; "", $E108/$O108, ""), ""),"")</f>
        <v>#VALUE!</v>
      </c>
      <c r="Q108" s="10" t="e">
        <f>IF('FY2021'!$A110&lt;&gt;"",IF(AND(MONTH($K108) &lt;= 2, MONTH($L108) &gt;= 2), IF($O108 &lt;&gt; "", $E108/$O108, ""), ""),"")</f>
        <v>#VALUE!</v>
      </c>
      <c r="R108" s="10" t="e">
        <f>IF('FY2021'!$A110&lt;&gt;"",IF(AND(MONTH($K108) &lt;= 3, MONTH($L108) &gt;= 3), IF($O108 &lt;&gt; "", $E108/$O108, ""), ""),"")</f>
        <v>#VALUE!</v>
      </c>
      <c r="S108" s="10" t="e">
        <f>IF('FY2021'!$A110&lt;&gt;"",IF(AND(MONTH($K108) &lt;= 4, MONTH($L108) &gt;= 4), IF($O108 &lt;&gt; "", $E108/$O108, ""), ""),"")</f>
        <v>#VALUE!</v>
      </c>
      <c r="T108" s="10" t="e">
        <f>IF('FY2021'!$A110&lt;&gt;"",IF(AND(MONTH($K108) &lt;= 5, MONTH($L108) &gt;= 5), IF($O108 &lt;&gt; "", $E108/$O108, ""), ""),"")</f>
        <v>#VALUE!</v>
      </c>
      <c r="U108" s="10" t="e">
        <f>IF('FY2021'!$A110&lt;&gt;"",IF(AND(MONTH($K108) &lt;= 6, MONTH($L108) &gt;= 6), IF($O108 &lt;&gt; "", $E108/$O108, ""), ""),"")</f>
        <v>#VALUE!</v>
      </c>
      <c r="V108" s="10" t="e">
        <f>IF('FY2021'!$A110&lt;&gt;"",IF(AND(MONTH($K108) &lt;= 7, MONTH($L108) &gt;= 7 ), IF($O108 &lt;&gt; "", $E108/$O108, ""), ""),"")</f>
        <v>#VALUE!</v>
      </c>
      <c r="W108" s="10" t="e">
        <f>IF('FY2021'!$A110&lt;&gt;"",IF(AND(MONTH($K108) &lt;= 8, MONTH($L108) &gt;= 8), IF($O108 &lt;&gt; "", $E108/$O108, ""), ""),"")</f>
        <v>#VALUE!</v>
      </c>
      <c r="X108" s="10" t="e">
        <f>IF('FY2021'!$A110&lt;&gt;"",IF(AND(MONTH($K108) &lt;= 9, MONTH($L108) &gt;= 9), IF($O108 &lt;&gt; "", $E108/$O108, ""), ""),"")</f>
        <v>#VALUE!</v>
      </c>
      <c r="Y108" s="10" t="e">
        <f>IF('FY2021'!$A110&lt;&gt;"",IF(AND(MONTH($K108) &lt;= 10, MONTH($L108) &gt;= 10), IF($O108 &lt;&gt; "", $E108/$O108, ""), ""),"")</f>
        <v>#VALUE!</v>
      </c>
      <c r="Z108" s="10" t="e">
        <f>IF('FY2021'!$A110&lt;&gt;"",IF(AND(MONTH($K108) &lt;= 11, MONTH($L108) &gt;= 11), IF($O108 &lt;&gt; "", $E108/$O108, ""), ""),"")</f>
        <v>#VALUE!</v>
      </c>
      <c r="AA108" s="10" t="e">
        <f>IF('FY2021'!$A110&lt;&gt;"",IF(AND(MONTH($K108) &lt;= 12, MONTH($L108) &gt;= 12), IF($O108 &lt;&gt; "", $E108/$O108, ""), ""),"")</f>
        <v>#VALUE!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 t="e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#VALUE!</v>
      </c>
      <c r="L109" s="7" t="e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#VALUE!</v>
      </c>
      <c r="M109" s="7" t="e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#VALUE!</v>
      </c>
      <c r="N109" s="7" t="e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#VALUE!</v>
      </c>
      <c r="O109" s="5" t="e">
        <f t="shared" si="1"/>
        <v>#VALUE!</v>
      </c>
      <c r="P109" s="10" t="e">
        <f>IF('FY2021'!$A111&lt;&gt;"",IF(AND(MONTH($K109) &lt;= 1, MONTH($L109) &gt;= 1), IF($O109 &lt;&gt; "", $E109/$O109, ""), ""),"")</f>
        <v>#VALUE!</v>
      </c>
      <c r="Q109" s="10" t="e">
        <f>IF('FY2021'!$A111&lt;&gt;"",IF(AND(MONTH($K109) &lt;= 2, MONTH($L109) &gt;= 2), IF($O109 &lt;&gt; "", $E109/$O109, ""), ""),"")</f>
        <v>#VALUE!</v>
      </c>
      <c r="R109" s="10" t="e">
        <f>IF('FY2021'!$A111&lt;&gt;"",IF(AND(MONTH($K109) &lt;= 3, MONTH($L109) &gt;= 3), IF($O109 &lt;&gt; "", $E109/$O109, ""), ""),"")</f>
        <v>#VALUE!</v>
      </c>
      <c r="S109" s="10" t="e">
        <f>IF('FY2021'!$A111&lt;&gt;"",IF(AND(MONTH($K109) &lt;= 4, MONTH($L109) &gt;= 4), IF($O109 &lt;&gt; "", $E109/$O109, ""), ""),"")</f>
        <v>#VALUE!</v>
      </c>
      <c r="T109" s="10" t="e">
        <f>IF('FY2021'!$A111&lt;&gt;"",IF(AND(MONTH($K109) &lt;= 5, MONTH($L109) &gt;= 5), IF($O109 &lt;&gt; "", $E109/$O109, ""), ""),"")</f>
        <v>#VALUE!</v>
      </c>
      <c r="U109" s="10" t="e">
        <f>IF('FY2021'!$A111&lt;&gt;"",IF(AND(MONTH($K109) &lt;= 6, MONTH($L109) &gt;= 6), IF($O109 &lt;&gt; "", $E109/$O109, ""), ""),"")</f>
        <v>#VALUE!</v>
      </c>
      <c r="V109" s="10" t="e">
        <f>IF('FY2021'!$A111&lt;&gt;"",IF(AND(MONTH($K109) &lt;= 7, MONTH($L109) &gt;= 7 ), IF($O109 &lt;&gt; "", $E109/$O109, ""), ""),"")</f>
        <v>#VALUE!</v>
      </c>
      <c r="W109" s="10" t="e">
        <f>IF('FY2021'!$A111&lt;&gt;"",IF(AND(MONTH($K109) &lt;= 8, MONTH($L109) &gt;= 8), IF($O109 &lt;&gt; "", $E109/$O109, ""), ""),"")</f>
        <v>#VALUE!</v>
      </c>
      <c r="X109" s="10" t="e">
        <f>IF('FY2021'!$A111&lt;&gt;"",IF(AND(MONTH($K109) &lt;= 9, MONTH($L109) &gt;= 9), IF($O109 &lt;&gt; "", $E109/$O109, ""), ""),"")</f>
        <v>#VALUE!</v>
      </c>
      <c r="Y109" s="10" t="e">
        <f>IF('FY2021'!$A111&lt;&gt;"",IF(AND(MONTH($K109) &lt;= 10, MONTH($L109) &gt;= 10), IF($O109 &lt;&gt; "", $E109/$O109, ""), ""),"")</f>
        <v>#VALUE!</v>
      </c>
      <c r="Z109" s="10" t="e">
        <f>IF('FY2021'!$A111&lt;&gt;"",IF(AND(MONTH($K109) &lt;= 11, MONTH($L109) &gt;= 11), IF($O109 &lt;&gt; "", $E109/$O109, ""), ""),"")</f>
        <v>#VALUE!</v>
      </c>
      <c r="AA109" s="10" t="e">
        <f>IF('FY2021'!$A111&lt;&gt;"",IF(AND(MONTH($K109) &lt;= 12, MONTH($L109) &gt;= 12), IF($O109 &lt;&gt; "", $E109/$O109, ""), ""),"")</f>
        <v>#VALUE!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 t="e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#VALUE!</v>
      </c>
      <c r="L110" s="7" t="e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#VALUE!</v>
      </c>
      <c r="M110" s="7" t="e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#VALUE!</v>
      </c>
      <c r="N110" s="7" t="e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#VALUE!</v>
      </c>
      <c r="O110" s="5" t="e">
        <f t="shared" si="1"/>
        <v>#VALUE!</v>
      </c>
      <c r="P110" s="10" t="e">
        <f>IF('FY2021'!$A112&lt;&gt;"",IF(AND(MONTH($K110) &lt;= 1, MONTH($L110) &gt;= 1), IF($O110 &lt;&gt; "", $E110/$O110, ""), ""),"")</f>
        <v>#VALUE!</v>
      </c>
      <c r="Q110" s="10" t="e">
        <f>IF('FY2021'!$A112&lt;&gt;"",IF(AND(MONTH($K110) &lt;= 2, MONTH($L110) &gt;= 2), IF($O110 &lt;&gt; "", $E110/$O110, ""), ""),"")</f>
        <v>#VALUE!</v>
      </c>
      <c r="R110" s="10" t="e">
        <f>IF('FY2021'!$A112&lt;&gt;"",IF(AND(MONTH($K110) &lt;= 3, MONTH($L110) &gt;= 3), IF($O110 &lt;&gt; "", $E110/$O110, ""), ""),"")</f>
        <v>#VALUE!</v>
      </c>
      <c r="S110" s="10" t="e">
        <f>IF('FY2021'!$A112&lt;&gt;"",IF(AND(MONTH($K110) &lt;= 4, MONTH($L110) &gt;= 4), IF($O110 &lt;&gt; "", $E110/$O110, ""), ""),"")</f>
        <v>#VALUE!</v>
      </c>
      <c r="T110" s="10" t="e">
        <f>IF('FY2021'!$A112&lt;&gt;"",IF(AND(MONTH($K110) &lt;= 5, MONTH($L110) &gt;= 5), IF($O110 &lt;&gt; "", $E110/$O110, ""), ""),"")</f>
        <v>#VALUE!</v>
      </c>
      <c r="U110" s="10" t="e">
        <f>IF('FY2021'!$A112&lt;&gt;"",IF(AND(MONTH($K110) &lt;= 6, MONTH($L110) &gt;= 6), IF($O110 &lt;&gt; "", $E110/$O110, ""), ""),"")</f>
        <v>#VALUE!</v>
      </c>
      <c r="V110" s="10" t="e">
        <f>IF('FY2021'!$A112&lt;&gt;"",IF(AND(MONTH($K110) &lt;= 7, MONTH($L110) &gt;= 7 ), IF($O110 &lt;&gt; "", $E110/$O110, ""), ""),"")</f>
        <v>#VALUE!</v>
      </c>
      <c r="W110" s="10" t="e">
        <f>IF('FY2021'!$A112&lt;&gt;"",IF(AND(MONTH($K110) &lt;= 8, MONTH($L110) &gt;= 8), IF($O110 &lt;&gt; "", $E110/$O110, ""), ""),"")</f>
        <v>#VALUE!</v>
      </c>
      <c r="X110" s="10" t="e">
        <f>IF('FY2021'!$A112&lt;&gt;"",IF(AND(MONTH($K110) &lt;= 9, MONTH($L110) &gt;= 9), IF($O110 &lt;&gt; "", $E110/$O110, ""), ""),"")</f>
        <v>#VALUE!</v>
      </c>
      <c r="Y110" s="10" t="e">
        <f>IF('FY2021'!$A112&lt;&gt;"",IF(AND(MONTH($K110) &lt;= 10, MONTH($L110) &gt;= 10), IF($O110 &lt;&gt; "", $E110/$O110, ""), ""),"")</f>
        <v>#VALUE!</v>
      </c>
      <c r="Z110" s="10" t="e">
        <f>IF('FY2021'!$A112&lt;&gt;"",IF(AND(MONTH($K110) &lt;= 11, MONTH($L110) &gt;= 11), IF($O110 &lt;&gt; "", $E110/$O110, ""), ""),"")</f>
        <v>#VALUE!</v>
      </c>
      <c r="AA110" s="10" t="e">
        <f>IF('FY2021'!$A112&lt;&gt;"",IF(AND(MONTH($K110) &lt;= 12, MONTH($L110) &gt;= 12), IF($O110 &lt;&gt; "", $E110/$O110, ""), ""),"")</f>
        <v>#VALUE!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 t="e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#VALUE!</v>
      </c>
      <c r="L111" s="7" t="e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#VALUE!</v>
      </c>
      <c r="M111" s="7" t="e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#VALUE!</v>
      </c>
      <c r="N111" s="7" t="e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#VALUE!</v>
      </c>
      <c r="O111" s="5" t="e">
        <f t="shared" si="1"/>
        <v>#VALUE!</v>
      </c>
      <c r="P111" s="10" t="e">
        <f>IF('FY2021'!$A113&lt;&gt;"",IF(AND(MONTH($K111) &lt;= 1, MONTH($L111) &gt;= 1), IF($O111 &lt;&gt; "", $E111/$O111, ""), ""),"")</f>
        <v>#VALUE!</v>
      </c>
      <c r="Q111" s="10" t="e">
        <f>IF('FY2021'!$A113&lt;&gt;"",IF(AND(MONTH($K111) &lt;= 2, MONTH($L111) &gt;= 2), IF($O111 &lt;&gt; "", $E111/$O111, ""), ""),"")</f>
        <v>#VALUE!</v>
      </c>
      <c r="R111" s="10" t="e">
        <f>IF('FY2021'!$A113&lt;&gt;"",IF(AND(MONTH($K111) &lt;= 3, MONTH($L111) &gt;= 3), IF($O111 &lt;&gt; "", $E111/$O111, ""), ""),"")</f>
        <v>#VALUE!</v>
      </c>
      <c r="S111" s="10" t="e">
        <f>IF('FY2021'!$A113&lt;&gt;"",IF(AND(MONTH($K111) &lt;= 4, MONTH($L111) &gt;= 4), IF($O111 &lt;&gt; "", $E111/$O111, ""), ""),"")</f>
        <v>#VALUE!</v>
      </c>
      <c r="T111" s="10" t="e">
        <f>IF('FY2021'!$A113&lt;&gt;"",IF(AND(MONTH($K111) &lt;= 5, MONTH($L111) &gt;= 5), IF($O111 &lt;&gt; "", $E111/$O111, ""), ""),"")</f>
        <v>#VALUE!</v>
      </c>
      <c r="U111" s="10" t="e">
        <f>IF('FY2021'!$A113&lt;&gt;"",IF(AND(MONTH($K111) &lt;= 6, MONTH($L111) &gt;= 6), IF($O111 &lt;&gt; "", $E111/$O111, ""), ""),"")</f>
        <v>#VALUE!</v>
      </c>
      <c r="V111" s="10" t="e">
        <f>IF('FY2021'!$A113&lt;&gt;"",IF(AND(MONTH($K111) &lt;= 7, MONTH($L111) &gt;= 7 ), IF($O111 &lt;&gt; "", $E111/$O111, ""), ""),"")</f>
        <v>#VALUE!</v>
      </c>
      <c r="W111" s="10" t="e">
        <f>IF('FY2021'!$A113&lt;&gt;"",IF(AND(MONTH($K111) &lt;= 8, MONTH($L111) &gt;= 8), IF($O111 &lt;&gt; "", $E111/$O111, ""), ""),"")</f>
        <v>#VALUE!</v>
      </c>
      <c r="X111" s="10" t="e">
        <f>IF('FY2021'!$A113&lt;&gt;"",IF(AND(MONTH($K111) &lt;= 9, MONTH($L111) &gt;= 9), IF($O111 &lt;&gt; "", $E111/$O111, ""), ""),"")</f>
        <v>#VALUE!</v>
      </c>
      <c r="Y111" s="10" t="e">
        <f>IF('FY2021'!$A113&lt;&gt;"",IF(AND(MONTH($K111) &lt;= 10, MONTH($L111) &gt;= 10), IF($O111 &lt;&gt; "", $E111/$O111, ""), ""),"")</f>
        <v>#VALUE!</v>
      </c>
      <c r="Z111" s="10" t="e">
        <f>IF('FY2021'!$A113&lt;&gt;"",IF(AND(MONTH($K111) &lt;= 11, MONTH($L111) &gt;= 11), IF($O111 &lt;&gt; "", $E111/$O111, ""), ""),"")</f>
        <v>#VALUE!</v>
      </c>
      <c r="AA111" s="10" t="e">
        <f>IF('FY2021'!$A113&lt;&gt;"",IF(AND(MONTH($K111) &lt;= 12, MONTH($L111) &gt;= 12), IF($O111 &lt;&gt; "", $E111/$O111, ""), ""),"")</f>
        <v>#VALUE!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 t="e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#VALUE!</v>
      </c>
      <c r="L112" s="7" t="e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#VALUE!</v>
      </c>
      <c r="M112" s="7" t="e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#VALUE!</v>
      </c>
      <c r="N112" s="7" t="e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#VALUE!</v>
      </c>
      <c r="O112" s="5" t="e">
        <f t="shared" si="1"/>
        <v>#VALUE!</v>
      </c>
      <c r="P112" s="10" t="e">
        <f>IF('FY2021'!$A114&lt;&gt;"",IF(AND(MONTH($K112) &lt;= 1, MONTH($L112) &gt;= 1), IF($O112 &lt;&gt; "", $E112/$O112, ""), ""),"")</f>
        <v>#VALUE!</v>
      </c>
      <c r="Q112" s="10" t="e">
        <f>IF('FY2021'!$A114&lt;&gt;"",IF(AND(MONTH($K112) &lt;= 2, MONTH($L112) &gt;= 2), IF($O112 &lt;&gt; "", $E112/$O112, ""), ""),"")</f>
        <v>#VALUE!</v>
      </c>
      <c r="R112" s="10" t="e">
        <f>IF('FY2021'!$A114&lt;&gt;"",IF(AND(MONTH($K112) &lt;= 3, MONTH($L112) &gt;= 3), IF($O112 &lt;&gt; "", $E112/$O112, ""), ""),"")</f>
        <v>#VALUE!</v>
      </c>
      <c r="S112" s="10" t="e">
        <f>IF('FY2021'!$A114&lt;&gt;"",IF(AND(MONTH($K112) &lt;= 4, MONTH($L112) &gt;= 4), IF($O112 &lt;&gt; "", $E112/$O112, ""), ""),"")</f>
        <v>#VALUE!</v>
      </c>
      <c r="T112" s="10" t="e">
        <f>IF('FY2021'!$A114&lt;&gt;"",IF(AND(MONTH($K112) &lt;= 5, MONTH($L112) &gt;= 5), IF($O112 &lt;&gt; "", $E112/$O112, ""), ""),"")</f>
        <v>#VALUE!</v>
      </c>
      <c r="U112" s="10" t="e">
        <f>IF('FY2021'!$A114&lt;&gt;"",IF(AND(MONTH($K112) &lt;= 6, MONTH($L112) &gt;= 6), IF($O112 &lt;&gt; "", $E112/$O112, ""), ""),"")</f>
        <v>#VALUE!</v>
      </c>
      <c r="V112" s="10" t="e">
        <f>IF('FY2021'!$A114&lt;&gt;"",IF(AND(MONTH($K112) &lt;= 7, MONTH($L112) &gt;= 7 ), IF($O112 &lt;&gt; "", $E112/$O112, ""), ""),"")</f>
        <v>#VALUE!</v>
      </c>
      <c r="W112" s="10" t="e">
        <f>IF('FY2021'!$A114&lt;&gt;"",IF(AND(MONTH($K112) &lt;= 8, MONTH($L112) &gt;= 8), IF($O112 &lt;&gt; "", $E112/$O112, ""), ""),"")</f>
        <v>#VALUE!</v>
      </c>
      <c r="X112" s="10" t="e">
        <f>IF('FY2021'!$A114&lt;&gt;"",IF(AND(MONTH($K112) &lt;= 9, MONTH($L112) &gt;= 9), IF($O112 &lt;&gt; "", $E112/$O112, ""), ""),"")</f>
        <v>#VALUE!</v>
      </c>
      <c r="Y112" s="10" t="e">
        <f>IF('FY2021'!$A114&lt;&gt;"",IF(AND(MONTH($K112) &lt;= 10, MONTH($L112) &gt;= 10), IF($O112 &lt;&gt; "", $E112/$O112, ""), ""),"")</f>
        <v>#VALUE!</v>
      </c>
      <c r="Z112" s="10" t="e">
        <f>IF('FY2021'!$A114&lt;&gt;"",IF(AND(MONTH($K112) &lt;= 11, MONTH($L112) &gt;= 11), IF($O112 &lt;&gt; "", $E112/$O112, ""), ""),"")</f>
        <v>#VALUE!</v>
      </c>
      <c r="AA112" s="10" t="e">
        <f>IF('FY2021'!$A114&lt;&gt;"",IF(AND(MONTH($K112) &lt;= 12, MONTH($L112) &gt;= 12), IF($O112 &lt;&gt; "", $E112/$O112, ""), ""),"")</f>
        <v>#VALUE!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 t="e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#VALUE!</v>
      </c>
      <c r="L113" s="7" t="e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#VALUE!</v>
      </c>
      <c r="M113" s="7" t="e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#VALUE!</v>
      </c>
      <c r="N113" s="7" t="e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#VALUE!</v>
      </c>
      <c r="O113" s="5" t="e">
        <f t="shared" si="1"/>
        <v>#VALUE!</v>
      </c>
      <c r="P113" s="10" t="e">
        <f>IF('FY2021'!$A115&lt;&gt;"",IF(AND(MONTH($K113) &lt;= 1, MONTH($L113) &gt;= 1), IF($O113 &lt;&gt; "", $E113/$O113, ""), ""),"")</f>
        <v>#VALUE!</v>
      </c>
      <c r="Q113" s="10" t="e">
        <f>IF('FY2021'!$A115&lt;&gt;"",IF(AND(MONTH($K113) &lt;= 2, MONTH($L113) &gt;= 2), IF($O113 &lt;&gt; "", $E113/$O113, ""), ""),"")</f>
        <v>#VALUE!</v>
      </c>
      <c r="R113" s="10" t="e">
        <f>IF('FY2021'!$A115&lt;&gt;"",IF(AND(MONTH($K113) &lt;= 3, MONTH($L113) &gt;= 3), IF($O113 &lt;&gt; "", $E113/$O113, ""), ""),"")</f>
        <v>#VALUE!</v>
      </c>
      <c r="S113" s="10" t="e">
        <f>IF('FY2021'!$A115&lt;&gt;"",IF(AND(MONTH($K113) &lt;= 4, MONTH($L113) &gt;= 4), IF($O113 &lt;&gt; "", $E113/$O113, ""), ""),"")</f>
        <v>#VALUE!</v>
      </c>
      <c r="T113" s="10" t="e">
        <f>IF('FY2021'!$A115&lt;&gt;"",IF(AND(MONTH($K113) &lt;= 5, MONTH($L113) &gt;= 5), IF($O113 &lt;&gt; "", $E113/$O113, ""), ""),"")</f>
        <v>#VALUE!</v>
      </c>
      <c r="U113" s="10" t="e">
        <f>IF('FY2021'!$A115&lt;&gt;"",IF(AND(MONTH($K113) &lt;= 6, MONTH($L113) &gt;= 6), IF($O113 &lt;&gt; "", $E113/$O113, ""), ""),"")</f>
        <v>#VALUE!</v>
      </c>
      <c r="V113" s="10" t="e">
        <f>IF('FY2021'!$A115&lt;&gt;"",IF(AND(MONTH($K113) &lt;= 7, MONTH($L113) &gt;= 7 ), IF($O113 &lt;&gt; "", $E113/$O113, ""), ""),"")</f>
        <v>#VALUE!</v>
      </c>
      <c r="W113" s="10" t="e">
        <f>IF('FY2021'!$A115&lt;&gt;"",IF(AND(MONTH($K113) &lt;= 8, MONTH($L113) &gt;= 8), IF($O113 &lt;&gt; "", $E113/$O113, ""), ""),"")</f>
        <v>#VALUE!</v>
      </c>
      <c r="X113" s="10" t="e">
        <f>IF('FY2021'!$A115&lt;&gt;"",IF(AND(MONTH($K113) &lt;= 9, MONTH($L113) &gt;= 9), IF($O113 &lt;&gt; "", $E113/$O113, ""), ""),"")</f>
        <v>#VALUE!</v>
      </c>
      <c r="Y113" s="10" t="e">
        <f>IF('FY2021'!$A115&lt;&gt;"",IF(AND(MONTH($K113) &lt;= 10, MONTH($L113) &gt;= 10), IF($O113 &lt;&gt; "", $E113/$O113, ""), ""),"")</f>
        <v>#VALUE!</v>
      </c>
      <c r="Z113" s="10" t="e">
        <f>IF('FY2021'!$A115&lt;&gt;"",IF(AND(MONTH($K113) &lt;= 11, MONTH($L113) &gt;= 11), IF($O113 &lt;&gt; "", $E113/$O113, ""), ""),"")</f>
        <v>#VALUE!</v>
      </c>
      <c r="AA113" s="10" t="e">
        <f>IF('FY2021'!$A115&lt;&gt;"",IF(AND(MONTH($K113) &lt;= 12, MONTH($L113) &gt;= 12), IF($O113 &lt;&gt; "", $E113/$O113, ""), ""),"")</f>
        <v>#VALUE!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 t="e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#VALUE!</v>
      </c>
      <c r="L114" s="7" t="e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#VALUE!</v>
      </c>
      <c r="M114" s="7" t="e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#VALUE!</v>
      </c>
      <c r="N114" s="7" t="e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#VALUE!</v>
      </c>
      <c r="O114" s="5" t="e">
        <f t="shared" si="1"/>
        <v>#VALUE!</v>
      </c>
      <c r="P114" s="10" t="e">
        <f>IF('FY2021'!$A116&lt;&gt;"",IF(AND(MONTH($K114) &lt;= 1, MONTH($L114) &gt;= 1), IF($O114 &lt;&gt; "", $E114/$O114, ""), ""),"")</f>
        <v>#VALUE!</v>
      </c>
      <c r="Q114" s="10" t="e">
        <f>IF('FY2021'!$A116&lt;&gt;"",IF(AND(MONTH($K114) &lt;= 2, MONTH($L114) &gt;= 2), IF($O114 &lt;&gt; "", $E114/$O114, ""), ""),"")</f>
        <v>#VALUE!</v>
      </c>
      <c r="R114" s="10" t="e">
        <f>IF('FY2021'!$A116&lt;&gt;"",IF(AND(MONTH($K114) &lt;= 3, MONTH($L114) &gt;= 3), IF($O114 &lt;&gt; "", $E114/$O114, ""), ""),"")</f>
        <v>#VALUE!</v>
      </c>
      <c r="S114" s="10" t="e">
        <f>IF('FY2021'!$A116&lt;&gt;"",IF(AND(MONTH($K114) &lt;= 4, MONTH($L114) &gt;= 4), IF($O114 &lt;&gt; "", $E114/$O114, ""), ""),"")</f>
        <v>#VALUE!</v>
      </c>
      <c r="T114" s="10" t="e">
        <f>IF('FY2021'!$A116&lt;&gt;"",IF(AND(MONTH($K114) &lt;= 5, MONTH($L114) &gt;= 5), IF($O114 &lt;&gt; "", $E114/$O114, ""), ""),"")</f>
        <v>#VALUE!</v>
      </c>
      <c r="U114" s="10" t="e">
        <f>IF('FY2021'!$A116&lt;&gt;"",IF(AND(MONTH($K114) &lt;= 6, MONTH($L114) &gt;= 6), IF($O114 &lt;&gt; "", $E114/$O114, ""), ""),"")</f>
        <v>#VALUE!</v>
      </c>
      <c r="V114" s="10" t="e">
        <f>IF('FY2021'!$A116&lt;&gt;"",IF(AND(MONTH($K114) &lt;= 7, MONTH($L114) &gt;= 7 ), IF($O114 &lt;&gt; "", $E114/$O114, ""), ""),"")</f>
        <v>#VALUE!</v>
      </c>
      <c r="W114" s="10" t="e">
        <f>IF('FY2021'!$A116&lt;&gt;"",IF(AND(MONTH($K114) &lt;= 8, MONTH($L114) &gt;= 8), IF($O114 &lt;&gt; "", $E114/$O114, ""), ""),"")</f>
        <v>#VALUE!</v>
      </c>
      <c r="X114" s="10" t="e">
        <f>IF('FY2021'!$A116&lt;&gt;"",IF(AND(MONTH($K114) &lt;= 9, MONTH($L114) &gt;= 9), IF($O114 &lt;&gt; "", $E114/$O114, ""), ""),"")</f>
        <v>#VALUE!</v>
      </c>
      <c r="Y114" s="10" t="e">
        <f>IF('FY2021'!$A116&lt;&gt;"",IF(AND(MONTH($K114) &lt;= 10, MONTH($L114) &gt;= 10), IF($O114 &lt;&gt; "", $E114/$O114, ""), ""),"")</f>
        <v>#VALUE!</v>
      </c>
      <c r="Z114" s="10" t="e">
        <f>IF('FY2021'!$A116&lt;&gt;"",IF(AND(MONTH($K114) &lt;= 11, MONTH($L114) &gt;= 11), IF($O114 &lt;&gt; "", $E114/$O114, ""), ""),"")</f>
        <v>#VALUE!</v>
      </c>
      <c r="AA114" s="10" t="e">
        <f>IF('FY2021'!$A116&lt;&gt;"",IF(AND(MONTH($K114) &lt;= 12, MONTH($L114) &gt;= 12), IF($O114 &lt;&gt; "", $E114/$O114, ""), ""),"")</f>
        <v>#VALUE!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 t="e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#VALUE!</v>
      </c>
      <c r="L115" s="7" t="e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#VALUE!</v>
      </c>
      <c r="M115" s="7" t="e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#VALUE!</v>
      </c>
      <c r="N115" s="7" t="e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#VALUE!</v>
      </c>
      <c r="O115" s="5" t="e">
        <f t="shared" si="1"/>
        <v>#VALUE!</v>
      </c>
      <c r="P115" s="10" t="e">
        <f>IF('FY2021'!$A117&lt;&gt;"",IF(AND(MONTH($K115) &lt;= 1, MONTH($L115) &gt;= 1), IF($O115 &lt;&gt; "", $E115/$O115, ""), ""),"")</f>
        <v>#VALUE!</v>
      </c>
      <c r="Q115" s="10" t="e">
        <f>IF('FY2021'!$A117&lt;&gt;"",IF(AND(MONTH($K115) &lt;= 2, MONTH($L115) &gt;= 2), IF($O115 &lt;&gt; "", $E115/$O115, ""), ""),"")</f>
        <v>#VALUE!</v>
      </c>
      <c r="R115" s="10" t="e">
        <f>IF('FY2021'!$A117&lt;&gt;"",IF(AND(MONTH($K115) &lt;= 3, MONTH($L115) &gt;= 3), IF($O115 &lt;&gt; "", $E115/$O115, ""), ""),"")</f>
        <v>#VALUE!</v>
      </c>
      <c r="S115" s="10" t="e">
        <f>IF('FY2021'!$A117&lt;&gt;"",IF(AND(MONTH($K115) &lt;= 4, MONTH($L115) &gt;= 4), IF($O115 &lt;&gt; "", $E115/$O115, ""), ""),"")</f>
        <v>#VALUE!</v>
      </c>
      <c r="T115" s="10" t="e">
        <f>IF('FY2021'!$A117&lt;&gt;"",IF(AND(MONTH($K115) &lt;= 5, MONTH($L115) &gt;= 5), IF($O115 &lt;&gt; "", $E115/$O115, ""), ""),"")</f>
        <v>#VALUE!</v>
      </c>
      <c r="U115" s="10" t="e">
        <f>IF('FY2021'!$A117&lt;&gt;"",IF(AND(MONTH($K115) &lt;= 6, MONTH($L115) &gt;= 6), IF($O115 &lt;&gt; "", $E115/$O115, ""), ""),"")</f>
        <v>#VALUE!</v>
      </c>
      <c r="V115" s="10" t="e">
        <f>IF('FY2021'!$A117&lt;&gt;"",IF(AND(MONTH($K115) &lt;= 7, MONTH($L115) &gt;= 7 ), IF($O115 &lt;&gt; "", $E115/$O115, ""), ""),"")</f>
        <v>#VALUE!</v>
      </c>
      <c r="W115" s="10" t="e">
        <f>IF('FY2021'!$A117&lt;&gt;"",IF(AND(MONTH($K115) &lt;= 8, MONTH($L115) &gt;= 8), IF($O115 &lt;&gt; "", $E115/$O115, ""), ""),"")</f>
        <v>#VALUE!</v>
      </c>
      <c r="X115" s="10" t="e">
        <f>IF('FY2021'!$A117&lt;&gt;"",IF(AND(MONTH($K115) &lt;= 9, MONTH($L115) &gt;= 9), IF($O115 &lt;&gt; "", $E115/$O115, ""), ""),"")</f>
        <v>#VALUE!</v>
      </c>
      <c r="Y115" s="10" t="e">
        <f>IF('FY2021'!$A117&lt;&gt;"",IF(AND(MONTH($K115) &lt;= 10, MONTH($L115) &gt;= 10), IF($O115 &lt;&gt; "", $E115/$O115, ""), ""),"")</f>
        <v>#VALUE!</v>
      </c>
      <c r="Z115" s="10" t="e">
        <f>IF('FY2021'!$A117&lt;&gt;"",IF(AND(MONTH($K115) &lt;= 11, MONTH($L115) &gt;= 11), IF($O115 &lt;&gt; "", $E115/$O115, ""), ""),"")</f>
        <v>#VALUE!</v>
      </c>
      <c r="AA115" s="10" t="e">
        <f>IF('FY2021'!$A117&lt;&gt;"",IF(AND(MONTH($K115) &lt;= 12, MONTH($L115) &gt;= 12), IF($O115 &lt;&gt; "", $E115/$O115, ""), ""),"")</f>
        <v>#VALUE!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 t="e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#VALUE!</v>
      </c>
      <c r="L116" s="7" t="e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#VALUE!</v>
      </c>
      <c r="M116" s="7" t="e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#VALUE!</v>
      </c>
      <c r="N116" s="7" t="e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#VALUE!</v>
      </c>
      <c r="O116" s="5" t="e">
        <f t="shared" si="1"/>
        <v>#VALUE!</v>
      </c>
      <c r="P116" s="10" t="e">
        <f>IF('FY2021'!$A118&lt;&gt;"",IF(AND(MONTH($K116) &lt;= 1, MONTH($L116) &gt;= 1), IF($O116 &lt;&gt; "", $E116/$O116, ""), ""),"")</f>
        <v>#VALUE!</v>
      </c>
      <c r="Q116" s="10" t="e">
        <f>IF('FY2021'!$A118&lt;&gt;"",IF(AND(MONTH($K116) &lt;= 2, MONTH($L116) &gt;= 2), IF($O116 &lt;&gt; "", $E116/$O116, ""), ""),"")</f>
        <v>#VALUE!</v>
      </c>
      <c r="R116" s="10" t="e">
        <f>IF('FY2021'!$A118&lt;&gt;"",IF(AND(MONTH($K116) &lt;= 3, MONTH($L116) &gt;= 3), IF($O116 &lt;&gt; "", $E116/$O116, ""), ""),"")</f>
        <v>#VALUE!</v>
      </c>
      <c r="S116" s="10" t="e">
        <f>IF('FY2021'!$A118&lt;&gt;"",IF(AND(MONTH($K116) &lt;= 4, MONTH($L116) &gt;= 4), IF($O116 &lt;&gt; "", $E116/$O116, ""), ""),"")</f>
        <v>#VALUE!</v>
      </c>
      <c r="T116" s="10" t="e">
        <f>IF('FY2021'!$A118&lt;&gt;"",IF(AND(MONTH($K116) &lt;= 5, MONTH($L116) &gt;= 5), IF($O116 &lt;&gt; "", $E116/$O116, ""), ""),"")</f>
        <v>#VALUE!</v>
      </c>
      <c r="U116" s="10" t="e">
        <f>IF('FY2021'!$A118&lt;&gt;"",IF(AND(MONTH($K116) &lt;= 6, MONTH($L116) &gt;= 6), IF($O116 &lt;&gt; "", $E116/$O116, ""), ""),"")</f>
        <v>#VALUE!</v>
      </c>
      <c r="V116" s="10" t="e">
        <f>IF('FY2021'!$A118&lt;&gt;"",IF(AND(MONTH($K116) &lt;= 7, MONTH($L116) &gt;= 7 ), IF($O116 &lt;&gt; "", $E116/$O116, ""), ""),"")</f>
        <v>#VALUE!</v>
      </c>
      <c r="W116" s="10" t="e">
        <f>IF('FY2021'!$A118&lt;&gt;"",IF(AND(MONTH($K116) &lt;= 8, MONTH($L116) &gt;= 8), IF($O116 &lt;&gt; "", $E116/$O116, ""), ""),"")</f>
        <v>#VALUE!</v>
      </c>
      <c r="X116" s="10" t="e">
        <f>IF('FY2021'!$A118&lt;&gt;"",IF(AND(MONTH($K116) &lt;= 9, MONTH($L116) &gt;= 9), IF($O116 &lt;&gt; "", $E116/$O116, ""), ""),"")</f>
        <v>#VALUE!</v>
      </c>
      <c r="Y116" s="10" t="e">
        <f>IF('FY2021'!$A118&lt;&gt;"",IF(AND(MONTH($K116) &lt;= 10, MONTH($L116) &gt;= 10), IF($O116 &lt;&gt; "", $E116/$O116, ""), ""),"")</f>
        <v>#VALUE!</v>
      </c>
      <c r="Z116" s="10" t="e">
        <f>IF('FY2021'!$A118&lt;&gt;"",IF(AND(MONTH($K116) &lt;= 11, MONTH($L116) &gt;= 11), IF($O116 &lt;&gt; "", $E116/$O116, ""), ""),"")</f>
        <v>#VALUE!</v>
      </c>
      <c r="AA116" s="10" t="e">
        <f>IF('FY2021'!$A118&lt;&gt;"",IF(AND(MONTH($K116) &lt;= 12, MONTH($L116) &gt;= 12), IF($O116 &lt;&gt; "", $E116/$O116, ""), ""),"")</f>
        <v>#VALUE!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 t="e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#VALUE!</v>
      </c>
      <c r="L117" s="7" t="e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#VALUE!</v>
      </c>
      <c r="M117" s="7" t="e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#VALUE!</v>
      </c>
      <c r="N117" s="7" t="e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#VALUE!</v>
      </c>
      <c r="O117" s="5" t="e">
        <f t="shared" si="1"/>
        <v>#VALUE!</v>
      </c>
      <c r="P117" s="10" t="e">
        <f>IF('FY2021'!$A119&lt;&gt;"",IF(AND(MONTH($K117) &lt;= 1, MONTH($L117) &gt;= 1), IF($O117 &lt;&gt; "", $E117/$O117, ""), ""),"")</f>
        <v>#VALUE!</v>
      </c>
      <c r="Q117" s="10" t="e">
        <f>IF('FY2021'!$A119&lt;&gt;"",IF(AND(MONTH($K117) &lt;= 2, MONTH($L117) &gt;= 2), IF($O117 &lt;&gt; "", $E117/$O117, ""), ""),"")</f>
        <v>#VALUE!</v>
      </c>
      <c r="R117" s="10" t="e">
        <f>IF('FY2021'!$A119&lt;&gt;"",IF(AND(MONTH($K117) &lt;= 3, MONTH($L117) &gt;= 3), IF($O117 &lt;&gt; "", $E117/$O117, ""), ""),"")</f>
        <v>#VALUE!</v>
      </c>
      <c r="S117" s="10" t="e">
        <f>IF('FY2021'!$A119&lt;&gt;"",IF(AND(MONTH($K117) &lt;= 4, MONTH($L117) &gt;= 4), IF($O117 &lt;&gt; "", $E117/$O117, ""), ""),"")</f>
        <v>#VALUE!</v>
      </c>
      <c r="T117" s="10" t="e">
        <f>IF('FY2021'!$A119&lt;&gt;"",IF(AND(MONTH($K117) &lt;= 5, MONTH($L117) &gt;= 5), IF($O117 &lt;&gt; "", $E117/$O117, ""), ""),"")</f>
        <v>#VALUE!</v>
      </c>
      <c r="U117" s="10" t="e">
        <f>IF('FY2021'!$A119&lt;&gt;"",IF(AND(MONTH($K117) &lt;= 6, MONTH($L117) &gt;= 6), IF($O117 &lt;&gt; "", $E117/$O117, ""), ""),"")</f>
        <v>#VALUE!</v>
      </c>
      <c r="V117" s="10" t="e">
        <f>IF('FY2021'!$A119&lt;&gt;"",IF(AND(MONTH($K117) &lt;= 7, MONTH($L117) &gt;= 7 ), IF($O117 &lt;&gt; "", $E117/$O117, ""), ""),"")</f>
        <v>#VALUE!</v>
      </c>
      <c r="W117" s="10" t="e">
        <f>IF('FY2021'!$A119&lt;&gt;"",IF(AND(MONTH($K117) &lt;= 8, MONTH($L117) &gt;= 8), IF($O117 &lt;&gt; "", $E117/$O117, ""), ""),"")</f>
        <v>#VALUE!</v>
      </c>
      <c r="X117" s="10" t="e">
        <f>IF('FY2021'!$A119&lt;&gt;"",IF(AND(MONTH($K117) &lt;= 9, MONTH($L117) &gt;= 9), IF($O117 &lt;&gt; "", $E117/$O117, ""), ""),"")</f>
        <v>#VALUE!</v>
      </c>
      <c r="Y117" s="10" t="e">
        <f>IF('FY2021'!$A119&lt;&gt;"",IF(AND(MONTH($K117) &lt;= 10, MONTH($L117) &gt;= 10), IF($O117 &lt;&gt; "", $E117/$O117, ""), ""),"")</f>
        <v>#VALUE!</v>
      </c>
      <c r="Z117" s="10" t="e">
        <f>IF('FY2021'!$A119&lt;&gt;"",IF(AND(MONTH($K117) &lt;= 11, MONTH($L117) &gt;= 11), IF($O117 &lt;&gt; "", $E117/$O117, ""), ""),"")</f>
        <v>#VALUE!</v>
      </c>
      <c r="AA117" s="10" t="e">
        <f>IF('FY2021'!$A119&lt;&gt;"",IF(AND(MONTH($K117) &lt;= 12, MONTH($L117) &gt;= 12), IF($O117 &lt;&gt; "", $E117/$O117, ""), ""),"")</f>
        <v>#VALUE!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 t="e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#VALUE!</v>
      </c>
      <c r="L118" s="7" t="e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#VALUE!</v>
      </c>
      <c r="M118" s="7" t="e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#VALUE!</v>
      </c>
      <c r="N118" s="7" t="e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#VALUE!</v>
      </c>
      <c r="O118" s="5" t="e">
        <f t="shared" si="1"/>
        <v>#VALUE!</v>
      </c>
      <c r="P118" s="10" t="e">
        <f>IF('FY2021'!$A120&lt;&gt;"",IF(AND(MONTH($K118) &lt;= 1, MONTH($L118) &gt;= 1), IF($O118 &lt;&gt; "", $E118/$O118, ""), ""),"")</f>
        <v>#VALUE!</v>
      </c>
      <c r="Q118" s="10" t="e">
        <f>IF('FY2021'!$A120&lt;&gt;"",IF(AND(MONTH($K118) &lt;= 2, MONTH($L118) &gt;= 2), IF($O118 &lt;&gt; "", $E118/$O118, ""), ""),"")</f>
        <v>#VALUE!</v>
      </c>
      <c r="R118" s="10" t="e">
        <f>IF('FY2021'!$A120&lt;&gt;"",IF(AND(MONTH($K118) &lt;= 3, MONTH($L118) &gt;= 3), IF($O118 &lt;&gt; "", $E118/$O118, ""), ""),"")</f>
        <v>#VALUE!</v>
      </c>
      <c r="S118" s="10" t="e">
        <f>IF('FY2021'!$A120&lt;&gt;"",IF(AND(MONTH($K118) &lt;= 4, MONTH($L118) &gt;= 4), IF($O118 &lt;&gt; "", $E118/$O118, ""), ""),"")</f>
        <v>#VALUE!</v>
      </c>
      <c r="T118" s="10" t="e">
        <f>IF('FY2021'!$A120&lt;&gt;"",IF(AND(MONTH($K118) &lt;= 5, MONTH($L118) &gt;= 5), IF($O118 &lt;&gt; "", $E118/$O118, ""), ""),"")</f>
        <v>#VALUE!</v>
      </c>
      <c r="U118" s="10" t="e">
        <f>IF('FY2021'!$A120&lt;&gt;"",IF(AND(MONTH($K118) &lt;= 6, MONTH($L118) &gt;= 6), IF($O118 &lt;&gt; "", $E118/$O118, ""), ""),"")</f>
        <v>#VALUE!</v>
      </c>
      <c r="V118" s="10" t="e">
        <f>IF('FY2021'!$A120&lt;&gt;"",IF(AND(MONTH($K118) &lt;= 7, MONTH($L118) &gt;= 7 ), IF($O118 &lt;&gt; "", $E118/$O118, ""), ""),"")</f>
        <v>#VALUE!</v>
      </c>
      <c r="W118" s="10" t="e">
        <f>IF('FY2021'!$A120&lt;&gt;"",IF(AND(MONTH($K118) &lt;= 8, MONTH($L118) &gt;= 8), IF($O118 &lt;&gt; "", $E118/$O118, ""), ""),"")</f>
        <v>#VALUE!</v>
      </c>
      <c r="X118" s="10" t="e">
        <f>IF('FY2021'!$A120&lt;&gt;"",IF(AND(MONTH($K118) &lt;= 9, MONTH($L118) &gt;= 9), IF($O118 &lt;&gt; "", $E118/$O118, ""), ""),"")</f>
        <v>#VALUE!</v>
      </c>
      <c r="Y118" s="10" t="e">
        <f>IF('FY2021'!$A120&lt;&gt;"",IF(AND(MONTH($K118) &lt;= 10, MONTH($L118) &gt;= 10), IF($O118 &lt;&gt; "", $E118/$O118, ""), ""),"")</f>
        <v>#VALUE!</v>
      </c>
      <c r="Z118" s="10" t="e">
        <f>IF('FY2021'!$A120&lt;&gt;"",IF(AND(MONTH($K118) &lt;= 11, MONTH($L118) &gt;= 11), IF($O118 &lt;&gt; "", $E118/$O118, ""), ""),"")</f>
        <v>#VALUE!</v>
      </c>
      <c r="AA118" s="10" t="e">
        <f>IF('FY2021'!$A120&lt;&gt;"",IF(AND(MONTH($K118) &lt;= 12, MONTH($L118) &gt;= 12), IF($O118 &lt;&gt; "", $E118/$O118, ""), ""),"")</f>
        <v>#VALUE!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 t="e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#VALUE!</v>
      </c>
      <c r="L119" s="7" t="e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#VALUE!</v>
      </c>
      <c r="M119" s="7" t="e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#VALUE!</v>
      </c>
      <c r="N119" s="7" t="e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#VALUE!</v>
      </c>
      <c r="O119" s="5" t="e">
        <f t="shared" si="1"/>
        <v>#VALUE!</v>
      </c>
      <c r="P119" s="10" t="e">
        <f>IF('FY2021'!$A121&lt;&gt;"",IF(AND(MONTH($K119) &lt;= 1, MONTH($L119) &gt;= 1), IF($O119 &lt;&gt; "", $E119/$O119, ""), ""),"")</f>
        <v>#VALUE!</v>
      </c>
      <c r="Q119" s="10" t="e">
        <f>IF('FY2021'!$A121&lt;&gt;"",IF(AND(MONTH($K119) &lt;= 2, MONTH($L119) &gt;= 2), IF($O119 &lt;&gt; "", $E119/$O119, ""), ""),"")</f>
        <v>#VALUE!</v>
      </c>
      <c r="R119" s="10" t="e">
        <f>IF('FY2021'!$A121&lt;&gt;"",IF(AND(MONTH($K119) &lt;= 3, MONTH($L119) &gt;= 3), IF($O119 &lt;&gt; "", $E119/$O119, ""), ""),"")</f>
        <v>#VALUE!</v>
      </c>
      <c r="S119" s="10" t="e">
        <f>IF('FY2021'!$A121&lt;&gt;"",IF(AND(MONTH($K119) &lt;= 4, MONTH($L119) &gt;= 4), IF($O119 &lt;&gt; "", $E119/$O119, ""), ""),"")</f>
        <v>#VALUE!</v>
      </c>
      <c r="T119" s="10" t="e">
        <f>IF('FY2021'!$A121&lt;&gt;"",IF(AND(MONTH($K119) &lt;= 5, MONTH($L119) &gt;= 5), IF($O119 &lt;&gt; "", $E119/$O119, ""), ""),"")</f>
        <v>#VALUE!</v>
      </c>
      <c r="U119" s="10" t="e">
        <f>IF('FY2021'!$A121&lt;&gt;"",IF(AND(MONTH($K119) &lt;= 6, MONTH($L119) &gt;= 6), IF($O119 &lt;&gt; "", $E119/$O119, ""), ""),"")</f>
        <v>#VALUE!</v>
      </c>
      <c r="V119" s="10" t="e">
        <f>IF('FY2021'!$A121&lt;&gt;"",IF(AND(MONTH($K119) &lt;= 7, MONTH($L119) &gt;= 7 ), IF($O119 &lt;&gt; "", $E119/$O119, ""), ""),"")</f>
        <v>#VALUE!</v>
      </c>
      <c r="W119" s="10" t="e">
        <f>IF('FY2021'!$A121&lt;&gt;"",IF(AND(MONTH($K119) &lt;= 8, MONTH($L119) &gt;= 8), IF($O119 &lt;&gt; "", $E119/$O119, ""), ""),"")</f>
        <v>#VALUE!</v>
      </c>
      <c r="X119" s="10" t="e">
        <f>IF('FY2021'!$A121&lt;&gt;"",IF(AND(MONTH($K119) &lt;= 9, MONTH($L119) &gt;= 9), IF($O119 &lt;&gt; "", $E119/$O119, ""), ""),"")</f>
        <v>#VALUE!</v>
      </c>
      <c r="Y119" s="10" t="e">
        <f>IF('FY2021'!$A121&lt;&gt;"",IF(AND(MONTH($K119) &lt;= 10, MONTH($L119) &gt;= 10), IF($O119 &lt;&gt; "", $E119/$O119, ""), ""),"")</f>
        <v>#VALUE!</v>
      </c>
      <c r="Z119" s="10" t="e">
        <f>IF('FY2021'!$A121&lt;&gt;"",IF(AND(MONTH($K119) &lt;= 11, MONTH($L119) &gt;= 11), IF($O119 &lt;&gt; "", $E119/$O119, ""), ""),"")</f>
        <v>#VALUE!</v>
      </c>
      <c r="AA119" s="10" t="e">
        <f>IF('FY2021'!$A121&lt;&gt;"",IF(AND(MONTH($K119) &lt;= 12, MONTH($L119) &gt;= 12), IF($O119 &lt;&gt; "", $E119/$O119, ""), ""),"")</f>
        <v>#VALUE!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 t="e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#VALUE!</v>
      </c>
      <c r="L120" s="7" t="e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#VALUE!</v>
      </c>
      <c r="M120" s="7" t="e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#VALUE!</v>
      </c>
      <c r="N120" s="7" t="e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#VALUE!</v>
      </c>
      <c r="O120" s="5" t="e">
        <f t="shared" si="1"/>
        <v>#VALUE!</v>
      </c>
      <c r="P120" s="10" t="e">
        <f>IF('FY2021'!$A122&lt;&gt;"",IF(AND(MONTH($K120) &lt;= 1, MONTH($L120) &gt;= 1), IF($O120 &lt;&gt; "", $E120/$O120, ""), ""),"")</f>
        <v>#VALUE!</v>
      </c>
      <c r="Q120" s="10" t="e">
        <f>IF('FY2021'!$A122&lt;&gt;"",IF(AND(MONTH($K120) &lt;= 2, MONTH($L120) &gt;= 2), IF($O120 &lt;&gt; "", $E120/$O120, ""), ""),"")</f>
        <v>#VALUE!</v>
      </c>
      <c r="R120" s="10" t="e">
        <f>IF('FY2021'!$A122&lt;&gt;"",IF(AND(MONTH($K120) &lt;= 3, MONTH($L120) &gt;= 3), IF($O120 &lt;&gt; "", $E120/$O120, ""), ""),"")</f>
        <v>#VALUE!</v>
      </c>
      <c r="S120" s="10" t="e">
        <f>IF('FY2021'!$A122&lt;&gt;"",IF(AND(MONTH($K120) &lt;= 4, MONTH($L120) &gt;= 4), IF($O120 &lt;&gt; "", $E120/$O120, ""), ""),"")</f>
        <v>#VALUE!</v>
      </c>
      <c r="T120" s="10" t="e">
        <f>IF('FY2021'!$A122&lt;&gt;"",IF(AND(MONTH($K120) &lt;= 5, MONTH($L120) &gt;= 5), IF($O120 &lt;&gt; "", $E120/$O120, ""), ""),"")</f>
        <v>#VALUE!</v>
      </c>
      <c r="U120" s="10" t="e">
        <f>IF('FY2021'!$A122&lt;&gt;"",IF(AND(MONTH($K120) &lt;= 6, MONTH($L120) &gt;= 6), IF($O120 &lt;&gt; "", $E120/$O120, ""), ""),"")</f>
        <v>#VALUE!</v>
      </c>
      <c r="V120" s="10" t="e">
        <f>IF('FY2021'!$A122&lt;&gt;"",IF(AND(MONTH($K120) &lt;= 7, MONTH($L120) &gt;= 7 ), IF($O120 &lt;&gt; "", $E120/$O120, ""), ""),"")</f>
        <v>#VALUE!</v>
      </c>
      <c r="W120" s="10" t="e">
        <f>IF('FY2021'!$A122&lt;&gt;"",IF(AND(MONTH($K120) &lt;= 8, MONTH($L120) &gt;= 8), IF($O120 &lt;&gt; "", $E120/$O120, ""), ""),"")</f>
        <v>#VALUE!</v>
      </c>
      <c r="X120" s="10" t="e">
        <f>IF('FY2021'!$A122&lt;&gt;"",IF(AND(MONTH($K120) &lt;= 9, MONTH($L120) &gt;= 9), IF($O120 &lt;&gt; "", $E120/$O120, ""), ""),"")</f>
        <v>#VALUE!</v>
      </c>
      <c r="Y120" s="10" t="e">
        <f>IF('FY2021'!$A122&lt;&gt;"",IF(AND(MONTH($K120) &lt;= 10, MONTH($L120) &gt;= 10), IF($O120 &lt;&gt; "", $E120/$O120, ""), ""),"")</f>
        <v>#VALUE!</v>
      </c>
      <c r="Z120" s="10" t="e">
        <f>IF('FY2021'!$A122&lt;&gt;"",IF(AND(MONTH($K120) &lt;= 11, MONTH($L120) &gt;= 11), IF($O120 &lt;&gt; "", $E120/$O120, ""), ""),"")</f>
        <v>#VALUE!</v>
      </c>
      <c r="AA120" s="10" t="e">
        <f>IF('FY2021'!$A122&lt;&gt;"",IF(AND(MONTH($K120) &lt;= 12, MONTH($L120) &gt;= 12), IF($O120 &lt;&gt; "", $E120/$O120, ""), ""),"")</f>
        <v>#VALUE!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 t="e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#VALUE!</v>
      </c>
      <c r="L121" s="7" t="e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#VALUE!</v>
      </c>
      <c r="M121" s="7" t="e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#VALUE!</v>
      </c>
      <c r="N121" s="7" t="e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#VALUE!</v>
      </c>
      <c r="O121" s="5" t="e">
        <f t="shared" si="1"/>
        <v>#VALUE!</v>
      </c>
      <c r="P121" s="10" t="e">
        <f>IF('FY2021'!$A123&lt;&gt;"",IF(AND(MONTH($K121) &lt;= 1, MONTH($L121) &gt;= 1), IF($O121 &lt;&gt; "", $E121/$O121, ""), ""),"")</f>
        <v>#VALUE!</v>
      </c>
      <c r="Q121" s="10" t="e">
        <f>IF('FY2021'!$A123&lt;&gt;"",IF(AND(MONTH($K121) &lt;= 2, MONTH($L121) &gt;= 2), IF($O121 &lt;&gt; "", $E121/$O121, ""), ""),"")</f>
        <v>#VALUE!</v>
      </c>
      <c r="R121" s="10" t="e">
        <f>IF('FY2021'!$A123&lt;&gt;"",IF(AND(MONTH($K121) &lt;= 3, MONTH($L121) &gt;= 3), IF($O121 &lt;&gt; "", $E121/$O121, ""), ""),"")</f>
        <v>#VALUE!</v>
      </c>
      <c r="S121" s="10" t="e">
        <f>IF('FY2021'!$A123&lt;&gt;"",IF(AND(MONTH($K121) &lt;= 4, MONTH($L121) &gt;= 4), IF($O121 &lt;&gt; "", $E121/$O121, ""), ""),"")</f>
        <v>#VALUE!</v>
      </c>
      <c r="T121" s="10" t="e">
        <f>IF('FY2021'!$A123&lt;&gt;"",IF(AND(MONTH($K121) &lt;= 5, MONTH($L121) &gt;= 5), IF($O121 &lt;&gt; "", $E121/$O121, ""), ""),"")</f>
        <v>#VALUE!</v>
      </c>
      <c r="U121" s="10" t="e">
        <f>IF('FY2021'!$A123&lt;&gt;"",IF(AND(MONTH($K121) &lt;= 6, MONTH($L121) &gt;= 6), IF($O121 &lt;&gt; "", $E121/$O121, ""), ""),"")</f>
        <v>#VALUE!</v>
      </c>
      <c r="V121" s="10" t="e">
        <f>IF('FY2021'!$A123&lt;&gt;"",IF(AND(MONTH($K121) &lt;= 7, MONTH($L121) &gt;= 7 ), IF($O121 &lt;&gt; "", $E121/$O121, ""), ""),"")</f>
        <v>#VALUE!</v>
      </c>
      <c r="W121" s="10" t="e">
        <f>IF('FY2021'!$A123&lt;&gt;"",IF(AND(MONTH($K121) &lt;= 8, MONTH($L121) &gt;= 8), IF($O121 &lt;&gt; "", $E121/$O121, ""), ""),"")</f>
        <v>#VALUE!</v>
      </c>
      <c r="X121" s="10" t="e">
        <f>IF('FY2021'!$A123&lt;&gt;"",IF(AND(MONTH($K121) &lt;= 9, MONTH($L121) &gt;= 9), IF($O121 &lt;&gt; "", $E121/$O121, ""), ""),"")</f>
        <v>#VALUE!</v>
      </c>
      <c r="Y121" s="10" t="e">
        <f>IF('FY2021'!$A123&lt;&gt;"",IF(AND(MONTH($K121) &lt;= 10, MONTH($L121) &gt;= 10), IF($O121 &lt;&gt; "", $E121/$O121, ""), ""),"")</f>
        <v>#VALUE!</v>
      </c>
      <c r="Z121" s="10" t="e">
        <f>IF('FY2021'!$A123&lt;&gt;"",IF(AND(MONTH($K121) &lt;= 11, MONTH($L121) &gt;= 11), IF($O121 &lt;&gt; "", $E121/$O121, ""), ""),"")</f>
        <v>#VALUE!</v>
      </c>
      <c r="AA121" s="10" t="e">
        <f>IF('FY2021'!$A123&lt;&gt;"",IF(AND(MONTH($K121) &lt;= 12, MONTH($L121) &gt;= 12), IF($O121 &lt;&gt; "", $E121/$O121, ""), ""),"")</f>
        <v>#VALUE!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 t="e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#VALUE!</v>
      </c>
      <c r="L122" s="7" t="e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#VALUE!</v>
      </c>
      <c r="M122" s="7" t="e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#VALUE!</v>
      </c>
      <c r="N122" s="7" t="e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#VALUE!</v>
      </c>
      <c r="O122" s="5" t="e">
        <f t="shared" si="1"/>
        <v>#VALUE!</v>
      </c>
      <c r="P122" s="10" t="e">
        <f>IF('FY2021'!$A124&lt;&gt;"",IF(AND(MONTH($K122) &lt;= 1, MONTH($L122) &gt;= 1), IF($O122 &lt;&gt; "", $E122/$O122, ""), ""),"")</f>
        <v>#VALUE!</v>
      </c>
      <c r="Q122" s="10" t="e">
        <f>IF('FY2021'!$A124&lt;&gt;"",IF(AND(MONTH($K122) &lt;= 2, MONTH($L122) &gt;= 2), IF($O122 &lt;&gt; "", $E122/$O122, ""), ""),"")</f>
        <v>#VALUE!</v>
      </c>
      <c r="R122" s="10" t="e">
        <f>IF('FY2021'!$A124&lt;&gt;"",IF(AND(MONTH($K122) &lt;= 3, MONTH($L122) &gt;= 3), IF($O122 &lt;&gt; "", $E122/$O122, ""), ""),"")</f>
        <v>#VALUE!</v>
      </c>
      <c r="S122" s="10" t="e">
        <f>IF('FY2021'!$A124&lt;&gt;"",IF(AND(MONTH($K122) &lt;= 4, MONTH($L122) &gt;= 4), IF($O122 &lt;&gt; "", $E122/$O122, ""), ""),"")</f>
        <v>#VALUE!</v>
      </c>
      <c r="T122" s="10" t="e">
        <f>IF('FY2021'!$A124&lt;&gt;"",IF(AND(MONTH($K122) &lt;= 5, MONTH($L122) &gt;= 5), IF($O122 &lt;&gt; "", $E122/$O122, ""), ""),"")</f>
        <v>#VALUE!</v>
      </c>
      <c r="U122" s="10" t="e">
        <f>IF('FY2021'!$A124&lt;&gt;"",IF(AND(MONTH($K122) &lt;= 6, MONTH($L122) &gt;= 6), IF($O122 &lt;&gt; "", $E122/$O122, ""), ""),"")</f>
        <v>#VALUE!</v>
      </c>
      <c r="V122" s="10" t="e">
        <f>IF('FY2021'!$A124&lt;&gt;"",IF(AND(MONTH($K122) &lt;= 7, MONTH($L122) &gt;= 7 ), IF($O122 &lt;&gt; "", $E122/$O122, ""), ""),"")</f>
        <v>#VALUE!</v>
      </c>
      <c r="W122" s="10" t="e">
        <f>IF('FY2021'!$A124&lt;&gt;"",IF(AND(MONTH($K122) &lt;= 8, MONTH($L122) &gt;= 8), IF($O122 &lt;&gt; "", $E122/$O122, ""), ""),"")</f>
        <v>#VALUE!</v>
      </c>
      <c r="X122" s="10" t="e">
        <f>IF('FY2021'!$A124&lt;&gt;"",IF(AND(MONTH($K122) &lt;= 9, MONTH($L122) &gt;= 9), IF($O122 &lt;&gt; "", $E122/$O122, ""), ""),"")</f>
        <v>#VALUE!</v>
      </c>
      <c r="Y122" s="10" t="e">
        <f>IF('FY2021'!$A124&lt;&gt;"",IF(AND(MONTH($K122) &lt;= 10, MONTH($L122) &gt;= 10), IF($O122 &lt;&gt; "", $E122/$O122, ""), ""),"")</f>
        <v>#VALUE!</v>
      </c>
      <c r="Z122" s="10" t="e">
        <f>IF('FY2021'!$A124&lt;&gt;"",IF(AND(MONTH($K122) &lt;= 11, MONTH($L122) &gt;= 11), IF($O122 &lt;&gt; "", $E122/$O122, ""), ""),"")</f>
        <v>#VALUE!</v>
      </c>
      <c r="AA122" s="10" t="e">
        <f>IF('FY2021'!$A124&lt;&gt;"",IF(AND(MONTH($K122) &lt;= 12, MONTH($L122) &gt;= 12), IF($O122 &lt;&gt; "", $E122/$O122, ""), ""),"")</f>
        <v>#VALUE!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 t="e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#VALUE!</v>
      </c>
      <c r="L123" s="7" t="e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#VALUE!</v>
      </c>
      <c r="M123" s="7" t="e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#VALUE!</v>
      </c>
      <c r="N123" s="7" t="e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#VALUE!</v>
      </c>
      <c r="O123" s="5" t="e">
        <f t="shared" si="1"/>
        <v>#VALUE!</v>
      </c>
      <c r="P123" s="10" t="e">
        <f>IF('FY2021'!$A125&lt;&gt;"",IF(AND(MONTH($K123) &lt;= 1, MONTH($L123) &gt;= 1), IF($O123 &lt;&gt; "", $E123/$O123, ""), ""),"")</f>
        <v>#VALUE!</v>
      </c>
      <c r="Q123" s="10" t="e">
        <f>IF('FY2021'!$A125&lt;&gt;"",IF(AND(MONTH($K123) &lt;= 2, MONTH($L123) &gt;= 2), IF($O123 &lt;&gt; "", $E123/$O123, ""), ""),"")</f>
        <v>#VALUE!</v>
      </c>
      <c r="R123" s="10" t="e">
        <f>IF('FY2021'!$A125&lt;&gt;"",IF(AND(MONTH($K123) &lt;= 3, MONTH($L123) &gt;= 3), IF($O123 &lt;&gt; "", $E123/$O123, ""), ""),"")</f>
        <v>#VALUE!</v>
      </c>
      <c r="S123" s="10" t="e">
        <f>IF('FY2021'!$A125&lt;&gt;"",IF(AND(MONTH($K123) &lt;= 4, MONTH($L123) &gt;= 4), IF($O123 &lt;&gt; "", $E123/$O123, ""), ""),"")</f>
        <v>#VALUE!</v>
      </c>
      <c r="T123" s="10" t="e">
        <f>IF('FY2021'!$A125&lt;&gt;"",IF(AND(MONTH($K123) &lt;= 5, MONTH($L123) &gt;= 5), IF($O123 &lt;&gt; "", $E123/$O123, ""), ""),"")</f>
        <v>#VALUE!</v>
      </c>
      <c r="U123" s="10" t="e">
        <f>IF('FY2021'!$A125&lt;&gt;"",IF(AND(MONTH($K123) &lt;= 6, MONTH($L123) &gt;= 6), IF($O123 &lt;&gt; "", $E123/$O123, ""), ""),"")</f>
        <v>#VALUE!</v>
      </c>
      <c r="V123" s="10" t="e">
        <f>IF('FY2021'!$A125&lt;&gt;"",IF(AND(MONTH($K123) &lt;= 7, MONTH($L123) &gt;= 7 ), IF($O123 &lt;&gt; "", $E123/$O123, ""), ""),"")</f>
        <v>#VALUE!</v>
      </c>
      <c r="W123" s="10" t="e">
        <f>IF('FY2021'!$A125&lt;&gt;"",IF(AND(MONTH($K123) &lt;= 8, MONTH($L123) &gt;= 8), IF($O123 &lt;&gt; "", $E123/$O123, ""), ""),"")</f>
        <v>#VALUE!</v>
      </c>
      <c r="X123" s="10" t="e">
        <f>IF('FY2021'!$A125&lt;&gt;"",IF(AND(MONTH($K123) &lt;= 9, MONTH($L123) &gt;= 9), IF($O123 &lt;&gt; "", $E123/$O123, ""), ""),"")</f>
        <v>#VALUE!</v>
      </c>
      <c r="Y123" s="10" t="e">
        <f>IF('FY2021'!$A125&lt;&gt;"",IF(AND(MONTH($K123) &lt;= 10, MONTH($L123) &gt;= 10), IF($O123 &lt;&gt; "", $E123/$O123, ""), ""),"")</f>
        <v>#VALUE!</v>
      </c>
      <c r="Z123" s="10" t="e">
        <f>IF('FY2021'!$A125&lt;&gt;"",IF(AND(MONTH($K123) &lt;= 11, MONTH($L123) &gt;= 11), IF($O123 &lt;&gt; "", $E123/$O123, ""), ""),"")</f>
        <v>#VALUE!</v>
      </c>
      <c r="AA123" s="10" t="e">
        <f>IF('FY2021'!$A125&lt;&gt;"",IF(AND(MONTH($K123) &lt;= 12, MONTH($L123) &gt;= 12), IF($O123 &lt;&gt; "", $E123/$O123, ""), ""),"")</f>
        <v>#VALUE!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 t="e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#VALUE!</v>
      </c>
      <c r="L124" s="7" t="e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#VALUE!</v>
      </c>
      <c r="M124" s="7" t="e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#VALUE!</v>
      </c>
      <c r="N124" s="7" t="e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#VALUE!</v>
      </c>
      <c r="O124" s="5" t="e">
        <f t="shared" si="1"/>
        <v>#VALUE!</v>
      </c>
      <c r="P124" s="10" t="e">
        <f>IF('FY2021'!$A126&lt;&gt;"",IF(AND(MONTH($K124) &lt;= 1, MONTH($L124) &gt;= 1), IF($O124 &lt;&gt; "", $E124/$O124, ""), ""),"")</f>
        <v>#VALUE!</v>
      </c>
      <c r="Q124" s="10" t="e">
        <f>IF('FY2021'!$A126&lt;&gt;"",IF(AND(MONTH($K124) &lt;= 2, MONTH($L124) &gt;= 2), IF($O124 &lt;&gt; "", $E124/$O124, ""), ""),"")</f>
        <v>#VALUE!</v>
      </c>
      <c r="R124" s="10" t="e">
        <f>IF('FY2021'!$A126&lt;&gt;"",IF(AND(MONTH($K124) &lt;= 3, MONTH($L124) &gt;= 3), IF($O124 &lt;&gt; "", $E124/$O124, ""), ""),"")</f>
        <v>#VALUE!</v>
      </c>
      <c r="S124" s="10" t="e">
        <f>IF('FY2021'!$A126&lt;&gt;"",IF(AND(MONTH($K124) &lt;= 4, MONTH($L124) &gt;= 4), IF($O124 &lt;&gt; "", $E124/$O124, ""), ""),"")</f>
        <v>#VALUE!</v>
      </c>
      <c r="T124" s="10" t="e">
        <f>IF('FY2021'!$A126&lt;&gt;"",IF(AND(MONTH($K124) &lt;= 5, MONTH($L124) &gt;= 5), IF($O124 &lt;&gt; "", $E124/$O124, ""), ""),"")</f>
        <v>#VALUE!</v>
      </c>
      <c r="U124" s="10" t="e">
        <f>IF('FY2021'!$A126&lt;&gt;"",IF(AND(MONTH($K124) &lt;= 6, MONTH($L124) &gt;= 6), IF($O124 &lt;&gt; "", $E124/$O124, ""), ""),"")</f>
        <v>#VALUE!</v>
      </c>
      <c r="V124" s="10" t="e">
        <f>IF('FY2021'!$A126&lt;&gt;"",IF(AND(MONTH($K124) &lt;= 7, MONTH($L124) &gt;= 7 ), IF($O124 &lt;&gt; "", $E124/$O124, ""), ""),"")</f>
        <v>#VALUE!</v>
      </c>
      <c r="W124" s="10" t="e">
        <f>IF('FY2021'!$A126&lt;&gt;"",IF(AND(MONTH($K124) &lt;= 8, MONTH($L124) &gt;= 8), IF($O124 &lt;&gt; "", $E124/$O124, ""), ""),"")</f>
        <v>#VALUE!</v>
      </c>
      <c r="X124" s="10" t="e">
        <f>IF('FY2021'!$A126&lt;&gt;"",IF(AND(MONTH($K124) &lt;= 9, MONTH($L124) &gt;= 9), IF($O124 &lt;&gt; "", $E124/$O124, ""), ""),"")</f>
        <v>#VALUE!</v>
      </c>
      <c r="Y124" s="10" t="e">
        <f>IF('FY2021'!$A126&lt;&gt;"",IF(AND(MONTH($K124) &lt;= 10, MONTH($L124) &gt;= 10), IF($O124 &lt;&gt; "", $E124/$O124, ""), ""),"")</f>
        <v>#VALUE!</v>
      </c>
      <c r="Z124" s="10" t="e">
        <f>IF('FY2021'!$A126&lt;&gt;"",IF(AND(MONTH($K124) &lt;= 11, MONTH($L124) &gt;= 11), IF($O124 &lt;&gt; "", $E124/$O124, ""), ""),"")</f>
        <v>#VALUE!</v>
      </c>
      <c r="AA124" s="10" t="e">
        <f>IF('FY2021'!$A126&lt;&gt;"",IF(AND(MONTH($K124) &lt;= 12, MONTH($L124) &gt;= 12), IF($O124 &lt;&gt; "", $E124/$O124, ""), ""),"")</f>
        <v>#VALUE!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1091"/>
  <sheetViews>
    <sheetView topLeftCell="A993" zoomScale="53" zoomScaleNormal="53" workbookViewId="0">
      <selection activeCell="D1037" sqref="D1037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3.710937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27.85546875" bestFit="1" customWidth="1"/>
    <col min="13" max="13" width="43.85546875" bestFit="1" customWidth="1"/>
    <col min="14" max="14" width="42.140625" bestFit="1" customWidth="1"/>
    <col min="15" max="15" width="23.85546875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1468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877</v>
      </c>
      <c r="N3" s="1" t="s">
        <v>875</v>
      </c>
      <c r="O3" s="1" t="s">
        <v>876</v>
      </c>
      <c r="P3" s="1" t="s">
        <v>1651</v>
      </c>
      <c r="Q3" s="1" t="s">
        <v>1660</v>
      </c>
      <c r="R3" s="1" t="s">
        <v>1670</v>
      </c>
      <c r="S3" s="1" t="s">
        <v>1721</v>
      </c>
      <c r="T3" s="1" t="s">
        <v>1821</v>
      </c>
    </row>
    <row r="4" spans="1:20" x14ac:dyDescent="0.25">
      <c r="A4" s="12" t="s">
        <v>1</v>
      </c>
      <c r="B4" s="12" t="s">
        <v>342</v>
      </c>
      <c r="C4" s="12" t="s">
        <v>1334</v>
      </c>
      <c r="D4" s="12" t="s">
        <v>4</v>
      </c>
      <c r="E4" s="12" t="s">
        <v>15</v>
      </c>
      <c r="F4" s="12" t="s">
        <v>1201</v>
      </c>
      <c r="G4" s="12" t="s">
        <v>679</v>
      </c>
      <c r="H4" s="12" t="s">
        <v>1483</v>
      </c>
      <c r="I4" s="12" t="s">
        <v>930</v>
      </c>
      <c r="J4" s="12" t="s">
        <v>1483</v>
      </c>
      <c r="K4" s="12" t="s">
        <v>930</v>
      </c>
      <c r="L4" s="12" t="s">
        <v>3010</v>
      </c>
      <c r="M4" s="12" t="s">
        <v>3011</v>
      </c>
      <c r="N4" s="12" t="s">
        <v>3012</v>
      </c>
      <c r="O4" s="12" t="s">
        <v>3013</v>
      </c>
      <c r="P4" s="12" t="s">
        <v>1652</v>
      </c>
      <c r="Q4" s="12" t="s">
        <v>1661</v>
      </c>
      <c r="R4" s="12" t="s">
        <v>1671</v>
      </c>
      <c r="S4" s="12" t="s">
        <v>1722</v>
      </c>
      <c r="T4" s="12" t="s">
        <v>1483</v>
      </c>
    </row>
    <row r="5" spans="1:20" x14ac:dyDescent="0.25">
      <c r="A5" s="12" t="s">
        <v>1</v>
      </c>
      <c r="B5" s="12" t="s">
        <v>233</v>
      </c>
      <c r="C5" s="12" t="s">
        <v>1335</v>
      </c>
      <c r="D5" s="12" t="s">
        <v>6</v>
      </c>
      <c r="E5" s="12" t="s">
        <v>9</v>
      </c>
      <c r="F5" s="12" t="s">
        <v>1201</v>
      </c>
      <c r="G5" s="12" t="s">
        <v>679</v>
      </c>
      <c r="H5" s="12" t="s">
        <v>1483</v>
      </c>
      <c r="I5" s="12" t="s">
        <v>961</v>
      </c>
      <c r="J5" s="12" t="s">
        <v>1483</v>
      </c>
      <c r="K5" s="12" t="s">
        <v>961</v>
      </c>
      <c r="L5" s="12" t="s">
        <v>3010</v>
      </c>
      <c r="M5" s="12" t="s">
        <v>3011</v>
      </c>
      <c r="N5" s="12" t="s">
        <v>3012</v>
      </c>
      <c r="O5" s="12" t="s">
        <v>3013</v>
      </c>
      <c r="P5" s="12" t="s">
        <v>1652</v>
      </c>
      <c r="Q5" s="12" t="s">
        <v>1662</v>
      </c>
      <c r="R5" s="12" t="s">
        <v>1671</v>
      </c>
      <c r="S5" s="12" t="s">
        <v>1722</v>
      </c>
      <c r="T5" s="12" t="s">
        <v>1483</v>
      </c>
    </row>
    <row r="6" spans="1:20" x14ac:dyDescent="0.25">
      <c r="A6" s="12" t="s">
        <v>1</v>
      </c>
      <c r="B6" s="12" t="s">
        <v>389</v>
      </c>
      <c r="C6" s="12" t="s">
        <v>1336</v>
      </c>
      <c r="D6" s="12" t="s">
        <v>7</v>
      </c>
      <c r="E6" s="12" t="s">
        <v>11</v>
      </c>
      <c r="F6" s="12" t="s">
        <v>1201</v>
      </c>
      <c r="G6" s="12" t="s">
        <v>679</v>
      </c>
      <c r="H6" s="12" t="s">
        <v>1483</v>
      </c>
      <c r="I6" s="12" t="s">
        <v>149</v>
      </c>
      <c r="J6" s="12" t="s">
        <v>1483</v>
      </c>
      <c r="K6" s="12" t="s">
        <v>149</v>
      </c>
      <c r="L6" s="12" t="s">
        <v>3010</v>
      </c>
      <c r="M6" s="12" t="s">
        <v>3011</v>
      </c>
      <c r="N6" s="12" t="s">
        <v>3012</v>
      </c>
      <c r="O6" s="12" t="s">
        <v>3013</v>
      </c>
      <c r="P6" s="12" t="s">
        <v>1652</v>
      </c>
      <c r="Q6" s="12" t="s">
        <v>1663</v>
      </c>
      <c r="R6" s="12" t="s">
        <v>1671</v>
      </c>
      <c r="S6" s="12" t="s">
        <v>1722</v>
      </c>
      <c r="T6" s="12" t="s">
        <v>1483</v>
      </c>
    </row>
    <row r="7" spans="1:20" x14ac:dyDescent="0.25">
      <c r="A7" s="12" t="s">
        <v>1</v>
      </c>
      <c r="B7" s="12" t="s">
        <v>125</v>
      </c>
      <c r="C7" s="12" t="s">
        <v>1337</v>
      </c>
      <c r="D7" s="12" t="s">
        <v>4</v>
      </c>
      <c r="E7" s="12" t="s">
        <v>15</v>
      </c>
      <c r="F7" s="12" t="s">
        <v>1201</v>
      </c>
      <c r="G7" s="12" t="s">
        <v>679</v>
      </c>
      <c r="H7" s="12" t="s">
        <v>1483</v>
      </c>
      <c r="I7" s="12" t="s">
        <v>149</v>
      </c>
      <c r="J7" s="12" t="s">
        <v>1483</v>
      </c>
      <c r="K7" s="12" t="s">
        <v>149</v>
      </c>
      <c r="L7" s="12" t="s">
        <v>3010</v>
      </c>
      <c r="M7" s="12" t="s">
        <v>3011</v>
      </c>
      <c r="N7" s="12" t="s">
        <v>3012</v>
      </c>
      <c r="O7" s="12" t="s">
        <v>3013</v>
      </c>
      <c r="P7" s="12" t="s">
        <v>1652</v>
      </c>
      <c r="Q7" s="12" t="s">
        <v>1661</v>
      </c>
      <c r="R7" s="12" t="s">
        <v>1671</v>
      </c>
      <c r="S7" s="12" t="s">
        <v>1722</v>
      </c>
      <c r="T7" s="12" t="s">
        <v>1483</v>
      </c>
    </row>
    <row r="8" spans="1:20" x14ac:dyDescent="0.25">
      <c r="A8" s="12" t="s">
        <v>1</v>
      </c>
      <c r="B8" s="12" t="s">
        <v>148</v>
      </c>
      <c r="C8" s="12" t="s">
        <v>1338</v>
      </c>
      <c r="D8" s="12" t="s">
        <v>6</v>
      </c>
      <c r="E8" s="12" t="s">
        <v>9</v>
      </c>
      <c r="F8" s="12" t="s">
        <v>1201</v>
      </c>
      <c r="G8" s="12" t="s">
        <v>679</v>
      </c>
      <c r="H8" s="12" t="s">
        <v>1483</v>
      </c>
      <c r="I8" s="12" t="s">
        <v>193</v>
      </c>
      <c r="J8" s="12" t="s">
        <v>1483</v>
      </c>
      <c r="K8" s="12" t="s">
        <v>193</v>
      </c>
      <c r="L8" s="12" t="s">
        <v>3010</v>
      </c>
      <c r="M8" s="12" t="s">
        <v>3011</v>
      </c>
      <c r="N8" s="12" t="s">
        <v>3012</v>
      </c>
      <c r="O8" s="12" t="s">
        <v>3013</v>
      </c>
      <c r="P8" s="12" t="s">
        <v>1652</v>
      </c>
      <c r="Q8" s="12" t="s">
        <v>1662</v>
      </c>
      <c r="R8" s="12" t="s">
        <v>1671</v>
      </c>
      <c r="S8" s="12" t="s">
        <v>1722</v>
      </c>
      <c r="T8" s="12" t="s">
        <v>1483</v>
      </c>
    </row>
    <row r="9" spans="1:20" x14ac:dyDescent="0.25">
      <c r="A9" s="12" t="s">
        <v>1</v>
      </c>
      <c r="B9" s="12" t="s">
        <v>392</v>
      </c>
      <c r="C9" s="12" t="s">
        <v>1339</v>
      </c>
      <c r="D9" s="12" t="s">
        <v>6</v>
      </c>
      <c r="E9" s="12" t="s">
        <v>9</v>
      </c>
      <c r="F9" s="12" t="s">
        <v>1201</v>
      </c>
      <c r="G9" s="12" t="s">
        <v>679</v>
      </c>
      <c r="H9" s="12" t="s">
        <v>1483</v>
      </c>
      <c r="I9" s="12" t="s">
        <v>193</v>
      </c>
      <c r="J9" s="12" t="s">
        <v>1483</v>
      </c>
      <c r="K9" s="12" t="s">
        <v>193</v>
      </c>
      <c r="L9" s="12" t="s">
        <v>3010</v>
      </c>
      <c r="M9" s="12" t="s">
        <v>3011</v>
      </c>
      <c r="N9" s="12" t="s">
        <v>3012</v>
      </c>
      <c r="O9" s="12" t="s">
        <v>3013</v>
      </c>
      <c r="P9" s="12" t="s">
        <v>1652</v>
      </c>
      <c r="Q9" s="12" t="s">
        <v>1662</v>
      </c>
      <c r="R9" s="12" t="s">
        <v>1671</v>
      </c>
      <c r="S9" s="12" t="s">
        <v>1722</v>
      </c>
      <c r="T9" s="12" t="s">
        <v>1483</v>
      </c>
    </row>
    <row r="10" spans="1:20" x14ac:dyDescent="0.25">
      <c r="A10" s="12" t="s">
        <v>1</v>
      </c>
      <c r="B10" s="12" t="s">
        <v>386</v>
      </c>
      <c r="C10" s="12" t="s">
        <v>1340</v>
      </c>
      <c r="D10" s="12" t="s">
        <v>7</v>
      </c>
      <c r="E10" s="12" t="s">
        <v>11</v>
      </c>
      <c r="F10" s="12" t="s">
        <v>1201</v>
      </c>
      <c r="G10" s="12" t="s">
        <v>679</v>
      </c>
      <c r="H10" s="12" t="s">
        <v>1483</v>
      </c>
      <c r="I10" s="12" t="s">
        <v>149</v>
      </c>
      <c r="J10" s="12" t="s">
        <v>1483</v>
      </c>
      <c r="K10" s="12" t="s">
        <v>149</v>
      </c>
      <c r="L10" s="12" t="s">
        <v>3010</v>
      </c>
      <c r="M10" s="12" t="s">
        <v>3011</v>
      </c>
      <c r="N10" s="12" t="s">
        <v>3012</v>
      </c>
      <c r="O10" s="12" t="s">
        <v>3013</v>
      </c>
      <c r="P10" s="12" t="s">
        <v>1652</v>
      </c>
      <c r="Q10" s="12" t="s">
        <v>1663</v>
      </c>
      <c r="R10" s="12" t="s">
        <v>1671</v>
      </c>
      <c r="S10" s="12" t="s">
        <v>1722</v>
      </c>
      <c r="T10" s="12" t="s">
        <v>1483</v>
      </c>
    </row>
    <row r="11" spans="1:20" x14ac:dyDescent="0.25">
      <c r="A11" s="12" t="s">
        <v>1</v>
      </c>
      <c r="B11" s="12" t="s">
        <v>228</v>
      </c>
      <c r="C11" s="12" t="s">
        <v>1341</v>
      </c>
      <c r="D11" s="12" t="s">
        <v>4</v>
      </c>
      <c r="E11" s="12" t="s">
        <v>15</v>
      </c>
      <c r="F11" s="12" t="s">
        <v>1201</v>
      </c>
      <c r="G11" s="12" t="s">
        <v>679</v>
      </c>
      <c r="H11" s="12" t="s">
        <v>1483</v>
      </c>
      <c r="I11" s="12" t="s">
        <v>265</v>
      </c>
      <c r="J11" s="12" t="s">
        <v>1483</v>
      </c>
      <c r="K11" s="12" t="s">
        <v>265</v>
      </c>
      <c r="L11" s="12" t="s">
        <v>3010</v>
      </c>
      <c r="M11" s="12" t="s">
        <v>3011</v>
      </c>
      <c r="N11" s="12" t="s">
        <v>3012</v>
      </c>
      <c r="O11" s="12" t="s">
        <v>3014</v>
      </c>
      <c r="P11" s="12" t="s">
        <v>1652</v>
      </c>
      <c r="Q11" s="12" t="s">
        <v>1661</v>
      </c>
      <c r="R11" s="12" t="s">
        <v>1671</v>
      </c>
      <c r="S11" s="12" t="s">
        <v>1722</v>
      </c>
      <c r="T11" s="12" t="s">
        <v>1483</v>
      </c>
    </row>
    <row r="12" spans="1:20" x14ac:dyDescent="0.25">
      <c r="A12" s="12" t="s">
        <v>1</v>
      </c>
      <c r="B12" s="12" t="s">
        <v>391</v>
      </c>
      <c r="C12" s="12" t="s">
        <v>1342</v>
      </c>
      <c r="D12" s="12" t="s">
        <v>6</v>
      </c>
      <c r="E12" s="12" t="s">
        <v>9</v>
      </c>
      <c r="F12" s="12" t="s">
        <v>1343</v>
      </c>
      <c r="G12" s="12" t="s">
        <v>679</v>
      </c>
      <c r="H12" s="12" t="s">
        <v>1483</v>
      </c>
      <c r="I12" s="12" t="s">
        <v>265</v>
      </c>
      <c r="J12" s="12" t="s">
        <v>1483</v>
      </c>
      <c r="K12" s="12" t="s">
        <v>265</v>
      </c>
      <c r="L12" s="12" t="s">
        <v>3010</v>
      </c>
      <c r="M12" s="12" t="s">
        <v>3011</v>
      </c>
      <c r="N12" s="12" t="s">
        <v>3012</v>
      </c>
      <c r="O12" s="12" t="s">
        <v>3013</v>
      </c>
      <c r="P12" s="12" t="s">
        <v>1652</v>
      </c>
      <c r="Q12" s="12" t="s">
        <v>1662</v>
      </c>
      <c r="R12" s="12" t="s">
        <v>1671</v>
      </c>
      <c r="S12" s="12" t="s">
        <v>1722</v>
      </c>
      <c r="T12" s="12" t="s">
        <v>1483</v>
      </c>
    </row>
    <row r="13" spans="1:20" x14ac:dyDescent="0.25">
      <c r="A13" s="12" t="s">
        <v>1</v>
      </c>
      <c r="B13" s="12" t="s">
        <v>388</v>
      </c>
      <c r="C13" s="12" t="s">
        <v>1344</v>
      </c>
      <c r="D13" s="12" t="s">
        <v>7</v>
      </c>
      <c r="E13" s="12" t="s">
        <v>15</v>
      </c>
      <c r="F13" s="12" t="s">
        <v>1201</v>
      </c>
      <c r="G13" s="12" t="s">
        <v>679</v>
      </c>
      <c r="H13" s="12" t="s">
        <v>1483</v>
      </c>
      <c r="I13" s="12" t="s">
        <v>262</v>
      </c>
      <c r="J13" s="12" t="s">
        <v>1483</v>
      </c>
      <c r="K13" s="12" t="s">
        <v>262</v>
      </c>
      <c r="L13" s="12" t="s">
        <v>3010</v>
      </c>
      <c r="M13" s="12" t="s">
        <v>3011</v>
      </c>
      <c r="N13" s="12" t="s">
        <v>3015</v>
      </c>
      <c r="O13" s="12" t="s">
        <v>3014</v>
      </c>
      <c r="P13" s="12" t="s">
        <v>1652</v>
      </c>
      <c r="Q13" s="12" t="s">
        <v>1661</v>
      </c>
      <c r="R13" s="12" t="s">
        <v>1671</v>
      </c>
      <c r="S13" s="12" t="s">
        <v>1722</v>
      </c>
      <c r="T13" s="12" t="s">
        <v>1483</v>
      </c>
    </row>
    <row r="14" spans="1:20" x14ac:dyDescent="0.25">
      <c r="A14" s="12" t="s">
        <v>1</v>
      </c>
      <c r="B14" s="12" t="s">
        <v>387</v>
      </c>
      <c r="C14" s="12" t="s">
        <v>1345</v>
      </c>
      <c r="D14" s="12" t="s">
        <v>7</v>
      </c>
      <c r="E14" s="12" t="s">
        <v>15</v>
      </c>
      <c r="F14" s="12" t="s">
        <v>1201</v>
      </c>
      <c r="G14" s="12" t="s">
        <v>679</v>
      </c>
      <c r="H14" s="12" t="s">
        <v>1483</v>
      </c>
      <c r="I14" s="12" t="s">
        <v>149</v>
      </c>
      <c r="J14" s="12" t="s">
        <v>1483</v>
      </c>
      <c r="K14" s="12" t="s">
        <v>149</v>
      </c>
      <c r="L14" s="12" t="s">
        <v>3010</v>
      </c>
      <c r="M14" s="12" t="s">
        <v>3011</v>
      </c>
      <c r="N14" s="12" t="s">
        <v>3015</v>
      </c>
      <c r="O14" s="12" t="s">
        <v>3014</v>
      </c>
      <c r="P14" s="12" t="s">
        <v>1652</v>
      </c>
      <c r="Q14" s="12" t="s">
        <v>1661</v>
      </c>
      <c r="R14" s="12" t="s">
        <v>1671</v>
      </c>
      <c r="S14" s="12" t="s">
        <v>1722</v>
      </c>
      <c r="T14" s="12" t="s">
        <v>1483</v>
      </c>
    </row>
    <row r="15" spans="1:20" x14ac:dyDescent="0.25">
      <c r="A15" s="12" t="s">
        <v>1</v>
      </c>
      <c r="B15" s="12" t="s">
        <v>390</v>
      </c>
      <c r="C15" s="12" t="s">
        <v>1346</v>
      </c>
      <c r="D15" s="12" t="s">
        <v>4</v>
      </c>
      <c r="E15" s="12" t="s">
        <v>9</v>
      </c>
      <c r="F15" s="12" t="s">
        <v>1343</v>
      </c>
      <c r="G15" s="12" t="s">
        <v>679</v>
      </c>
      <c r="H15" s="12" t="s">
        <v>1483</v>
      </c>
      <c r="I15" s="12" t="s">
        <v>262</v>
      </c>
      <c r="J15" s="12" t="s">
        <v>1483</v>
      </c>
      <c r="K15" s="12" t="s">
        <v>262</v>
      </c>
      <c r="L15" s="12" t="s">
        <v>3010</v>
      </c>
      <c r="M15" s="12" t="s">
        <v>3011</v>
      </c>
      <c r="N15" s="12" t="s">
        <v>3015</v>
      </c>
      <c r="O15" s="12" t="s">
        <v>3014</v>
      </c>
      <c r="P15" s="12" t="s">
        <v>1652</v>
      </c>
      <c r="Q15" s="12" t="s">
        <v>1662</v>
      </c>
      <c r="R15" s="12" t="s">
        <v>1671</v>
      </c>
      <c r="S15" s="12" t="s">
        <v>1722</v>
      </c>
      <c r="T15" s="12" t="s">
        <v>1483</v>
      </c>
    </row>
    <row r="16" spans="1:20" x14ac:dyDescent="0.25">
      <c r="A16" s="12" t="s">
        <v>1</v>
      </c>
      <c r="B16" s="12" t="s">
        <v>661</v>
      </c>
      <c r="C16" s="12" t="s">
        <v>1347</v>
      </c>
      <c r="D16" s="12" t="s">
        <v>7</v>
      </c>
      <c r="E16" s="12" t="s">
        <v>9</v>
      </c>
      <c r="F16" s="12" t="s">
        <v>1201</v>
      </c>
      <c r="G16" s="12" t="s">
        <v>679</v>
      </c>
      <c r="H16" s="12" t="s">
        <v>1483</v>
      </c>
      <c r="I16" s="12" t="s">
        <v>193</v>
      </c>
      <c r="J16" s="12" t="s">
        <v>1483</v>
      </c>
      <c r="K16" s="12" t="s">
        <v>193</v>
      </c>
      <c r="L16" s="12" t="s">
        <v>3010</v>
      </c>
      <c r="M16" s="12" t="s">
        <v>3011</v>
      </c>
      <c r="N16" s="12" t="s">
        <v>3016</v>
      </c>
      <c r="O16" s="12" t="s">
        <v>3017</v>
      </c>
      <c r="P16" s="12" t="s">
        <v>1652</v>
      </c>
      <c r="Q16" s="12" t="s">
        <v>1662</v>
      </c>
      <c r="R16" s="12" t="s">
        <v>1671</v>
      </c>
      <c r="S16" s="12" t="s">
        <v>1722</v>
      </c>
      <c r="T16" s="12" t="s">
        <v>1483</v>
      </c>
    </row>
    <row r="17" spans="1:20" x14ac:dyDescent="0.25">
      <c r="A17" s="12" t="s">
        <v>1</v>
      </c>
      <c r="B17" s="12" t="s">
        <v>727</v>
      </c>
      <c r="C17" s="12" t="s">
        <v>1348</v>
      </c>
      <c r="D17" s="12" t="s">
        <v>6</v>
      </c>
      <c r="E17" s="12" t="s">
        <v>15</v>
      </c>
      <c r="F17" s="12" t="s">
        <v>1201</v>
      </c>
      <c r="G17" s="12" t="s">
        <v>679</v>
      </c>
      <c r="H17" s="12" t="s">
        <v>1483</v>
      </c>
      <c r="I17" s="12" t="s">
        <v>193</v>
      </c>
      <c r="J17" s="12" t="s">
        <v>1483</v>
      </c>
      <c r="K17" s="12" t="s">
        <v>193</v>
      </c>
      <c r="L17" s="12" t="s">
        <v>3010</v>
      </c>
      <c r="M17" s="12" t="s">
        <v>3011</v>
      </c>
      <c r="N17" s="12" t="s">
        <v>3016</v>
      </c>
      <c r="O17" s="12" t="s">
        <v>3017</v>
      </c>
      <c r="P17" s="12" t="s">
        <v>1652</v>
      </c>
      <c r="Q17" s="12" t="s">
        <v>1661</v>
      </c>
      <c r="R17" s="12" t="s">
        <v>1671</v>
      </c>
      <c r="S17" s="12" t="s">
        <v>1722</v>
      </c>
      <c r="T17" s="12" t="s">
        <v>1483</v>
      </c>
    </row>
    <row r="18" spans="1:20" x14ac:dyDescent="0.25">
      <c r="A18" s="12" t="s">
        <v>1</v>
      </c>
      <c r="B18" s="12" t="s">
        <v>754</v>
      </c>
      <c r="C18" s="12" t="s">
        <v>1349</v>
      </c>
      <c r="D18" s="12" t="s">
        <v>6</v>
      </c>
      <c r="E18" s="12" t="s">
        <v>15</v>
      </c>
      <c r="F18" s="12" t="s">
        <v>1201</v>
      </c>
      <c r="G18" s="12" t="s">
        <v>679</v>
      </c>
      <c r="H18" s="12" t="s">
        <v>1483</v>
      </c>
      <c r="I18" s="12" t="s">
        <v>193</v>
      </c>
      <c r="J18" s="12" t="s">
        <v>1483</v>
      </c>
      <c r="K18" s="12" t="s">
        <v>193</v>
      </c>
      <c r="L18" s="12" t="s">
        <v>3010</v>
      </c>
      <c r="M18" s="12" t="s">
        <v>3011</v>
      </c>
      <c r="N18" s="12" t="s">
        <v>3016</v>
      </c>
      <c r="O18" s="12" t="s">
        <v>3017</v>
      </c>
      <c r="P18" s="12" t="s">
        <v>1652</v>
      </c>
      <c r="Q18" s="12" t="s">
        <v>1661</v>
      </c>
      <c r="R18" s="12" t="s">
        <v>1671</v>
      </c>
      <c r="S18" s="12" t="s">
        <v>1722</v>
      </c>
      <c r="T18" s="12" t="s">
        <v>1483</v>
      </c>
    </row>
    <row r="19" spans="1:20" x14ac:dyDescent="0.25">
      <c r="A19" s="12" t="s">
        <v>1</v>
      </c>
      <c r="B19" s="12" t="s">
        <v>743</v>
      </c>
      <c r="C19" s="12" t="s">
        <v>1350</v>
      </c>
      <c r="D19" s="12" t="s">
        <v>7</v>
      </c>
      <c r="E19" s="12" t="s">
        <v>9</v>
      </c>
      <c r="F19" s="12" t="s">
        <v>1201</v>
      </c>
      <c r="G19" s="12" t="s">
        <v>679</v>
      </c>
      <c r="H19" s="12" t="s">
        <v>1483</v>
      </c>
      <c r="I19" s="12" t="s">
        <v>149</v>
      </c>
      <c r="J19" s="12" t="s">
        <v>1483</v>
      </c>
      <c r="K19" s="12" t="s">
        <v>149</v>
      </c>
      <c r="L19" s="12" t="s">
        <v>3010</v>
      </c>
      <c r="M19" s="12" t="s">
        <v>3011</v>
      </c>
      <c r="N19" s="12" t="s">
        <v>3016</v>
      </c>
      <c r="O19" s="12" t="s">
        <v>3017</v>
      </c>
      <c r="P19" s="12" t="s">
        <v>1652</v>
      </c>
      <c r="Q19" s="12" t="s">
        <v>1662</v>
      </c>
      <c r="R19" s="12" t="s">
        <v>1671</v>
      </c>
      <c r="S19" s="12" t="s">
        <v>1722</v>
      </c>
      <c r="T19" s="12" t="s">
        <v>1483</v>
      </c>
    </row>
    <row r="20" spans="1:20" x14ac:dyDescent="0.25">
      <c r="A20" s="12" t="s">
        <v>1</v>
      </c>
      <c r="B20" s="12" t="s">
        <v>699</v>
      </c>
      <c r="C20" s="12" t="s">
        <v>1351</v>
      </c>
      <c r="D20" s="12" t="s">
        <v>4</v>
      </c>
      <c r="E20" s="12" t="s">
        <v>11</v>
      </c>
      <c r="F20" s="12" t="s">
        <v>1201</v>
      </c>
      <c r="G20" s="12" t="s">
        <v>679</v>
      </c>
      <c r="H20" s="12" t="s">
        <v>1483</v>
      </c>
      <c r="I20" s="12" t="s">
        <v>149</v>
      </c>
      <c r="J20" s="12" t="s">
        <v>1483</v>
      </c>
      <c r="K20" s="12" t="s">
        <v>149</v>
      </c>
      <c r="L20" s="12" t="s">
        <v>3010</v>
      </c>
      <c r="M20" s="12" t="s">
        <v>3011</v>
      </c>
      <c r="N20" s="12" t="s">
        <v>3016</v>
      </c>
      <c r="O20" s="12" t="s">
        <v>3017</v>
      </c>
      <c r="P20" s="12" t="s">
        <v>1652</v>
      </c>
      <c r="Q20" s="12" t="s">
        <v>1663</v>
      </c>
      <c r="R20" s="12" t="s">
        <v>1671</v>
      </c>
      <c r="S20" s="12" t="s">
        <v>1722</v>
      </c>
      <c r="T20" s="12" t="s">
        <v>1483</v>
      </c>
    </row>
    <row r="21" spans="1:20" x14ac:dyDescent="0.25">
      <c r="A21" s="12" t="s">
        <v>1</v>
      </c>
      <c r="B21" s="12" t="s">
        <v>739</v>
      </c>
      <c r="C21" s="12" t="s">
        <v>1352</v>
      </c>
      <c r="D21" s="12" t="s">
        <v>7</v>
      </c>
      <c r="E21" s="12" t="s">
        <v>9</v>
      </c>
      <c r="F21" s="12" t="s">
        <v>1343</v>
      </c>
      <c r="G21" s="12" t="s">
        <v>679</v>
      </c>
      <c r="H21" s="12" t="s">
        <v>1483</v>
      </c>
      <c r="I21" s="12" t="s">
        <v>149</v>
      </c>
      <c r="J21" s="12" t="s">
        <v>1483</v>
      </c>
      <c r="K21" s="12" t="s">
        <v>149</v>
      </c>
      <c r="L21" s="12" t="s">
        <v>3010</v>
      </c>
      <c r="M21" s="12" t="s">
        <v>3011</v>
      </c>
      <c r="N21" s="12" t="s">
        <v>3016</v>
      </c>
      <c r="O21" s="12" t="s">
        <v>3017</v>
      </c>
      <c r="P21" s="12" t="s">
        <v>1652</v>
      </c>
      <c r="Q21" s="12" t="s">
        <v>1662</v>
      </c>
      <c r="R21" s="12" t="s">
        <v>1671</v>
      </c>
      <c r="S21" s="12" t="s">
        <v>1722</v>
      </c>
      <c r="T21" s="12" t="s">
        <v>1483</v>
      </c>
    </row>
    <row r="22" spans="1:20" x14ac:dyDescent="0.25">
      <c r="A22" s="12" t="s">
        <v>1</v>
      </c>
      <c r="B22" s="12" t="s">
        <v>737</v>
      </c>
      <c r="C22" s="12" t="s">
        <v>1353</v>
      </c>
      <c r="D22" s="12" t="s">
        <v>6</v>
      </c>
      <c r="E22" s="12" t="s">
        <v>15</v>
      </c>
      <c r="F22" s="12" t="s">
        <v>927</v>
      </c>
      <c r="G22" s="12" t="s">
        <v>679</v>
      </c>
      <c r="H22" s="12" t="s">
        <v>1483</v>
      </c>
      <c r="I22" s="12" t="s">
        <v>265</v>
      </c>
      <c r="J22" s="12" t="s">
        <v>1483</v>
      </c>
      <c r="K22" s="12" t="s">
        <v>265</v>
      </c>
      <c r="L22" s="12" t="s">
        <v>3010</v>
      </c>
      <c r="M22" s="12" t="s">
        <v>3011</v>
      </c>
      <c r="N22" s="12" t="s">
        <v>3016</v>
      </c>
      <c r="O22" s="12" t="s">
        <v>3018</v>
      </c>
      <c r="P22" s="12" t="s">
        <v>1652</v>
      </c>
      <c r="Q22" s="12" t="s">
        <v>1661</v>
      </c>
      <c r="R22" s="12" t="s">
        <v>1671</v>
      </c>
      <c r="S22" s="12" t="s">
        <v>1722</v>
      </c>
      <c r="T22" s="12" t="s">
        <v>1483</v>
      </c>
    </row>
    <row r="23" spans="1:20" x14ac:dyDescent="0.25">
      <c r="A23" s="12" t="s">
        <v>1</v>
      </c>
      <c r="B23" s="12" t="s">
        <v>668</v>
      </c>
      <c r="C23" s="12" t="s">
        <v>1354</v>
      </c>
      <c r="D23" s="12" t="s">
        <v>7</v>
      </c>
      <c r="E23" s="12" t="s">
        <v>9</v>
      </c>
      <c r="F23" s="12" t="s">
        <v>1201</v>
      </c>
      <c r="G23" s="12" t="s">
        <v>679</v>
      </c>
      <c r="H23" s="12" t="s">
        <v>1483</v>
      </c>
      <c r="I23" s="12" t="s">
        <v>116</v>
      </c>
      <c r="J23" s="12" t="s">
        <v>1483</v>
      </c>
      <c r="K23" s="12" t="s">
        <v>116</v>
      </c>
      <c r="L23" s="12" t="s">
        <v>3010</v>
      </c>
      <c r="M23" s="12" t="s">
        <v>3011</v>
      </c>
      <c r="N23" s="12" t="s">
        <v>3016</v>
      </c>
      <c r="O23" s="12" t="s">
        <v>3017</v>
      </c>
      <c r="P23" s="12" t="s">
        <v>1652</v>
      </c>
      <c r="Q23" s="12" t="s">
        <v>1662</v>
      </c>
      <c r="R23" s="12" t="s">
        <v>1671</v>
      </c>
      <c r="S23" s="12" t="s">
        <v>1722</v>
      </c>
      <c r="T23" s="12" t="s">
        <v>1483</v>
      </c>
    </row>
    <row r="24" spans="1:20" x14ac:dyDescent="0.25">
      <c r="A24" s="12" t="s">
        <v>1</v>
      </c>
      <c r="B24" s="12" t="s">
        <v>751</v>
      </c>
      <c r="C24" s="12" t="s">
        <v>1355</v>
      </c>
      <c r="D24" s="12" t="s">
        <v>4</v>
      </c>
      <c r="E24" s="12" t="s">
        <v>11</v>
      </c>
      <c r="F24" s="12" t="s">
        <v>1201</v>
      </c>
      <c r="G24" s="12" t="s">
        <v>679</v>
      </c>
      <c r="H24" s="12" t="s">
        <v>1483</v>
      </c>
      <c r="I24" s="12" t="s">
        <v>116</v>
      </c>
      <c r="J24" s="12" t="s">
        <v>1483</v>
      </c>
      <c r="K24" s="12" t="s">
        <v>116</v>
      </c>
      <c r="L24" s="12" t="s">
        <v>3010</v>
      </c>
      <c r="M24" s="12" t="s">
        <v>3011</v>
      </c>
      <c r="N24" s="12" t="s">
        <v>3016</v>
      </c>
      <c r="O24" s="12" t="s">
        <v>3018</v>
      </c>
      <c r="P24" s="12" t="s">
        <v>1652</v>
      </c>
      <c r="Q24" s="12" t="s">
        <v>1663</v>
      </c>
      <c r="R24" s="12" t="s">
        <v>1671</v>
      </c>
      <c r="S24" s="12" t="s">
        <v>1722</v>
      </c>
      <c r="T24" s="12" t="s">
        <v>1483</v>
      </c>
    </row>
    <row r="25" spans="1:20" x14ac:dyDescent="0.25">
      <c r="A25" s="12" t="s">
        <v>1</v>
      </c>
      <c r="B25" s="12" t="s">
        <v>649</v>
      </c>
      <c r="C25" s="12" t="s">
        <v>1356</v>
      </c>
      <c r="D25" s="12" t="s">
        <v>7</v>
      </c>
      <c r="E25" s="12" t="s">
        <v>9</v>
      </c>
      <c r="F25" s="12" t="s">
        <v>1201</v>
      </c>
      <c r="G25" s="12" t="s">
        <v>679</v>
      </c>
      <c r="H25" s="12" t="s">
        <v>1483</v>
      </c>
      <c r="I25" s="12" t="s">
        <v>193</v>
      </c>
      <c r="J25" s="12" t="s">
        <v>1483</v>
      </c>
      <c r="K25" s="12" t="s">
        <v>193</v>
      </c>
      <c r="L25" s="12" t="s">
        <v>3010</v>
      </c>
      <c r="M25" s="12" t="s">
        <v>3011</v>
      </c>
      <c r="N25" s="12" t="s">
        <v>3019</v>
      </c>
      <c r="O25" s="12" t="s">
        <v>3018</v>
      </c>
      <c r="P25" s="12" t="s">
        <v>1652</v>
      </c>
      <c r="Q25" s="12" t="s">
        <v>1662</v>
      </c>
      <c r="R25" s="12" t="s">
        <v>1671</v>
      </c>
      <c r="S25" s="12" t="s">
        <v>1722</v>
      </c>
      <c r="T25" s="12" t="s">
        <v>1483</v>
      </c>
    </row>
    <row r="26" spans="1:20" x14ac:dyDescent="0.25">
      <c r="A26" s="12" t="s">
        <v>1</v>
      </c>
      <c r="B26" s="12" t="s">
        <v>666</v>
      </c>
      <c r="C26" s="12" t="s">
        <v>1357</v>
      </c>
      <c r="D26" s="12" t="s">
        <v>6</v>
      </c>
      <c r="E26" s="12" t="s">
        <v>15</v>
      </c>
      <c r="F26" s="12" t="s">
        <v>1343</v>
      </c>
      <c r="G26" s="12" t="s">
        <v>679</v>
      </c>
      <c r="H26" s="12" t="s">
        <v>1483</v>
      </c>
      <c r="I26" s="12" t="s">
        <v>930</v>
      </c>
      <c r="J26" s="12" t="s">
        <v>1483</v>
      </c>
      <c r="K26" s="12" t="s">
        <v>930</v>
      </c>
      <c r="L26" s="12" t="s">
        <v>3010</v>
      </c>
      <c r="M26" s="12" t="s">
        <v>3011</v>
      </c>
      <c r="N26" s="12" t="s">
        <v>3019</v>
      </c>
      <c r="O26" s="12" t="s">
        <v>3018</v>
      </c>
      <c r="P26" s="12" t="s">
        <v>1652</v>
      </c>
      <c r="Q26" s="12" t="s">
        <v>1661</v>
      </c>
      <c r="R26" s="12" t="s">
        <v>1671</v>
      </c>
      <c r="S26" s="12" t="s">
        <v>1722</v>
      </c>
      <c r="T26" s="12" t="s">
        <v>1483</v>
      </c>
    </row>
    <row r="27" spans="1:20" x14ac:dyDescent="0.25">
      <c r="A27" s="12" t="s">
        <v>1</v>
      </c>
      <c r="B27" s="12" t="s">
        <v>806</v>
      </c>
      <c r="C27" s="12" t="s">
        <v>1358</v>
      </c>
      <c r="D27" s="12" t="s">
        <v>7</v>
      </c>
      <c r="E27" s="12" t="s">
        <v>9</v>
      </c>
      <c r="F27" s="12" t="s">
        <v>1201</v>
      </c>
      <c r="G27" s="12" t="s">
        <v>679</v>
      </c>
      <c r="H27" s="12" t="s">
        <v>1483</v>
      </c>
      <c r="I27" s="12" t="s">
        <v>265</v>
      </c>
      <c r="J27" s="12" t="s">
        <v>1483</v>
      </c>
      <c r="K27" s="12" t="s">
        <v>265</v>
      </c>
      <c r="L27" s="12" t="s">
        <v>3010</v>
      </c>
      <c r="M27" s="12" t="s">
        <v>3011</v>
      </c>
      <c r="N27" s="12" t="s">
        <v>3019</v>
      </c>
      <c r="O27" s="12" t="s">
        <v>3018</v>
      </c>
      <c r="P27" s="12" t="s">
        <v>1652</v>
      </c>
      <c r="Q27" s="12" t="s">
        <v>1662</v>
      </c>
      <c r="R27" s="12" t="s">
        <v>1671</v>
      </c>
      <c r="S27" s="12" t="s">
        <v>1722</v>
      </c>
      <c r="T27" s="12" t="s">
        <v>1483</v>
      </c>
    </row>
    <row r="28" spans="1:20" x14ac:dyDescent="0.25">
      <c r="A28" s="12" t="s">
        <v>1</v>
      </c>
      <c r="B28" s="12" t="s">
        <v>810</v>
      </c>
      <c r="C28" s="12" t="s">
        <v>1359</v>
      </c>
      <c r="D28" s="12" t="s">
        <v>6</v>
      </c>
      <c r="E28" s="12" t="s">
        <v>15</v>
      </c>
      <c r="F28" s="12" t="s">
        <v>1201</v>
      </c>
      <c r="G28" s="12" t="s">
        <v>679</v>
      </c>
      <c r="H28" s="12" t="s">
        <v>1483</v>
      </c>
      <c r="I28" s="12" t="s">
        <v>265</v>
      </c>
      <c r="J28" s="12" t="s">
        <v>1483</v>
      </c>
      <c r="K28" s="12" t="s">
        <v>265</v>
      </c>
      <c r="L28" s="12" t="s">
        <v>3010</v>
      </c>
      <c r="M28" s="12" t="s">
        <v>3011</v>
      </c>
      <c r="N28" s="12" t="s">
        <v>3019</v>
      </c>
      <c r="O28" s="12" t="s">
        <v>3018</v>
      </c>
      <c r="P28" s="12" t="s">
        <v>1652</v>
      </c>
      <c r="Q28" s="12" t="s">
        <v>1661</v>
      </c>
      <c r="R28" s="12" t="s">
        <v>1671</v>
      </c>
      <c r="S28" s="12" t="s">
        <v>1722</v>
      </c>
      <c r="T28" s="12" t="s">
        <v>1483</v>
      </c>
    </row>
    <row r="29" spans="1:20" x14ac:dyDescent="0.25">
      <c r="A29" s="12" t="s">
        <v>1</v>
      </c>
      <c r="B29" s="12" t="s">
        <v>816</v>
      </c>
      <c r="C29" s="12" t="s">
        <v>1360</v>
      </c>
      <c r="D29" s="12" t="s">
        <v>4</v>
      </c>
      <c r="E29" s="12" t="s">
        <v>17</v>
      </c>
      <c r="F29" s="12" t="s">
        <v>1201</v>
      </c>
      <c r="G29" s="12" t="s">
        <v>679</v>
      </c>
      <c r="H29" s="12" t="s">
        <v>1483</v>
      </c>
      <c r="I29" s="12" t="s">
        <v>265</v>
      </c>
      <c r="J29" s="12" t="s">
        <v>1483</v>
      </c>
      <c r="K29" s="12" t="s">
        <v>265</v>
      </c>
      <c r="L29" s="12" t="s">
        <v>3010</v>
      </c>
      <c r="M29" s="12" t="s">
        <v>3011</v>
      </c>
      <c r="N29" s="12" t="s">
        <v>3019</v>
      </c>
      <c r="O29" s="12" t="s">
        <v>3018</v>
      </c>
      <c r="P29" s="12" t="s">
        <v>1652</v>
      </c>
      <c r="Q29" s="12" t="s">
        <v>1664</v>
      </c>
      <c r="R29" s="12" t="s">
        <v>1671</v>
      </c>
      <c r="S29" s="12" t="s">
        <v>1722</v>
      </c>
      <c r="T29" s="12" t="s">
        <v>1483</v>
      </c>
    </row>
    <row r="30" spans="1:20" x14ac:dyDescent="0.25">
      <c r="A30" s="12" t="s">
        <v>1</v>
      </c>
      <c r="B30" s="12" t="s">
        <v>820</v>
      </c>
      <c r="C30" s="12" t="s">
        <v>1361</v>
      </c>
      <c r="D30" s="12" t="s">
        <v>7</v>
      </c>
      <c r="E30" s="12" t="s">
        <v>9</v>
      </c>
      <c r="F30" s="12" t="s">
        <v>1201</v>
      </c>
      <c r="G30" s="12" t="s">
        <v>679</v>
      </c>
      <c r="H30" s="12" t="s">
        <v>1483</v>
      </c>
      <c r="I30" s="12" t="s">
        <v>930</v>
      </c>
      <c r="J30" s="12" t="s">
        <v>1483</v>
      </c>
      <c r="K30" s="12" t="s">
        <v>930</v>
      </c>
      <c r="L30" s="12" t="s">
        <v>3010</v>
      </c>
      <c r="M30" s="12" t="s">
        <v>3011</v>
      </c>
      <c r="N30" s="12" t="s">
        <v>3019</v>
      </c>
      <c r="O30" s="12" t="s">
        <v>3018</v>
      </c>
      <c r="P30" s="12" t="s">
        <v>1652</v>
      </c>
      <c r="Q30" s="12" t="s">
        <v>1662</v>
      </c>
      <c r="R30" s="12" t="s">
        <v>1671</v>
      </c>
      <c r="S30" s="12" t="s">
        <v>1722</v>
      </c>
      <c r="T30" s="12" t="s">
        <v>1483</v>
      </c>
    </row>
    <row r="31" spans="1:20" x14ac:dyDescent="0.25">
      <c r="A31" s="12" t="s">
        <v>1</v>
      </c>
      <c r="B31" s="12" t="s">
        <v>734</v>
      </c>
      <c r="C31" s="12" t="s">
        <v>1362</v>
      </c>
      <c r="D31" s="12" t="s">
        <v>4</v>
      </c>
      <c r="E31" s="12" t="s">
        <v>11</v>
      </c>
      <c r="F31" s="12" t="s">
        <v>1201</v>
      </c>
      <c r="G31" s="12" t="s">
        <v>679</v>
      </c>
      <c r="H31" s="12" t="s">
        <v>1483</v>
      </c>
      <c r="I31" s="12" t="s">
        <v>188</v>
      </c>
      <c r="J31" s="12" t="s">
        <v>1483</v>
      </c>
      <c r="K31" s="12" t="s">
        <v>188</v>
      </c>
      <c r="L31" s="12" t="s">
        <v>3010</v>
      </c>
      <c r="M31" s="12" t="s">
        <v>3011</v>
      </c>
      <c r="N31" s="12" t="s">
        <v>3019</v>
      </c>
      <c r="O31" s="12" t="s">
        <v>3018</v>
      </c>
      <c r="P31" s="12" t="s">
        <v>1652</v>
      </c>
      <c r="Q31" s="12" t="s">
        <v>1663</v>
      </c>
      <c r="R31" s="12" t="s">
        <v>1671</v>
      </c>
      <c r="S31" s="12" t="s">
        <v>1722</v>
      </c>
      <c r="T31" s="12" t="s">
        <v>1483</v>
      </c>
    </row>
    <row r="32" spans="1:20" x14ac:dyDescent="0.25">
      <c r="A32" s="12" t="s">
        <v>1</v>
      </c>
      <c r="B32" s="12" t="s">
        <v>688</v>
      </c>
      <c r="C32" s="12" t="s">
        <v>1363</v>
      </c>
      <c r="D32" s="12" t="s">
        <v>7</v>
      </c>
      <c r="E32" s="12" t="s">
        <v>9</v>
      </c>
      <c r="F32" s="12" t="s">
        <v>1343</v>
      </c>
      <c r="G32" s="12" t="s">
        <v>679</v>
      </c>
      <c r="H32" s="12" t="s">
        <v>1483</v>
      </c>
      <c r="I32" s="12" t="s">
        <v>188</v>
      </c>
      <c r="J32" s="12" t="s">
        <v>1483</v>
      </c>
      <c r="K32" s="12" t="s">
        <v>188</v>
      </c>
      <c r="L32" s="12" t="s">
        <v>3010</v>
      </c>
      <c r="M32" s="12" t="s">
        <v>3011</v>
      </c>
      <c r="N32" s="12" t="s">
        <v>3019</v>
      </c>
      <c r="O32" s="12" t="s">
        <v>3018</v>
      </c>
      <c r="P32" s="12" t="s">
        <v>1652</v>
      </c>
      <c r="Q32" s="12" t="s">
        <v>1662</v>
      </c>
      <c r="R32" s="12" t="s">
        <v>1671</v>
      </c>
      <c r="S32" s="12" t="s">
        <v>1722</v>
      </c>
      <c r="T32" s="12" t="s">
        <v>1483</v>
      </c>
    </row>
    <row r="33" spans="1:20" x14ac:dyDescent="0.25">
      <c r="A33" s="12" t="s">
        <v>1</v>
      </c>
      <c r="B33" s="12" t="s">
        <v>692</v>
      </c>
      <c r="C33" s="12" t="s">
        <v>1364</v>
      </c>
      <c r="D33" s="12" t="s">
        <v>6</v>
      </c>
      <c r="E33" s="12" t="s">
        <v>15</v>
      </c>
      <c r="F33" s="12" t="s">
        <v>1201</v>
      </c>
      <c r="G33" s="12" t="s">
        <v>679</v>
      </c>
      <c r="H33" s="12" t="s">
        <v>1483</v>
      </c>
      <c r="I33" s="12" t="s">
        <v>188</v>
      </c>
      <c r="J33" s="12" t="s">
        <v>1483</v>
      </c>
      <c r="K33" s="12" t="s">
        <v>188</v>
      </c>
      <c r="L33" s="12" t="s">
        <v>3010</v>
      </c>
      <c r="M33" s="12" t="s">
        <v>3011</v>
      </c>
      <c r="N33" s="12" t="s">
        <v>3019</v>
      </c>
      <c r="O33" s="12" t="s">
        <v>3018</v>
      </c>
      <c r="P33" s="12" t="s">
        <v>1652</v>
      </c>
      <c r="Q33" s="12" t="s">
        <v>1661</v>
      </c>
      <c r="R33" s="12" t="s">
        <v>1671</v>
      </c>
      <c r="S33" s="12" t="s">
        <v>1722</v>
      </c>
      <c r="T33" s="12" t="s">
        <v>1483</v>
      </c>
    </row>
    <row r="34" spans="1:20" x14ac:dyDescent="0.25">
      <c r="A34" s="12" t="s">
        <v>1</v>
      </c>
      <c r="B34" s="12" t="s">
        <v>740</v>
      </c>
      <c r="C34" s="12" t="s">
        <v>1365</v>
      </c>
      <c r="D34" s="12" t="s">
        <v>4</v>
      </c>
      <c r="E34" s="12" t="s">
        <v>11</v>
      </c>
      <c r="F34" s="12" t="s">
        <v>1201</v>
      </c>
      <c r="G34" s="12" t="s">
        <v>399</v>
      </c>
      <c r="H34" s="12" t="s">
        <v>1483</v>
      </c>
      <c r="I34" s="12" t="s">
        <v>1366</v>
      </c>
      <c r="J34" s="12" t="s">
        <v>1483</v>
      </c>
      <c r="K34" s="12" t="s">
        <v>1366</v>
      </c>
      <c r="L34" s="12" t="s">
        <v>3010</v>
      </c>
      <c r="M34" s="12" t="s">
        <v>3011</v>
      </c>
      <c r="N34" s="12" t="s">
        <v>3019</v>
      </c>
      <c r="O34" s="12" t="s">
        <v>3018</v>
      </c>
      <c r="P34" s="12" t="s">
        <v>1652</v>
      </c>
      <c r="Q34" s="12" t="s">
        <v>1663</v>
      </c>
      <c r="R34" s="12" t="s">
        <v>1671</v>
      </c>
      <c r="S34" s="12" t="s">
        <v>1722</v>
      </c>
      <c r="T34" s="12" t="s">
        <v>1483</v>
      </c>
    </row>
    <row r="35" spans="1:20" x14ac:dyDescent="0.25">
      <c r="A35" s="12" t="s">
        <v>1</v>
      </c>
      <c r="B35" s="12" t="s">
        <v>651</v>
      </c>
      <c r="C35" s="12" t="s">
        <v>1367</v>
      </c>
      <c r="D35" s="12" t="s">
        <v>4</v>
      </c>
      <c r="E35" s="12" t="s">
        <v>11</v>
      </c>
      <c r="F35" s="12" t="s">
        <v>1368</v>
      </c>
      <c r="G35" s="12" t="s">
        <v>679</v>
      </c>
      <c r="H35" s="12" t="s">
        <v>1483</v>
      </c>
      <c r="I35" s="12" t="s">
        <v>930</v>
      </c>
      <c r="J35" s="12" t="s">
        <v>1483</v>
      </c>
      <c r="K35" s="12" t="s">
        <v>930</v>
      </c>
      <c r="L35" s="12" t="s">
        <v>3010</v>
      </c>
      <c r="M35" s="12" t="s">
        <v>3011</v>
      </c>
      <c r="N35" s="12" t="s">
        <v>3019</v>
      </c>
      <c r="O35" s="12" t="s">
        <v>3018</v>
      </c>
      <c r="P35" s="12" t="s">
        <v>1652</v>
      </c>
      <c r="Q35" s="12" t="s">
        <v>1663</v>
      </c>
      <c r="R35" s="12" t="s">
        <v>1671</v>
      </c>
      <c r="S35" s="12" t="s">
        <v>1722</v>
      </c>
      <c r="T35" s="12" t="s">
        <v>1483</v>
      </c>
    </row>
    <row r="36" spans="1:20" x14ac:dyDescent="0.25">
      <c r="A36" s="12" t="s">
        <v>1</v>
      </c>
      <c r="B36" s="12" t="s">
        <v>753</v>
      </c>
      <c r="C36" s="12" t="s">
        <v>1369</v>
      </c>
      <c r="D36" s="12" t="s">
        <v>7</v>
      </c>
      <c r="E36" s="12" t="s">
        <v>11</v>
      </c>
      <c r="F36" s="12" t="s">
        <v>1370</v>
      </c>
      <c r="G36" s="12" t="s">
        <v>805</v>
      </c>
      <c r="H36" s="12" t="s">
        <v>1483</v>
      </c>
      <c r="I36" s="12" t="s">
        <v>101</v>
      </c>
      <c r="J36" s="12" t="s">
        <v>1483</v>
      </c>
      <c r="K36" s="12" t="s">
        <v>101</v>
      </c>
      <c r="L36" s="12" t="s">
        <v>3010</v>
      </c>
      <c r="M36" s="12" t="s">
        <v>3011</v>
      </c>
      <c r="N36" s="12" t="s">
        <v>3020</v>
      </c>
      <c r="O36" s="12" t="s">
        <v>3021</v>
      </c>
      <c r="P36" s="12" t="s">
        <v>1652</v>
      </c>
      <c r="Q36" s="12" t="s">
        <v>1663</v>
      </c>
      <c r="R36" s="12" t="s">
        <v>1671</v>
      </c>
      <c r="S36" s="12" t="s">
        <v>1722</v>
      </c>
      <c r="T36" s="12" t="s">
        <v>1483</v>
      </c>
    </row>
    <row r="37" spans="1:20" x14ac:dyDescent="0.25">
      <c r="A37" s="12" t="s">
        <v>1</v>
      </c>
      <c r="B37" s="12" t="s">
        <v>665</v>
      </c>
      <c r="C37" s="12" t="s">
        <v>1371</v>
      </c>
      <c r="D37" s="12" t="s">
        <v>7</v>
      </c>
      <c r="E37" s="12" t="s">
        <v>10</v>
      </c>
      <c r="F37" s="12" t="s">
        <v>1201</v>
      </c>
      <c r="G37" s="12" t="s">
        <v>805</v>
      </c>
      <c r="H37" s="12" t="s">
        <v>1483</v>
      </c>
      <c r="I37" s="12" t="s">
        <v>898</v>
      </c>
      <c r="J37" s="12" t="s">
        <v>1483</v>
      </c>
      <c r="K37" s="12" t="s">
        <v>898</v>
      </c>
      <c r="L37" s="12" t="s">
        <v>3010</v>
      </c>
      <c r="M37" s="12" t="s">
        <v>3011</v>
      </c>
      <c r="N37" s="12" t="s">
        <v>3020</v>
      </c>
      <c r="O37" s="12" t="s">
        <v>3021</v>
      </c>
      <c r="P37" s="12" t="s">
        <v>1652</v>
      </c>
      <c r="Q37" s="12" t="s">
        <v>1665</v>
      </c>
      <c r="R37" s="12" t="s">
        <v>1671</v>
      </c>
      <c r="S37" s="12" t="s">
        <v>1722</v>
      </c>
      <c r="T37" s="12" t="s">
        <v>1483</v>
      </c>
    </row>
    <row r="38" spans="1:20" x14ac:dyDescent="0.25">
      <c r="A38" s="12" t="s">
        <v>1</v>
      </c>
      <c r="B38" s="12" t="s">
        <v>808</v>
      </c>
      <c r="C38" s="12" t="s">
        <v>1372</v>
      </c>
      <c r="D38" s="12" t="s">
        <v>7</v>
      </c>
      <c r="E38" s="12" t="s">
        <v>11</v>
      </c>
      <c r="F38" s="12" t="s">
        <v>1100</v>
      </c>
      <c r="G38" s="12" t="s">
        <v>805</v>
      </c>
      <c r="H38" s="12" t="s">
        <v>1483</v>
      </c>
      <c r="I38" s="12" t="s">
        <v>881</v>
      </c>
      <c r="J38" s="12" t="s">
        <v>1483</v>
      </c>
      <c r="K38" s="12" t="s">
        <v>881</v>
      </c>
      <c r="L38" s="12" t="s">
        <v>3010</v>
      </c>
      <c r="M38" s="12" t="s">
        <v>3011</v>
      </c>
      <c r="N38" s="12" t="s">
        <v>3020</v>
      </c>
      <c r="O38" s="12" t="s">
        <v>3021</v>
      </c>
      <c r="P38" s="12" t="s">
        <v>1652</v>
      </c>
      <c r="Q38" s="12" t="s">
        <v>1663</v>
      </c>
      <c r="R38" s="12" t="s">
        <v>1671</v>
      </c>
      <c r="S38" s="12" t="s">
        <v>1722</v>
      </c>
      <c r="T38" s="12" t="s">
        <v>1483</v>
      </c>
    </row>
    <row r="39" spans="1:20" x14ac:dyDescent="0.25">
      <c r="A39" s="12" t="s">
        <v>1</v>
      </c>
      <c r="B39" s="12" t="s">
        <v>755</v>
      </c>
      <c r="C39" s="12" t="s">
        <v>1373</v>
      </c>
      <c r="D39" s="12" t="s">
        <v>6</v>
      </c>
      <c r="E39" s="12" t="s">
        <v>9</v>
      </c>
      <c r="F39" s="12" t="s">
        <v>1201</v>
      </c>
      <c r="G39" s="12" t="s">
        <v>805</v>
      </c>
      <c r="H39" s="12" t="s">
        <v>1483</v>
      </c>
      <c r="I39" s="12" t="s">
        <v>881</v>
      </c>
      <c r="J39" s="12" t="s">
        <v>1483</v>
      </c>
      <c r="K39" s="12" t="s">
        <v>881</v>
      </c>
      <c r="L39" s="12" t="s">
        <v>3010</v>
      </c>
      <c r="M39" s="12" t="s">
        <v>3011</v>
      </c>
      <c r="N39" s="12" t="s">
        <v>3020</v>
      </c>
      <c r="O39" s="12" t="s">
        <v>3021</v>
      </c>
      <c r="P39" s="12" t="s">
        <v>1652</v>
      </c>
      <c r="Q39" s="12" t="s">
        <v>1662</v>
      </c>
      <c r="R39" s="12" t="s">
        <v>1671</v>
      </c>
      <c r="S39" s="12" t="s">
        <v>1722</v>
      </c>
      <c r="T39" s="12" t="s">
        <v>1483</v>
      </c>
    </row>
    <row r="40" spans="1:20" x14ac:dyDescent="0.25">
      <c r="A40" s="12" t="s">
        <v>1</v>
      </c>
      <c r="B40" s="12" t="s">
        <v>730</v>
      </c>
      <c r="C40" s="12" t="s">
        <v>1374</v>
      </c>
      <c r="D40" s="12" t="s">
        <v>4</v>
      </c>
      <c r="E40" s="12" t="s">
        <v>17</v>
      </c>
      <c r="F40" s="12" t="s">
        <v>1201</v>
      </c>
      <c r="G40" s="12" t="s">
        <v>805</v>
      </c>
      <c r="H40" s="12" t="s">
        <v>1483</v>
      </c>
      <c r="I40" s="12" t="s">
        <v>339</v>
      </c>
      <c r="J40" s="12" t="s">
        <v>1483</v>
      </c>
      <c r="K40" s="12" t="s">
        <v>339</v>
      </c>
      <c r="L40" s="12" t="s">
        <v>3010</v>
      </c>
      <c r="M40" s="12" t="s">
        <v>3011</v>
      </c>
      <c r="N40" s="12" t="s">
        <v>3020</v>
      </c>
      <c r="O40" s="12" t="s">
        <v>3021</v>
      </c>
      <c r="P40" s="12" t="s">
        <v>1652</v>
      </c>
      <c r="Q40" s="12" t="s">
        <v>1664</v>
      </c>
      <c r="R40" s="12" t="s">
        <v>1671</v>
      </c>
      <c r="S40" s="12" t="s">
        <v>1722</v>
      </c>
      <c r="T40" s="12" t="s">
        <v>1483</v>
      </c>
    </row>
    <row r="41" spans="1:20" x14ac:dyDescent="0.25">
      <c r="A41" s="12" t="s">
        <v>1</v>
      </c>
      <c r="B41" s="12" t="s">
        <v>673</v>
      </c>
      <c r="C41" s="12" t="s">
        <v>1375</v>
      </c>
      <c r="D41" s="12" t="s">
        <v>7</v>
      </c>
      <c r="E41" s="12" t="s">
        <v>10</v>
      </c>
      <c r="F41" s="12" t="s">
        <v>1201</v>
      </c>
      <c r="G41" s="12" t="s">
        <v>805</v>
      </c>
      <c r="H41" s="12" t="s">
        <v>1483</v>
      </c>
      <c r="I41" s="12" t="s">
        <v>339</v>
      </c>
      <c r="J41" s="12" t="s">
        <v>1483</v>
      </c>
      <c r="K41" s="12" t="s">
        <v>339</v>
      </c>
      <c r="L41" s="12" t="s">
        <v>3010</v>
      </c>
      <c r="M41" s="12" t="s">
        <v>3011</v>
      </c>
      <c r="N41" s="12" t="s">
        <v>3020</v>
      </c>
      <c r="O41" s="12" t="s">
        <v>3021</v>
      </c>
      <c r="P41" s="12" t="s">
        <v>1652</v>
      </c>
      <c r="Q41" s="12" t="s">
        <v>1665</v>
      </c>
      <c r="R41" s="12" t="s">
        <v>1671</v>
      </c>
      <c r="S41" s="12" t="s">
        <v>1722</v>
      </c>
      <c r="T41" s="12" t="s">
        <v>1483</v>
      </c>
    </row>
    <row r="42" spans="1:20" x14ac:dyDescent="0.25">
      <c r="A42" s="12" t="s">
        <v>1</v>
      </c>
      <c r="B42" s="12" t="s">
        <v>721</v>
      </c>
      <c r="C42" s="12" t="s">
        <v>1376</v>
      </c>
      <c r="D42" s="12" t="s">
        <v>6</v>
      </c>
      <c r="E42" s="12" t="s">
        <v>9</v>
      </c>
      <c r="F42" s="12" t="s">
        <v>1343</v>
      </c>
      <c r="G42" s="12" t="s">
        <v>805</v>
      </c>
      <c r="H42" s="12" t="s">
        <v>1483</v>
      </c>
      <c r="I42" s="12" t="s">
        <v>339</v>
      </c>
      <c r="J42" s="12" t="s">
        <v>1483</v>
      </c>
      <c r="K42" s="12" t="s">
        <v>339</v>
      </c>
      <c r="L42" s="12" t="s">
        <v>3010</v>
      </c>
      <c r="M42" s="12" t="s">
        <v>3011</v>
      </c>
      <c r="N42" s="12" t="s">
        <v>3020</v>
      </c>
      <c r="O42" s="12" t="s">
        <v>3021</v>
      </c>
      <c r="P42" s="12" t="s">
        <v>1652</v>
      </c>
      <c r="Q42" s="12" t="s">
        <v>1662</v>
      </c>
      <c r="R42" s="12" t="s">
        <v>1671</v>
      </c>
      <c r="S42" s="12" t="s">
        <v>1722</v>
      </c>
      <c r="T42" s="12" t="s">
        <v>1483</v>
      </c>
    </row>
    <row r="43" spans="1:20" x14ac:dyDescent="0.25">
      <c r="A43" s="12" t="s">
        <v>1</v>
      </c>
      <c r="B43" s="12" t="s">
        <v>698</v>
      </c>
      <c r="C43" s="12" t="s">
        <v>1377</v>
      </c>
      <c r="D43" s="12" t="s">
        <v>4</v>
      </c>
      <c r="E43" s="12" t="s">
        <v>15</v>
      </c>
      <c r="F43" s="12" t="s">
        <v>1378</v>
      </c>
      <c r="G43" s="12" t="s">
        <v>805</v>
      </c>
      <c r="H43" s="12" t="s">
        <v>1483</v>
      </c>
      <c r="I43" s="12" t="s">
        <v>898</v>
      </c>
      <c r="J43" s="12" t="s">
        <v>1483</v>
      </c>
      <c r="K43" s="12" t="s">
        <v>898</v>
      </c>
      <c r="L43" s="12" t="s">
        <v>3010</v>
      </c>
      <c r="M43" s="12" t="s">
        <v>3011</v>
      </c>
      <c r="N43" s="12" t="s">
        <v>3020</v>
      </c>
      <c r="O43" s="12" t="s">
        <v>3021</v>
      </c>
      <c r="P43" s="12" t="s">
        <v>1652</v>
      </c>
      <c r="Q43" s="12" t="s">
        <v>1661</v>
      </c>
      <c r="R43" s="12" t="s">
        <v>1671</v>
      </c>
      <c r="S43" s="12" t="s">
        <v>1722</v>
      </c>
      <c r="T43" s="12" t="s">
        <v>1483</v>
      </c>
    </row>
    <row r="44" spans="1:20" x14ac:dyDescent="0.25">
      <c r="A44" s="12" t="s">
        <v>1</v>
      </c>
      <c r="B44" s="12" t="s">
        <v>724</v>
      </c>
      <c r="C44" s="12" t="s">
        <v>1379</v>
      </c>
      <c r="D44" s="12" t="s">
        <v>4</v>
      </c>
      <c r="E44" s="12" t="s">
        <v>15</v>
      </c>
      <c r="F44" s="12" t="s">
        <v>1201</v>
      </c>
      <c r="G44" s="12" t="s">
        <v>805</v>
      </c>
      <c r="H44" s="12" t="s">
        <v>1483</v>
      </c>
      <c r="I44" s="12" t="s">
        <v>368</v>
      </c>
      <c r="J44" s="12" t="s">
        <v>1483</v>
      </c>
      <c r="K44" s="12" t="s">
        <v>368</v>
      </c>
      <c r="L44" s="12" t="s">
        <v>3010</v>
      </c>
      <c r="M44" s="12" t="s">
        <v>3011</v>
      </c>
      <c r="N44" s="12" t="s">
        <v>3020</v>
      </c>
      <c r="O44" s="12" t="s">
        <v>3021</v>
      </c>
      <c r="P44" s="12" t="s">
        <v>1652</v>
      </c>
      <c r="Q44" s="12" t="s">
        <v>1661</v>
      </c>
      <c r="R44" s="12" t="s">
        <v>1671</v>
      </c>
      <c r="S44" s="12" t="s">
        <v>1722</v>
      </c>
      <c r="T44" s="12" t="s">
        <v>1483</v>
      </c>
    </row>
    <row r="45" spans="1:20" x14ac:dyDescent="0.25">
      <c r="A45" s="12" t="s">
        <v>1</v>
      </c>
      <c r="B45" s="12" t="s">
        <v>700</v>
      </c>
      <c r="C45" s="12" t="s">
        <v>1380</v>
      </c>
      <c r="D45" s="12" t="s">
        <v>6</v>
      </c>
      <c r="E45" s="12" t="s">
        <v>9</v>
      </c>
      <c r="F45" s="12" t="s">
        <v>1201</v>
      </c>
      <c r="G45" s="12" t="s">
        <v>811</v>
      </c>
      <c r="H45" s="12" t="s">
        <v>1483</v>
      </c>
      <c r="I45" s="12" t="s">
        <v>126</v>
      </c>
      <c r="J45" s="12" t="s">
        <v>1483</v>
      </c>
      <c r="K45" s="12" t="s">
        <v>126</v>
      </c>
      <c r="L45" s="12" t="s">
        <v>3010</v>
      </c>
      <c r="M45" s="12" t="s">
        <v>3011</v>
      </c>
      <c r="N45" s="12" t="s">
        <v>3020</v>
      </c>
      <c r="O45" s="12" t="s">
        <v>3021</v>
      </c>
      <c r="P45" s="12" t="s">
        <v>1652</v>
      </c>
      <c r="Q45" s="12" t="s">
        <v>1662</v>
      </c>
      <c r="R45" s="12" t="s">
        <v>1671</v>
      </c>
      <c r="S45" s="12" t="s">
        <v>1722</v>
      </c>
      <c r="T45" s="12" t="s">
        <v>1483</v>
      </c>
    </row>
    <row r="46" spans="1:20" x14ac:dyDescent="0.25">
      <c r="A46" s="12" t="s">
        <v>1</v>
      </c>
      <c r="B46" s="12" t="s">
        <v>749</v>
      </c>
      <c r="C46" s="12" t="s">
        <v>1381</v>
      </c>
      <c r="D46" s="12" t="s">
        <v>7</v>
      </c>
      <c r="E46" s="12" t="s">
        <v>10</v>
      </c>
      <c r="F46" s="12" t="s">
        <v>1201</v>
      </c>
      <c r="G46" s="12" t="s">
        <v>811</v>
      </c>
      <c r="H46" s="12" t="s">
        <v>1483</v>
      </c>
      <c r="I46" s="12" t="s">
        <v>56</v>
      </c>
      <c r="J46" s="12" t="s">
        <v>1483</v>
      </c>
      <c r="K46" s="12" t="s">
        <v>56</v>
      </c>
      <c r="L46" s="12" t="s">
        <v>3010</v>
      </c>
      <c r="M46" s="12" t="s">
        <v>3011</v>
      </c>
      <c r="N46" s="12" t="s">
        <v>3020</v>
      </c>
      <c r="O46" s="12" t="s">
        <v>3021</v>
      </c>
      <c r="P46" s="12" t="s">
        <v>1652</v>
      </c>
      <c r="Q46" s="12" t="s">
        <v>1665</v>
      </c>
      <c r="R46" s="12" t="s">
        <v>1671</v>
      </c>
      <c r="S46" s="12" t="s">
        <v>1722</v>
      </c>
      <c r="T46" s="12" t="s">
        <v>1483</v>
      </c>
    </row>
    <row r="47" spans="1:20" x14ac:dyDescent="0.25">
      <c r="A47" s="12" t="s">
        <v>1</v>
      </c>
      <c r="B47" s="12" t="s">
        <v>796</v>
      </c>
      <c r="C47" s="12" t="s">
        <v>1382</v>
      </c>
      <c r="D47" s="12" t="s">
        <v>6</v>
      </c>
      <c r="E47" s="12" t="s">
        <v>9</v>
      </c>
      <c r="F47" s="12" t="s">
        <v>1201</v>
      </c>
      <c r="G47" s="12" t="s">
        <v>805</v>
      </c>
      <c r="H47" s="12" t="s">
        <v>1483</v>
      </c>
      <c r="I47" s="12" t="s">
        <v>368</v>
      </c>
      <c r="J47" s="12" t="s">
        <v>1483</v>
      </c>
      <c r="K47" s="12" t="s">
        <v>368</v>
      </c>
      <c r="L47" s="12" t="s">
        <v>3010</v>
      </c>
      <c r="M47" s="12" t="s">
        <v>3011</v>
      </c>
      <c r="N47" s="12" t="s">
        <v>3020</v>
      </c>
      <c r="O47" s="12" t="s">
        <v>3021</v>
      </c>
      <c r="P47" s="12" t="s">
        <v>1652</v>
      </c>
      <c r="Q47" s="12" t="s">
        <v>1662</v>
      </c>
      <c r="R47" s="12" t="s">
        <v>1671</v>
      </c>
      <c r="S47" s="12" t="s">
        <v>1722</v>
      </c>
      <c r="T47" s="12" t="s">
        <v>1483</v>
      </c>
    </row>
    <row r="48" spans="1:20" x14ac:dyDescent="0.25">
      <c r="A48" s="12" t="s">
        <v>1</v>
      </c>
      <c r="B48" s="12" t="s">
        <v>674</v>
      </c>
      <c r="C48" s="12" t="s">
        <v>1383</v>
      </c>
      <c r="D48" s="12" t="s">
        <v>6</v>
      </c>
      <c r="E48" s="12" t="s">
        <v>9</v>
      </c>
      <c r="F48" s="12" t="s">
        <v>1201</v>
      </c>
      <c r="G48" s="12" t="s">
        <v>811</v>
      </c>
      <c r="H48" s="12" t="s">
        <v>1483</v>
      </c>
      <c r="I48" s="12" t="s">
        <v>222</v>
      </c>
      <c r="J48" s="12" t="s">
        <v>1483</v>
      </c>
      <c r="K48" s="12" t="s">
        <v>222</v>
      </c>
      <c r="L48" s="12" t="s">
        <v>3010</v>
      </c>
      <c r="M48" s="12" t="s">
        <v>3011</v>
      </c>
      <c r="N48" s="12" t="s">
        <v>3020</v>
      </c>
      <c r="O48" s="12" t="s">
        <v>3021</v>
      </c>
      <c r="P48" s="12" t="s">
        <v>1652</v>
      </c>
      <c r="Q48" s="12" t="s">
        <v>1662</v>
      </c>
      <c r="R48" s="12" t="s">
        <v>1671</v>
      </c>
      <c r="S48" s="12" t="s">
        <v>1722</v>
      </c>
      <c r="T48" s="12" t="s">
        <v>1483</v>
      </c>
    </row>
    <row r="49" spans="1:20" x14ac:dyDescent="0.25">
      <c r="A49" s="12" t="s">
        <v>1</v>
      </c>
      <c r="B49" s="12" t="s">
        <v>827</v>
      </c>
      <c r="C49" s="12" t="s">
        <v>1384</v>
      </c>
      <c r="D49" s="12" t="s">
        <v>7</v>
      </c>
      <c r="E49" s="12" t="s">
        <v>11</v>
      </c>
      <c r="F49" s="12" t="s">
        <v>1201</v>
      </c>
      <c r="G49" s="12" t="s">
        <v>805</v>
      </c>
      <c r="H49" s="12" t="s">
        <v>1483</v>
      </c>
      <c r="I49" s="12" t="s">
        <v>368</v>
      </c>
      <c r="J49" s="12" t="s">
        <v>1483</v>
      </c>
      <c r="K49" s="12" t="s">
        <v>368</v>
      </c>
      <c r="L49" s="12" t="s">
        <v>3010</v>
      </c>
      <c r="M49" s="12" t="s">
        <v>3011</v>
      </c>
      <c r="N49" s="12" t="s">
        <v>3020</v>
      </c>
      <c r="O49" s="12" t="s">
        <v>3021</v>
      </c>
      <c r="P49" s="12" t="s">
        <v>1652</v>
      </c>
      <c r="Q49" s="12" t="s">
        <v>1663</v>
      </c>
      <c r="R49" s="12" t="s">
        <v>1671</v>
      </c>
      <c r="S49" s="12" t="s">
        <v>1722</v>
      </c>
      <c r="T49" s="12" t="s">
        <v>1483</v>
      </c>
    </row>
    <row r="50" spans="1:20" x14ac:dyDescent="0.25">
      <c r="A50" s="12" t="s">
        <v>1</v>
      </c>
      <c r="B50" s="12" t="s">
        <v>676</v>
      </c>
      <c r="C50" s="12" t="s">
        <v>1385</v>
      </c>
      <c r="D50" s="12" t="s">
        <v>4</v>
      </c>
      <c r="E50" s="12" t="s">
        <v>15</v>
      </c>
      <c r="F50" s="12" t="s">
        <v>1201</v>
      </c>
      <c r="G50" s="12" t="s">
        <v>811</v>
      </c>
      <c r="H50" s="12" t="s">
        <v>1483</v>
      </c>
      <c r="I50" s="12" t="s">
        <v>56</v>
      </c>
      <c r="J50" s="12" t="s">
        <v>1483</v>
      </c>
      <c r="K50" s="12" t="s">
        <v>56</v>
      </c>
      <c r="L50" s="12" t="s">
        <v>3010</v>
      </c>
      <c r="M50" s="12" t="s">
        <v>3011</v>
      </c>
      <c r="N50" s="12" t="s">
        <v>3020</v>
      </c>
      <c r="O50" s="12" t="s">
        <v>3021</v>
      </c>
      <c r="P50" s="12" t="s">
        <v>1652</v>
      </c>
      <c r="Q50" s="12" t="s">
        <v>1661</v>
      </c>
      <c r="R50" s="12" t="s">
        <v>1671</v>
      </c>
      <c r="S50" s="12" t="s">
        <v>1722</v>
      </c>
      <c r="T50" s="12" t="s">
        <v>1483</v>
      </c>
    </row>
    <row r="51" spans="1:20" x14ac:dyDescent="0.25">
      <c r="A51" s="12" t="s">
        <v>1</v>
      </c>
      <c r="B51" s="12" t="s">
        <v>790</v>
      </c>
      <c r="C51" s="12" t="s">
        <v>1386</v>
      </c>
      <c r="D51" s="12" t="s">
        <v>6</v>
      </c>
      <c r="E51" s="12" t="s">
        <v>9</v>
      </c>
      <c r="F51" s="12" t="s">
        <v>1201</v>
      </c>
      <c r="G51" s="12" t="s">
        <v>811</v>
      </c>
      <c r="H51" s="12" t="s">
        <v>1483</v>
      </c>
      <c r="I51" s="12" t="s">
        <v>24</v>
      </c>
      <c r="J51" s="12" t="s">
        <v>1483</v>
      </c>
      <c r="K51" s="12" t="s">
        <v>24</v>
      </c>
      <c r="L51" s="12" t="s">
        <v>3010</v>
      </c>
      <c r="M51" s="12" t="s">
        <v>3011</v>
      </c>
      <c r="N51" s="12" t="s">
        <v>3020</v>
      </c>
      <c r="O51" s="12" t="s">
        <v>3021</v>
      </c>
      <c r="P51" s="12" t="s">
        <v>1652</v>
      </c>
      <c r="Q51" s="12" t="s">
        <v>1662</v>
      </c>
      <c r="R51" s="12" t="s">
        <v>1671</v>
      </c>
      <c r="S51" s="12" t="s">
        <v>1722</v>
      </c>
      <c r="T51" s="12" t="s">
        <v>1483</v>
      </c>
    </row>
    <row r="52" spans="1:20" x14ac:dyDescent="0.25">
      <c r="A52" s="12" t="s">
        <v>1</v>
      </c>
      <c r="B52" s="12" t="s">
        <v>795</v>
      </c>
      <c r="C52" s="12" t="s">
        <v>1387</v>
      </c>
      <c r="D52" s="12" t="s">
        <v>6</v>
      </c>
      <c r="E52" s="12" t="s">
        <v>9</v>
      </c>
      <c r="F52" s="12" t="s">
        <v>1201</v>
      </c>
      <c r="G52" s="12" t="s">
        <v>811</v>
      </c>
      <c r="H52" s="12" t="s">
        <v>1483</v>
      </c>
      <c r="I52" s="12" t="s">
        <v>890</v>
      </c>
      <c r="J52" s="12" t="s">
        <v>1483</v>
      </c>
      <c r="K52" s="12" t="s">
        <v>890</v>
      </c>
      <c r="L52" s="12" t="s">
        <v>3010</v>
      </c>
      <c r="M52" s="12" t="s">
        <v>3011</v>
      </c>
      <c r="N52" s="12" t="s">
        <v>3022</v>
      </c>
      <c r="O52" s="12" t="s">
        <v>3023</v>
      </c>
      <c r="P52" s="12" t="s">
        <v>1652</v>
      </c>
      <c r="Q52" s="12" t="s">
        <v>1662</v>
      </c>
      <c r="R52" s="12" t="s">
        <v>1671</v>
      </c>
      <c r="S52" s="12" t="s">
        <v>1722</v>
      </c>
      <c r="T52" s="12" t="s">
        <v>1483</v>
      </c>
    </row>
    <row r="53" spans="1:20" x14ac:dyDescent="0.25">
      <c r="A53" s="12" t="s">
        <v>1</v>
      </c>
      <c r="B53" s="12" t="s">
        <v>669</v>
      </c>
      <c r="C53" s="12" t="s">
        <v>1388</v>
      </c>
      <c r="D53" s="12" t="s">
        <v>4</v>
      </c>
      <c r="E53" s="12" t="s">
        <v>15</v>
      </c>
      <c r="F53" s="12" t="s">
        <v>1201</v>
      </c>
      <c r="G53" s="12" t="s">
        <v>811</v>
      </c>
      <c r="H53" s="12" t="s">
        <v>1483</v>
      </c>
      <c r="I53" s="12" t="s">
        <v>265</v>
      </c>
      <c r="J53" s="12" t="s">
        <v>1483</v>
      </c>
      <c r="K53" s="12" t="s">
        <v>265</v>
      </c>
      <c r="L53" s="12" t="s">
        <v>3010</v>
      </c>
      <c r="M53" s="12" t="s">
        <v>3011</v>
      </c>
      <c r="N53" s="12" t="s">
        <v>3022</v>
      </c>
      <c r="O53" s="12" t="s">
        <v>3023</v>
      </c>
      <c r="P53" s="12" t="s">
        <v>1652</v>
      </c>
      <c r="Q53" s="12" t="s">
        <v>1661</v>
      </c>
      <c r="R53" s="12" t="s">
        <v>1671</v>
      </c>
      <c r="S53" s="12" t="s">
        <v>1722</v>
      </c>
      <c r="T53" s="12" t="s">
        <v>1483</v>
      </c>
    </row>
    <row r="54" spans="1:20" x14ac:dyDescent="0.25">
      <c r="A54" s="12" t="s">
        <v>1</v>
      </c>
      <c r="B54" s="12" t="s">
        <v>792</v>
      </c>
      <c r="C54" s="12" t="s">
        <v>1389</v>
      </c>
      <c r="D54" s="12" t="s">
        <v>7</v>
      </c>
      <c r="E54" s="12" t="s">
        <v>10</v>
      </c>
      <c r="F54" s="12" t="s">
        <v>1201</v>
      </c>
      <c r="G54" s="12" t="s">
        <v>811</v>
      </c>
      <c r="H54" s="12" t="s">
        <v>1483</v>
      </c>
      <c r="I54" s="12" t="s">
        <v>149</v>
      </c>
      <c r="J54" s="12" t="s">
        <v>1483</v>
      </c>
      <c r="K54" s="12" t="s">
        <v>149</v>
      </c>
      <c r="L54" s="12" t="s">
        <v>3010</v>
      </c>
      <c r="M54" s="12" t="s">
        <v>3011</v>
      </c>
      <c r="N54" s="12" t="s">
        <v>3022</v>
      </c>
      <c r="O54" s="12" t="s">
        <v>3023</v>
      </c>
      <c r="P54" s="12" t="s">
        <v>1652</v>
      </c>
      <c r="Q54" s="12" t="s">
        <v>1665</v>
      </c>
      <c r="R54" s="12" t="s">
        <v>1671</v>
      </c>
      <c r="S54" s="12" t="s">
        <v>1722</v>
      </c>
      <c r="T54" s="12" t="s">
        <v>1483</v>
      </c>
    </row>
    <row r="55" spans="1:20" x14ac:dyDescent="0.25">
      <c r="A55" s="12" t="s">
        <v>1</v>
      </c>
      <c r="B55" s="12" t="s">
        <v>771</v>
      </c>
      <c r="C55" s="12" t="s">
        <v>1390</v>
      </c>
      <c r="D55" s="12" t="s">
        <v>6</v>
      </c>
      <c r="E55" s="12" t="s">
        <v>9</v>
      </c>
      <c r="F55" s="12" t="s">
        <v>1201</v>
      </c>
      <c r="G55" s="12" t="s">
        <v>811</v>
      </c>
      <c r="H55" s="12" t="s">
        <v>1483</v>
      </c>
      <c r="I55" s="12" t="s">
        <v>265</v>
      </c>
      <c r="J55" s="12" t="s">
        <v>1483</v>
      </c>
      <c r="K55" s="12" t="s">
        <v>265</v>
      </c>
      <c r="L55" s="12" t="s">
        <v>3010</v>
      </c>
      <c r="M55" s="12" t="s">
        <v>3011</v>
      </c>
      <c r="N55" s="12" t="s">
        <v>3022</v>
      </c>
      <c r="O55" s="12" t="s">
        <v>3023</v>
      </c>
      <c r="P55" s="12" t="s">
        <v>1652</v>
      </c>
      <c r="Q55" s="12" t="s">
        <v>1662</v>
      </c>
      <c r="R55" s="12" t="s">
        <v>1671</v>
      </c>
      <c r="S55" s="12" t="s">
        <v>1722</v>
      </c>
      <c r="T55" s="12" t="s">
        <v>1483</v>
      </c>
    </row>
    <row r="56" spans="1:20" x14ac:dyDescent="0.25">
      <c r="A56" s="12" t="s">
        <v>1</v>
      </c>
      <c r="B56" s="12" t="s">
        <v>712</v>
      </c>
      <c r="C56" s="12" t="s">
        <v>1391</v>
      </c>
      <c r="D56" s="12" t="s">
        <v>6</v>
      </c>
      <c r="E56" s="12" t="s">
        <v>9</v>
      </c>
      <c r="F56" s="12" t="s">
        <v>1201</v>
      </c>
      <c r="G56" s="12" t="s">
        <v>811</v>
      </c>
      <c r="H56" s="12" t="s">
        <v>1483</v>
      </c>
      <c r="I56" s="12" t="s">
        <v>186</v>
      </c>
      <c r="J56" s="12" t="s">
        <v>1483</v>
      </c>
      <c r="K56" s="12" t="s">
        <v>186</v>
      </c>
      <c r="L56" s="12" t="s">
        <v>3010</v>
      </c>
      <c r="M56" s="12" t="s">
        <v>3011</v>
      </c>
      <c r="N56" s="12" t="s">
        <v>3022</v>
      </c>
      <c r="O56" s="12" t="s">
        <v>3023</v>
      </c>
      <c r="P56" s="12" t="s">
        <v>1652</v>
      </c>
      <c r="Q56" s="12" t="s">
        <v>1662</v>
      </c>
      <c r="R56" s="12" t="s">
        <v>1671</v>
      </c>
      <c r="S56" s="12" t="s">
        <v>1722</v>
      </c>
      <c r="T56" s="12" t="s">
        <v>1483</v>
      </c>
    </row>
    <row r="57" spans="1:20" x14ac:dyDescent="0.25">
      <c r="A57" s="12" t="s">
        <v>1</v>
      </c>
      <c r="B57" s="12" t="s">
        <v>747</v>
      </c>
      <c r="C57" s="12" t="s">
        <v>1392</v>
      </c>
      <c r="D57" s="12" t="s">
        <v>7</v>
      </c>
      <c r="E57" s="12" t="s">
        <v>11</v>
      </c>
      <c r="F57" s="12" t="s">
        <v>1201</v>
      </c>
      <c r="G57" s="12" t="s">
        <v>811</v>
      </c>
      <c r="H57" s="12" t="s">
        <v>1483</v>
      </c>
      <c r="I57" s="12" t="s">
        <v>265</v>
      </c>
      <c r="J57" s="12" t="s">
        <v>1483</v>
      </c>
      <c r="K57" s="12" t="s">
        <v>265</v>
      </c>
      <c r="L57" s="12" t="s">
        <v>3010</v>
      </c>
      <c r="M57" s="12" t="s">
        <v>3011</v>
      </c>
      <c r="N57" s="12" t="s">
        <v>3022</v>
      </c>
      <c r="O57" s="12" t="s">
        <v>3023</v>
      </c>
      <c r="P57" s="12" t="s">
        <v>1652</v>
      </c>
      <c r="Q57" s="12" t="s">
        <v>1663</v>
      </c>
      <c r="R57" s="12" t="s">
        <v>1671</v>
      </c>
      <c r="S57" s="12" t="s">
        <v>1722</v>
      </c>
      <c r="T57" s="12" t="s">
        <v>1483</v>
      </c>
    </row>
    <row r="58" spans="1:20" x14ac:dyDescent="0.25">
      <c r="A58" s="12" t="s">
        <v>1</v>
      </c>
      <c r="B58" s="12" t="s">
        <v>748</v>
      </c>
      <c r="C58" s="12" t="s">
        <v>1393</v>
      </c>
      <c r="D58" s="12" t="s">
        <v>4</v>
      </c>
      <c r="E58" s="12" t="s">
        <v>15</v>
      </c>
      <c r="F58" s="12" t="s">
        <v>1201</v>
      </c>
      <c r="G58" s="12" t="s">
        <v>811</v>
      </c>
      <c r="H58" s="12" t="s">
        <v>1483</v>
      </c>
      <c r="I58" s="12" t="s">
        <v>890</v>
      </c>
      <c r="J58" s="12" t="s">
        <v>1483</v>
      </c>
      <c r="K58" s="12" t="s">
        <v>890</v>
      </c>
      <c r="L58" s="12" t="s">
        <v>3010</v>
      </c>
      <c r="M58" s="12" t="s">
        <v>3011</v>
      </c>
      <c r="N58" s="12" t="s">
        <v>3022</v>
      </c>
      <c r="O58" s="12" t="s">
        <v>3023</v>
      </c>
      <c r="P58" s="12" t="s">
        <v>1652</v>
      </c>
      <c r="Q58" s="12" t="s">
        <v>1661</v>
      </c>
      <c r="R58" s="12" t="s">
        <v>1671</v>
      </c>
      <c r="S58" s="12" t="s">
        <v>1722</v>
      </c>
      <c r="T58" s="12" t="s">
        <v>1483</v>
      </c>
    </row>
    <row r="59" spans="1:20" x14ac:dyDescent="0.25">
      <c r="A59" s="12" t="s">
        <v>1</v>
      </c>
      <c r="B59" s="12" t="s">
        <v>805</v>
      </c>
      <c r="C59" s="12" t="s">
        <v>1394</v>
      </c>
      <c r="D59" s="12" t="s">
        <v>6</v>
      </c>
      <c r="E59" s="12" t="s">
        <v>9</v>
      </c>
      <c r="F59" s="12" t="s">
        <v>1201</v>
      </c>
      <c r="G59" s="12" t="s">
        <v>811</v>
      </c>
      <c r="H59" s="12" t="s">
        <v>1483</v>
      </c>
      <c r="I59" s="12" t="s">
        <v>961</v>
      </c>
      <c r="J59" s="12" t="s">
        <v>1483</v>
      </c>
      <c r="K59" s="12" t="s">
        <v>961</v>
      </c>
      <c r="L59" s="12" t="s">
        <v>3010</v>
      </c>
      <c r="M59" s="12" t="s">
        <v>3011</v>
      </c>
      <c r="N59" s="12" t="s">
        <v>3022</v>
      </c>
      <c r="O59" s="12" t="s">
        <v>3023</v>
      </c>
      <c r="P59" s="12" t="s">
        <v>1652</v>
      </c>
      <c r="Q59" s="12" t="s">
        <v>1662</v>
      </c>
      <c r="R59" s="12" t="s">
        <v>1671</v>
      </c>
      <c r="S59" s="12" t="s">
        <v>1722</v>
      </c>
      <c r="T59" s="12" t="s">
        <v>1483</v>
      </c>
    </row>
    <row r="60" spans="1:20" x14ac:dyDescent="0.25">
      <c r="A60" s="12" t="s">
        <v>1</v>
      </c>
      <c r="B60" s="12" t="s">
        <v>811</v>
      </c>
      <c r="C60" s="12" t="s">
        <v>1395</v>
      </c>
      <c r="D60" s="12" t="s">
        <v>7</v>
      </c>
      <c r="E60" s="12" t="s">
        <v>10</v>
      </c>
      <c r="F60" s="12" t="s">
        <v>1201</v>
      </c>
      <c r="G60" s="12" t="s">
        <v>811</v>
      </c>
      <c r="H60" s="12" t="s">
        <v>1483</v>
      </c>
      <c r="I60" s="12" t="s">
        <v>961</v>
      </c>
      <c r="J60" s="12" t="s">
        <v>1483</v>
      </c>
      <c r="K60" s="12" t="s">
        <v>961</v>
      </c>
      <c r="L60" s="12" t="s">
        <v>3010</v>
      </c>
      <c r="M60" s="12" t="s">
        <v>3011</v>
      </c>
      <c r="N60" s="12" t="s">
        <v>3022</v>
      </c>
      <c r="O60" s="12" t="s">
        <v>3023</v>
      </c>
      <c r="P60" s="12" t="s">
        <v>1652</v>
      </c>
      <c r="Q60" s="12" t="s">
        <v>1665</v>
      </c>
      <c r="R60" s="12" t="s">
        <v>1671</v>
      </c>
      <c r="S60" s="12" t="s">
        <v>1722</v>
      </c>
      <c r="T60" s="12" t="s">
        <v>1483</v>
      </c>
    </row>
    <row r="61" spans="1:20" x14ac:dyDescent="0.25">
      <c r="A61" s="12" t="s">
        <v>1</v>
      </c>
      <c r="B61" s="12" t="s">
        <v>683</v>
      </c>
      <c r="C61" s="12" t="s">
        <v>1396</v>
      </c>
      <c r="D61" s="12" t="s">
        <v>4</v>
      </c>
      <c r="E61" s="12" t="s">
        <v>15</v>
      </c>
      <c r="F61" s="12" t="s">
        <v>1201</v>
      </c>
      <c r="G61" s="12" t="s">
        <v>811</v>
      </c>
      <c r="H61" s="12" t="s">
        <v>1483</v>
      </c>
      <c r="I61" s="12" t="s">
        <v>961</v>
      </c>
      <c r="J61" s="12" t="s">
        <v>1483</v>
      </c>
      <c r="K61" s="12" t="s">
        <v>961</v>
      </c>
      <c r="L61" s="12" t="s">
        <v>3010</v>
      </c>
      <c r="M61" s="12" t="s">
        <v>3011</v>
      </c>
      <c r="N61" s="12" t="s">
        <v>3022</v>
      </c>
      <c r="O61" s="12" t="s">
        <v>3023</v>
      </c>
      <c r="P61" s="12" t="s">
        <v>1652</v>
      </c>
      <c r="Q61" s="12" t="s">
        <v>1661</v>
      </c>
      <c r="R61" s="12" t="s">
        <v>1671</v>
      </c>
      <c r="S61" s="12" t="s">
        <v>1722</v>
      </c>
      <c r="T61" s="12" t="s">
        <v>1483</v>
      </c>
    </row>
    <row r="62" spans="1:20" x14ac:dyDescent="0.25">
      <c r="A62" s="12" t="s">
        <v>1</v>
      </c>
      <c r="B62" s="12" t="s">
        <v>679</v>
      </c>
      <c r="C62" s="12" t="s">
        <v>1397</v>
      </c>
      <c r="D62" s="12" t="s">
        <v>7</v>
      </c>
      <c r="E62" s="12" t="s">
        <v>11</v>
      </c>
      <c r="F62" s="12" t="s">
        <v>1201</v>
      </c>
      <c r="G62" s="12" t="s">
        <v>811</v>
      </c>
      <c r="H62" s="12" t="s">
        <v>1483</v>
      </c>
      <c r="I62" s="12" t="s">
        <v>118</v>
      </c>
      <c r="J62" s="12" t="s">
        <v>1483</v>
      </c>
      <c r="K62" s="12" t="s">
        <v>118</v>
      </c>
      <c r="L62" s="12" t="s">
        <v>3010</v>
      </c>
      <c r="M62" s="12" t="s">
        <v>3011</v>
      </c>
      <c r="N62" s="12" t="s">
        <v>3022</v>
      </c>
      <c r="O62" s="12" t="s">
        <v>3023</v>
      </c>
      <c r="P62" s="12" t="s">
        <v>1652</v>
      </c>
      <c r="Q62" s="12" t="s">
        <v>1663</v>
      </c>
      <c r="R62" s="12" t="s">
        <v>1671</v>
      </c>
      <c r="S62" s="12" t="s">
        <v>1722</v>
      </c>
      <c r="T62" s="12" t="s">
        <v>1483</v>
      </c>
    </row>
    <row r="63" spans="1:20" x14ac:dyDescent="0.25">
      <c r="A63" s="12" t="s">
        <v>1</v>
      </c>
      <c r="B63" s="12" t="s">
        <v>399</v>
      </c>
      <c r="C63" s="12" t="s">
        <v>1398</v>
      </c>
      <c r="D63" s="12" t="s">
        <v>6</v>
      </c>
      <c r="E63" s="12" t="s">
        <v>9</v>
      </c>
      <c r="F63" s="12" t="s">
        <v>1201</v>
      </c>
      <c r="G63" s="12" t="s">
        <v>683</v>
      </c>
      <c r="H63" s="12" t="s">
        <v>1483</v>
      </c>
      <c r="I63" s="12" t="s">
        <v>116</v>
      </c>
      <c r="J63" s="12" t="s">
        <v>1483</v>
      </c>
      <c r="K63" s="12" t="s">
        <v>116</v>
      </c>
      <c r="L63" s="12" t="s">
        <v>3010</v>
      </c>
      <c r="M63" s="12" t="s">
        <v>3011</v>
      </c>
      <c r="N63" s="12" t="s">
        <v>3022</v>
      </c>
      <c r="O63" s="12" t="s">
        <v>3023</v>
      </c>
      <c r="P63" s="12" t="s">
        <v>1652</v>
      </c>
      <c r="Q63" s="12" t="s">
        <v>1662</v>
      </c>
      <c r="R63" s="12" t="s">
        <v>1671</v>
      </c>
      <c r="S63" s="12" t="s">
        <v>1722</v>
      </c>
      <c r="T63" s="12" t="s">
        <v>1483</v>
      </c>
    </row>
    <row r="64" spans="1:20" x14ac:dyDescent="0.25">
      <c r="A64" s="12" t="s">
        <v>1</v>
      </c>
      <c r="B64" s="12" t="s">
        <v>804</v>
      </c>
      <c r="C64" s="12" t="s">
        <v>1399</v>
      </c>
      <c r="D64" s="12" t="s">
        <v>6</v>
      </c>
      <c r="E64" s="12" t="s">
        <v>9</v>
      </c>
      <c r="F64" s="12" t="s">
        <v>1201</v>
      </c>
      <c r="G64" s="12" t="s">
        <v>683</v>
      </c>
      <c r="H64" s="12" t="s">
        <v>1483</v>
      </c>
      <c r="I64" s="12" t="s">
        <v>111</v>
      </c>
      <c r="J64" s="12" t="s">
        <v>1483</v>
      </c>
      <c r="K64" s="12" t="s">
        <v>111</v>
      </c>
      <c r="L64" s="12" t="s">
        <v>3010</v>
      </c>
      <c r="M64" s="12" t="s">
        <v>3011</v>
      </c>
      <c r="N64" s="12" t="s">
        <v>3022</v>
      </c>
      <c r="O64" s="12" t="s">
        <v>3023</v>
      </c>
      <c r="P64" s="12" t="s">
        <v>1652</v>
      </c>
      <c r="Q64" s="12" t="s">
        <v>1662</v>
      </c>
      <c r="R64" s="12" t="s">
        <v>1671</v>
      </c>
      <c r="S64" s="12" t="s">
        <v>1722</v>
      </c>
      <c r="T64" s="12" t="s">
        <v>1483</v>
      </c>
    </row>
    <row r="65" spans="1:20" x14ac:dyDescent="0.25">
      <c r="A65" s="12" t="s">
        <v>1</v>
      </c>
      <c r="B65" s="12" t="s">
        <v>814</v>
      </c>
      <c r="C65" s="12" t="s">
        <v>1400</v>
      </c>
      <c r="D65" s="12" t="s">
        <v>6</v>
      </c>
      <c r="E65" s="12" t="s">
        <v>9</v>
      </c>
      <c r="F65" s="12" t="s">
        <v>1201</v>
      </c>
      <c r="G65" s="12" t="s">
        <v>683</v>
      </c>
      <c r="H65" s="12" t="s">
        <v>1483</v>
      </c>
      <c r="I65" s="12" t="s">
        <v>126</v>
      </c>
      <c r="J65" s="12" t="s">
        <v>1483</v>
      </c>
      <c r="K65" s="12" t="s">
        <v>126</v>
      </c>
      <c r="L65" s="12" t="s">
        <v>3010</v>
      </c>
      <c r="M65" s="12" t="s">
        <v>3011</v>
      </c>
      <c r="N65" s="12" t="s">
        <v>3022</v>
      </c>
      <c r="O65" s="12" t="s">
        <v>3023</v>
      </c>
      <c r="P65" s="12" t="s">
        <v>1652</v>
      </c>
      <c r="Q65" s="12" t="s">
        <v>1662</v>
      </c>
      <c r="R65" s="12" t="s">
        <v>1671</v>
      </c>
      <c r="S65" s="12" t="s">
        <v>1722</v>
      </c>
      <c r="T65" s="12" t="s">
        <v>1483</v>
      </c>
    </row>
    <row r="66" spans="1:20" x14ac:dyDescent="0.25">
      <c r="A66" s="12" t="s">
        <v>1</v>
      </c>
      <c r="B66" s="12" t="s">
        <v>398</v>
      </c>
      <c r="C66" s="12" t="s">
        <v>1401</v>
      </c>
      <c r="D66" s="12" t="s">
        <v>7</v>
      </c>
      <c r="E66" s="12" t="s">
        <v>11</v>
      </c>
      <c r="F66" s="12" t="s">
        <v>1201</v>
      </c>
      <c r="G66" s="12" t="s">
        <v>683</v>
      </c>
      <c r="H66" s="12" t="s">
        <v>1483</v>
      </c>
      <c r="I66" s="12" t="s">
        <v>126</v>
      </c>
      <c r="J66" s="12" t="s">
        <v>1483</v>
      </c>
      <c r="K66" s="12" t="s">
        <v>126</v>
      </c>
      <c r="L66" s="12" t="s">
        <v>3010</v>
      </c>
      <c r="M66" s="12" t="s">
        <v>3011</v>
      </c>
      <c r="N66" s="12" t="s">
        <v>3022</v>
      </c>
      <c r="O66" s="12" t="s">
        <v>3023</v>
      </c>
      <c r="P66" s="12" t="s">
        <v>1652</v>
      </c>
      <c r="Q66" s="12" t="s">
        <v>1663</v>
      </c>
      <c r="R66" s="12" t="s">
        <v>1671</v>
      </c>
      <c r="S66" s="12" t="s">
        <v>1722</v>
      </c>
      <c r="T66" s="12" t="s">
        <v>1483</v>
      </c>
    </row>
    <row r="67" spans="1:20" x14ac:dyDescent="0.25">
      <c r="A67" s="12" t="s">
        <v>1</v>
      </c>
      <c r="B67" s="12" t="s">
        <v>397</v>
      </c>
      <c r="C67" s="12" t="s">
        <v>1402</v>
      </c>
      <c r="D67" s="12" t="s">
        <v>6</v>
      </c>
      <c r="E67" s="12" t="s">
        <v>15</v>
      </c>
      <c r="F67" s="12" t="s">
        <v>1343</v>
      </c>
      <c r="G67" s="12" t="s">
        <v>811</v>
      </c>
      <c r="H67" s="12" t="s">
        <v>1483</v>
      </c>
      <c r="I67" s="12" t="s">
        <v>924</v>
      </c>
      <c r="J67" s="12" t="s">
        <v>1483</v>
      </c>
      <c r="K67" s="12" t="s">
        <v>924</v>
      </c>
      <c r="L67" s="12" t="s">
        <v>3010</v>
      </c>
      <c r="M67" s="12" t="s">
        <v>3011</v>
      </c>
      <c r="N67" s="12" t="s">
        <v>3022</v>
      </c>
      <c r="O67" s="12" t="s">
        <v>3024</v>
      </c>
      <c r="P67" s="12" t="s">
        <v>1652</v>
      </c>
      <c r="Q67" s="12" t="s">
        <v>1661</v>
      </c>
      <c r="R67" s="12" t="s">
        <v>1671</v>
      </c>
      <c r="S67" s="12" t="s">
        <v>1722</v>
      </c>
      <c r="T67" s="12" t="s">
        <v>1483</v>
      </c>
    </row>
    <row r="68" spans="1:20" x14ac:dyDescent="0.25">
      <c r="A68" s="12" t="s">
        <v>1</v>
      </c>
      <c r="B68" s="12" t="s">
        <v>787</v>
      </c>
      <c r="C68" s="12" t="s">
        <v>1403</v>
      </c>
      <c r="D68" s="12" t="s">
        <v>7</v>
      </c>
      <c r="E68" s="12" t="s">
        <v>9</v>
      </c>
      <c r="F68" s="12" t="s">
        <v>1201</v>
      </c>
      <c r="G68" s="12" t="s">
        <v>811</v>
      </c>
      <c r="H68" s="12" t="s">
        <v>1483</v>
      </c>
      <c r="I68" s="12" t="s">
        <v>961</v>
      </c>
      <c r="J68" s="12" t="s">
        <v>1483</v>
      </c>
      <c r="K68" s="12" t="s">
        <v>961</v>
      </c>
      <c r="L68" s="12" t="s">
        <v>3010</v>
      </c>
      <c r="M68" s="12" t="s">
        <v>3011</v>
      </c>
      <c r="N68" s="12" t="s">
        <v>3022</v>
      </c>
      <c r="O68" s="12" t="s">
        <v>3024</v>
      </c>
      <c r="P68" s="12" t="s">
        <v>1652</v>
      </c>
      <c r="Q68" s="12" t="s">
        <v>1662</v>
      </c>
      <c r="R68" s="12" t="s">
        <v>1671</v>
      </c>
      <c r="S68" s="12" t="s">
        <v>1722</v>
      </c>
      <c r="T68" s="12" t="s">
        <v>1483</v>
      </c>
    </row>
    <row r="69" spans="1:20" x14ac:dyDescent="0.25">
      <c r="A69" s="12" t="s">
        <v>1</v>
      </c>
      <c r="B69" s="12" t="s">
        <v>782</v>
      </c>
      <c r="C69" s="12" t="s">
        <v>1404</v>
      </c>
      <c r="D69" s="12" t="s">
        <v>7</v>
      </c>
      <c r="E69" s="12" t="s">
        <v>9</v>
      </c>
      <c r="F69" s="12" t="s">
        <v>1201</v>
      </c>
      <c r="G69" s="12" t="s">
        <v>811</v>
      </c>
      <c r="H69" s="12" t="s">
        <v>1483</v>
      </c>
      <c r="I69" s="12" t="s">
        <v>24</v>
      </c>
      <c r="J69" s="12" t="s">
        <v>1483</v>
      </c>
      <c r="K69" s="12" t="s">
        <v>24</v>
      </c>
      <c r="L69" s="12" t="s">
        <v>3010</v>
      </c>
      <c r="M69" s="12" t="s">
        <v>3011</v>
      </c>
      <c r="N69" s="12" t="s">
        <v>3022</v>
      </c>
      <c r="O69" s="12" t="s">
        <v>3024</v>
      </c>
      <c r="P69" s="12" t="s">
        <v>1652</v>
      </c>
      <c r="Q69" s="12" t="s">
        <v>1662</v>
      </c>
      <c r="R69" s="12" t="s">
        <v>1671</v>
      </c>
      <c r="S69" s="12" t="s">
        <v>1722</v>
      </c>
      <c r="T69" s="12" t="s">
        <v>1483</v>
      </c>
    </row>
    <row r="70" spans="1:20" x14ac:dyDescent="0.25">
      <c r="A70" s="12" t="s">
        <v>1</v>
      </c>
      <c r="B70" s="12" t="s">
        <v>776</v>
      </c>
      <c r="C70" s="12" t="s">
        <v>1405</v>
      </c>
      <c r="D70" s="12" t="s">
        <v>4</v>
      </c>
      <c r="E70" s="12" t="s">
        <v>10</v>
      </c>
      <c r="F70" s="12" t="s">
        <v>1201</v>
      </c>
      <c r="G70" s="12" t="s">
        <v>811</v>
      </c>
      <c r="H70" s="12" t="s">
        <v>1483</v>
      </c>
      <c r="I70" s="12" t="s">
        <v>24</v>
      </c>
      <c r="J70" s="12" t="s">
        <v>1483</v>
      </c>
      <c r="K70" s="12" t="s">
        <v>24</v>
      </c>
      <c r="L70" s="12" t="s">
        <v>3010</v>
      </c>
      <c r="M70" s="12" t="s">
        <v>3011</v>
      </c>
      <c r="N70" s="12" t="s">
        <v>3022</v>
      </c>
      <c r="O70" s="12" t="s">
        <v>3024</v>
      </c>
      <c r="P70" s="12" t="s">
        <v>1652</v>
      </c>
      <c r="Q70" s="12" t="s">
        <v>1665</v>
      </c>
      <c r="R70" s="12" t="s">
        <v>1671</v>
      </c>
      <c r="S70" s="12" t="s">
        <v>1722</v>
      </c>
      <c r="T70" s="12" t="s">
        <v>1483</v>
      </c>
    </row>
    <row r="71" spans="1:20" x14ac:dyDescent="0.25">
      <c r="A71" s="12" t="s">
        <v>1</v>
      </c>
      <c r="B71" s="12" t="s">
        <v>775</v>
      </c>
      <c r="C71" s="12" t="s">
        <v>1406</v>
      </c>
      <c r="D71" s="12" t="s">
        <v>4</v>
      </c>
      <c r="E71" s="12" t="s">
        <v>11</v>
      </c>
      <c r="F71" s="12" t="s">
        <v>927</v>
      </c>
      <c r="G71" s="12" t="s">
        <v>811</v>
      </c>
      <c r="H71" s="12" t="s">
        <v>1483</v>
      </c>
      <c r="I71" s="12" t="s">
        <v>116</v>
      </c>
      <c r="J71" s="12" t="s">
        <v>1483</v>
      </c>
      <c r="K71" s="12" t="s">
        <v>116</v>
      </c>
      <c r="L71" s="12" t="s">
        <v>3010</v>
      </c>
      <c r="M71" s="12" t="s">
        <v>3011</v>
      </c>
      <c r="N71" s="12" t="s">
        <v>3022</v>
      </c>
      <c r="O71" s="12" t="s">
        <v>3024</v>
      </c>
      <c r="P71" s="12" t="s">
        <v>1652</v>
      </c>
      <c r="Q71" s="12" t="s">
        <v>1663</v>
      </c>
      <c r="R71" s="12" t="s">
        <v>1671</v>
      </c>
      <c r="S71" s="12" t="s">
        <v>1722</v>
      </c>
      <c r="T71" s="12" t="s">
        <v>1483</v>
      </c>
    </row>
    <row r="72" spans="1:20" x14ac:dyDescent="0.25">
      <c r="A72" s="12" t="s">
        <v>1</v>
      </c>
      <c r="B72" s="12" t="s">
        <v>774</v>
      </c>
      <c r="C72" s="12" t="s">
        <v>1407</v>
      </c>
      <c r="D72" s="12" t="s">
        <v>6</v>
      </c>
      <c r="E72" s="12" t="s">
        <v>15</v>
      </c>
      <c r="F72" s="12" t="s">
        <v>1201</v>
      </c>
      <c r="G72" s="12" t="s">
        <v>811</v>
      </c>
      <c r="H72" s="12" t="s">
        <v>1483</v>
      </c>
      <c r="I72" s="12" t="s">
        <v>283</v>
      </c>
      <c r="J72" s="12" t="s">
        <v>1483</v>
      </c>
      <c r="K72" s="12" t="s">
        <v>283</v>
      </c>
      <c r="L72" s="12" t="s">
        <v>3010</v>
      </c>
      <c r="M72" s="12" t="s">
        <v>3011</v>
      </c>
      <c r="N72" s="12" t="s">
        <v>3022</v>
      </c>
      <c r="O72" s="12" t="s">
        <v>3024</v>
      </c>
      <c r="P72" s="12" t="s">
        <v>1652</v>
      </c>
      <c r="Q72" s="12" t="s">
        <v>1661</v>
      </c>
      <c r="R72" s="12" t="s">
        <v>1671</v>
      </c>
      <c r="S72" s="12" t="s">
        <v>1722</v>
      </c>
      <c r="T72" s="12" t="s">
        <v>1483</v>
      </c>
    </row>
    <row r="73" spans="1:20" x14ac:dyDescent="0.25">
      <c r="A73" s="12" t="s">
        <v>1</v>
      </c>
      <c r="B73" s="12" t="s">
        <v>803</v>
      </c>
      <c r="C73" s="12" t="s">
        <v>1408</v>
      </c>
      <c r="D73" s="12" t="s">
        <v>7</v>
      </c>
      <c r="E73" s="12" t="s">
        <v>9</v>
      </c>
      <c r="F73" s="12" t="s">
        <v>1201</v>
      </c>
      <c r="G73" s="12" t="s">
        <v>811</v>
      </c>
      <c r="H73" s="12" t="s">
        <v>1483</v>
      </c>
      <c r="I73" s="12" t="s">
        <v>283</v>
      </c>
      <c r="J73" s="12" t="s">
        <v>1483</v>
      </c>
      <c r="K73" s="12" t="s">
        <v>283</v>
      </c>
      <c r="L73" s="12" t="s">
        <v>3010</v>
      </c>
      <c r="M73" s="12" t="s">
        <v>3011</v>
      </c>
      <c r="N73" s="12" t="s">
        <v>3022</v>
      </c>
      <c r="O73" s="12" t="s">
        <v>3024</v>
      </c>
      <c r="P73" s="12" t="s">
        <v>1652</v>
      </c>
      <c r="Q73" s="12" t="s">
        <v>1662</v>
      </c>
      <c r="R73" s="12" t="s">
        <v>1671</v>
      </c>
      <c r="S73" s="12" t="s">
        <v>1722</v>
      </c>
      <c r="T73" s="12" t="s">
        <v>1483</v>
      </c>
    </row>
    <row r="74" spans="1:20" x14ac:dyDescent="0.25">
      <c r="A74" s="12" t="s">
        <v>1</v>
      </c>
      <c r="B74" s="12" t="s">
        <v>815</v>
      </c>
      <c r="C74" s="12" t="s">
        <v>1409</v>
      </c>
      <c r="D74" s="12" t="s">
        <v>4</v>
      </c>
      <c r="E74" s="12" t="s">
        <v>10</v>
      </c>
      <c r="F74" s="12" t="s">
        <v>1201</v>
      </c>
      <c r="G74" s="12" t="s">
        <v>811</v>
      </c>
      <c r="H74" s="12" t="s">
        <v>1483</v>
      </c>
      <c r="I74" s="12" t="s">
        <v>283</v>
      </c>
      <c r="J74" s="12" t="s">
        <v>1483</v>
      </c>
      <c r="K74" s="12" t="s">
        <v>283</v>
      </c>
      <c r="L74" s="12" t="s">
        <v>3010</v>
      </c>
      <c r="M74" s="12" t="s">
        <v>3011</v>
      </c>
      <c r="N74" s="12" t="s">
        <v>3022</v>
      </c>
      <c r="O74" s="12" t="s">
        <v>3024</v>
      </c>
      <c r="P74" s="12" t="s">
        <v>1652</v>
      </c>
      <c r="Q74" s="12" t="s">
        <v>1665</v>
      </c>
      <c r="R74" s="12" t="s">
        <v>1671</v>
      </c>
      <c r="S74" s="12" t="s">
        <v>1722</v>
      </c>
      <c r="T74" s="12" t="s">
        <v>1483</v>
      </c>
    </row>
    <row r="75" spans="1:20" x14ac:dyDescent="0.25">
      <c r="A75" s="12" t="s">
        <v>1</v>
      </c>
      <c r="B75" s="12" t="s">
        <v>777</v>
      </c>
      <c r="C75" s="12" t="s">
        <v>1410</v>
      </c>
      <c r="D75" s="12" t="s">
        <v>7</v>
      </c>
      <c r="E75" s="12" t="s">
        <v>9</v>
      </c>
      <c r="F75" s="12" t="s">
        <v>966</v>
      </c>
      <c r="G75" s="12" t="s">
        <v>811</v>
      </c>
      <c r="H75" s="12" t="s">
        <v>1483</v>
      </c>
      <c r="I75" s="12" t="s">
        <v>265</v>
      </c>
      <c r="J75" s="12" t="s">
        <v>1483</v>
      </c>
      <c r="K75" s="12" t="s">
        <v>265</v>
      </c>
      <c r="L75" s="12" t="s">
        <v>3010</v>
      </c>
      <c r="M75" s="12" t="s">
        <v>3011</v>
      </c>
      <c r="N75" s="12" t="s">
        <v>3022</v>
      </c>
      <c r="O75" s="12" t="s">
        <v>3024</v>
      </c>
      <c r="P75" s="12" t="s">
        <v>1652</v>
      </c>
      <c r="Q75" s="12" t="s">
        <v>1662</v>
      </c>
      <c r="R75" s="12" t="s">
        <v>1671</v>
      </c>
      <c r="S75" s="12" t="s">
        <v>1722</v>
      </c>
      <c r="T75" s="12" t="s">
        <v>1483</v>
      </c>
    </row>
    <row r="76" spans="1:20" x14ac:dyDescent="0.25">
      <c r="A76" s="12" t="s">
        <v>1</v>
      </c>
      <c r="B76" s="12" t="s">
        <v>716</v>
      </c>
      <c r="C76" s="12" t="s">
        <v>1411</v>
      </c>
      <c r="D76" s="12" t="s">
        <v>4</v>
      </c>
      <c r="E76" s="12" t="s">
        <v>11</v>
      </c>
      <c r="F76" s="12" t="s">
        <v>927</v>
      </c>
      <c r="G76" s="12" t="s">
        <v>811</v>
      </c>
      <c r="H76" s="12" t="s">
        <v>1483</v>
      </c>
      <c r="I76" s="12" t="s">
        <v>149</v>
      </c>
      <c r="J76" s="12" t="s">
        <v>1483</v>
      </c>
      <c r="K76" s="12" t="s">
        <v>149</v>
      </c>
      <c r="L76" s="12" t="s">
        <v>3010</v>
      </c>
      <c r="M76" s="12" t="s">
        <v>3011</v>
      </c>
      <c r="N76" s="12" t="s">
        <v>3022</v>
      </c>
      <c r="O76" s="12" t="s">
        <v>3024</v>
      </c>
      <c r="P76" s="12" t="s">
        <v>1652</v>
      </c>
      <c r="Q76" s="12" t="s">
        <v>1663</v>
      </c>
      <c r="R76" s="12" t="s">
        <v>1671</v>
      </c>
      <c r="S76" s="12" t="s">
        <v>1722</v>
      </c>
      <c r="T76" s="12" t="s">
        <v>1483</v>
      </c>
    </row>
    <row r="77" spans="1:20" x14ac:dyDescent="0.25">
      <c r="A77" s="12" t="s">
        <v>1</v>
      </c>
      <c r="B77" s="12" t="s">
        <v>793</v>
      </c>
      <c r="C77" s="12" t="s">
        <v>1412</v>
      </c>
      <c r="D77" s="12" t="s">
        <v>7</v>
      </c>
      <c r="E77" s="12" t="s">
        <v>9</v>
      </c>
      <c r="F77" s="12" t="s">
        <v>1343</v>
      </c>
      <c r="G77" s="12" t="s">
        <v>679</v>
      </c>
      <c r="H77" s="12" t="s">
        <v>1483</v>
      </c>
      <c r="I77" s="12" t="s">
        <v>129</v>
      </c>
      <c r="J77" s="12" t="s">
        <v>1483</v>
      </c>
      <c r="K77" s="12" t="s">
        <v>129</v>
      </c>
      <c r="L77" s="12" t="s">
        <v>3010</v>
      </c>
      <c r="M77" s="12" t="s">
        <v>3011</v>
      </c>
      <c r="N77" s="12" t="s">
        <v>3022</v>
      </c>
      <c r="O77" s="12" t="s">
        <v>3024</v>
      </c>
      <c r="P77" s="12" t="s">
        <v>1652</v>
      </c>
      <c r="Q77" s="12" t="s">
        <v>1662</v>
      </c>
      <c r="R77" s="12" t="s">
        <v>1671</v>
      </c>
      <c r="S77" s="12" t="s">
        <v>1722</v>
      </c>
      <c r="T77" s="12" t="s">
        <v>1483</v>
      </c>
    </row>
    <row r="78" spans="1:20" x14ac:dyDescent="0.25">
      <c r="A78" s="12" t="s">
        <v>1</v>
      </c>
      <c r="B78" s="12" t="s">
        <v>642</v>
      </c>
      <c r="C78" s="12" t="s">
        <v>1413</v>
      </c>
      <c r="D78" s="12" t="s">
        <v>6</v>
      </c>
      <c r="E78" s="12" t="s">
        <v>15</v>
      </c>
      <c r="F78" s="12" t="s">
        <v>1343</v>
      </c>
      <c r="G78" s="12" t="s">
        <v>679</v>
      </c>
      <c r="H78" s="12" t="s">
        <v>1483</v>
      </c>
      <c r="I78" s="12" t="s">
        <v>261</v>
      </c>
      <c r="J78" s="12" t="s">
        <v>1483</v>
      </c>
      <c r="K78" s="12" t="s">
        <v>261</v>
      </c>
      <c r="L78" s="12" t="s">
        <v>3010</v>
      </c>
      <c r="M78" s="12" t="s">
        <v>3011</v>
      </c>
      <c r="N78" s="12" t="s">
        <v>3022</v>
      </c>
      <c r="O78" s="12" t="s">
        <v>3024</v>
      </c>
      <c r="P78" s="12" t="s">
        <v>1652</v>
      </c>
      <c r="Q78" s="12" t="s">
        <v>1661</v>
      </c>
      <c r="R78" s="12" t="s">
        <v>1671</v>
      </c>
      <c r="S78" s="12" t="s">
        <v>1722</v>
      </c>
      <c r="T78" s="12" t="s">
        <v>1483</v>
      </c>
    </row>
    <row r="79" spans="1:20" x14ac:dyDescent="0.25">
      <c r="A79" s="12" t="s">
        <v>1</v>
      </c>
      <c r="B79" s="12" t="s">
        <v>794</v>
      </c>
      <c r="C79" s="12" t="s">
        <v>1414</v>
      </c>
      <c r="D79" s="12" t="s">
        <v>4</v>
      </c>
      <c r="E79" s="12" t="s">
        <v>10</v>
      </c>
      <c r="F79" s="12" t="s">
        <v>1343</v>
      </c>
      <c r="G79" s="12" t="s">
        <v>679</v>
      </c>
      <c r="H79" s="12" t="s">
        <v>1483</v>
      </c>
      <c r="I79" s="12" t="s">
        <v>261</v>
      </c>
      <c r="J79" s="12" t="s">
        <v>1483</v>
      </c>
      <c r="K79" s="12" t="s">
        <v>261</v>
      </c>
      <c r="L79" s="12" t="s">
        <v>3010</v>
      </c>
      <c r="M79" s="12" t="s">
        <v>3011</v>
      </c>
      <c r="N79" s="12" t="s">
        <v>3022</v>
      </c>
      <c r="O79" s="12" t="s">
        <v>3024</v>
      </c>
      <c r="P79" s="12" t="s">
        <v>1652</v>
      </c>
      <c r="Q79" s="12" t="s">
        <v>1665</v>
      </c>
      <c r="R79" s="12" t="s">
        <v>1671</v>
      </c>
      <c r="S79" s="12" t="s">
        <v>1722</v>
      </c>
      <c r="T79" s="12" t="s">
        <v>1483</v>
      </c>
    </row>
    <row r="80" spans="1:20" x14ac:dyDescent="0.25">
      <c r="A80" s="12" t="s">
        <v>1</v>
      </c>
      <c r="B80" s="12" t="s">
        <v>393</v>
      </c>
      <c r="C80" s="12" t="s">
        <v>1415</v>
      </c>
      <c r="D80" s="12" t="s">
        <v>7</v>
      </c>
      <c r="E80" s="12" t="s">
        <v>9</v>
      </c>
      <c r="F80" s="12" t="s">
        <v>1201</v>
      </c>
      <c r="G80" s="12" t="s">
        <v>679</v>
      </c>
      <c r="H80" s="12" t="s">
        <v>1483</v>
      </c>
      <c r="I80" s="12" t="s">
        <v>261</v>
      </c>
      <c r="J80" s="12" t="s">
        <v>1483</v>
      </c>
      <c r="K80" s="12" t="s">
        <v>261</v>
      </c>
      <c r="L80" s="12" t="s">
        <v>3010</v>
      </c>
      <c r="M80" s="12" t="s">
        <v>3011</v>
      </c>
      <c r="N80" s="12" t="s">
        <v>3022</v>
      </c>
      <c r="O80" s="12" t="s">
        <v>3024</v>
      </c>
      <c r="P80" s="12" t="s">
        <v>1652</v>
      </c>
      <c r="Q80" s="12" t="s">
        <v>1662</v>
      </c>
      <c r="R80" s="12" t="s">
        <v>1671</v>
      </c>
      <c r="S80" s="12" t="s">
        <v>1722</v>
      </c>
      <c r="T80" s="12" t="s">
        <v>1483</v>
      </c>
    </row>
    <row r="81" spans="1:20" x14ac:dyDescent="0.25">
      <c r="A81" s="12" t="s">
        <v>1</v>
      </c>
      <c r="B81" s="12" t="s">
        <v>395</v>
      </c>
      <c r="C81" s="12" t="s">
        <v>1416</v>
      </c>
      <c r="D81" s="12" t="s">
        <v>4</v>
      </c>
      <c r="E81" s="12" t="s">
        <v>9</v>
      </c>
      <c r="F81" s="12" t="s">
        <v>1201</v>
      </c>
      <c r="G81" s="12" t="s">
        <v>679</v>
      </c>
      <c r="H81" s="12" t="s">
        <v>1483</v>
      </c>
      <c r="I81" s="12" t="s">
        <v>112</v>
      </c>
      <c r="J81" s="12" t="s">
        <v>1483</v>
      </c>
      <c r="K81" s="12" t="s">
        <v>112</v>
      </c>
      <c r="L81" s="12" t="s">
        <v>3010</v>
      </c>
      <c r="M81" s="12" t="s">
        <v>3011</v>
      </c>
      <c r="N81" s="12" t="s">
        <v>3022</v>
      </c>
      <c r="O81" s="12" t="s">
        <v>3025</v>
      </c>
      <c r="P81" s="12" t="s">
        <v>1652</v>
      </c>
      <c r="Q81" s="12" t="s">
        <v>1662</v>
      </c>
      <c r="R81" s="12" t="s">
        <v>1671</v>
      </c>
      <c r="S81" s="12" t="s">
        <v>1722</v>
      </c>
      <c r="T81" s="12" t="s">
        <v>1483</v>
      </c>
    </row>
    <row r="82" spans="1:20" x14ac:dyDescent="0.25">
      <c r="A82" s="12" t="s">
        <v>1</v>
      </c>
      <c r="B82" s="12" t="s">
        <v>396</v>
      </c>
      <c r="C82" s="12" t="s">
        <v>1417</v>
      </c>
      <c r="D82" s="12" t="s">
        <v>7</v>
      </c>
      <c r="E82" s="12" t="s">
        <v>15</v>
      </c>
      <c r="F82" s="12" t="s">
        <v>1343</v>
      </c>
      <c r="G82" s="12" t="s">
        <v>679</v>
      </c>
      <c r="H82" s="12" t="s">
        <v>1483</v>
      </c>
      <c r="I82" s="12" t="s">
        <v>88</v>
      </c>
      <c r="J82" s="12" t="s">
        <v>1483</v>
      </c>
      <c r="K82" s="12" t="s">
        <v>88</v>
      </c>
      <c r="L82" s="12" t="s">
        <v>3010</v>
      </c>
      <c r="M82" s="12" t="s">
        <v>3011</v>
      </c>
      <c r="N82" s="12" t="s">
        <v>3022</v>
      </c>
      <c r="O82" s="12" t="s">
        <v>3025</v>
      </c>
      <c r="P82" s="12" t="s">
        <v>1652</v>
      </c>
      <c r="Q82" s="12" t="s">
        <v>1661</v>
      </c>
      <c r="R82" s="12" t="s">
        <v>1671</v>
      </c>
      <c r="S82" s="12" t="s">
        <v>1722</v>
      </c>
      <c r="T82" s="12" t="s">
        <v>1483</v>
      </c>
    </row>
    <row r="83" spans="1:20" x14ac:dyDescent="0.25">
      <c r="A83" s="12" t="s">
        <v>1</v>
      </c>
      <c r="B83" s="12" t="s">
        <v>394</v>
      </c>
      <c r="C83" s="12" t="s">
        <v>1418</v>
      </c>
      <c r="D83" s="12" t="s">
        <v>4</v>
      </c>
      <c r="E83" s="12" t="s">
        <v>9</v>
      </c>
      <c r="F83" s="12" t="s">
        <v>1343</v>
      </c>
      <c r="G83" s="12" t="s">
        <v>679</v>
      </c>
      <c r="H83" s="12" t="s">
        <v>1483</v>
      </c>
      <c r="I83" s="12" t="s">
        <v>88</v>
      </c>
      <c r="J83" s="12" t="s">
        <v>1483</v>
      </c>
      <c r="K83" s="12" t="s">
        <v>88</v>
      </c>
      <c r="L83" s="12" t="s">
        <v>3010</v>
      </c>
      <c r="M83" s="12" t="s">
        <v>3011</v>
      </c>
      <c r="N83" s="12" t="s">
        <v>3022</v>
      </c>
      <c r="O83" s="12" t="s">
        <v>3025</v>
      </c>
      <c r="P83" s="12" t="s">
        <v>1652</v>
      </c>
      <c r="Q83" s="12" t="s">
        <v>1662</v>
      </c>
      <c r="R83" s="12" t="s">
        <v>1671</v>
      </c>
      <c r="S83" s="12" t="s">
        <v>1722</v>
      </c>
      <c r="T83" s="12" t="s">
        <v>1483</v>
      </c>
    </row>
    <row r="84" spans="1:20" x14ac:dyDescent="0.25">
      <c r="A84" s="12" t="s">
        <v>1</v>
      </c>
      <c r="B84" s="12" t="s">
        <v>643</v>
      </c>
      <c r="C84" s="12" t="s">
        <v>1419</v>
      </c>
      <c r="D84" s="12" t="s">
        <v>6</v>
      </c>
      <c r="E84" s="12" t="s">
        <v>10</v>
      </c>
      <c r="F84" s="12" t="s">
        <v>1343</v>
      </c>
      <c r="G84" s="12" t="s">
        <v>679</v>
      </c>
      <c r="H84" s="12" t="s">
        <v>1483</v>
      </c>
      <c r="I84" s="12" t="s">
        <v>57</v>
      </c>
      <c r="J84" s="12" t="s">
        <v>1483</v>
      </c>
      <c r="K84" s="12" t="s">
        <v>57</v>
      </c>
      <c r="L84" s="12" t="s">
        <v>3010</v>
      </c>
      <c r="M84" s="12" t="s">
        <v>3011</v>
      </c>
      <c r="N84" s="12" t="s">
        <v>3022</v>
      </c>
      <c r="O84" s="12" t="s">
        <v>3025</v>
      </c>
      <c r="P84" s="12" t="s">
        <v>1652</v>
      </c>
      <c r="Q84" s="12" t="s">
        <v>1665</v>
      </c>
      <c r="R84" s="12" t="s">
        <v>1671</v>
      </c>
      <c r="S84" s="12" t="s">
        <v>1722</v>
      </c>
      <c r="T84" s="12" t="s">
        <v>1483</v>
      </c>
    </row>
    <row r="85" spans="1:20" x14ac:dyDescent="0.25">
      <c r="A85" s="12" t="s">
        <v>1</v>
      </c>
      <c r="B85" s="12" t="s">
        <v>696</v>
      </c>
      <c r="C85" s="12" t="s">
        <v>1420</v>
      </c>
      <c r="D85" s="12" t="s">
        <v>4</v>
      </c>
      <c r="E85" s="12" t="s">
        <v>9</v>
      </c>
      <c r="F85" s="12" t="s">
        <v>1201</v>
      </c>
      <c r="G85" s="12" t="s">
        <v>679</v>
      </c>
      <c r="H85" s="12" t="s">
        <v>1483</v>
      </c>
      <c r="I85" s="12" t="s">
        <v>74</v>
      </c>
      <c r="J85" s="12" t="s">
        <v>1483</v>
      </c>
      <c r="K85" s="12" t="s">
        <v>74</v>
      </c>
      <c r="L85" s="12" t="s">
        <v>3010</v>
      </c>
      <c r="M85" s="12" t="s">
        <v>3011</v>
      </c>
      <c r="N85" s="12" t="s">
        <v>3022</v>
      </c>
      <c r="O85" s="12" t="s">
        <v>3025</v>
      </c>
      <c r="P85" s="12" t="s">
        <v>1652</v>
      </c>
      <c r="Q85" s="12" t="s">
        <v>1662</v>
      </c>
      <c r="R85" s="12" t="s">
        <v>1671</v>
      </c>
      <c r="S85" s="12" t="s">
        <v>1722</v>
      </c>
      <c r="T85" s="12" t="s">
        <v>1483</v>
      </c>
    </row>
    <row r="86" spans="1:20" x14ac:dyDescent="0.25">
      <c r="A86" s="12" t="s">
        <v>1</v>
      </c>
      <c r="B86" s="12" t="s">
        <v>750</v>
      </c>
      <c r="C86" s="12" t="s">
        <v>1421</v>
      </c>
      <c r="D86" s="12" t="s">
        <v>7</v>
      </c>
      <c r="E86" s="12" t="s">
        <v>15</v>
      </c>
      <c r="F86" s="12" t="s">
        <v>1343</v>
      </c>
      <c r="G86" s="12" t="s">
        <v>679</v>
      </c>
      <c r="H86" s="12" t="s">
        <v>1483</v>
      </c>
      <c r="I86" s="12" t="s">
        <v>88</v>
      </c>
      <c r="J86" s="12" t="s">
        <v>1483</v>
      </c>
      <c r="K86" s="12" t="s">
        <v>88</v>
      </c>
      <c r="L86" s="12" t="s">
        <v>3010</v>
      </c>
      <c r="M86" s="12" t="s">
        <v>3011</v>
      </c>
      <c r="N86" s="12" t="s">
        <v>3022</v>
      </c>
      <c r="O86" s="12" t="s">
        <v>3025</v>
      </c>
      <c r="P86" s="12" t="s">
        <v>1652</v>
      </c>
      <c r="Q86" s="12" t="s">
        <v>1661</v>
      </c>
      <c r="R86" s="12" t="s">
        <v>1671</v>
      </c>
      <c r="S86" s="12" t="s">
        <v>1722</v>
      </c>
      <c r="T86" s="12" t="s">
        <v>1483</v>
      </c>
    </row>
    <row r="87" spans="1:20" x14ac:dyDescent="0.25">
      <c r="A87" s="12" t="s">
        <v>1</v>
      </c>
      <c r="B87" s="12" t="s">
        <v>653</v>
      </c>
      <c r="C87" s="12" t="s">
        <v>1422</v>
      </c>
      <c r="D87" s="12" t="s">
        <v>4</v>
      </c>
      <c r="E87" s="12" t="s">
        <v>9</v>
      </c>
      <c r="F87" s="12" t="s">
        <v>1343</v>
      </c>
      <c r="G87" s="12" t="s">
        <v>679</v>
      </c>
      <c r="H87" s="12" t="s">
        <v>1483</v>
      </c>
      <c r="I87" s="12" t="s">
        <v>57</v>
      </c>
      <c r="J87" s="12" t="s">
        <v>1483</v>
      </c>
      <c r="K87" s="12" t="s">
        <v>57</v>
      </c>
      <c r="L87" s="12" t="s">
        <v>3010</v>
      </c>
      <c r="M87" s="12" t="s">
        <v>3011</v>
      </c>
      <c r="N87" s="12" t="s">
        <v>3022</v>
      </c>
      <c r="O87" s="12" t="s">
        <v>3025</v>
      </c>
      <c r="P87" s="12" t="s">
        <v>1652</v>
      </c>
      <c r="Q87" s="12" t="s">
        <v>1662</v>
      </c>
      <c r="R87" s="12" t="s">
        <v>1671</v>
      </c>
      <c r="S87" s="12" t="s">
        <v>1722</v>
      </c>
      <c r="T87" s="12" t="s">
        <v>1483</v>
      </c>
    </row>
    <row r="88" spans="1:20" x14ac:dyDescent="0.25">
      <c r="A88" s="12" t="s">
        <v>1</v>
      </c>
      <c r="B88" s="12" t="s">
        <v>742</v>
      </c>
      <c r="C88" s="12" t="s">
        <v>1423</v>
      </c>
      <c r="D88" s="12" t="s">
        <v>6</v>
      </c>
      <c r="E88" s="12" t="s">
        <v>11</v>
      </c>
      <c r="F88" s="12" t="s">
        <v>1424</v>
      </c>
      <c r="G88" s="12" t="s">
        <v>679</v>
      </c>
      <c r="H88" s="12" t="s">
        <v>1483</v>
      </c>
      <c r="I88" s="12" t="s">
        <v>57</v>
      </c>
      <c r="J88" s="12" t="s">
        <v>1483</v>
      </c>
      <c r="K88" s="12" t="s">
        <v>57</v>
      </c>
      <c r="L88" s="12" t="s">
        <v>3010</v>
      </c>
      <c r="M88" s="12" t="s">
        <v>3011</v>
      </c>
      <c r="N88" s="12" t="s">
        <v>3022</v>
      </c>
      <c r="O88" s="12" t="s">
        <v>3025</v>
      </c>
      <c r="P88" s="12" t="s">
        <v>1652</v>
      </c>
      <c r="Q88" s="12" t="s">
        <v>1663</v>
      </c>
      <c r="R88" s="12" t="s">
        <v>1671</v>
      </c>
      <c r="S88" s="12" t="s">
        <v>1722</v>
      </c>
      <c r="T88" s="12" t="s">
        <v>1483</v>
      </c>
    </row>
    <row r="89" spans="1:20" x14ac:dyDescent="0.25">
      <c r="A89" s="12" t="s">
        <v>1</v>
      </c>
      <c r="B89" s="12" t="s">
        <v>825</v>
      </c>
      <c r="C89" s="12" t="s">
        <v>1425</v>
      </c>
      <c r="D89" s="12" t="s">
        <v>6</v>
      </c>
      <c r="E89" s="12" t="s">
        <v>10</v>
      </c>
      <c r="F89" s="12" t="s">
        <v>1201</v>
      </c>
      <c r="G89" s="12" t="s">
        <v>679</v>
      </c>
      <c r="H89" s="12" t="s">
        <v>1483</v>
      </c>
      <c r="I89" s="12" t="s">
        <v>57</v>
      </c>
      <c r="J89" s="12" t="s">
        <v>1483</v>
      </c>
      <c r="K89" s="12" t="s">
        <v>57</v>
      </c>
      <c r="L89" s="12" t="s">
        <v>3010</v>
      </c>
      <c r="M89" s="12" t="s">
        <v>3011</v>
      </c>
      <c r="N89" s="12" t="s">
        <v>3022</v>
      </c>
      <c r="O89" s="12" t="s">
        <v>3025</v>
      </c>
      <c r="P89" s="12" t="s">
        <v>1652</v>
      </c>
      <c r="Q89" s="12" t="s">
        <v>1665</v>
      </c>
      <c r="R89" s="12" t="s">
        <v>1671</v>
      </c>
      <c r="S89" s="12" t="s">
        <v>1722</v>
      </c>
      <c r="T89" s="12" t="s">
        <v>1483</v>
      </c>
    </row>
    <row r="90" spans="1:20" x14ac:dyDescent="0.25">
      <c r="A90" s="12" t="s">
        <v>1</v>
      </c>
      <c r="B90" s="12" t="s">
        <v>726</v>
      </c>
      <c r="C90" s="12" t="s">
        <v>1426</v>
      </c>
      <c r="D90" s="12" t="s">
        <v>7</v>
      </c>
      <c r="E90" s="12" t="s">
        <v>15</v>
      </c>
      <c r="F90" s="12" t="s">
        <v>1343</v>
      </c>
      <c r="G90" s="12" t="s">
        <v>679</v>
      </c>
      <c r="H90" s="12" t="s">
        <v>1483</v>
      </c>
      <c r="I90" s="12" t="s">
        <v>968</v>
      </c>
      <c r="J90" s="12" t="s">
        <v>1483</v>
      </c>
      <c r="K90" s="12" t="s">
        <v>968</v>
      </c>
      <c r="L90" s="12" t="s">
        <v>3010</v>
      </c>
      <c r="M90" s="12" t="s">
        <v>3011</v>
      </c>
      <c r="N90" s="12" t="s">
        <v>3022</v>
      </c>
      <c r="O90" s="12" t="s">
        <v>3026</v>
      </c>
      <c r="P90" s="12" t="s">
        <v>1652</v>
      </c>
      <c r="Q90" s="12" t="s">
        <v>1661</v>
      </c>
      <c r="R90" s="12" t="s">
        <v>1671</v>
      </c>
      <c r="S90" s="12" t="s">
        <v>1722</v>
      </c>
      <c r="T90" s="12" t="s">
        <v>1483</v>
      </c>
    </row>
    <row r="91" spans="1:20" x14ac:dyDescent="0.25">
      <c r="A91" s="12" t="s">
        <v>1</v>
      </c>
      <c r="B91" s="12" t="s">
        <v>645</v>
      </c>
      <c r="C91" s="12" t="s">
        <v>1427</v>
      </c>
      <c r="D91" s="12" t="s">
        <v>4</v>
      </c>
      <c r="E91" s="12" t="s">
        <v>9</v>
      </c>
      <c r="F91" s="12" t="s">
        <v>1343</v>
      </c>
      <c r="G91" s="12" t="s">
        <v>679</v>
      </c>
      <c r="H91" s="12" t="s">
        <v>1483</v>
      </c>
      <c r="I91" s="12" t="s">
        <v>968</v>
      </c>
      <c r="J91" s="12" t="s">
        <v>1483</v>
      </c>
      <c r="K91" s="12" t="s">
        <v>968</v>
      </c>
      <c r="L91" s="12" t="s">
        <v>3010</v>
      </c>
      <c r="M91" s="12" t="s">
        <v>3011</v>
      </c>
      <c r="N91" s="12" t="s">
        <v>3022</v>
      </c>
      <c r="O91" s="12" t="s">
        <v>3025</v>
      </c>
      <c r="P91" s="12" t="s">
        <v>1652</v>
      </c>
      <c r="Q91" s="12" t="s">
        <v>1662</v>
      </c>
      <c r="R91" s="12" t="s">
        <v>1671</v>
      </c>
      <c r="S91" s="12" t="s">
        <v>1722</v>
      </c>
      <c r="T91" s="12" t="s">
        <v>1483</v>
      </c>
    </row>
    <row r="92" spans="1:20" x14ac:dyDescent="0.25">
      <c r="A92" s="12" t="s">
        <v>1</v>
      </c>
      <c r="B92" s="12" t="s">
        <v>800</v>
      </c>
      <c r="C92" s="12" t="s">
        <v>1428</v>
      </c>
      <c r="D92" s="12" t="s">
        <v>4</v>
      </c>
      <c r="E92" s="12" t="s">
        <v>9</v>
      </c>
      <c r="F92" s="12" t="s">
        <v>1201</v>
      </c>
      <c r="G92" s="12" t="s">
        <v>679</v>
      </c>
      <c r="H92" s="12" t="s">
        <v>1483</v>
      </c>
      <c r="I92" s="12" t="s">
        <v>74</v>
      </c>
      <c r="J92" s="12" t="s">
        <v>1483</v>
      </c>
      <c r="K92" s="12" t="s">
        <v>74</v>
      </c>
      <c r="L92" s="12" t="s">
        <v>3010</v>
      </c>
      <c r="M92" s="12" t="s">
        <v>3011</v>
      </c>
      <c r="N92" s="12" t="s">
        <v>3022</v>
      </c>
      <c r="O92" s="12" t="s">
        <v>3025</v>
      </c>
      <c r="P92" s="12" t="s">
        <v>1652</v>
      </c>
      <c r="Q92" s="12" t="s">
        <v>1662</v>
      </c>
      <c r="R92" s="12" t="s">
        <v>1671</v>
      </c>
      <c r="S92" s="12" t="s">
        <v>1722</v>
      </c>
      <c r="T92" s="12" t="s">
        <v>1483</v>
      </c>
    </row>
    <row r="93" spans="1:20" x14ac:dyDescent="0.25">
      <c r="A93" s="12" t="s">
        <v>1</v>
      </c>
      <c r="B93" s="12" t="s">
        <v>773</v>
      </c>
      <c r="C93" s="12" t="s">
        <v>1429</v>
      </c>
      <c r="D93" s="12" t="s">
        <v>7</v>
      </c>
      <c r="E93" s="12" t="s">
        <v>15</v>
      </c>
      <c r="F93" s="12" t="s">
        <v>1343</v>
      </c>
      <c r="G93" s="12" t="s">
        <v>679</v>
      </c>
      <c r="H93" s="12" t="s">
        <v>1483</v>
      </c>
      <c r="I93" s="12" t="s">
        <v>1021</v>
      </c>
      <c r="J93" s="12" t="s">
        <v>1483</v>
      </c>
      <c r="K93" s="12" t="s">
        <v>1021</v>
      </c>
      <c r="L93" s="12" t="s">
        <v>3010</v>
      </c>
      <c r="M93" s="12" t="s">
        <v>3011</v>
      </c>
      <c r="N93" s="12" t="s">
        <v>3027</v>
      </c>
      <c r="O93" s="12" t="s">
        <v>3026</v>
      </c>
      <c r="P93" s="12" t="s">
        <v>1652</v>
      </c>
      <c r="Q93" s="12" t="s">
        <v>1661</v>
      </c>
      <c r="R93" s="12" t="s">
        <v>1671</v>
      </c>
      <c r="S93" s="12" t="s">
        <v>1722</v>
      </c>
      <c r="T93" s="12" t="s">
        <v>1483</v>
      </c>
    </row>
    <row r="94" spans="1:20" x14ac:dyDescent="0.25">
      <c r="A94" s="12" t="s">
        <v>1</v>
      </c>
      <c r="B94" s="12" t="s">
        <v>784</v>
      </c>
      <c r="C94" s="12" t="s">
        <v>1430</v>
      </c>
      <c r="D94" s="12" t="s">
        <v>4</v>
      </c>
      <c r="E94" s="12" t="s">
        <v>9</v>
      </c>
      <c r="F94" s="12" t="s">
        <v>1343</v>
      </c>
      <c r="G94" s="12" t="s">
        <v>679</v>
      </c>
      <c r="H94" s="12" t="s">
        <v>1483</v>
      </c>
      <c r="I94" s="12" t="s">
        <v>1021</v>
      </c>
      <c r="J94" s="12" t="s">
        <v>1483</v>
      </c>
      <c r="K94" s="12" t="s">
        <v>1021</v>
      </c>
      <c r="L94" s="12" t="s">
        <v>3010</v>
      </c>
      <c r="M94" s="12" t="s">
        <v>3011</v>
      </c>
      <c r="N94" s="12" t="s">
        <v>3027</v>
      </c>
      <c r="O94" s="12" t="s">
        <v>3026</v>
      </c>
      <c r="P94" s="12" t="s">
        <v>1652</v>
      </c>
      <c r="Q94" s="12" t="s">
        <v>1662</v>
      </c>
      <c r="R94" s="12" t="s">
        <v>1671</v>
      </c>
      <c r="S94" s="12" t="s">
        <v>1722</v>
      </c>
      <c r="T94" s="12" t="s">
        <v>1483</v>
      </c>
    </row>
    <row r="95" spans="1:20" x14ac:dyDescent="0.25">
      <c r="A95" s="12" t="s">
        <v>1</v>
      </c>
      <c r="B95" s="12" t="s">
        <v>789</v>
      </c>
      <c r="C95" s="12" t="s">
        <v>1431</v>
      </c>
      <c r="D95" s="12" t="s">
        <v>6</v>
      </c>
      <c r="E95" s="12" t="s">
        <v>11</v>
      </c>
      <c r="F95" s="12" t="s">
        <v>1201</v>
      </c>
      <c r="G95" s="12" t="s">
        <v>679</v>
      </c>
      <c r="H95" s="12" t="s">
        <v>1483</v>
      </c>
      <c r="I95" s="12" t="s">
        <v>111</v>
      </c>
      <c r="J95" s="12" t="s">
        <v>1483</v>
      </c>
      <c r="K95" s="12" t="s">
        <v>111</v>
      </c>
      <c r="L95" s="12" t="s">
        <v>3010</v>
      </c>
      <c r="M95" s="12" t="s">
        <v>3011</v>
      </c>
      <c r="N95" s="12" t="s">
        <v>3027</v>
      </c>
      <c r="O95" s="12" t="s">
        <v>3026</v>
      </c>
      <c r="P95" s="12" t="s">
        <v>1652</v>
      </c>
      <c r="Q95" s="12" t="s">
        <v>1663</v>
      </c>
      <c r="R95" s="12" t="s">
        <v>1671</v>
      </c>
      <c r="S95" s="12" t="s">
        <v>1722</v>
      </c>
      <c r="T95" s="12" t="s">
        <v>1483</v>
      </c>
    </row>
    <row r="96" spans="1:20" x14ac:dyDescent="0.25">
      <c r="A96" s="12" t="s">
        <v>1</v>
      </c>
      <c r="B96" s="12" t="s">
        <v>646</v>
      </c>
      <c r="C96" s="12" t="s">
        <v>1432</v>
      </c>
      <c r="D96" s="12" t="s">
        <v>6</v>
      </c>
      <c r="E96" s="12" t="s">
        <v>11</v>
      </c>
      <c r="F96" s="12" t="s">
        <v>1201</v>
      </c>
      <c r="G96" s="12" t="s">
        <v>679</v>
      </c>
      <c r="H96" s="12" t="s">
        <v>1483</v>
      </c>
      <c r="I96" s="12" t="s">
        <v>111</v>
      </c>
      <c r="J96" s="12" t="s">
        <v>1483</v>
      </c>
      <c r="K96" s="12" t="s">
        <v>111</v>
      </c>
      <c r="L96" s="12" t="s">
        <v>3010</v>
      </c>
      <c r="M96" s="12" t="s">
        <v>3011</v>
      </c>
      <c r="N96" s="12" t="s">
        <v>3027</v>
      </c>
      <c r="O96" s="12" t="s">
        <v>3026</v>
      </c>
      <c r="P96" s="12" t="s">
        <v>1652</v>
      </c>
      <c r="Q96" s="12" t="s">
        <v>1663</v>
      </c>
      <c r="R96" s="12" t="s">
        <v>1671</v>
      </c>
      <c r="S96" s="12" t="s">
        <v>1722</v>
      </c>
      <c r="T96" s="12" t="s">
        <v>1483</v>
      </c>
    </row>
    <row r="97" spans="1:20" x14ac:dyDescent="0.25">
      <c r="A97" s="12" t="s">
        <v>1</v>
      </c>
      <c r="B97" s="12" t="s">
        <v>682</v>
      </c>
      <c r="C97" s="12" t="s">
        <v>1433</v>
      </c>
      <c r="D97" s="12" t="s">
        <v>4</v>
      </c>
      <c r="E97" s="12" t="s">
        <v>9</v>
      </c>
      <c r="F97" s="12" t="s">
        <v>1201</v>
      </c>
      <c r="G97" s="12" t="s">
        <v>679</v>
      </c>
      <c r="H97" s="12" t="s">
        <v>1483</v>
      </c>
      <c r="I97" s="12" t="s">
        <v>1021</v>
      </c>
      <c r="J97" s="12" t="s">
        <v>1483</v>
      </c>
      <c r="K97" s="12" t="s">
        <v>1021</v>
      </c>
      <c r="L97" s="12" t="s">
        <v>3010</v>
      </c>
      <c r="M97" s="12" t="s">
        <v>3011</v>
      </c>
      <c r="N97" s="12" t="s">
        <v>3027</v>
      </c>
      <c r="O97" s="12" t="s">
        <v>3026</v>
      </c>
      <c r="P97" s="12" t="s">
        <v>1652</v>
      </c>
      <c r="Q97" s="12" t="s">
        <v>1662</v>
      </c>
      <c r="R97" s="12" t="s">
        <v>1671</v>
      </c>
      <c r="S97" s="12" t="s">
        <v>1722</v>
      </c>
      <c r="T97" s="12" t="s">
        <v>1483</v>
      </c>
    </row>
    <row r="98" spans="1:20" x14ac:dyDescent="0.25">
      <c r="A98" s="12" t="s">
        <v>1</v>
      </c>
      <c r="B98" s="12" t="s">
        <v>671</v>
      </c>
      <c r="C98" s="12" t="s">
        <v>1434</v>
      </c>
      <c r="D98" s="12" t="s">
        <v>7</v>
      </c>
      <c r="E98" s="12" t="s">
        <v>15</v>
      </c>
      <c r="F98" s="12" t="s">
        <v>1201</v>
      </c>
      <c r="G98" s="12" t="s">
        <v>679</v>
      </c>
      <c r="H98" s="12" t="s">
        <v>1483</v>
      </c>
      <c r="I98" s="12" t="s">
        <v>111</v>
      </c>
      <c r="J98" s="12" t="s">
        <v>1483</v>
      </c>
      <c r="K98" s="12" t="s">
        <v>111</v>
      </c>
      <c r="L98" s="12" t="s">
        <v>3010</v>
      </c>
      <c r="M98" s="12" t="s">
        <v>3011</v>
      </c>
      <c r="N98" s="12" t="s">
        <v>3027</v>
      </c>
      <c r="O98" s="12" t="s">
        <v>3026</v>
      </c>
      <c r="P98" s="12" t="s">
        <v>1652</v>
      </c>
      <c r="Q98" s="12" t="s">
        <v>1661</v>
      </c>
      <c r="R98" s="12" t="s">
        <v>1671</v>
      </c>
      <c r="S98" s="12" t="s">
        <v>1722</v>
      </c>
      <c r="T98" s="12" t="s">
        <v>1483</v>
      </c>
    </row>
    <row r="99" spans="1:20" x14ac:dyDescent="0.25">
      <c r="A99" s="12" t="s">
        <v>1</v>
      </c>
      <c r="B99" s="12" t="s">
        <v>746</v>
      </c>
      <c r="C99" s="12" t="s">
        <v>1435</v>
      </c>
      <c r="D99" s="12" t="s">
        <v>6</v>
      </c>
      <c r="E99" s="12" t="s">
        <v>10</v>
      </c>
      <c r="F99" s="12" t="s">
        <v>1201</v>
      </c>
      <c r="G99" s="12" t="s">
        <v>679</v>
      </c>
      <c r="H99" s="12" t="s">
        <v>1483</v>
      </c>
      <c r="I99" s="12" t="s">
        <v>111</v>
      </c>
      <c r="J99" s="12" t="s">
        <v>1483</v>
      </c>
      <c r="K99" s="12" t="s">
        <v>111</v>
      </c>
      <c r="L99" s="12" t="s">
        <v>3010</v>
      </c>
      <c r="M99" s="12" t="s">
        <v>3011</v>
      </c>
      <c r="N99" s="12" t="s">
        <v>3027</v>
      </c>
      <c r="O99" s="12" t="s">
        <v>3026</v>
      </c>
      <c r="P99" s="12" t="s">
        <v>1652</v>
      </c>
      <c r="Q99" s="12" t="s">
        <v>1665</v>
      </c>
      <c r="R99" s="12" t="s">
        <v>1671</v>
      </c>
      <c r="S99" s="12" t="s">
        <v>1722</v>
      </c>
      <c r="T99" s="12" t="s">
        <v>1483</v>
      </c>
    </row>
    <row r="100" spans="1:20" x14ac:dyDescent="0.25">
      <c r="A100" s="12" t="s">
        <v>1</v>
      </c>
      <c r="B100" s="12" t="s">
        <v>813</v>
      </c>
      <c r="C100" s="12" t="s">
        <v>1436</v>
      </c>
      <c r="D100" s="12" t="s">
        <v>4</v>
      </c>
      <c r="E100" s="12" t="s">
        <v>9</v>
      </c>
      <c r="F100" s="12" t="s">
        <v>1343</v>
      </c>
      <c r="G100" s="12" t="s">
        <v>679</v>
      </c>
      <c r="H100" s="12" t="s">
        <v>1483</v>
      </c>
      <c r="I100" s="12" t="s">
        <v>149</v>
      </c>
      <c r="J100" s="12" t="s">
        <v>1483</v>
      </c>
      <c r="K100" s="12" t="s">
        <v>149</v>
      </c>
      <c r="L100" s="12" t="s">
        <v>3010</v>
      </c>
      <c r="M100" s="12" t="s">
        <v>3011</v>
      </c>
      <c r="N100" s="12" t="s">
        <v>3027</v>
      </c>
      <c r="O100" s="12" t="s">
        <v>3026</v>
      </c>
      <c r="P100" s="12" t="s">
        <v>1652</v>
      </c>
      <c r="Q100" s="12" t="s">
        <v>1662</v>
      </c>
      <c r="R100" s="12" t="s">
        <v>1671</v>
      </c>
      <c r="S100" s="12" t="s">
        <v>1722</v>
      </c>
      <c r="T100" s="12" t="s">
        <v>1483</v>
      </c>
    </row>
    <row r="101" spans="1:20" x14ac:dyDescent="0.25">
      <c r="A101" s="12" t="s">
        <v>1</v>
      </c>
      <c r="B101" s="12" t="s">
        <v>659</v>
      </c>
      <c r="C101" s="12" t="s">
        <v>1437</v>
      </c>
      <c r="D101" s="12" t="s">
        <v>7</v>
      </c>
      <c r="E101" s="12" t="s">
        <v>15</v>
      </c>
      <c r="F101" s="12" t="s">
        <v>1201</v>
      </c>
      <c r="G101" s="12" t="s">
        <v>679</v>
      </c>
      <c r="H101" s="12" t="s">
        <v>1483</v>
      </c>
      <c r="I101" s="12" t="s">
        <v>193</v>
      </c>
      <c r="J101" s="12" t="s">
        <v>1483</v>
      </c>
      <c r="K101" s="12" t="s">
        <v>193</v>
      </c>
      <c r="L101" s="12" t="s">
        <v>3010</v>
      </c>
      <c r="M101" s="12" t="s">
        <v>3011</v>
      </c>
      <c r="N101" s="12" t="s">
        <v>3027</v>
      </c>
      <c r="O101" s="12" t="s">
        <v>3026</v>
      </c>
      <c r="P101" s="12" t="s">
        <v>1652</v>
      </c>
      <c r="Q101" s="12" t="s">
        <v>1661</v>
      </c>
      <c r="R101" s="12" t="s">
        <v>1671</v>
      </c>
      <c r="S101" s="12" t="s">
        <v>1722</v>
      </c>
      <c r="T101" s="12" t="s">
        <v>1483</v>
      </c>
    </row>
    <row r="102" spans="1:20" x14ac:dyDescent="0.25">
      <c r="A102" s="12" t="s">
        <v>1</v>
      </c>
      <c r="B102" s="12" t="s">
        <v>695</v>
      </c>
      <c r="C102" s="12" t="s">
        <v>1438</v>
      </c>
      <c r="D102" s="12" t="s">
        <v>6</v>
      </c>
      <c r="E102" s="12" t="s">
        <v>11</v>
      </c>
      <c r="F102" s="12" t="s">
        <v>1201</v>
      </c>
      <c r="G102" s="12" t="s">
        <v>679</v>
      </c>
      <c r="H102" s="12" t="s">
        <v>1483</v>
      </c>
      <c r="I102" s="12" t="s">
        <v>149</v>
      </c>
      <c r="J102" s="12" t="s">
        <v>1483</v>
      </c>
      <c r="K102" s="12" t="s">
        <v>149</v>
      </c>
      <c r="L102" s="12" t="s">
        <v>3010</v>
      </c>
      <c r="M102" s="12" t="s">
        <v>3011</v>
      </c>
      <c r="N102" s="12" t="s">
        <v>3027</v>
      </c>
      <c r="O102" s="12" t="s">
        <v>3026</v>
      </c>
      <c r="P102" s="12" t="s">
        <v>1652</v>
      </c>
      <c r="Q102" s="12" t="s">
        <v>1663</v>
      </c>
      <c r="R102" s="12" t="s">
        <v>1671</v>
      </c>
      <c r="S102" s="12" t="s">
        <v>1722</v>
      </c>
      <c r="T102" s="12" t="s">
        <v>1483</v>
      </c>
    </row>
    <row r="103" spans="1:20" x14ac:dyDescent="0.25">
      <c r="A103" s="12" t="s">
        <v>1</v>
      </c>
      <c r="B103" s="12" t="s">
        <v>672</v>
      </c>
      <c r="C103" s="12" t="s">
        <v>1439</v>
      </c>
      <c r="D103" s="12" t="s">
        <v>6</v>
      </c>
      <c r="E103" s="12" t="s">
        <v>11</v>
      </c>
      <c r="F103" s="12" t="s">
        <v>1201</v>
      </c>
      <c r="G103" s="12" t="s">
        <v>399</v>
      </c>
      <c r="H103" s="12" t="s">
        <v>1483</v>
      </c>
      <c r="I103" s="12" t="s">
        <v>389</v>
      </c>
      <c r="J103" s="12" t="s">
        <v>1483</v>
      </c>
      <c r="K103" s="12" t="s">
        <v>389</v>
      </c>
      <c r="L103" s="12" t="s">
        <v>3010</v>
      </c>
      <c r="M103" s="12" t="s">
        <v>3011</v>
      </c>
      <c r="N103" s="12" t="s">
        <v>3027</v>
      </c>
      <c r="O103" s="12" t="s">
        <v>3026</v>
      </c>
      <c r="P103" s="12" t="s">
        <v>1652</v>
      </c>
      <c r="Q103" s="12" t="s">
        <v>1663</v>
      </c>
      <c r="R103" s="12" t="s">
        <v>1671</v>
      </c>
      <c r="S103" s="12" t="s">
        <v>1722</v>
      </c>
      <c r="T103" s="12" t="s">
        <v>1483</v>
      </c>
    </row>
    <row r="104" spans="1:20" x14ac:dyDescent="0.25">
      <c r="A104" s="12" t="s">
        <v>1</v>
      </c>
      <c r="B104" s="12" t="s">
        <v>799</v>
      </c>
      <c r="C104" s="12" t="s">
        <v>1440</v>
      </c>
      <c r="D104" s="12" t="s">
        <v>4</v>
      </c>
      <c r="E104" s="12" t="s">
        <v>9</v>
      </c>
      <c r="F104" s="12" t="s">
        <v>1343</v>
      </c>
      <c r="G104" s="12" t="s">
        <v>679</v>
      </c>
      <c r="H104" s="12" t="s">
        <v>1483</v>
      </c>
      <c r="I104" s="12" t="s">
        <v>193</v>
      </c>
      <c r="J104" s="12" t="s">
        <v>1483</v>
      </c>
      <c r="K104" s="12" t="s">
        <v>193</v>
      </c>
      <c r="L104" s="12" t="s">
        <v>3010</v>
      </c>
      <c r="M104" s="12" t="s">
        <v>3011</v>
      </c>
      <c r="N104" s="12" t="s">
        <v>3027</v>
      </c>
      <c r="O104" s="12" t="s">
        <v>3026</v>
      </c>
      <c r="P104" s="12" t="s">
        <v>1652</v>
      </c>
      <c r="Q104" s="12" t="s">
        <v>1662</v>
      </c>
      <c r="R104" s="12" t="s">
        <v>1671</v>
      </c>
      <c r="S104" s="12" t="s">
        <v>1722</v>
      </c>
      <c r="T104" s="12" t="s">
        <v>1483</v>
      </c>
    </row>
    <row r="105" spans="1:20" x14ac:dyDescent="0.25">
      <c r="A105" s="12" t="s">
        <v>1</v>
      </c>
      <c r="B105" s="12" t="s">
        <v>715</v>
      </c>
      <c r="C105" s="12" t="s">
        <v>1441</v>
      </c>
      <c r="D105" s="12" t="s">
        <v>7</v>
      </c>
      <c r="E105" s="12" t="s">
        <v>15</v>
      </c>
      <c r="F105" s="12" t="s">
        <v>1343</v>
      </c>
      <c r="G105" s="12" t="s">
        <v>399</v>
      </c>
      <c r="H105" s="12" t="s">
        <v>1483</v>
      </c>
      <c r="I105" s="12" t="s">
        <v>38</v>
      </c>
      <c r="J105" s="12" t="s">
        <v>1483</v>
      </c>
      <c r="K105" s="12" t="s">
        <v>38</v>
      </c>
      <c r="L105" s="12" t="s">
        <v>3010</v>
      </c>
      <c r="M105" s="12" t="s">
        <v>3011</v>
      </c>
      <c r="N105" s="12" t="s">
        <v>3027</v>
      </c>
      <c r="O105" s="12" t="s">
        <v>3026</v>
      </c>
      <c r="P105" s="12" t="s">
        <v>1652</v>
      </c>
      <c r="Q105" s="12" t="s">
        <v>1661</v>
      </c>
      <c r="R105" s="12" t="s">
        <v>1671</v>
      </c>
      <c r="S105" s="12" t="s">
        <v>1722</v>
      </c>
      <c r="T105" s="12" t="s">
        <v>1483</v>
      </c>
    </row>
    <row r="106" spans="1:20" x14ac:dyDescent="0.25">
      <c r="A106" s="12" t="s">
        <v>1</v>
      </c>
      <c r="B106" s="12" t="s">
        <v>725</v>
      </c>
      <c r="C106" s="12" t="s">
        <v>1442</v>
      </c>
      <c r="D106" s="12" t="s">
        <v>4</v>
      </c>
      <c r="E106" s="12" t="s">
        <v>9</v>
      </c>
      <c r="F106" s="12" t="s">
        <v>1343</v>
      </c>
      <c r="G106" s="12" t="s">
        <v>399</v>
      </c>
      <c r="H106" s="12" t="s">
        <v>1483</v>
      </c>
      <c r="I106" s="12" t="s">
        <v>88</v>
      </c>
      <c r="J106" s="12" t="s">
        <v>1483</v>
      </c>
      <c r="K106" s="12" t="s">
        <v>88</v>
      </c>
      <c r="L106" s="12" t="s">
        <v>3010</v>
      </c>
      <c r="M106" s="12" t="s">
        <v>3011</v>
      </c>
      <c r="N106" s="12" t="s">
        <v>3027</v>
      </c>
      <c r="O106" s="12" t="s">
        <v>3026</v>
      </c>
      <c r="P106" s="12" t="s">
        <v>1652</v>
      </c>
      <c r="Q106" s="12" t="s">
        <v>1662</v>
      </c>
      <c r="R106" s="12" t="s">
        <v>1671</v>
      </c>
      <c r="S106" s="12" t="s">
        <v>1722</v>
      </c>
      <c r="T106" s="12" t="s">
        <v>1483</v>
      </c>
    </row>
    <row r="107" spans="1:20" x14ac:dyDescent="0.25">
      <c r="A107" s="12" t="s">
        <v>1</v>
      </c>
      <c r="B107" s="12" t="s">
        <v>819</v>
      </c>
      <c r="C107" s="12" t="s">
        <v>1443</v>
      </c>
      <c r="D107" s="12" t="s">
        <v>6</v>
      </c>
      <c r="E107" s="12" t="s">
        <v>10</v>
      </c>
      <c r="F107" s="12" t="s">
        <v>1343</v>
      </c>
      <c r="G107" s="12" t="s">
        <v>399</v>
      </c>
      <c r="H107" s="12" t="s">
        <v>1483</v>
      </c>
      <c r="I107" s="12" t="s">
        <v>1366</v>
      </c>
      <c r="J107" s="12" t="s">
        <v>1483</v>
      </c>
      <c r="K107" s="12" t="s">
        <v>1366</v>
      </c>
      <c r="L107" s="12" t="s">
        <v>3010</v>
      </c>
      <c r="M107" s="12" t="s">
        <v>3011</v>
      </c>
      <c r="N107" s="12" t="s">
        <v>3027</v>
      </c>
      <c r="O107" s="12" t="s">
        <v>3026</v>
      </c>
      <c r="P107" s="12" t="s">
        <v>1652</v>
      </c>
      <c r="Q107" s="12" t="s">
        <v>1665</v>
      </c>
      <c r="R107" s="12" t="s">
        <v>1671</v>
      </c>
      <c r="S107" s="12" t="s">
        <v>1722</v>
      </c>
      <c r="T107" s="12" t="s">
        <v>1483</v>
      </c>
    </row>
    <row r="108" spans="1:20" x14ac:dyDescent="0.25">
      <c r="A108" s="12" t="s">
        <v>1</v>
      </c>
      <c r="B108" s="12" t="s">
        <v>670</v>
      </c>
      <c r="C108" s="12" t="s">
        <v>1444</v>
      </c>
      <c r="D108" s="12" t="s">
        <v>6</v>
      </c>
      <c r="E108" s="12" t="s">
        <v>11</v>
      </c>
      <c r="F108" s="12" t="s">
        <v>1343</v>
      </c>
      <c r="G108" s="12" t="s">
        <v>399</v>
      </c>
      <c r="H108" s="12" t="s">
        <v>1483</v>
      </c>
      <c r="I108" s="12" t="s">
        <v>39</v>
      </c>
      <c r="J108" s="12" t="s">
        <v>1483</v>
      </c>
      <c r="K108" s="12" t="s">
        <v>39</v>
      </c>
      <c r="L108" s="12" t="s">
        <v>3010</v>
      </c>
      <c r="M108" s="12" t="s">
        <v>3011</v>
      </c>
      <c r="N108" s="12" t="s">
        <v>3027</v>
      </c>
      <c r="O108" s="12" t="s">
        <v>3026</v>
      </c>
      <c r="P108" s="12" t="s">
        <v>1652</v>
      </c>
      <c r="Q108" s="12" t="s">
        <v>1663</v>
      </c>
      <c r="R108" s="12" t="s">
        <v>1671</v>
      </c>
      <c r="S108" s="12" t="s">
        <v>1722</v>
      </c>
      <c r="T108" s="12" t="s">
        <v>1483</v>
      </c>
    </row>
    <row r="109" spans="1:20" x14ac:dyDescent="0.25">
      <c r="A109" s="12" t="s">
        <v>1</v>
      </c>
      <c r="B109" s="12" t="s">
        <v>693</v>
      </c>
      <c r="C109" s="12" t="s">
        <v>1445</v>
      </c>
      <c r="D109" s="12" t="s">
        <v>6</v>
      </c>
      <c r="E109" s="12" t="s">
        <v>11</v>
      </c>
      <c r="F109" s="12" t="s">
        <v>1201</v>
      </c>
      <c r="G109" s="12" t="s">
        <v>399</v>
      </c>
      <c r="H109" s="12" t="s">
        <v>1483</v>
      </c>
      <c r="I109" s="12" t="s">
        <v>1446</v>
      </c>
      <c r="J109" s="12" t="s">
        <v>1483</v>
      </c>
      <c r="K109" s="12" t="s">
        <v>1446</v>
      </c>
      <c r="L109" s="12" t="s">
        <v>3010</v>
      </c>
      <c r="M109" s="12" t="s">
        <v>3011</v>
      </c>
      <c r="N109" s="12" t="s">
        <v>3027</v>
      </c>
      <c r="O109" s="12" t="s">
        <v>3026</v>
      </c>
      <c r="P109" s="12" t="s">
        <v>1652</v>
      </c>
      <c r="Q109" s="12" t="s">
        <v>1663</v>
      </c>
      <c r="R109" s="12" t="s">
        <v>1671</v>
      </c>
      <c r="S109" s="12" t="s">
        <v>1722</v>
      </c>
      <c r="T109" s="12" t="s">
        <v>1483</v>
      </c>
    </row>
    <row r="110" spans="1:20" x14ac:dyDescent="0.25">
      <c r="A110" s="12" t="s">
        <v>1</v>
      </c>
      <c r="B110" s="12" t="s">
        <v>817</v>
      </c>
      <c r="C110" s="12" t="s">
        <v>1447</v>
      </c>
      <c r="D110" s="12" t="s">
        <v>7</v>
      </c>
      <c r="E110" s="12" t="s">
        <v>15</v>
      </c>
      <c r="F110" s="12" t="s">
        <v>1343</v>
      </c>
      <c r="G110" s="12" t="s">
        <v>399</v>
      </c>
      <c r="H110" s="12" t="s">
        <v>1483</v>
      </c>
      <c r="I110" s="12" t="s">
        <v>1446</v>
      </c>
      <c r="J110" s="12" t="s">
        <v>1483</v>
      </c>
      <c r="K110" s="12" t="s">
        <v>1446</v>
      </c>
      <c r="L110" s="12" t="s">
        <v>3010</v>
      </c>
      <c r="M110" s="12" t="s">
        <v>3011</v>
      </c>
      <c r="N110" s="12" t="s">
        <v>3027</v>
      </c>
      <c r="O110" s="12" t="s">
        <v>3026</v>
      </c>
      <c r="P110" s="12" t="s">
        <v>1652</v>
      </c>
      <c r="Q110" s="12" t="s">
        <v>1661</v>
      </c>
      <c r="R110" s="12" t="s">
        <v>1671</v>
      </c>
      <c r="S110" s="12" t="s">
        <v>1722</v>
      </c>
      <c r="T110" s="12" t="s">
        <v>1483</v>
      </c>
    </row>
    <row r="111" spans="1:20" x14ac:dyDescent="0.25">
      <c r="A111" s="12" t="s">
        <v>1</v>
      </c>
      <c r="B111" s="12" t="s">
        <v>807</v>
      </c>
      <c r="C111" s="12" t="s">
        <v>1448</v>
      </c>
      <c r="D111" s="12" t="s">
        <v>6</v>
      </c>
      <c r="E111" s="12" t="s">
        <v>11</v>
      </c>
      <c r="F111" s="12" t="s">
        <v>1201</v>
      </c>
      <c r="G111" s="12" t="s">
        <v>399</v>
      </c>
      <c r="H111" s="12" t="s">
        <v>1483</v>
      </c>
      <c r="I111" s="12" t="s">
        <v>58</v>
      </c>
      <c r="J111" s="12" t="s">
        <v>1483</v>
      </c>
      <c r="K111" s="12" t="s">
        <v>58</v>
      </c>
      <c r="L111" s="12" t="s">
        <v>3010</v>
      </c>
      <c r="M111" s="12" t="s">
        <v>3011</v>
      </c>
      <c r="N111" s="12" t="s">
        <v>3027</v>
      </c>
      <c r="O111" s="12" t="s">
        <v>3026</v>
      </c>
      <c r="P111" s="12" t="s">
        <v>1652</v>
      </c>
      <c r="Q111" s="12" t="s">
        <v>1663</v>
      </c>
      <c r="R111" s="12" t="s">
        <v>1671</v>
      </c>
      <c r="S111" s="12" t="s">
        <v>1722</v>
      </c>
      <c r="T111" s="12" t="s">
        <v>1483</v>
      </c>
    </row>
    <row r="112" spans="1:20" x14ac:dyDescent="0.25">
      <c r="A112" s="12" t="s">
        <v>1</v>
      </c>
      <c r="B112" s="12" t="s">
        <v>769</v>
      </c>
      <c r="C112" s="12" t="s">
        <v>1449</v>
      </c>
      <c r="D112" s="12" t="s">
        <v>6</v>
      </c>
      <c r="E112" s="12" t="s">
        <v>11</v>
      </c>
      <c r="F112" s="12" t="s">
        <v>1201</v>
      </c>
      <c r="G112" s="12" t="s">
        <v>399</v>
      </c>
      <c r="H112" s="12" t="s">
        <v>1483</v>
      </c>
      <c r="I112" s="12" t="s">
        <v>88</v>
      </c>
      <c r="J112" s="12" t="s">
        <v>1483</v>
      </c>
      <c r="K112" s="12" t="s">
        <v>88</v>
      </c>
      <c r="L112" s="12" t="s">
        <v>3010</v>
      </c>
      <c r="M112" s="12" t="s">
        <v>3011</v>
      </c>
      <c r="N112" s="12" t="s">
        <v>3027</v>
      </c>
      <c r="O112" s="12" t="s">
        <v>3026</v>
      </c>
      <c r="P112" s="12" t="s">
        <v>1652</v>
      </c>
      <c r="Q112" s="12" t="s">
        <v>1663</v>
      </c>
      <c r="R112" s="12" t="s">
        <v>1671</v>
      </c>
      <c r="S112" s="12" t="s">
        <v>1722</v>
      </c>
      <c r="T112" s="12" t="s">
        <v>1483</v>
      </c>
    </row>
    <row r="113" spans="1:20" x14ac:dyDescent="0.25">
      <c r="A113" s="12" t="s">
        <v>1</v>
      </c>
      <c r="B113" s="12" t="s">
        <v>731</v>
      </c>
      <c r="C113" s="12" t="s">
        <v>1450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1483</v>
      </c>
      <c r="I113" s="12" t="s">
        <v>57</v>
      </c>
      <c r="J113" s="12" t="s">
        <v>1483</v>
      </c>
      <c r="K113" s="12" t="s">
        <v>57</v>
      </c>
      <c r="L113" s="12" t="s">
        <v>3010</v>
      </c>
      <c r="M113" s="12" t="s">
        <v>3011</v>
      </c>
      <c r="N113" s="12" t="s">
        <v>3027</v>
      </c>
      <c r="O113" s="12" t="s">
        <v>3026</v>
      </c>
      <c r="P113" s="12" t="s">
        <v>1652</v>
      </c>
      <c r="Q113" s="12" t="s">
        <v>1661</v>
      </c>
      <c r="R113" s="12" t="s">
        <v>1671</v>
      </c>
      <c r="S113" s="12" t="s">
        <v>1722</v>
      </c>
      <c r="T113" s="12" t="s">
        <v>1483</v>
      </c>
    </row>
    <row r="114" spans="1:20" x14ac:dyDescent="0.25">
      <c r="A114" s="12" t="s">
        <v>1</v>
      </c>
      <c r="B114" s="12" t="s">
        <v>797</v>
      </c>
      <c r="C114" s="12" t="s">
        <v>1451</v>
      </c>
      <c r="D114" s="12" t="s">
        <v>4</v>
      </c>
      <c r="E114" s="12" t="s">
        <v>9</v>
      </c>
      <c r="F114" s="12" t="s">
        <v>1343</v>
      </c>
      <c r="G114" s="12" t="s">
        <v>399</v>
      </c>
      <c r="H114" s="12" t="s">
        <v>1483</v>
      </c>
      <c r="I114" s="12" t="s">
        <v>1452</v>
      </c>
      <c r="J114" s="12" t="s">
        <v>1483</v>
      </c>
      <c r="K114" s="12" t="s">
        <v>1452</v>
      </c>
      <c r="L114" s="12" t="s">
        <v>3010</v>
      </c>
      <c r="M114" s="12" t="s">
        <v>3011</v>
      </c>
      <c r="N114" s="12" t="s">
        <v>3027</v>
      </c>
      <c r="O114" s="12" t="s">
        <v>3026</v>
      </c>
      <c r="P114" s="12" t="s">
        <v>1652</v>
      </c>
      <c r="Q114" s="12" t="s">
        <v>1662</v>
      </c>
      <c r="R114" s="12" t="s">
        <v>1671</v>
      </c>
      <c r="S114" s="12" t="s">
        <v>1722</v>
      </c>
      <c r="T114" s="12" t="s">
        <v>1483</v>
      </c>
    </row>
    <row r="115" spans="1:20" x14ac:dyDescent="0.25">
      <c r="A115" s="12" t="s">
        <v>1</v>
      </c>
      <c r="B115" s="12" t="s">
        <v>677</v>
      </c>
      <c r="C115" s="12" t="s">
        <v>1453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1483</v>
      </c>
      <c r="I115" s="12" t="s">
        <v>74</v>
      </c>
      <c r="J115" s="12" t="s">
        <v>1483</v>
      </c>
      <c r="K115" s="12" t="s">
        <v>74</v>
      </c>
      <c r="L115" s="12" t="s">
        <v>3010</v>
      </c>
      <c r="M115" s="12" t="s">
        <v>3011</v>
      </c>
      <c r="N115" s="12" t="s">
        <v>3028</v>
      </c>
      <c r="O115" s="12" t="s">
        <v>3029</v>
      </c>
      <c r="P115" s="12" t="s">
        <v>1652</v>
      </c>
      <c r="Q115" s="12" t="s">
        <v>1662</v>
      </c>
      <c r="R115" s="12" t="s">
        <v>1671</v>
      </c>
      <c r="S115" s="12" t="s">
        <v>1722</v>
      </c>
      <c r="T115" s="12" t="s">
        <v>1483</v>
      </c>
    </row>
    <row r="116" spans="1:20" x14ac:dyDescent="0.25">
      <c r="A116" s="12" t="s">
        <v>1</v>
      </c>
      <c r="B116" s="12" t="s">
        <v>663</v>
      </c>
      <c r="C116" s="12" t="s">
        <v>1454</v>
      </c>
      <c r="D116" s="12" t="s">
        <v>6</v>
      </c>
      <c r="E116" s="12" t="s">
        <v>11</v>
      </c>
      <c r="F116" s="12" t="s">
        <v>1201</v>
      </c>
      <c r="G116" s="12" t="s">
        <v>399</v>
      </c>
      <c r="H116" s="12" t="s">
        <v>1483</v>
      </c>
      <c r="I116" s="12" t="s">
        <v>1452</v>
      </c>
      <c r="J116" s="12" t="s">
        <v>1483</v>
      </c>
      <c r="K116" s="12" t="s">
        <v>1452</v>
      </c>
      <c r="L116" s="12" t="s">
        <v>3010</v>
      </c>
      <c r="M116" s="12" t="s">
        <v>3011</v>
      </c>
      <c r="N116" s="12" t="s">
        <v>3028</v>
      </c>
      <c r="O116" s="12" t="s">
        <v>3029</v>
      </c>
      <c r="P116" s="12" t="s">
        <v>1652</v>
      </c>
      <c r="Q116" s="12" t="s">
        <v>1663</v>
      </c>
      <c r="R116" s="12" t="s">
        <v>1671</v>
      </c>
      <c r="S116" s="12" t="s">
        <v>1722</v>
      </c>
      <c r="T116" s="12" t="s">
        <v>1483</v>
      </c>
    </row>
    <row r="117" spans="1:20" x14ac:dyDescent="0.25">
      <c r="A117" s="12" t="s">
        <v>1</v>
      </c>
      <c r="B117" s="12" t="s">
        <v>783</v>
      </c>
      <c r="C117" s="12" t="s">
        <v>1455</v>
      </c>
      <c r="D117" s="12" t="s">
        <v>7</v>
      </c>
      <c r="E117" s="12" t="s">
        <v>15</v>
      </c>
      <c r="F117" s="12" t="s">
        <v>1343</v>
      </c>
      <c r="G117" s="12" t="s">
        <v>399</v>
      </c>
      <c r="H117" s="12" t="s">
        <v>1483</v>
      </c>
      <c r="I117" s="12" t="s">
        <v>1452</v>
      </c>
      <c r="J117" s="12" t="s">
        <v>1483</v>
      </c>
      <c r="K117" s="12" t="s">
        <v>1452</v>
      </c>
      <c r="L117" s="12" t="s">
        <v>3010</v>
      </c>
      <c r="M117" s="12" t="s">
        <v>3011</v>
      </c>
      <c r="N117" s="12" t="s">
        <v>3028</v>
      </c>
      <c r="O117" s="12" t="s">
        <v>3029</v>
      </c>
      <c r="P117" s="12" t="s">
        <v>1652</v>
      </c>
      <c r="Q117" s="12" t="s">
        <v>1661</v>
      </c>
      <c r="R117" s="12" t="s">
        <v>1671</v>
      </c>
      <c r="S117" s="12" t="s">
        <v>1722</v>
      </c>
      <c r="T117" s="12" t="s">
        <v>1483</v>
      </c>
    </row>
    <row r="118" spans="1:20" x14ac:dyDescent="0.25">
      <c r="A118" s="12" t="s">
        <v>1</v>
      </c>
      <c r="B118" s="12" t="s">
        <v>763</v>
      </c>
      <c r="C118" s="12" t="s">
        <v>1456</v>
      </c>
      <c r="D118" s="12" t="s">
        <v>7</v>
      </c>
      <c r="E118" s="12" t="s">
        <v>15</v>
      </c>
      <c r="F118" s="12" t="s">
        <v>1201</v>
      </c>
      <c r="G118" s="12" t="s">
        <v>399</v>
      </c>
      <c r="H118" s="12" t="s">
        <v>1483</v>
      </c>
      <c r="I118" s="12" t="s">
        <v>297</v>
      </c>
      <c r="J118" s="12" t="s">
        <v>1483</v>
      </c>
      <c r="K118" s="12" t="s">
        <v>297</v>
      </c>
      <c r="L118" s="12" t="s">
        <v>3010</v>
      </c>
      <c r="M118" s="12" t="s">
        <v>3011</v>
      </c>
      <c r="N118" s="12" t="s">
        <v>3028</v>
      </c>
      <c r="O118" s="12" t="s">
        <v>3029</v>
      </c>
      <c r="P118" s="12" t="s">
        <v>1652</v>
      </c>
      <c r="Q118" s="12" t="s">
        <v>1661</v>
      </c>
      <c r="R118" s="12" t="s">
        <v>1671</v>
      </c>
      <c r="S118" s="12" t="s">
        <v>1722</v>
      </c>
      <c r="T118" s="12" t="s">
        <v>1483</v>
      </c>
    </row>
    <row r="119" spans="1:20" x14ac:dyDescent="0.25">
      <c r="A119" s="12" t="s">
        <v>1</v>
      </c>
      <c r="B119" s="12" t="s">
        <v>822</v>
      </c>
      <c r="C119" s="12" t="s">
        <v>1457</v>
      </c>
      <c r="D119" s="12" t="s">
        <v>7</v>
      </c>
      <c r="E119" s="12" t="s">
        <v>15</v>
      </c>
      <c r="F119" s="12" t="s">
        <v>1201</v>
      </c>
      <c r="G119" s="12" t="s">
        <v>399</v>
      </c>
      <c r="H119" s="12" t="s">
        <v>1483</v>
      </c>
      <c r="I119" s="12" t="s">
        <v>87</v>
      </c>
      <c r="J119" s="12" t="s">
        <v>1483</v>
      </c>
      <c r="K119" s="12" t="s">
        <v>87</v>
      </c>
      <c r="L119" s="12" t="s">
        <v>3010</v>
      </c>
      <c r="M119" s="12" t="s">
        <v>3011</v>
      </c>
      <c r="N119" s="12" t="s">
        <v>3028</v>
      </c>
      <c r="O119" s="12" t="s">
        <v>3029</v>
      </c>
      <c r="P119" s="12" t="s">
        <v>1652</v>
      </c>
      <c r="Q119" s="12" t="s">
        <v>1661</v>
      </c>
      <c r="R119" s="12" t="s">
        <v>1671</v>
      </c>
      <c r="S119" s="12" t="s">
        <v>1722</v>
      </c>
      <c r="T119" s="12" t="s">
        <v>1483</v>
      </c>
    </row>
    <row r="120" spans="1:20" x14ac:dyDescent="0.25">
      <c r="A120" s="12" t="s">
        <v>1</v>
      </c>
      <c r="B120" s="12" t="s">
        <v>741</v>
      </c>
      <c r="C120" s="12" t="s">
        <v>1458</v>
      </c>
      <c r="D120" s="12" t="s">
        <v>4</v>
      </c>
      <c r="E120" s="12" t="s">
        <v>9</v>
      </c>
      <c r="F120" s="12" t="s">
        <v>1343</v>
      </c>
      <c r="G120" s="12" t="s">
        <v>399</v>
      </c>
      <c r="H120" s="12" t="s">
        <v>1483</v>
      </c>
      <c r="I120" s="12" t="s">
        <v>900</v>
      </c>
      <c r="J120" s="12" t="s">
        <v>1483</v>
      </c>
      <c r="K120" s="12" t="s">
        <v>900</v>
      </c>
      <c r="L120" s="12" t="s">
        <v>3010</v>
      </c>
      <c r="M120" s="12" t="s">
        <v>3011</v>
      </c>
      <c r="N120" s="12" t="s">
        <v>3028</v>
      </c>
      <c r="O120" s="12" t="s">
        <v>3029</v>
      </c>
      <c r="P120" s="12" t="s">
        <v>1652</v>
      </c>
      <c r="Q120" s="12" t="s">
        <v>1662</v>
      </c>
      <c r="R120" s="12" t="s">
        <v>1671</v>
      </c>
      <c r="S120" s="12" t="s">
        <v>1722</v>
      </c>
      <c r="T120" s="12" t="s">
        <v>1483</v>
      </c>
    </row>
    <row r="121" spans="1:20" x14ac:dyDescent="0.25">
      <c r="A121" s="12" t="s">
        <v>1</v>
      </c>
      <c r="B121" s="12" t="s">
        <v>826</v>
      </c>
      <c r="C121" s="12" t="s">
        <v>1459</v>
      </c>
      <c r="D121" s="12" t="s">
        <v>6</v>
      </c>
      <c r="E121" s="12" t="s">
        <v>11</v>
      </c>
      <c r="F121" s="12" t="s">
        <v>1201</v>
      </c>
      <c r="G121" s="12" t="s">
        <v>399</v>
      </c>
      <c r="H121" s="12" t="s">
        <v>1483</v>
      </c>
      <c r="I121" s="12" t="s">
        <v>1460</v>
      </c>
      <c r="J121" s="12" t="s">
        <v>1483</v>
      </c>
      <c r="K121" s="12" t="s">
        <v>1460</v>
      </c>
      <c r="L121" s="12" t="s">
        <v>3010</v>
      </c>
      <c r="M121" s="12" t="s">
        <v>3011</v>
      </c>
      <c r="N121" s="12" t="s">
        <v>3028</v>
      </c>
      <c r="O121" s="12" t="s">
        <v>3029</v>
      </c>
      <c r="P121" s="12" t="s">
        <v>1652</v>
      </c>
      <c r="Q121" s="12" t="s">
        <v>1663</v>
      </c>
      <c r="R121" s="12" t="s">
        <v>1671</v>
      </c>
      <c r="S121" s="12" t="s">
        <v>1722</v>
      </c>
      <c r="T121" s="12" t="s">
        <v>1483</v>
      </c>
    </row>
    <row r="122" spans="1:20" x14ac:dyDescent="0.25">
      <c r="A122" s="12" t="s">
        <v>1</v>
      </c>
      <c r="B122" s="12" t="s">
        <v>802</v>
      </c>
      <c r="C122" s="12" t="s">
        <v>1461</v>
      </c>
      <c r="D122" s="12" t="s">
        <v>7</v>
      </c>
      <c r="E122" s="12" t="s">
        <v>15</v>
      </c>
      <c r="F122" s="12" t="s">
        <v>1201</v>
      </c>
      <c r="G122" s="12" t="s">
        <v>399</v>
      </c>
      <c r="H122" s="12" t="s">
        <v>1483</v>
      </c>
      <c r="I122" s="12" t="s">
        <v>184</v>
      </c>
      <c r="J122" s="12" t="s">
        <v>1483</v>
      </c>
      <c r="K122" s="12" t="s">
        <v>184</v>
      </c>
      <c r="L122" s="12" t="s">
        <v>3010</v>
      </c>
      <c r="M122" s="12" t="s">
        <v>3011</v>
      </c>
      <c r="N122" s="12" t="s">
        <v>3028</v>
      </c>
      <c r="O122" s="12" t="s">
        <v>3029</v>
      </c>
      <c r="P122" s="12" t="s">
        <v>1652</v>
      </c>
      <c r="Q122" s="12" t="s">
        <v>1661</v>
      </c>
      <c r="R122" s="12" t="s">
        <v>1671</v>
      </c>
      <c r="S122" s="12" t="s">
        <v>1722</v>
      </c>
      <c r="T122" s="12" t="s">
        <v>1483</v>
      </c>
    </row>
    <row r="123" spans="1:20" x14ac:dyDescent="0.25">
      <c r="A123" s="12" t="s">
        <v>1</v>
      </c>
      <c r="B123" s="12" t="s">
        <v>745</v>
      </c>
      <c r="C123" s="12" t="s">
        <v>1462</v>
      </c>
      <c r="D123" s="12" t="s">
        <v>6</v>
      </c>
      <c r="E123" s="12" t="s">
        <v>10</v>
      </c>
      <c r="F123" s="12" t="s">
        <v>1463</v>
      </c>
      <c r="G123" s="12" t="s">
        <v>399</v>
      </c>
      <c r="H123" s="12" t="s">
        <v>1483</v>
      </c>
      <c r="I123" s="12" t="s">
        <v>126</v>
      </c>
      <c r="J123" s="12" t="s">
        <v>1483</v>
      </c>
      <c r="K123" s="12" t="s">
        <v>126</v>
      </c>
      <c r="L123" s="12" t="s">
        <v>3010</v>
      </c>
      <c r="M123" s="12" t="s">
        <v>3011</v>
      </c>
      <c r="N123" s="12" t="s">
        <v>3028</v>
      </c>
      <c r="O123" s="12" t="s">
        <v>3029</v>
      </c>
      <c r="P123" s="12" t="s">
        <v>1652</v>
      </c>
      <c r="Q123" s="12" t="s">
        <v>1665</v>
      </c>
      <c r="R123" s="12" t="s">
        <v>1671</v>
      </c>
      <c r="S123" s="12" t="s">
        <v>1722</v>
      </c>
      <c r="T123" s="12" t="s">
        <v>1483</v>
      </c>
    </row>
    <row r="124" spans="1:20" x14ac:dyDescent="0.25">
      <c r="A124" s="12" t="s">
        <v>1</v>
      </c>
      <c r="B124" s="12" t="s">
        <v>786</v>
      </c>
      <c r="C124" s="12" t="s">
        <v>1464</v>
      </c>
      <c r="D124" s="12" t="s">
        <v>4</v>
      </c>
      <c r="E124" s="12" t="s">
        <v>9</v>
      </c>
      <c r="F124" s="12" t="s">
        <v>1201</v>
      </c>
      <c r="G124" s="12" t="s">
        <v>804</v>
      </c>
      <c r="H124" s="12" t="s">
        <v>1483</v>
      </c>
      <c r="I124" s="12" t="s">
        <v>261</v>
      </c>
      <c r="J124" s="12" t="s">
        <v>1483</v>
      </c>
      <c r="K124" s="12" t="s">
        <v>261</v>
      </c>
      <c r="L124" s="12" t="s">
        <v>3010</v>
      </c>
      <c r="M124" s="12" t="s">
        <v>3011</v>
      </c>
      <c r="N124" s="12" t="s">
        <v>3028</v>
      </c>
      <c r="O124" s="12" t="s">
        <v>3029</v>
      </c>
      <c r="P124" s="12" t="s">
        <v>1652</v>
      </c>
      <c r="Q124" s="12" t="s">
        <v>1662</v>
      </c>
      <c r="R124" s="12" t="s">
        <v>1671</v>
      </c>
      <c r="S124" s="12" t="s">
        <v>1722</v>
      </c>
      <c r="T124" s="12" t="s">
        <v>1483</v>
      </c>
    </row>
    <row r="125" spans="1:20" x14ac:dyDescent="0.25">
      <c r="A125" s="12" t="s">
        <v>1</v>
      </c>
      <c r="B125" s="12" t="s">
        <v>823</v>
      </c>
      <c r="C125" s="12" t="s">
        <v>1465</v>
      </c>
      <c r="D125" s="12" t="s">
        <v>7</v>
      </c>
      <c r="E125" s="12" t="s">
        <v>10</v>
      </c>
      <c r="F125" s="12" t="s">
        <v>1201</v>
      </c>
      <c r="G125" s="12" t="s">
        <v>399</v>
      </c>
      <c r="H125" s="12" t="s">
        <v>1483</v>
      </c>
      <c r="I125" s="12" t="s">
        <v>56</v>
      </c>
      <c r="J125" s="12" t="s">
        <v>1483</v>
      </c>
      <c r="K125" s="12" t="s">
        <v>56</v>
      </c>
      <c r="L125" s="12" t="s">
        <v>3010</v>
      </c>
      <c r="M125" s="12" t="s">
        <v>3011</v>
      </c>
      <c r="N125" s="12" t="s">
        <v>3028</v>
      </c>
      <c r="O125" s="12" t="s">
        <v>3029</v>
      </c>
      <c r="P125" s="12" t="s">
        <v>1652</v>
      </c>
      <c r="Q125" s="12" t="s">
        <v>1665</v>
      </c>
      <c r="R125" s="12" t="s">
        <v>1671</v>
      </c>
      <c r="S125" s="12" t="s">
        <v>1722</v>
      </c>
      <c r="T125" s="12" t="s">
        <v>1483</v>
      </c>
    </row>
    <row r="126" spans="1:20" x14ac:dyDescent="0.25">
      <c r="A126" s="12" t="s">
        <v>1</v>
      </c>
      <c r="B126" s="12" t="s">
        <v>818</v>
      </c>
      <c r="C126" s="12" t="s">
        <v>1466</v>
      </c>
      <c r="D126" s="12" t="s">
        <v>4</v>
      </c>
      <c r="E126" s="12" t="s">
        <v>9</v>
      </c>
      <c r="F126" s="12" t="s">
        <v>1201</v>
      </c>
      <c r="G126" s="12" t="s">
        <v>804</v>
      </c>
      <c r="H126" s="12" t="s">
        <v>1483</v>
      </c>
      <c r="I126" s="12" t="s">
        <v>1467</v>
      </c>
      <c r="J126" s="12" t="s">
        <v>1483</v>
      </c>
      <c r="K126" s="12" t="s">
        <v>1467</v>
      </c>
      <c r="L126" s="12" t="s">
        <v>3010</v>
      </c>
      <c r="M126" s="12" t="s">
        <v>3011</v>
      </c>
      <c r="N126" s="12" t="s">
        <v>3028</v>
      </c>
      <c r="O126" s="12" t="s">
        <v>3029</v>
      </c>
      <c r="P126" s="12" t="s">
        <v>1652</v>
      </c>
      <c r="Q126" s="12" t="s">
        <v>1662</v>
      </c>
      <c r="R126" s="12" t="s">
        <v>1671</v>
      </c>
      <c r="S126" s="12" t="s">
        <v>1722</v>
      </c>
      <c r="T126" s="12" t="s">
        <v>1483</v>
      </c>
    </row>
    <row r="127" spans="1:20" x14ac:dyDescent="0.25">
      <c r="A127" s="12" t="s">
        <v>1320</v>
      </c>
      <c r="B127" s="12" t="s">
        <v>342</v>
      </c>
      <c r="C127" s="12" t="s">
        <v>879</v>
      </c>
      <c r="D127" s="12" t="s">
        <v>4</v>
      </c>
      <c r="E127" s="12" t="s">
        <v>17</v>
      </c>
      <c r="F127" s="12" t="s">
        <v>880</v>
      </c>
      <c r="G127" s="12" t="s">
        <v>397</v>
      </c>
      <c r="H127" s="12" t="s">
        <v>698</v>
      </c>
      <c r="I127" s="12" t="s">
        <v>881</v>
      </c>
      <c r="J127" s="12" t="s">
        <v>882</v>
      </c>
      <c r="K127" s="12" t="s">
        <v>316</v>
      </c>
      <c r="L127" s="12" t="s">
        <v>2934</v>
      </c>
      <c r="M127" s="12" t="s">
        <v>2935</v>
      </c>
      <c r="N127" s="12" t="s">
        <v>2936</v>
      </c>
      <c r="O127" s="12" t="s">
        <v>2937</v>
      </c>
      <c r="P127" s="12" t="s">
        <v>1652</v>
      </c>
      <c r="Q127" s="12" t="s">
        <v>1664</v>
      </c>
      <c r="R127" s="12" t="s">
        <v>1671</v>
      </c>
      <c r="S127" s="12" t="s">
        <v>1723</v>
      </c>
      <c r="T127" s="12" t="s">
        <v>1822</v>
      </c>
    </row>
    <row r="128" spans="1:20" x14ac:dyDescent="0.25">
      <c r="A128" s="12" t="s">
        <v>1320</v>
      </c>
      <c r="B128" s="12" t="s">
        <v>233</v>
      </c>
      <c r="C128" s="12" t="s">
        <v>883</v>
      </c>
      <c r="D128" s="12" t="s">
        <v>6</v>
      </c>
      <c r="E128" s="12" t="s">
        <v>9</v>
      </c>
      <c r="F128" s="12" t="s">
        <v>880</v>
      </c>
      <c r="G128" s="12" t="s">
        <v>397</v>
      </c>
      <c r="H128" s="12" t="s">
        <v>673</v>
      </c>
      <c r="I128" s="12" t="s">
        <v>339</v>
      </c>
      <c r="J128" s="12" t="s">
        <v>884</v>
      </c>
      <c r="K128" s="12" t="s">
        <v>885</v>
      </c>
      <c r="L128" s="12" t="s">
        <v>2934</v>
      </c>
      <c r="M128" s="12" t="s">
        <v>2935</v>
      </c>
      <c r="N128" s="12" t="s">
        <v>2936</v>
      </c>
      <c r="O128" s="12" t="s">
        <v>2937</v>
      </c>
      <c r="P128" s="12" t="s">
        <v>1652</v>
      </c>
      <c r="Q128" s="12" t="s">
        <v>1662</v>
      </c>
      <c r="R128" s="12" t="s">
        <v>1671</v>
      </c>
      <c r="S128" s="12" t="s">
        <v>1723</v>
      </c>
      <c r="T128" s="12" t="s">
        <v>394</v>
      </c>
    </row>
    <row r="129" spans="1:20" x14ac:dyDescent="0.25">
      <c r="A129" s="12" t="s">
        <v>1320</v>
      </c>
      <c r="B129" s="12" t="s">
        <v>389</v>
      </c>
      <c r="C129" s="12" t="s">
        <v>886</v>
      </c>
      <c r="D129" s="12" t="s">
        <v>7</v>
      </c>
      <c r="E129" s="12" t="s">
        <v>11</v>
      </c>
      <c r="F129" s="12" t="s">
        <v>880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2934</v>
      </c>
      <c r="M129" s="12" t="s">
        <v>2935</v>
      </c>
      <c r="N129" s="12" t="s">
        <v>2936</v>
      </c>
      <c r="O129" s="12" t="s">
        <v>2937</v>
      </c>
      <c r="P129" s="12" t="s">
        <v>1652</v>
      </c>
      <c r="Q129" s="12" t="s">
        <v>1663</v>
      </c>
      <c r="R129" s="12" t="s">
        <v>1671</v>
      </c>
      <c r="S129" s="12" t="s">
        <v>1723</v>
      </c>
      <c r="T129" s="12" t="s">
        <v>1823</v>
      </c>
    </row>
    <row r="130" spans="1:20" x14ac:dyDescent="0.25">
      <c r="A130" s="12" t="s">
        <v>1320</v>
      </c>
      <c r="B130" s="12" t="s">
        <v>125</v>
      </c>
      <c r="C130" s="12" t="s">
        <v>887</v>
      </c>
      <c r="D130" s="12" t="s">
        <v>7</v>
      </c>
      <c r="E130" s="12" t="s">
        <v>11</v>
      </c>
      <c r="F130" s="12" t="s">
        <v>880</v>
      </c>
      <c r="G130" s="12" t="s">
        <v>787</v>
      </c>
      <c r="H130" s="12" t="s">
        <v>698</v>
      </c>
      <c r="I130" s="12" t="s">
        <v>193</v>
      </c>
      <c r="J130" s="12" t="s">
        <v>882</v>
      </c>
      <c r="K130" s="12" t="s">
        <v>888</v>
      </c>
      <c r="L130" s="12" t="s">
        <v>2934</v>
      </c>
      <c r="M130" s="12" t="s">
        <v>2935</v>
      </c>
      <c r="N130" s="12" t="s">
        <v>2936</v>
      </c>
      <c r="O130" s="12" t="s">
        <v>2937</v>
      </c>
      <c r="P130" s="12" t="s">
        <v>1652</v>
      </c>
      <c r="Q130" s="12" t="s">
        <v>1663</v>
      </c>
      <c r="R130" s="12" t="s">
        <v>1671</v>
      </c>
      <c r="S130" s="12" t="s">
        <v>1723</v>
      </c>
      <c r="T130" s="12" t="s">
        <v>1823</v>
      </c>
    </row>
    <row r="131" spans="1:20" x14ac:dyDescent="0.25">
      <c r="A131" s="12" t="s">
        <v>1320</v>
      </c>
      <c r="B131" s="12" t="s">
        <v>148</v>
      </c>
      <c r="C131" s="12" t="s">
        <v>889</v>
      </c>
      <c r="D131" s="12" t="s">
        <v>8</v>
      </c>
      <c r="E131" s="12" t="s">
        <v>10</v>
      </c>
      <c r="F131" s="12" t="s">
        <v>880</v>
      </c>
      <c r="G131" s="12" t="s">
        <v>397</v>
      </c>
      <c r="H131" s="12" t="s">
        <v>698</v>
      </c>
      <c r="I131" s="12" t="s">
        <v>890</v>
      </c>
      <c r="J131" s="12" t="s">
        <v>379</v>
      </c>
      <c r="K131" s="12" t="s">
        <v>891</v>
      </c>
      <c r="L131" s="12" t="s">
        <v>2934</v>
      </c>
      <c r="M131" s="12" t="s">
        <v>2935</v>
      </c>
      <c r="N131" s="12" t="s">
        <v>2936</v>
      </c>
      <c r="O131" s="12" t="s">
        <v>2937</v>
      </c>
      <c r="P131" s="12" t="s">
        <v>1652</v>
      </c>
      <c r="Q131" s="12" t="s">
        <v>1665</v>
      </c>
      <c r="R131" s="12" t="s">
        <v>1671</v>
      </c>
      <c r="S131" s="12" t="s">
        <v>1723</v>
      </c>
      <c r="T131" s="12" t="s">
        <v>1822</v>
      </c>
    </row>
    <row r="132" spans="1:20" x14ac:dyDescent="0.25">
      <c r="A132" s="12" t="s">
        <v>1320</v>
      </c>
      <c r="B132" s="12" t="s">
        <v>392</v>
      </c>
      <c r="C132" s="12" t="s">
        <v>892</v>
      </c>
      <c r="D132" s="12" t="s">
        <v>4</v>
      </c>
      <c r="E132" s="12" t="s">
        <v>17</v>
      </c>
      <c r="F132" s="12" t="s">
        <v>880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893</v>
      </c>
      <c r="L132" s="12" t="s">
        <v>2934</v>
      </c>
      <c r="M132" s="12" t="s">
        <v>2935</v>
      </c>
      <c r="N132" s="12" t="s">
        <v>2936</v>
      </c>
      <c r="O132" s="12" t="s">
        <v>2937</v>
      </c>
      <c r="P132" s="12" t="s">
        <v>1652</v>
      </c>
      <c r="Q132" s="12" t="s">
        <v>1664</v>
      </c>
      <c r="R132" s="12" t="s">
        <v>1671</v>
      </c>
      <c r="S132" s="12" t="s">
        <v>1723</v>
      </c>
      <c r="T132" s="12" t="s">
        <v>1824</v>
      </c>
    </row>
    <row r="133" spans="1:20" x14ac:dyDescent="0.25">
      <c r="A133" s="12" t="s">
        <v>1320</v>
      </c>
      <c r="B133" s="12" t="s">
        <v>386</v>
      </c>
      <c r="C133" s="12" t="s">
        <v>894</v>
      </c>
      <c r="D133" s="12" t="s">
        <v>6</v>
      </c>
      <c r="E133" s="12" t="s">
        <v>9</v>
      </c>
      <c r="F133" s="12" t="s">
        <v>880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895</v>
      </c>
      <c r="L133" s="12" t="s">
        <v>2934</v>
      </c>
      <c r="M133" s="12" t="s">
        <v>2935</v>
      </c>
      <c r="N133" s="12" t="s">
        <v>2936</v>
      </c>
      <c r="O133" s="12" t="s">
        <v>2937</v>
      </c>
      <c r="P133" s="12" t="s">
        <v>1652</v>
      </c>
      <c r="Q133" s="12" t="s">
        <v>1662</v>
      </c>
      <c r="R133" s="12" t="s">
        <v>1671</v>
      </c>
      <c r="S133" s="12" t="s">
        <v>1723</v>
      </c>
      <c r="T133" s="12" t="s">
        <v>1825</v>
      </c>
    </row>
    <row r="134" spans="1:20" x14ac:dyDescent="0.25">
      <c r="A134" s="12" t="s">
        <v>1320</v>
      </c>
      <c r="B134" s="12" t="s">
        <v>228</v>
      </c>
      <c r="C134" s="12" t="s">
        <v>896</v>
      </c>
      <c r="D134" s="12" t="s">
        <v>8</v>
      </c>
      <c r="E134" s="12" t="s">
        <v>15</v>
      </c>
      <c r="F134" s="12" t="s">
        <v>880</v>
      </c>
      <c r="G134" s="12" t="s">
        <v>787</v>
      </c>
      <c r="H134" s="12" t="s">
        <v>673</v>
      </c>
      <c r="I134" s="12" t="s">
        <v>149</v>
      </c>
      <c r="J134" s="12" t="s">
        <v>897</v>
      </c>
      <c r="K134" s="12" t="s">
        <v>898</v>
      </c>
      <c r="L134" s="12" t="s">
        <v>2934</v>
      </c>
      <c r="M134" s="12" t="s">
        <v>2935</v>
      </c>
      <c r="N134" s="12" t="s">
        <v>2936</v>
      </c>
      <c r="O134" s="12" t="s">
        <v>2937</v>
      </c>
      <c r="P134" s="12" t="s">
        <v>1652</v>
      </c>
      <c r="Q134" s="12" t="s">
        <v>1661</v>
      </c>
      <c r="R134" s="12" t="s">
        <v>1671</v>
      </c>
      <c r="S134" s="12" t="s">
        <v>1723</v>
      </c>
      <c r="T134" s="12" t="s">
        <v>1826</v>
      </c>
    </row>
    <row r="135" spans="1:20" x14ac:dyDescent="0.25">
      <c r="A135" s="12" t="s">
        <v>1320</v>
      </c>
      <c r="B135" s="12" t="s">
        <v>391</v>
      </c>
      <c r="C135" s="12" t="s">
        <v>899</v>
      </c>
      <c r="D135" s="12" t="s">
        <v>7</v>
      </c>
      <c r="E135" s="12" t="s">
        <v>13</v>
      </c>
      <c r="F135" s="12" t="s">
        <v>880</v>
      </c>
      <c r="G135" s="12" t="s">
        <v>787</v>
      </c>
      <c r="H135" s="12" t="s">
        <v>673</v>
      </c>
      <c r="I135" s="12" t="s">
        <v>900</v>
      </c>
      <c r="J135" s="12" t="s">
        <v>267</v>
      </c>
      <c r="K135" s="12" t="s">
        <v>881</v>
      </c>
      <c r="L135" s="12" t="s">
        <v>2934</v>
      </c>
      <c r="M135" s="12" t="s">
        <v>2935</v>
      </c>
      <c r="N135" s="12" t="s">
        <v>2936</v>
      </c>
      <c r="O135" s="12" t="s">
        <v>2937</v>
      </c>
      <c r="P135" s="12" t="s">
        <v>1652</v>
      </c>
      <c r="Q135" s="12" t="s">
        <v>1666</v>
      </c>
      <c r="R135" s="12" t="s">
        <v>1671</v>
      </c>
      <c r="S135" s="12" t="s">
        <v>1723</v>
      </c>
      <c r="T135" s="12" t="s">
        <v>1827</v>
      </c>
    </row>
    <row r="136" spans="1:20" x14ac:dyDescent="0.25">
      <c r="A136" s="12" t="s">
        <v>1320</v>
      </c>
      <c r="B136" s="12" t="s">
        <v>388</v>
      </c>
      <c r="C136" s="12" t="s">
        <v>901</v>
      </c>
      <c r="D136" s="12" t="s">
        <v>4</v>
      </c>
      <c r="E136" s="12" t="s">
        <v>17</v>
      </c>
      <c r="F136" s="12" t="s">
        <v>880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2934</v>
      </c>
      <c r="M136" s="12" t="s">
        <v>2935</v>
      </c>
      <c r="N136" s="12" t="s">
        <v>2936</v>
      </c>
      <c r="O136" s="12" t="s">
        <v>2937</v>
      </c>
      <c r="P136" s="12" t="s">
        <v>1652</v>
      </c>
      <c r="Q136" s="12" t="s">
        <v>1664</v>
      </c>
      <c r="R136" s="12" t="s">
        <v>1671</v>
      </c>
      <c r="S136" s="12" t="s">
        <v>1723</v>
      </c>
      <c r="T136" s="12" t="s">
        <v>1828</v>
      </c>
    </row>
    <row r="137" spans="1:20" x14ac:dyDescent="0.25">
      <c r="A137" s="12" t="s">
        <v>1320</v>
      </c>
      <c r="B137" s="12" t="s">
        <v>387</v>
      </c>
      <c r="C137" s="12" t="s">
        <v>902</v>
      </c>
      <c r="D137" s="12" t="s">
        <v>7</v>
      </c>
      <c r="E137" s="12" t="s">
        <v>11</v>
      </c>
      <c r="F137" s="12" t="s">
        <v>880</v>
      </c>
      <c r="G137" s="12" t="s">
        <v>787</v>
      </c>
      <c r="H137" s="12" t="s">
        <v>673</v>
      </c>
      <c r="I137" s="12" t="s">
        <v>900</v>
      </c>
      <c r="J137" s="12" t="s">
        <v>267</v>
      </c>
      <c r="K137" s="12" t="s">
        <v>881</v>
      </c>
      <c r="L137" s="12" t="s">
        <v>2934</v>
      </c>
      <c r="M137" s="12" t="s">
        <v>2935</v>
      </c>
      <c r="N137" s="12" t="s">
        <v>2936</v>
      </c>
      <c r="O137" s="12" t="s">
        <v>2937</v>
      </c>
      <c r="P137" s="12" t="s">
        <v>1652</v>
      </c>
      <c r="Q137" s="12" t="s">
        <v>1663</v>
      </c>
      <c r="R137" s="12" t="s">
        <v>1671</v>
      </c>
      <c r="S137" s="12" t="s">
        <v>1723</v>
      </c>
      <c r="T137" s="12" t="s">
        <v>1827</v>
      </c>
    </row>
    <row r="138" spans="1:20" x14ac:dyDescent="0.25">
      <c r="A138" s="12" t="s">
        <v>1320</v>
      </c>
      <c r="B138" s="12" t="s">
        <v>390</v>
      </c>
      <c r="C138" s="12" t="s">
        <v>903</v>
      </c>
      <c r="D138" s="12" t="s">
        <v>4</v>
      </c>
      <c r="E138" s="12" t="s">
        <v>17</v>
      </c>
      <c r="F138" s="12" t="s">
        <v>880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904</v>
      </c>
      <c r="L138" s="12" t="s">
        <v>2934</v>
      </c>
      <c r="M138" s="12" t="s">
        <v>2935</v>
      </c>
      <c r="N138" s="12" t="s">
        <v>2936</v>
      </c>
      <c r="O138" s="12" t="s">
        <v>2937</v>
      </c>
      <c r="P138" s="12" t="s">
        <v>1652</v>
      </c>
      <c r="Q138" s="12" t="s">
        <v>1664</v>
      </c>
      <c r="R138" s="12" t="s">
        <v>1671</v>
      </c>
      <c r="S138" s="12" t="s">
        <v>1723</v>
      </c>
      <c r="T138" s="12" t="s">
        <v>1828</v>
      </c>
    </row>
    <row r="139" spans="1:20" x14ac:dyDescent="0.25">
      <c r="A139" s="12" t="s">
        <v>1320</v>
      </c>
      <c r="B139" s="12" t="s">
        <v>661</v>
      </c>
      <c r="C139" s="12" t="s">
        <v>905</v>
      </c>
      <c r="D139" s="12" t="s">
        <v>6</v>
      </c>
      <c r="E139" s="12" t="s">
        <v>9</v>
      </c>
      <c r="F139" s="12" t="s">
        <v>880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906</v>
      </c>
      <c r="L139" s="12" t="s">
        <v>2934</v>
      </c>
      <c r="M139" s="12" t="s">
        <v>2935</v>
      </c>
      <c r="N139" s="12" t="s">
        <v>2936</v>
      </c>
      <c r="O139" s="12" t="s">
        <v>2937</v>
      </c>
      <c r="P139" s="12" t="s">
        <v>1652</v>
      </c>
      <c r="Q139" s="12" t="s">
        <v>1662</v>
      </c>
      <c r="R139" s="12" t="s">
        <v>1671</v>
      </c>
      <c r="S139" s="12" t="s">
        <v>1723</v>
      </c>
      <c r="T139" s="12" t="s">
        <v>1829</v>
      </c>
    </row>
    <row r="140" spans="1:20" x14ac:dyDescent="0.25">
      <c r="A140" s="12" t="s">
        <v>1320</v>
      </c>
      <c r="B140" s="12" t="s">
        <v>727</v>
      </c>
      <c r="C140" s="12" t="s">
        <v>907</v>
      </c>
      <c r="D140" s="12" t="s">
        <v>8</v>
      </c>
      <c r="E140" s="12" t="s">
        <v>15</v>
      </c>
      <c r="F140" s="12" t="s">
        <v>880</v>
      </c>
      <c r="G140" s="12" t="s">
        <v>787</v>
      </c>
      <c r="H140" s="12" t="s">
        <v>698</v>
      </c>
      <c r="I140" s="12" t="s">
        <v>149</v>
      </c>
      <c r="J140" s="12" t="s">
        <v>908</v>
      </c>
      <c r="K140" s="12" t="s">
        <v>101</v>
      </c>
      <c r="L140" s="12" t="s">
        <v>2934</v>
      </c>
      <c r="M140" s="12" t="s">
        <v>2935</v>
      </c>
      <c r="N140" s="12" t="s">
        <v>2936</v>
      </c>
      <c r="O140" s="12" t="s">
        <v>2937</v>
      </c>
      <c r="P140" s="12" t="s">
        <v>1652</v>
      </c>
      <c r="Q140" s="12" t="s">
        <v>1661</v>
      </c>
      <c r="R140" s="12" t="s">
        <v>1671</v>
      </c>
      <c r="S140" s="12" t="s">
        <v>1723</v>
      </c>
      <c r="T140" s="12" t="s">
        <v>1830</v>
      </c>
    </row>
    <row r="141" spans="1:20" x14ac:dyDescent="0.25">
      <c r="A141" s="12" t="s">
        <v>1320</v>
      </c>
      <c r="B141" s="12" t="s">
        <v>754</v>
      </c>
      <c r="C141" s="12" t="s">
        <v>909</v>
      </c>
      <c r="D141" s="12" t="s">
        <v>8</v>
      </c>
      <c r="E141" s="12" t="s">
        <v>10</v>
      </c>
      <c r="F141" s="12" t="s">
        <v>880</v>
      </c>
      <c r="G141" s="12" t="s">
        <v>787</v>
      </c>
      <c r="H141" s="12" t="s">
        <v>673</v>
      </c>
      <c r="I141" s="12" t="s">
        <v>900</v>
      </c>
      <c r="J141" s="12" t="s">
        <v>344</v>
      </c>
      <c r="K141" s="12" t="s">
        <v>71</v>
      </c>
      <c r="L141" s="12" t="s">
        <v>2934</v>
      </c>
      <c r="M141" s="12" t="s">
        <v>2935</v>
      </c>
      <c r="N141" s="12" t="s">
        <v>2936</v>
      </c>
      <c r="O141" s="12" t="s">
        <v>2937</v>
      </c>
      <c r="P141" s="12" t="s">
        <v>1652</v>
      </c>
      <c r="Q141" s="12" t="s">
        <v>1665</v>
      </c>
      <c r="R141" s="12" t="s">
        <v>1671</v>
      </c>
      <c r="S141" s="12" t="s">
        <v>1723</v>
      </c>
      <c r="T141" s="12" t="s">
        <v>1831</v>
      </c>
    </row>
    <row r="142" spans="1:20" x14ac:dyDescent="0.25">
      <c r="A142" s="12" t="s">
        <v>1320</v>
      </c>
      <c r="B142" s="12" t="s">
        <v>743</v>
      </c>
      <c r="C142" s="12" t="s">
        <v>910</v>
      </c>
      <c r="D142" s="12" t="s">
        <v>7</v>
      </c>
      <c r="E142" s="12" t="s">
        <v>11</v>
      </c>
      <c r="F142" s="12" t="s">
        <v>880</v>
      </c>
      <c r="G142" s="12" t="s">
        <v>787</v>
      </c>
      <c r="H142" s="12" t="s">
        <v>673</v>
      </c>
      <c r="I142" s="12" t="s">
        <v>900</v>
      </c>
      <c r="J142" s="12" t="s">
        <v>911</v>
      </c>
      <c r="K142" s="12" t="s">
        <v>898</v>
      </c>
      <c r="L142" s="12" t="s">
        <v>2934</v>
      </c>
      <c r="M142" s="12" t="s">
        <v>2935</v>
      </c>
      <c r="N142" s="12" t="s">
        <v>2936</v>
      </c>
      <c r="O142" s="12" t="s">
        <v>2937</v>
      </c>
      <c r="P142" s="12" t="s">
        <v>1652</v>
      </c>
      <c r="Q142" s="12" t="s">
        <v>1663</v>
      </c>
      <c r="R142" s="12" t="s">
        <v>1671</v>
      </c>
      <c r="S142" s="12" t="s">
        <v>1723</v>
      </c>
      <c r="T142" s="12" t="s">
        <v>1827</v>
      </c>
    </row>
    <row r="143" spans="1:20" x14ac:dyDescent="0.25">
      <c r="A143" s="12" t="s">
        <v>1320</v>
      </c>
      <c r="B143" s="12" t="s">
        <v>699</v>
      </c>
      <c r="C143" s="12" t="s">
        <v>912</v>
      </c>
      <c r="D143" s="12" t="s">
        <v>4</v>
      </c>
      <c r="E143" s="12" t="s">
        <v>11</v>
      </c>
      <c r="F143" s="12" t="s">
        <v>913</v>
      </c>
      <c r="G143" s="12" t="s">
        <v>787</v>
      </c>
      <c r="H143" s="12" t="s">
        <v>673</v>
      </c>
      <c r="I143" s="12" t="s">
        <v>262</v>
      </c>
      <c r="J143" s="12" t="s">
        <v>914</v>
      </c>
      <c r="K143" s="12" t="s">
        <v>904</v>
      </c>
      <c r="L143" s="12" t="s">
        <v>2934</v>
      </c>
      <c r="M143" s="12" t="s">
        <v>2935</v>
      </c>
      <c r="N143" s="12" t="s">
        <v>2938</v>
      </c>
      <c r="O143" s="12" t="s">
        <v>2939</v>
      </c>
      <c r="P143" s="12" t="s">
        <v>1652</v>
      </c>
      <c r="Q143" s="12" t="s">
        <v>1663</v>
      </c>
      <c r="R143" s="12" t="s">
        <v>1671</v>
      </c>
      <c r="S143" s="12" t="s">
        <v>1723</v>
      </c>
      <c r="T143" s="12" t="s">
        <v>1828</v>
      </c>
    </row>
    <row r="144" spans="1:20" x14ac:dyDescent="0.25">
      <c r="A144" s="12" t="s">
        <v>1320</v>
      </c>
      <c r="B144" s="12" t="s">
        <v>739</v>
      </c>
      <c r="C144" s="12" t="s">
        <v>915</v>
      </c>
      <c r="D144" s="12" t="s">
        <v>7</v>
      </c>
      <c r="E144" s="12" t="s">
        <v>15</v>
      </c>
      <c r="F144" s="12" t="s">
        <v>913</v>
      </c>
      <c r="G144" s="12" t="s">
        <v>397</v>
      </c>
      <c r="H144" s="12" t="s">
        <v>1483</v>
      </c>
      <c r="I144" s="12" t="s">
        <v>916</v>
      </c>
      <c r="J144" s="12" t="s">
        <v>1483</v>
      </c>
      <c r="K144" s="12" t="s">
        <v>916</v>
      </c>
      <c r="L144" s="12" t="s">
        <v>2934</v>
      </c>
      <c r="M144" s="12" t="s">
        <v>2935</v>
      </c>
      <c r="N144" s="12" t="s">
        <v>2938</v>
      </c>
      <c r="O144" s="12" t="s">
        <v>2939</v>
      </c>
      <c r="P144" s="12" t="s">
        <v>1652</v>
      </c>
      <c r="Q144" s="12" t="s">
        <v>1661</v>
      </c>
      <c r="R144" s="12" t="s">
        <v>1671</v>
      </c>
      <c r="S144" s="12" t="s">
        <v>1723</v>
      </c>
      <c r="T144" s="12" t="s">
        <v>1832</v>
      </c>
    </row>
    <row r="145" spans="1:20" x14ac:dyDescent="0.25">
      <c r="A145" s="12" t="s">
        <v>1320</v>
      </c>
      <c r="B145" s="12" t="s">
        <v>737</v>
      </c>
      <c r="C145" s="12" t="s">
        <v>917</v>
      </c>
      <c r="D145" s="12" t="s">
        <v>4</v>
      </c>
      <c r="E145" s="12" t="s">
        <v>11</v>
      </c>
      <c r="F145" s="12" t="s">
        <v>913</v>
      </c>
      <c r="G145" s="12" t="s">
        <v>397</v>
      </c>
      <c r="H145" s="12" t="s">
        <v>1483</v>
      </c>
      <c r="I145" s="12" t="s">
        <v>916</v>
      </c>
      <c r="J145" s="12" t="s">
        <v>1483</v>
      </c>
      <c r="K145" s="12" t="s">
        <v>916</v>
      </c>
      <c r="L145" s="12" t="s">
        <v>2934</v>
      </c>
      <c r="M145" s="12" t="s">
        <v>2935</v>
      </c>
      <c r="N145" s="12" t="s">
        <v>2938</v>
      </c>
      <c r="O145" s="12" t="s">
        <v>2939</v>
      </c>
      <c r="P145" s="12" t="s">
        <v>1652</v>
      </c>
      <c r="Q145" s="12" t="s">
        <v>1663</v>
      </c>
      <c r="R145" s="12" t="s">
        <v>1671</v>
      </c>
      <c r="S145" s="12" t="s">
        <v>1723</v>
      </c>
      <c r="T145" s="12" t="s">
        <v>1833</v>
      </c>
    </row>
    <row r="146" spans="1:20" x14ac:dyDescent="0.25">
      <c r="A146" s="12" t="s">
        <v>1320</v>
      </c>
      <c r="B146" s="12" t="s">
        <v>668</v>
      </c>
      <c r="C146" s="12" t="s">
        <v>918</v>
      </c>
      <c r="D146" s="12" t="s">
        <v>7</v>
      </c>
      <c r="E146" s="12" t="s">
        <v>15</v>
      </c>
      <c r="F146" s="12" t="s">
        <v>913</v>
      </c>
      <c r="G146" s="12" t="s">
        <v>397</v>
      </c>
      <c r="H146" s="12" t="s">
        <v>1483</v>
      </c>
      <c r="I146" s="12" t="s">
        <v>881</v>
      </c>
      <c r="J146" s="12" t="s">
        <v>1483</v>
      </c>
      <c r="K146" s="12" t="s">
        <v>881</v>
      </c>
      <c r="L146" s="12" t="s">
        <v>2934</v>
      </c>
      <c r="M146" s="12" t="s">
        <v>2935</v>
      </c>
      <c r="N146" s="12" t="s">
        <v>2938</v>
      </c>
      <c r="O146" s="12" t="s">
        <v>2939</v>
      </c>
      <c r="P146" s="12" t="s">
        <v>1652</v>
      </c>
      <c r="Q146" s="12" t="s">
        <v>1661</v>
      </c>
      <c r="R146" s="12" t="s">
        <v>1671</v>
      </c>
      <c r="S146" s="12" t="s">
        <v>1723</v>
      </c>
      <c r="T146" s="12" t="s">
        <v>1834</v>
      </c>
    </row>
    <row r="147" spans="1:20" x14ac:dyDescent="0.25">
      <c r="A147" s="12" t="s">
        <v>1320</v>
      </c>
      <c r="B147" s="12" t="s">
        <v>751</v>
      </c>
      <c r="C147" s="12" t="s">
        <v>919</v>
      </c>
      <c r="D147" s="12" t="s">
        <v>4</v>
      </c>
      <c r="E147" s="12" t="s">
        <v>13</v>
      </c>
      <c r="F147" s="12" t="s">
        <v>913</v>
      </c>
      <c r="G147" s="12" t="s">
        <v>397</v>
      </c>
      <c r="H147" s="12" t="s">
        <v>1483</v>
      </c>
      <c r="I147" s="12" t="s">
        <v>368</v>
      </c>
      <c r="J147" s="12" t="s">
        <v>1483</v>
      </c>
      <c r="K147" s="12" t="s">
        <v>368</v>
      </c>
      <c r="L147" s="12" t="s">
        <v>2934</v>
      </c>
      <c r="M147" s="12" t="s">
        <v>2935</v>
      </c>
      <c r="N147" s="12" t="s">
        <v>2938</v>
      </c>
      <c r="O147" s="12" t="s">
        <v>2939</v>
      </c>
      <c r="P147" s="12" t="s">
        <v>1652</v>
      </c>
      <c r="Q147" s="12" t="s">
        <v>1666</v>
      </c>
      <c r="R147" s="12" t="s">
        <v>1671</v>
      </c>
      <c r="S147" s="12" t="s">
        <v>1723</v>
      </c>
      <c r="T147" s="12" t="s">
        <v>1827</v>
      </c>
    </row>
    <row r="148" spans="1:20" x14ac:dyDescent="0.25">
      <c r="A148" s="12" t="s">
        <v>1320</v>
      </c>
      <c r="B148" s="12" t="s">
        <v>649</v>
      </c>
      <c r="C148" s="12" t="s">
        <v>920</v>
      </c>
      <c r="D148" s="12" t="s">
        <v>6</v>
      </c>
      <c r="E148" s="12" t="s">
        <v>12</v>
      </c>
      <c r="F148" s="12" t="s">
        <v>913</v>
      </c>
      <c r="G148" s="12" t="s">
        <v>397</v>
      </c>
      <c r="H148" s="12" t="s">
        <v>1483</v>
      </c>
      <c r="I148" s="12" t="s">
        <v>916</v>
      </c>
      <c r="J148" s="12" t="s">
        <v>1483</v>
      </c>
      <c r="K148" s="12" t="s">
        <v>916</v>
      </c>
      <c r="L148" s="12" t="s">
        <v>2934</v>
      </c>
      <c r="M148" s="12" t="s">
        <v>2935</v>
      </c>
      <c r="N148" s="12" t="s">
        <v>2938</v>
      </c>
      <c r="O148" s="12" t="s">
        <v>2939</v>
      </c>
      <c r="P148" s="12" t="s">
        <v>1652</v>
      </c>
      <c r="Q148" s="12" t="s">
        <v>1667</v>
      </c>
      <c r="R148" s="12" t="s">
        <v>1671</v>
      </c>
      <c r="S148" s="12" t="s">
        <v>1723</v>
      </c>
      <c r="T148" s="12" t="s">
        <v>1826</v>
      </c>
    </row>
    <row r="149" spans="1:20" x14ac:dyDescent="0.25">
      <c r="A149" s="12" t="s">
        <v>1320</v>
      </c>
      <c r="B149" s="12" t="s">
        <v>666</v>
      </c>
      <c r="C149" s="12" t="s">
        <v>921</v>
      </c>
      <c r="D149" s="12" t="s">
        <v>7</v>
      </c>
      <c r="E149" s="12" t="s">
        <v>15</v>
      </c>
      <c r="F149" s="12" t="s">
        <v>913</v>
      </c>
      <c r="G149" s="12" t="s">
        <v>397</v>
      </c>
      <c r="H149" s="12" t="s">
        <v>1483</v>
      </c>
      <c r="I149" s="12" t="s">
        <v>881</v>
      </c>
      <c r="J149" s="12" t="s">
        <v>1483</v>
      </c>
      <c r="K149" s="12" t="s">
        <v>881</v>
      </c>
      <c r="L149" s="12" t="s">
        <v>2934</v>
      </c>
      <c r="M149" s="12" t="s">
        <v>2935</v>
      </c>
      <c r="N149" s="12" t="s">
        <v>2938</v>
      </c>
      <c r="O149" s="12" t="s">
        <v>2939</v>
      </c>
      <c r="P149" s="12" t="s">
        <v>1652</v>
      </c>
      <c r="Q149" s="12" t="s">
        <v>1661</v>
      </c>
      <c r="R149" s="12" t="s">
        <v>1671</v>
      </c>
      <c r="S149" s="12" t="s">
        <v>1723</v>
      </c>
      <c r="T149" s="12" t="s">
        <v>1826</v>
      </c>
    </row>
    <row r="150" spans="1:20" x14ac:dyDescent="0.25">
      <c r="A150" s="12" t="s">
        <v>1320</v>
      </c>
      <c r="B150" s="12" t="s">
        <v>806</v>
      </c>
      <c r="C150" s="12" t="s">
        <v>922</v>
      </c>
      <c r="D150" s="12" t="s">
        <v>4</v>
      </c>
      <c r="E150" s="12" t="s">
        <v>11</v>
      </c>
      <c r="F150" s="12" t="s">
        <v>913</v>
      </c>
      <c r="G150" s="12" t="s">
        <v>397</v>
      </c>
      <c r="H150" s="12" t="s">
        <v>1483</v>
      </c>
      <c r="I150" s="12" t="s">
        <v>368</v>
      </c>
      <c r="J150" s="12" t="s">
        <v>1483</v>
      </c>
      <c r="K150" s="12" t="s">
        <v>368</v>
      </c>
      <c r="L150" s="12" t="s">
        <v>2934</v>
      </c>
      <c r="M150" s="12" t="s">
        <v>2935</v>
      </c>
      <c r="N150" s="12" t="s">
        <v>2938</v>
      </c>
      <c r="O150" s="12" t="s">
        <v>2939</v>
      </c>
      <c r="P150" s="12" t="s">
        <v>1652</v>
      </c>
      <c r="Q150" s="12" t="s">
        <v>1663</v>
      </c>
      <c r="R150" s="12" t="s">
        <v>1671</v>
      </c>
      <c r="S150" s="12" t="s">
        <v>1723</v>
      </c>
      <c r="T150" s="12" t="s">
        <v>1835</v>
      </c>
    </row>
    <row r="151" spans="1:20" x14ac:dyDescent="0.25">
      <c r="A151" s="12" t="s">
        <v>1320</v>
      </c>
      <c r="B151" s="12" t="s">
        <v>810</v>
      </c>
      <c r="C151" s="12" t="s">
        <v>923</v>
      </c>
      <c r="D151" s="12" t="s">
        <v>4</v>
      </c>
      <c r="E151" s="12" t="s">
        <v>13</v>
      </c>
      <c r="F151" s="12" t="s">
        <v>913</v>
      </c>
      <c r="G151" s="12" t="s">
        <v>787</v>
      </c>
      <c r="H151" s="12" t="s">
        <v>698</v>
      </c>
      <c r="I151" s="12" t="s">
        <v>924</v>
      </c>
      <c r="J151" s="12" t="s">
        <v>364</v>
      </c>
      <c r="K151" s="12" t="s">
        <v>925</v>
      </c>
      <c r="L151" s="12" t="s">
        <v>2934</v>
      </c>
      <c r="M151" s="12" t="s">
        <v>2935</v>
      </c>
      <c r="N151" s="12" t="s">
        <v>2938</v>
      </c>
      <c r="O151" s="12" t="s">
        <v>2939</v>
      </c>
      <c r="P151" s="12" t="s">
        <v>1652</v>
      </c>
      <c r="Q151" s="12" t="s">
        <v>1666</v>
      </c>
      <c r="R151" s="12" t="s">
        <v>1671</v>
      </c>
      <c r="S151" s="12" t="s">
        <v>1723</v>
      </c>
      <c r="T151" s="12" t="s">
        <v>1833</v>
      </c>
    </row>
    <row r="152" spans="1:20" x14ac:dyDescent="0.25">
      <c r="A152" s="12" t="s">
        <v>1320</v>
      </c>
      <c r="B152" s="12" t="s">
        <v>816</v>
      </c>
      <c r="C152" s="12" t="s">
        <v>926</v>
      </c>
      <c r="D152" s="12" t="s">
        <v>8</v>
      </c>
      <c r="E152" s="12" t="s">
        <v>9</v>
      </c>
      <c r="F152" s="12" t="s">
        <v>927</v>
      </c>
      <c r="G152" s="12" t="s">
        <v>397</v>
      </c>
      <c r="H152" s="12" t="s">
        <v>1483</v>
      </c>
      <c r="I152" s="12" t="s">
        <v>881</v>
      </c>
      <c r="J152" s="12" t="s">
        <v>1483</v>
      </c>
      <c r="K152" s="12" t="s">
        <v>881</v>
      </c>
      <c r="L152" s="12" t="s">
        <v>2934</v>
      </c>
      <c r="M152" s="12" t="s">
        <v>2935</v>
      </c>
      <c r="N152" s="12" t="s">
        <v>2938</v>
      </c>
      <c r="O152" s="12" t="s">
        <v>2939</v>
      </c>
      <c r="P152" s="12" t="s">
        <v>1652</v>
      </c>
      <c r="Q152" s="12" t="s">
        <v>1662</v>
      </c>
      <c r="R152" s="12" t="s">
        <v>1671</v>
      </c>
      <c r="S152" s="12" t="s">
        <v>1723</v>
      </c>
      <c r="T152" s="12" t="s">
        <v>1831</v>
      </c>
    </row>
    <row r="153" spans="1:20" x14ac:dyDescent="0.25">
      <c r="A153" s="12" t="s">
        <v>1320</v>
      </c>
      <c r="B153" s="12" t="s">
        <v>820</v>
      </c>
      <c r="C153" s="12" t="s">
        <v>928</v>
      </c>
      <c r="D153" s="12" t="s">
        <v>7</v>
      </c>
      <c r="E153" s="12" t="s">
        <v>10</v>
      </c>
      <c r="F153" s="12" t="s">
        <v>913</v>
      </c>
      <c r="G153" s="12" t="s">
        <v>397</v>
      </c>
      <c r="H153" s="12" t="s">
        <v>1483</v>
      </c>
      <c r="I153" s="12" t="s">
        <v>881</v>
      </c>
      <c r="J153" s="12" t="s">
        <v>1483</v>
      </c>
      <c r="K153" s="12" t="s">
        <v>881</v>
      </c>
      <c r="L153" s="12" t="s">
        <v>2934</v>
      </c>
      <c r="M153" s="12" t="s">
        <v>2935</v>
      </c>
      <c r="N153" s="12" t="s">
        <v>2938</v>
      </c>
      <c r="O153" s="12" t="s">
        <v>2939</v>
      </c>
      <c r="P153" s="12" t="s">
        <v>1652</v>
      </c>
      <c r="Q153" s="12" t="s">
        <v>1665</v>
      </c>
      <c r="R153" s="12" t="s">
        <v>1671</v>
      </c>
      <c r="S153" s="12" t="s">
        <v>1723</v>
      </c>
      <c r="T153" s="12" t="s">
        <v>1831</v>
      </c>
    </row>
    <row r="154" spans="1:20" x14ac:dyDescent="0.25">
      <c r="A154" s="12" t="s">
        <v>1320</v>
      </c>
      <c r="B154" s="12" t="s">
        <v>734</v>
      </c>
      <c r="C154" s="12" t="s">
        <v>929</v>
      </c>
      <c r="D154" s="12" t="s">
        <v>4</v>
      </c>
      <c r="E154" s="12" t="s">
        <v>11</v>
      </c>
      <c r="F154" s="12" t="s">
        <v>913</v>
      </c>
      <c r="G154" s="12" t="s">
        <v>787</v>
      </c>
      <c r="H154" s="12" t="s">
        <v>673</v>
      </c>
      <c r="I154" s="12" t="s">
        <v>930</v>
      </c>
      <c r="J154" s="12" t="s">
        <v>884</v>
      </c>
      <c r="K154" s="12" t="s">
        <v>931</v>
      </c>
      <c r="L154" s="12" t="s">
        <v>2934</v>
      </c>
      <c r="M154" s="12" t="s">
        <v>2935</v>
      </c>
      <c r="N154" s="12" t="s">
        <v>2938</v>
      </c>
      <c r="O154" s="12" t="s">
        <v>2939</v>
      </c>
      <c r="P154" s="12" t="s">
        <v>1652</v>
      </c>
      <c r="Q154" s="12" t="s">
        <v>1663</v>
      </c>
      <c r="R154" s="12" t="s">
        <v>1671</v>
      </c>
      <c r="S154" s="12" t="s">
        <v>1723</v>
      </c>
      <c r="T154" s="12" t="s">
        <v>1831</v>
      </c>
    </row>
    <row r="155" spans="1:20" x14ac:dyDescent="0.25">
      <c r="A155" s="12" t="s">
        <v>1320</v>
      </c>
      <c r="B155" s="12" t="s">
        <v>688</v>
      </c>
      <c r="C155" s="12" t="s">
        <v>932</v>
      </c>
      <c r="D155" s="12" t="s">
        <v>8</v>
      </c>
      <c r="E155" s="12" t="s">
        <v>9</v>
      </c>
      <c r="F155" s="12" t="s">
        <v>913</v>
      </c>
      <c r="G155" s="12" t="s">
        <v>397</v>
      </c>
      <c r="H155" s="12" t="s">
        <v>673</v>
      </c>
      <c r="I155" s="12" t="s">
        <v>881</v>
      </c>
      <c r="J155" s="12" t="s">
        <v>908</v>
      </c>
      <c r="K155" s="12" t="s">
        <v>895</v>
      </c>
      <c r="L155" s="12" t="s">
        <v>2934</v>
      </c>
      <c r="M155" s="12" t="s">
        <v>2935</v>
      </c>
      <c r="N155" s="12" t="s">
        <v>2938</v>
      </c>
      <c r="O155" s="12" t="s">
        <v>2939</v>
      </c>
      <c r="P155" s="12" t="s">
        <v>1652</v>
      </c>
      <c r="Q155" s="12" t="s">
        <v>1662</v>
      </c>
      <c r="R155" s="12" t="s">
        <v>1671</v>
      </c>
      <c r="S155" s="12" t="s">
        <v>1723</v>
      </c>
      <c r="T155" s="12" t="s">
        <v>1836</v>
      </c>
    </row>
    <row r="156" spans="1:20" x14ac:dyDescent="0.25">
      <c r="A156" s="12" t="s">
        <v>1320</v>
      </c>
      <c r="B156" s="12" t="s">
        <v>692</v>
      </c>
      <c r="C156" s="12" t="s">
        <v>933</v>
      </c>
      <c r="D156" s="12" t="s">
        <v>4</v>
      </c>
      <c r="E156" s="12" t="s">
        <v>11</v>
      </c>
      <c r="F156" s="12" t="s">
        <v>913</v>
      </c>
      <c r="G156" s="12" t="s">
        <v>397</v>
      </c>
      <c r="H156" s="12" t="s">
        <v>673</v>
      </c>
      <c r="I156" s="12" t="s">
        <v>55</v>
      </c>
      <c r="J156" s="12" t="s">
        <v>934</v>
      </c>
      <c r="K156" s="12" t="s">
        <v>895</v>
      </c>
      <c r="L156" s="12" t="s">
        <v>2934</v>
      </c>
      <c r="M156" s="12" t="s">
        <v>2935</v>
      </c>
      <c r="N156" s="12" t="s">
        <v>2938</v>
      </c>
      <c r="O156" s="12" t="s">
        <v>2939</v>
      </c>
      <c r="P156" s="12" t="s">
        <v>1652</v>
      </c>
      <c r="Q156" s="12" t="s">
        <v>1663</v>
      </c>
      <c r="R156" s="12" t="s">
        <v>1671</v>
      </c>
      <c r="S156" s="12" t="s">
        <v>1723</v>
      </c>
      <c r="T156" s="12" t="s">
        <v>1837</v>
      </c>
    </row>
    <row r="157" spans="1:20" x14ac:dyDescent="0.25">
      <c r="A157" s="12" t="s">
        <v>1320</v>
      </c>
      <c r="B157" s="12" t="s">
        <v>740</v>
      </c>
      <c r="C157" s="12" t="s">
        <v>935</v>
      </c>
      <c r="D157" s="12" t="s">
        <v>7</v>
      </c>
      <c r="E157" s="12" t="s">
        <v>10</v>
      </c>
      <c r="F157" s="12" t="s">
        <v>913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895</v>
      </c>
      <c r="L157" s="12" t="s">
        <v>2934</v>
      </c>
      <c r="M157" s="12" t="s">
        <v>2935</v>
      </c>
      <c r="N157" s="12" t="s">
        <v>2938</v>
      </c>
      <c r="O157" s="12" t="s">
        <v>2939</v>
      </c>
      <c r="P157" s="12" t="s">
        <v>1652</v>
      </c>
      <c r="Q157" s="12" t="s">
        <v>1665</v>
      </c>
      <c r="R157" s="12" t="s">
        <v>1671</v>
      </c>
      <c r="S157" s="12" t="s">
        <v>1723</v>
      </c>
      <c r="T157" s="12" t="s">
        <v>1838</v>
      </c>
    </row>
    <row r="158" spans="1:20" x14ac:dyDescent="0.25">
      <c r="A158" s="12" t="s">
        <v>1320</v>
      </c>
      <c r="B158" s="12" t="s">
        <v>651</v>
      </c>
      <c r="C158" s="12" t="s">
        <v>936</v>
      </c>
      <c r="D158" s="12" t="s">
        <v>4</v>
      </c>
      <c r="E158" s="12" t="s">
        <v>11</v>
      </c>
      <c r="F158" s="12" t="s">
        <v>913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895</v>
      </c>
      <c r="L158" s="12" t="s">
        <v>2934</v>
      </c>
      <c r="M158" s="12" t="s">
        <v>2935</v>
      </c>
      <c r="N158" s="12" t="s">
        <v>2938</v>
      </c>
      <c r="O158" s="12" t="s">
        <v>2939</v>
      </c>
      <c r="P158" s="12" t="s">
        <v>1652</v>
      </c>
      <c r="Q158" s="12" t="s">
        <v>1663</v>
      </c>
      <c r="R158" s="12" t="s">
        <v>1671</v>
      </c>
      <c r="S158" s="12" t="s">
        <v>1723</v>
      </c>
      <c r="T158" s="12" t="s">
        <v>1839</v>
      </c>
    </row>
    <row r="159" spans="1:20" x14ac:dyDescent="0.25">
      <c r="A159" s="12" t="s">
        <v>1320</v>
      </c>
      <c r="B159" s="12" t="s">
        <v>753</v>
      </c>
      <c r="C159" s="12" t="s">
        <v>937</v>
      </c>
      <c r="D159" s="12" t="s">
        <v>7</v>
      </c>
      <c r="E159" s="12" t="s">
        <v>15</v>
      </c>
      <c r="F159" s="12" t="s">
        <v>913</v>
      </c>
      <c r="G159" s="12" t="s">
        <v>397</v>
      </c>
      <c r="H159" s="12" t="s">
        <v>673</v>
      </c>
      <c r="I159" s="12" t="s">
        <v>368</v>
      </c>
      <c r="J159" s="12" t="s">
        <v>897</v>
      </c>
      <c r="K159" s="12" t="s">
        <v>938</v>
      </c>
      <c r="L159" s="12" t="s">
        <v>2934</v>
      </c>
      <c r="M159" s="12" t="s">
        <v>2935</v>
      </c>
      <c r="N159" s="12" t="s">
        <v>2938</v>
      </c>
      <c r="O159" s="12" t="s">
        <v>2939</v>
      </c>
      <c r="P159" s="12" t="s">
        <v>1652</v>
      </c>
      <c r="Q159" s="12" t="s">
        <v>1661</v>
      </c>
      <c r="R159" s="12" t="s">
        <v>1671</v>
      </c>
      <c r="S159" s="12" t="s">
        <v>1723</v>
      </c>
      <c r="T159" s="12" t="s">
        <v>1840</v>
      </c>
    </row>
    <row r="160" spans="1:20" x14ac:dyDescent="0.25">
      <c r="A160" s="12" t="s">
        <v>1320</v>
      </c>
      <c r="B160" s="12" t="s">
        <v>665</v>
      </c>
      <c r="C160" s="12" t="s">
        <v>939</v>
      </c>
      <c r="D160" s="12" t="s">
        <v>7</v>
      </c>
      <c r="E160" s="12" t="s">
        <v>10</v>
      </c>
      <c r="F160" s="12" t="s">
        <v>913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885</v>
      </c>
      <c r="L160" s="12" t="s">
        <v>2934</v>
      </c>
      <c r="M160" s="12" t="s">
        <v>2935</v>
      </c>
      <c r="N160" s="12" t="s">
        <v>2938</v>
      </c>
      <c r="O160" s="12" t="s">
        <v>2939</v>
      </c>
      <c r="P160" s="12" t="s">
        <v>1652</v>
      </c>
      <c r="Q160" s="12" t="s">
        <v>1665</v>
      </c>
      <c r="R160" s="12" t="s">
        <v>1671</v>
      </c>
      <c r="S160" s="12" t="s">
        <v>1723</v>
      </c>
      <c r="T160" s="12" t="s">
        <v>1841</v>
      </c>
    </row>
    <row r="161" spans="1:20" x14ac:dyDescent="0.25">
      <c r="A161" s="12" t="s">
        <v>1320</v>
      </c>
      <c r="B161" s="12" t="s">
        <v>808</v>
      </c>
      <c r="C161" s="12" t="s">
        <v>940</v>
      </c>
      <c r="D161" s="12" t="s">
        <v>8</v>
      </c>
      <c r="E161" s="12" t="s">
        <v>9</v>
      </c>
      <c r="F161" s="12" t="s">
        <v>880</v>
      </c>
      <c r="G161" s="12" t="s">
        <v>787</v>
      </c>
      <c r="H161" s="12" t="s">
        <v>673</v>
      </c>
      <c r="I161" s="12" t="s">
        <v>24</v>
      </c>
      <c r="J161" s="12" t="s">
        <v>884</v>
      </c>
      <c r="K161" s="12" t="s">
        <v>898</v>
      </c>
      <c r="L161" s="12" t="s">
        <v>2934</v>
      </c>
      <c r="M161" s="12" t="s">
        <v>2935</v>
      </c>
      <c r="N161" s="12" t="s">
        <v>2938</v>
      </c>
      <c r="O161" s="12" t="s">
        <v>2939</v>
      </c>
      <c r="P161" s="12" t="s">
        <v>1652</v>
      </c>
      <c r="Q161" s="12" t="s">
        <v>1662</v>
      </c>
      <c r="R161" s="12" t="s">
        <v>1671</v>
      </c>
      <c r="S161" s="12" t="s">
        <v>1723</v>
      </c>
      <c r="T161" s="12" t="s">
        <v>1832</v>
      </c>
    </row>
    <row r="162" spans="1:20" x14ac:dyDescent="0.25">
      <c r="A162" s="12" t="s">
        <v>1320</v>
      </c>
      <c r="B162" s="12" t="s">
        <v>755</v>
      </c>
      <c r="C162" s="12" t="s">
        <v>941</v>
      </c>
      <c r="D162" s="12" t="s">
        <v>8</v>
      </c>
      <c r="E162" s="12" t="s">
        <v>9</v>
      </c>
      <c r="F162" s="12" t="s">
        <v>913</v>
      </c>
      <c r="G162" s="12" t="s">
        <v>787</v>
      </c>
      <c r="H162" s="12" t="s">
        <v>673</v>
      </c>
      <c r="I162" s="12" t="s">
        <v>24</v>
      </c>
      <c r="J162" s="12" t="s">
        <v>908</v>
      </c>
      <c r="K162" s="12" t="s">
        <v>881</v>
      </c>
      <c r="L162" s="12" t="s">
        <v>2934</v>
      </c>
      <c r="M162" s="12" t="s">
        <v>2935</v>
      </c>
      <c r="N162" s="12" t="s">
        <v>2938</v>
      </c>
      <c r="O162" s="12" t="s">
        <v>2939</v>
      </c>
      <c r="P162" s="12" t="s">
        <v>1652</v>
      </c>
      <c r="Q162" s="12" t="s">
        <v>1662</v>
      </c>
      <c r="R162" s="12" t="s">
        <v>1671</v>
      </c>
      <c r="S162" s="12" t="s">
        <v>1723</v>
      </c>
      <c r="T162" s="12" t="s">
        <v>1832</v>
      </c>
    </row>
    <row r="163" spans="1:20" x14ac:dyDescent="0.25">
      <c r="A163" s="12" t="s">
        <v>1320</v>
      </c>
      <c r="B163" s="12" t="s">
        <v>730</v>
      </c>
      <c r="C163" s="12" t="s">
        <v>942</v>
      </c>
      <c r="D163" s="12" t="s">
        <v>6</v>
      </c>
      <c r="E163" s="12" t="s">
        <v>12</v>
      </c>
      <c r="F163" s="12" t="s">
        <v>913</v>
      </c>
      <c r="G163" s="12" t="s">
        <v>397</v>
      </c>
      <c r="H163" s="12" t="s">
        <v>673</v>
      </c>
      <c r="I163" s="12" t="s">
        <v>55</v>
      </c>
      <c r="J163" s="12" t="s">
        <v>943</v>
      </c>
      <c r="K163" s="12" t="s">
        <v>944</v>
      </c>
      <c r="L163" s="12" t="s">
        <v>2934</v>
      </c>
      <c r="M163" s="12" t="s">
        <v>2935</v>
      </c>
      <c r="N163" s="12" t="s">
        <v>2938</v>
      </c>
      <c r="O163" s="12" t="s">
        <v>2939</v>
      </c>
      <c r="P163" s="12" t="s">
        <v>1652</v>
      </c>
      <c r="Q163" s="12" t="s">
        <v>1667</v>
      </c>
      <c r="R163" s="12" t="s">
        <v>1671</v>
      </c>
      <c r="S163" s="12" t="s">
        <v>1723</v>
      </c>
      <c r="T163" s="12" t="s">
        <v>1842</v>
      </c>
    </row>
    <row r="164" spans="1:20" x14ac:dyDescent="0.25">
      <c r="A164" s="12" t="s">
        <v>1320</v>
      </c>
      <c r="B164" s="12" t="s">
        <v>673</v>
      </c>
      <c r="C164" s="12" t="s">
        <v>945</v>
      </c>
      <c r="D164" s="12" t="s">
        <v>7</v>
      </c>
      <c r="E164" s="12" t="s">
        <v>15</v>
      </c>
      <c r="F164" s="12" t="s">
        <v>913</v>
      </c>
      <c r="G164" s="12" t="s">
        <v>787</v>
      </c>
      <c r="H164" s="12" t="s">
        <v>673</v>
      </c>
      <c r="I164" s="12" t="s">
        <v>283</v>
      </c>
      <c r="J164" s="12" t="s">
        <v>897</v>
      </c>
      <c r="K164" s="12" t="s">
        <v>881</v>
      </c>
      <c r="L164" s="12" t="s">
        <v>2934</v>
      </c>
      <c r="M164" s="12" t="s">
        <v>2935</v>
      </c>
      <c r="N164" s="12" t="s">
        <v>2938</v>
      </c>
      <c r="O164" s="12" t="s">
        <v>2939</v>
      </c>
      <c r="P164" s="12" t="s">
        <v>1652</v>
      </c>
      <c r="Q164" s="12" t="s">
        <v>1661</v>
      </c>
      <c r="R164" s="12" t="s">
        <v>1671</v>
      </c>
      <c r="S164" s="12" t="s">
        <v>1723</v>
      </c>
      <c r="T164" s="12" t="s">
        <v>1843</v>
      </c>
    </row>
    <row r="165" spans="1:20" x14ac:dyDescent="0.25">
      <c r="A165" s="12" t="s">
        <v>1320</v>
      </c>
      <c r="B165" s="12" t="s">
        <v>721</v>
      </c>
      <c r="C165" s="12" t="s">
        <v>946</v>
      </c>
      <c r="D165" s="12" t="s">
        <v>7</v>
      </c>
      <c r="E165" s="12" t="s">
        <v>10</v>
      </c>
      <c r="F165" s="12" t="s">
        <v>913</v>
      </c>
      <c r="G165" s="12" t="s">
        <v>397</v>
      </c>
      <c r="H165" s="12" t="s">
        <v>673</v>
      </c>
      <c r="I165" s="12" t="s">
        <v>947</v>
      </c>
      <c r="J165" s="12" t="s">
        <v>340</v>
      </c>
      <c r="K165" s="12" t="s">
        <v>906</v>
      </c>
      <c r="L165" s="12" t="s">
        <v>2934</v>
      </c>
      <c r="M165" s="12" t="s">
        <v>2935</v>
      </c>
      <c r="N165" s="12" t="s">
        <v>2938</v>
      </c>
      <c r="O165" s="12" t="s">
        <v>2939</v>
      </c>
      <c r="P165" s="12" t="s">
        <v>1652</v>
      </c>
      <c r="Q165" s="12" t="s">
        <v>1665</v>
      </c>
      <c r="R165" s="12" t="s">
        <v>1671</v>
      </c>
      <c r="S165" s="12" t="s">
        <v>1723</v>
      </c>
      <c r="T165" s="12" t="s">
        <v>1843</v>
      </c>
    </row>
    <row r="166" spans="1:20" x14ac:dyDescent="0.25">
      <c r="A166" s="12" t="s">
        <v>1320</v>
      </c>
      <c r="B166" s="12" t="s">
        <v>698</v>
      </c>
      <c r="C166" s="12" t="s">
        <v>948</v>
      </c>
      <c r="D166" s="12" t="s">
        <v>4</v>
      </c>
      <c r="E166" s="12" t="s">
        <v>11</v>
      </c>
      <c r="F166" s="12" t="s">
        <v>949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906</v>
      </c>
      <c r="L166" s="12" t="s">
        <v>2934</v>
      </c>
      <c r="M166" s="12" t="s">
        <v>2935</v>
      </c>
      <c r="N166" s="12" t="s">
        <v>2938</v>
      </c>
      <c r="O166" s="12" t="s">
        <v>2939</v>
      </c>
      <c r="P166" s="12" t="s">
        <v>1652</v>
      </c>
      <c r="Q166" s="12" t="s">
        <v>1663</v>
      </c>
      <c r="R166" s="12" t="s">
        <v>1671</v>
      </c>
      <c r="S166" s="12" t="s">
        <v>1723</v>
      </c>
      <c r="T166" s="12" t="s">
        <v>1843</v>
      </c>
    </row>
    <row r="167" spans="1:20" x14ac:dyDescent="0.25">
      <c r="A167" s="12" t="s">
        <v>1320</v>
      </c>
      <c r="B167" s="12" t="s">
        <v>724</v>
      </c>
      <c r="C167" s="12" t="s">
        <v>950</v>
      </c>
      <c r="D167" s="12" t="s">
        <v>4</v>
      </c>
      <c r="E167" s="12" t="s">
        <v>15</v>
      </c>
      <c r="F167" s="12" t="s">
        <v>913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2934</v>
      </c>
      <c r="M167" s="12" t="s">
        <v>2935</v>
      </c>
      <c r="N167" s="12" t="s">
        <v>2940</v>
      </c>
      <c r="O167" s="12" t="s">
        <v>2941</v>
      </c>
      <c r="P167" s="12" t="s">
        <v>1652</v>
      </c>
      <c r="Q167" s="12" t="s">
        <v>1661</v>
      </c>
      <c r="R167" s="12" t="s">
        <v>1671</v>
      </c>
      <c r="S167" s="12" t="s">
        <v>1723</v>
      </c>
      <c r="T167" s="12" t="s">
        <v>396</v>
      </c>
    </row>
    <row r="168" spans="1:20" x14ac:dyDescent="0.25">
      <c r="A168" s="12" t="s">
        <v>1320</v>
      </c>
      <c r="B168" s="12" t="s">
        <v>700</v>
      </c>
      <c r="C168" s="12" t="s">
        <v>951</v>
      </c>
      <c r="D168" s="12" t="s">
        <v>7</v>
      </c>
      <c r="E168" s="12" t="s">
        <v>9</v>
      </c>
      <c r="F168" s="12" t="s">
        <v>913</v>
      </c>
      <c r="G168" s="12" t="s">
        <v>397</v>
      </c>
      <c r="H168" s="12" t="s">
        <v>673</v>
      </c>
      <c r="I168" s="12" t="s">
        <v>924</v>
      </c>
      <c r="J168" s="12" t="s">
        <v>908</v>
      </c>
      <c r="K168" s="12" t="s">
        <v>952</v>
      </c>
      <c r="L168" s="12" t="s">
        <v>2934</v>
      </c>
      <c r="M168" s="12" t="s">
        <v>2935</v>
      </c>
      <c r="N168" s="12" t="s">
        <v>2940</v>
      </c>
      <c r="O168" s="12" t="s">
        <v>2941</v>
      </c>
      <c r="P168" s="12" t="s">
        <v>1652</v>
      </c>
      <c r="Q168" s="12" t="s">
        <v>1662</v>
      </c>
      <c r="R168" s="12" t="s">
        <v>1671</v>
      </c>
      <c r="S168" s="12" t="s">
        <v>1723</v>
      </c>
      <c r="T168" s="12" t="s">
        <v>1844</v>
      </c>
    </row>
    <row r="169" spans="1:20" x14ac:dyDescent="0.25">
      <c r="A169" s="12" t="s">
        <v>1320</v>
      </c>
      <c r="B169" s="12" t="s">
        <v>749</v>
      </c>
      <c r="C169" s="12" t="s">
        <v>953</v>
      </c>
      <c r="D169" s="12" t="s">
        <v>8</v>
      </c>
      <c r="E169" s="12" t="s">
        <v>17</v>
      </c>
      <c r="F169" s="12" t="s">
        <v>913</v>
      </c>
      <c r="G169" s="12" t="s">
        <v>397</v>
      </c>
      <c r="H169" s="12" t="s">
        <v>673</v>
      </c>
      <c r="I169" s="12" t="s">
        <v>890</v>
      </c>
      <c r="J169" s="12" t="s">
        <v>364</v>
      </c>
      <c r="K169" s="12" t="s">
        <v>931</v>
      </c>
      <c r="L169" s="12" t="s">
        <v>2934</v>
      </c>
      <c r="M169" s="12" t="s">
        <v>2935</v>
      </c>
      <c r="N169" s="12" t="s">
        <v>2940</v>
      </c>
      <c r="O169" s="12" t="s">
        <v>2941</v>
      </c>
      <c r="P169" s="12" t="s">
        <v>1652</v>
      </c>
      <c r="Q169" s="12" t="s">
        <v>1664</v>
      </c>
      <c r="R169" s="12" t="s">
        <v>1671</v>
      </c>
      <c r="S169" s="12" t="s">
        <v>1723</v>
      </c>
      <c r="T169" s="12" t="s">
        <v>1845</v>
      </c>
    </row>
    <row r="170" spans="1:20" x14ac:dyDescent="0.25">
      <c r="A170" s="12" t="s">
        <v>1320</v>
      </c>
      <c r="B170" s="12" t="s">
        <v>796</v>
      </c>
      <c r="C170" s="12" t="s">
        <v>954</v>
      </c>
      <c r="D170" s="12" t="s">
        <v>6</v>
      </c>
      <c r="E170" s="12" t="s">
        <v>11</v>
      </c>
      <c r="F170" s="12" t="s">
        <v>913</v>
      </c>
      <c r="G170" s="12" t="s">
        <v>397</v>
      </c>
      <c r="H170" s="12" t="s">
        <v>673</v>
      </c>
      <c r="I170" s="12" t="s">
        <v>930</v>
      </c>
      <c r="J170" s="12" t="s">
        <v>340</v>
      </c>
      <c r="K170" s="12" t="s">
        <v>955</v>
      </c>
      <c r="L170" s="12" t="s">
        <v>2934</v>
      </c>
      <c r="M170" s="12" t="s">
        <v>2935</v>
      </c>
      <c r="N170" s="12" t="s">
        <v>2940</v>
      </c>
      <c r="O170" s="12" t="s">
        <v>2941</v>
      </c>
      <c r="P170" s="12" t="s">
        <v>1652</v>
      </c>
      <c r="Q170" s="12" t="s">
        <v>1663</v>
      </c>
      <c r="R170" s="12" t="s">
        <v>1671</v>
      </c>
      <c r="S170" s="12" t="s">
        <v>1723</v>
      </c>
      <c r="T170" s="12" t="s">
        <v>396</v>
      </c>
    </row>
    <row r="171" spans="1:20" x14ac:dyDescent="0.25">
      <c r="A171" s="12" t="s">
        <v>1320</v>
      </c>
      <c r="B171" s="12" t="s">
        <v>674</v>
      </c>
      <c r="C171" s="12" t="s">
        <v>956</v>
      </c>
      <c r="D171" s="12" t="s">
        <v>6</v>
      </c>
      <c r="E171" s="12" t="s">
        <v>13</v>
      </c>
      <c r="F171" s="12" t="s">
        <v>913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952</v>
      </c>
      <c r="L171" s="12" t="s">
        <v>2934</v>
      </c>
      <c r="M171" s="12" t="s">
        <v>2935</v>
      </c>
      <c r="N171" s="12" t="s">
        <v>2940</v>
      </c>
      <c r="O171" s="12" t="s">
        <v>2941</v>
      </c>
      <c r="P171" s="12" t="s">
        <v>1652</v>
      </c>
      <c r="Q171" s="12" t="s">
        <v>1666</v>
      </c>
      <c r="R171" s="12" t="s">
        <v>1671</v>
      </c>
      <c r="S171" s="12" t="s">
        <v>1723</v>
      </c>
      <c r="T171" s="12" t="s">
        <v>1846</v>
      </c>
    </row>
    <row r="172" spans="1:20" x14ac:dyDescent="0.25">
      <c r="A172" s="12" t="s">
        <v>1320</v>
      </c>
      <c r="B172" s="12" t="s">
        <v>827</v>
      </c>
      <c r="C172" s="12" t="s">
        <v>957</v>
      </c>
      <c r="D172" s="12" t="s">
        <v>4</v>
      </c>
      <c r="E172" s="12" t="s">
        <v>10</v>
      </c>
      <c r="F172" s="12" t="s">
        <v>913</v>
      </c>
      <c r="G172" s="12" t="s">
        <v>397</v>
      </c>
      <c r="H172" s="12" t="s">
        <v>673</v>
      </c>
      <c r="I172" s="12" t="s">
        <v>930</v>
      </c>
      <c r="J172" s="12" t="s">
        <v>381</v>
      </c>
      <c r="K172" s="12" t="s">
        <v>952</v>
      </c>
      <c r="L172" s="12" t="s">
        <v>2934</v>
      </c>
      <c r="M172" s="12" t="s">
        <v>2935</v>
      </c>
      <c r="N172" s="12" t="s">
        <v>2940</v>
      </c>
      <c r="O172" s="12" t="s">
        <v>2941</v>
      </c>
      <c r="P172" s="12" t="s">
        <v>1652</v>
      </c>
      <c r="Q172" s="12" t="s">
        <v>1665</v>
      </c>
      <c r="R172" s="12" t="s">
        <v>1671</v>
      </c>
      <c r="S172" s="12" t="s">
        <v>1723</v>
      </c>
      <c r="T172" s="12" t="s">
        <v>1846</v>
      </c>
    </row>
    <row r="173" spans="1:20" x14ac:dyDescent="0.25">
      <c r="A173" s="12" t="s">
        <v>1320</v>
      </c>
      <c r="B173" s="12" t="s">
        <v>676</v>
      </c>
      <c r="C173" s="12" t="s">
        <v>958</v>
      </c>
      <c r="D173" s="12" t="s">
        <v>6</v>
      </c>
      <c r="E173" s="12" t="s">
        <v>11</v>
      </c>
      <c r="F173" s="12" t="s">
        <v>913</v>
      </c>
      <c r="G173" s="12" t="s">
        <v>397</v>
      </c>
      <c r="H173" s="12" t="s">
        <v>673</v>
      </c>
      <c r="I173" s="12" t="s">
        <v>930</v>
      </c>
      <c r="J173" s="12" t="s">
        <v>340</v>
      </c>
      <c r="K173" s="12" t="s">
        <v>955</v>
      </c>
      <c r="L173" s="12" t="s">
        <v>2934</v>
      </c>
      <c r="M173" s="12" t="s">
        <v>2935</v>
      </c>
      <c r="N173" s="12" t="s">
        <v>2940</v>
      </c>
      <c r="O173" s="12" t="s">
        <v>2941</v>
      </c>
      <c r="P173" s="12" t="s">
        <v>1652</v>
      </c>
      <c r="Q173" s="12" t="s">
        <v>1663</v>
      </c>
      <c r="R173" s="12" t="s">
        <v>1671</v>
      </c>
      <c r="S173" s="12" t="s">
        <v>1723</v>
      </c>
      <c r="T173" s="12" t="s">
        <v>1847</v>
      </c>
    </row>
    <row r="174" spans="1:20" x14ac:dyDescent="0.25">
      <c r="A174" s="12" t="s">
        <v>1320</v>
      </c>
      <c r="B174" s="12" t="s">
        <v>790</v>
      </c>
      <c r="C174" s="12" t="s">
        <v>959</v>
      </c>
      <c r="D174" s="12" t="s">
        <v>6</v>
      </c>
      <c r="E174" s="12" t="s">
        <v>11</v>
      </c>
      <c r="F174" s="12" t="s">
        <v>913</v>
      </c>
      <c r="G174" s="12" t="s">
        <v>397</v>
      </c>
      <c r="H174" s="12" t="s">
        <v>673</v>
      </c>
      <c r="I174" s="12" t="s">
        <v>930</v>
      </c>
      <c r="J174" s="12" t="s">
        <v>340</v>
      </c>
      <c r="K174" s="12" t="s">
        <v>955</v>
      </c>
      <c r="L174" s="12" t="s">
        <v>2934</v>
      </c>
      <c r="M174" s="12" t="s">
        <v>2935</v>
      </c>
      <c r="N174" s="12" t="s">
        <v>2940</v>
      </c>
      <c r="O174" s="12" t="s">
        <v>2941</v>
      </c>
      <c r="P174" s="12" t="s">
        <v>1652</v>
      </c>
      <c r="Q174" s="12" t="s">
        <v>1663</v>
      </c>
      <c r="R174" s="12" t="s">
        <v>1671</v>
      </c>
      <c r="S174" s="12" t="s">
        <v>1723</v>
      </c>
      <c r="T174" s="12" t="s">
        <v>1848</v>
      </c>
    </row>
    <row r="175" spans="1:20" x14ac:dyDescent="0.25">
      <c r="A175" s="12" t="s">
        <v>1320</v>
      </c>
      <c r="B175" s="12" t="s">
        <v>795</v>
      </c>
      <c r="C175" s="12" t="s">
        <v>960</v>
      </c>
      <c r="D175" s="12" t="s">
        <v>4</v>
      </c>
      <c r="E175" s="12" t="s">
        <v>15</v>
      </c>
      <c r="F175" s="12" t="s">
        <v>927</v>
      </c>
      <c r="G175" s="12" t="s">
        <v>397</v>
      </c>
      <c r="H175" s="12" t="s">
        <v>673</v>
      </c>
      <c r="I175" s="12" t="s">
        <v>961</v>
      </c>
      <c r="J175" s="12" t="s">
        <v>364</v>
      </c>
      <c r="K175" s="12" t="s">
        <v>955</v>
      </c>
      <c r="L175" s="12" t="s">
        <v>2934</v>
      </c>
      <c r="M175" s="12" t="s">
        <v>2935</v>
      </c>
      <c r="N175" s="12" t="s">
        <v>2940</v>
      </c>
      <c r="O175" s="12" t="s">
        <v>2941</v>
      </c>
      <c r="P175" s="12" t="s">
        <v>1652</v>
      </c>
      <c r="Q175" s="12" t="s">
        <v>1661</v>
      </c>
      <c r="R175" s="12" t="s">
        <v>1671</v>
      </c>
      <c r="S175" s="12" t="s">
        <v>1723</v>
      </c>
      <c r="T175" s="12" t="s">
        <v>1832</v>
      </c>
    </row>
    <row r="176" spans="1:20" x14ac:dyDescent="0.25">
      <c r="A176" s="12" t="s">
        <v>1320</v>
      </c>
      <c r="B176" s="12" t="s">
        <v>669</v>
      </c>
      <c r="C176" s="12" t="s">
        <v>962</v>
      </c>
      <c r="D176" s="12" t="s">
        <v>6</v>
      </c>
      <c r="E176" s="12" t="s">
        <v>11</v>
      </c>
      <c r="F176" s="12" t="s">
        <v>963</v>
      </c>
      <c r="G176" s="12" t="s">
        <v>397</v>
      </c>
      <c r="H176" s="12" t="s">
        <v>673</v>
      </c>
      <c r="I176" s="12" t="s">
        <v>961</v>
      </c>
      <c r="J176" s="12" t="s">
        <v>340</v>
      </c>
      <c r="K176" s="12" t="s">
        <v>888</v>
      </c>
      <c r="L176" s="12" t="s">
        <v>2934</v>
      </c>
      <c r="M176" s="12" t="s">
        <v>2935</v>
      </c>
      <c r="N176" s="12" t="s">
        <v>2940</v>
      </c>
      <c r="O176" s="12" t="s">
        <v>2941</v>
      </c>
      <c r="P176" s="12" t="s">
        <v>1652</v>
      </c>
      <c r="Q176" s="12" t="s">
        <v>1663</v>
      </c>
      <c r="R176" s="12" t="s">
        <v>1671</v>
      </c>
      <c r="S176" s="12" t="s">
        <v>1723</v>
      </c>
      <c r="T176" s="12" t="s">
        <v>1834</v>
      </c>
    </row>
    <row r="177" spans="1:20" x14ac:dyDescent="0.25">
      <c r="A177" s="12" t="s">
        <v>1320</v>
      </c>
      <c r="B177" s="12" t="s">
        <v>792</v>
      </c>
      <c r="C177" s="12" t="s">
        <v>964</v>
      </c>
      <c r="D177" s="12" t="s">
        <v>7</v>
      </c>
      <c r="E177" s="12" t="s">
        <v>9</v>
      </c>
      <c r="F177" s="12" t="s">
        <v>913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2934</v>
      </c>
      <c r="M177" s="12" t="s">
        <v>2935</v>
      </c>
      <c r="N177" s="12" t="s">
        <v>2940</v>
      </c>
      <c r="O177" s="12" t="s">
        <v>2941</v>
      </c>
      <c r="P177" s="12" t="s">
        <v>1652</v>
      </c>
      <c r="Q177" s="12" t="s">
        <v>1662</v>
      </c>
      <c r="R177" s="12" t="s">
        <v>1671</v>
      </c>
      <c r="S177" s="12" t="s">
        <v>1723</v>
      </c>
      <c r="T177" s="12" t="s">
        <v>1834</v>
      </c>
    </row>
    <row r="178" spans="1:20" x14ac:dyDescent="0.25">
      <c r="A178" s="12" t="s">
        <v>1320</v>
      </c>
      <c r="B178" s="12" t="s">
        <v>771</v>
      </c>
      <c r="C178" s="12" t="s">
        <v>965</v>
      </c>
      <c r="D178" s="12" t="s">
        <v>6</v>
      </c>
      <c r="E178" s="12" t="s">
        <v>11</v>
      </c>
      <c r="F178" s="12" t="s">
        <v>966</v>
      </c>
      <c r="G178" s="12" t="s">
        <v>814</v>
      </c>
      <c r="H178" s="12" t="s">
        <v>698</v>
      </c>
      <c r="I178" s="12" t="s">
        <v>94</v>
      </c>
      <c r="J178" s="12" t="s">
        <v>967</v>
      </c>
      <c r="K178" s="12" t="s">
        <v>968</v>
      </c>
      <c r="L178" s="12" t="s">
        <v>2934</v>
      </c>
      <c r="M178" s="12" t="s">
        <v>2942</v>
      </c>
      <c r="N178" s="12" t="s">
        <v>2940</v>
      </c>
      <c r="O178" s="12" t="s">
        <v>2941</v>
      </c>
      <c r="P178" s="12" t="s">
        <v>1652</v>
      </c>
      <c r="Q178" s="12" t="s">
        <v>1663</v>
      </c>
      <c r="R178" s="12" t="s">
        <v>1671</v>
      </c>
      <c r="S178" s="12" t="s">
        <v>1724</v>
      </c>
      <c r="T178" s="12" t="s">
        <v>1849</v>
      </c>
    </row>
    <row r="179" spans="1:20" x14ac:dyDescent="0.25">
      <c r="A179" s="12" t="s">
        <v>1320</v>
      </c>
      <c r="B179" s="12" t="s">
        <v>712</v>
      </c>
      <c r="C179" s="12" t="s">
        <v>969</v>
      </c>
      <c r="D179" s="12" t="s">
        <v>6</v>
      </c>
      <c r="E179" s="12" t="s">
        <v>10</v>
      </c>
      <c r="F179" s="12" t="s">
        <v>927</v>
      </c>
      <c r="G179" s="12" t="s">
        <v>814</v>
      </c>
      <c r="H179" s="12" t="s">
        <v>698</v>
      </c>
      <c r="I179" s="12" t="s">
        <v>59</v>
      </c>
      <c r="J179" s="12" t="s">
        <v>970</v>
      </c>
      <c r="K179" s="12" t="s">
        <v>971</v>
      </c>
      <c r="L179" s="12" t="s">
        <v>2934</v>
      </c>
      <c r="M179" s="12" t="s">
        <v>2942</v>
      </c>
      <c r="N179" s="12" t="s">
        <v>2943</v>
      </c>
      <c r="O179" s="12" t="s">
        <v>2944</v>
      </c>
      <c r="P179" s="12" t="s">
        <v>1652</v>
      </c>
      <c r="Q179" s="12" t="s">
        <v>1665</v>
      </c>
      <c r="R179" s="12" t="s">
        <v>1671</v>
      </c>
      <c r="S179" s="12" t="s">
        <v>1724</v>
      </c>
      <c r="T179" s="12" t="s">
        <v>1850</v>
      </c>
    </row>
    <row r="180" spans="1:20" x14ac:dyDescent="0.25">
      <c r="A180" s="12" t="s">
        <v>1320</v>
      </c>
      <c r="B180" s="12" t="s">
        <v>747</v>
      </c>
      <c r="C180" s="12" t="s">
        <v>972</v>
      </c>
      <c r="D180" s="12" t="s">
        <v>8</v>
      </c>
      <c r="E180" s="12" t="s">
        <v>13</v>
      </c>
      <c r="F180" s="12" t="s">
        <v>966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2934</v>
      </c>
      <c r="M180" s="12" t="s">
        <v>2942</v>
      </c>
      <c r="N180" s="12" t="s">
        <v>2943</v>
      </c>
      <c r="O180" s="12" t="s">
        <v>2944</v>
      </c>
      <c r="P180" s="12" t="s">
        <v>1652</v>
      </c>
      <c r="Q180" s="12" t="s">
        <v>1666</v>
      </c>
      <c r="R180" s="12" t="s">
        <v>1671</v>
      </c>
      <c r="S180" s="12" t="s">
        <v>1724</v>
      </c>
      <c r="T180" s="12" t="s">
        <v>1851</v>
      </c>
    </row>
    <row r="181" spans="1:20" x14ac:dyDescent="0.25">
      <c r="A181" s="12" t="s">
        <v>1320</v>
      </c>
      <c r="B181" s="12" t="s">
        <v>748</v>
      </c>
      <c r="C181" s="12" t="s">
        <v>973</v>
      </c>
      <c r="D181" s="12" t="s">
        <v>8</v>
      </c>
      <c r="E181" s="12" t="s">
        <v>11</v>
      </c>
      <c r="F181" s="12" t="s">
        <v>927</v>
      </c>
      <c r="G181" s="12" t="s">
        <v>814</v>
      </c>
      <c r="H181" s="12" t="s">
        <v>698</v>
      </c>
      <c r="I181" s="12" t="s">
        <v>138</v>
      </c>
      <c r="J181" s="12" t="s">
        <v>974</v>
      </c>
      <c r="K181" s="12" t="s">
        <v>57</v>
      </c>
      <c r="L181" s="12" t="s">
        <v>2934</v>
      </c>
      <c r="M181" s="12" t="s">
        <v>2942</v>
      </c>
      <c r="N181" s="12" t="s">
        <v>2943</v>
      </c>
      <c r="O181" s="12" t="s">
        <v>2944</v>
      </c>
      <c r="P181" s="12" t="s">
        <v>1652</v>
      </c>
      <c r="Q181" s="12" t="s">
        <v>1663</v>
      </c>
      <c r="R181" s="12" t="s">
        <v>1671</v>
      </c>
      <c r="S181" s="12" t="s">
        <v>1724</v>
      </c>
      <c r="T181" s="12" t="s">
        <v>1851</v>
      </c>
    </row>
    <row r="182" spans="1:20" x14ac:dyDescent="0.25">
      <c r="A182" s="12" t="s">
        <v>1320</v>
      </c>
      <c r="B182" s="12" t="s">
        <v>805</v>
      </c>
      <c r="C182" s="12" t="s">
        <v>975</v>
      </c>
      <c r="D182" s="12" t="s">
        <v>8</v>
      </c>
      <c r="E182" s="12" t="s">
        <v>11</v>
      </c>
      <c r="F182" s="12" t="s">
        <v>966</v>
      </c>
      <c r="G182" s="12" t="s">
        <v>814</v>
      </c>
      <c r="H182" s="12" t="s">
        <v>698</v>
      </c>
      <c r="I182" s="12" t="s">
        <v>976</v>
      </c>
      <c r="J182" s="12" t="s">
        <v>977</v>
      </c>
      <c r="K182" s="12" t="s">
        <v>58</v>
      </c>
      <c r="L182" s="12" t="s">
        <v>2934</v>
      </c>
      <c r="M182" s="12" t="s">
        <v>2942</v>
      </c>
      <c r="N182" s="12" t="s">
        <v>2943</v>
      </c>
      <c r="O182" s="12" t="s">
        <v>2944</v>
      </c>
      <c r="P182" s="12" t="s">
        <v>1652</v>
      </c>
      <c r="Q182" s="12" t="s">
        <v>1663</v>
      </c>
      <c r="R182" s="12" t="s">
        <v>1671</v>
      </c>
      <c r="S182" s="12" t="s">
        <v>1724</v>
      </c>
      <c r="T182" s="12" t="s">
        <v>1852</v>
      </c>
    </row>
    <row r="183" spans="1:20" x14ac:dyDescent="0.25">
      <c r="A183" s="12" t="s">
        <v>1320</v>
      </c>
      <c r="B183" s="12" t="s">
        <v>811</v>
      </c>
      <c r="C183" s="12" t="s">
        <v>978</v>
      </c>
      <c r="D183" s="12" t="s">
        <v>4</v>
      </c>
      <c r="E183" s="12" t="s">
        <v>9</v>
      </c>
      <c r="F183" s="12" t="s">
        <v>979</v>
      </c>
      <c r="G183" s="12" t="s">
        <v>814</v>
      </c>
      <c r="H183" s="12" t="s">
        <v>698</v>
      </c>
      <c r="I183" s="12" t="s">
        <v>41</v>
      </c>
      <c r="J183" s="12" t="s">
        <v>967</v>
      </c>
      <c r="K183" s="12" t="s">
        <v>58</v>
      </c>
      <c r="L183" s="12" t="s">
        <v>2934</v>
      </c>
      <c r="M183" s="12" t="s">
        <v>2942</v>
      </c>
      <c r="N183" s="12" t="s">
        <v>2943</v>
      </c>
      <c r="O183" s="12" t="s">
        <v>2944</v>
      </c>
      <c r="P183" s="12" t="s">
        <v>1652</v>
      </c>
      <c r="Q183" s="12" t="s">
        <v>1662</v>
      </c>
      <c r="R183" s="12" t="s">
        <v>1671</v>
      </c>
      <c r="S183" s="12" t="s">
        <v>1724</v>
      </c>
      <c r="T183" s="12" t="s">
        <v>1853</v>
      </c>
    </row>
    <row r="184" spans="1:20" x14ac:dyDescent="0.25">
      <c r="A184" s="12" t="s">
        <v>1320</v>
      </c>
      <c r="B184" s="12" t="s">
        <v>683</v>
      </c>
      <c r="C184" s="12" t="s">
        <v>980</v>
      </c>
      <c r="D184" s="12" t="s">
        <v>6</v>
      </c>
      <c r="E184" s="12" t="s">
        <v>15</v>
      </c>
      <c r="F184" s="12" t="s">
        <v>966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2934</v>
      </c>
      <c r="M184" s="12" t="s">
        <v>2942</v>
      </c>
      <c r="N184" s="12" t="s">
        <v>2943</v>
      </c>
      <c r="O184" s="12" t="s">
        <v>2944</v>
      </c>
      <c r="P184" s="12" t="s">
        <v>1652</v>
      </c>
      <c r="Q184" s="12" t="s">
        <v>1661</v>
      </c>
      <c r="R184" s="12" t="s">
        <v>1671</v>
      </c>
      <c r="S184" s="12" t="s">
        <v>1724</v>
      </c>
      <c r="T184" s="12" t="s">
        <v>1850</v>
      </c>
    </row>
    <row r="185" spans="1:20" x14ac:dyDescent="0.25">
      <c r="A185" s="12" t="s">
        <v>1320</v>
      </c>
      <c r="B185" s="12" t="s">
        <v>679</v>
      </c>
      <c r="C185" s="12" t="s">
        <v>981</v>
      </c>
      <c r="D185" s="12" t="s">
        <v>4</v>
      </c>
      <c r="E185" s="12" t="s">
        <v>9</v>
      </c>
      <c r="F185" s="12" t="s">
        <v>966</v>
      </c>
      <c r="G185" s="12" t="s">
        <v>814</v>
      </c>
      <c r="H185" s="12" t="s">
        <v>698</v>
      </c>
      <c r="I185" s="12" t="s">
        <v>41</v>
      </c>
      <c r="J185" s="12" t="s">
        <v>967</v>
      </c>
      <c r="K185" s="12" t="s">
        <v>58</v>
      </c>
      <c r="L185" s="12" t="s">
        <v>2934</v>
      </c>
      <c r="M185" s="12" t="s">
        <v>2942</v>
      </c>
      <c r="N185" s="12" t="s">
        <v>2943</v>
      </c>
      <c r="O185" s="12" t="s">
        <v>2944</v>
      </c>
      <c r="P185" s="12" t="s">
        <v>1652</v>
      </c>
      <c r="Q185" s="12" t="s">
        <v>1662</v>
      </c>
      <c r="R185" s="12" t="s">
        <v>1671</v>
      </c>
      <c r="S185" s="12" t="s">
        <v>1724</v>
      </c>
      <c r="T185" s="12" t="s">
        <v>1852</v>
      </c>
    </row>
    <row r="186" spans="1:20" x14ac:dyDescent="0.25">
      <c r="A186" s="12" t="s">
        <v>1320</v>
      </c>
      <c r="B186" s="12" t="s">
        <v>399</v>
      </c>
      <c r="C186" s="12" t="s">
        <v>982</v>
      </c>
      <c r="D186" s="12" t="s">
        <v>8</v>
      </c>
      <c r="E186" s="12" t="s">
        <v>11</v>
      </c>
      <c r="F186" s="12" t="s">
        <v>927</v>
      </c>
      <c r="G186" s="12" t="s">
        <v>814</v>
      </c>
      <c r="H186" s="12" t="s">
        <v>698</v>
      </c>
      <c r="I186" s="12" t="s">
        <v>976</v>
      </c>
      <c r="J186" s="12" t="s">
        <v>977</v>
      </c>
      <c r="K186" s="12" t="s">
        <v>58</v>
      </c>
      <c r="L186" s="12" t="s">
        <v>2934</v>
      </c>
      <c r="M186" s="12" t="s">
        <v>2942</v>
      </c>
      <c r="N186" s="12" t="s">
        <v>2943</v>
      </c>
      <c r="O186" s="12" t="s">
        <v>2944</v>
      </c>
      <c r="P186" s="12" t="s">
        <v>1652</v>
      </c>
      <c r="Q186" s="12" t="s">
        <v>1663</v>
      </c>
      <c r="R186" s="12" t="s">
        <v>1671</v>
      </c>
      <c r="S186" s="12" t="s">
        <v>1724</v>
      </c>
      <c r="T186" s="12" t="s">
        <v>1852</v>
      </c>
    </row>
    <row r="187" spans="1:20" x14ac:dyDescent="0.25">
      <c r="A187" s="12" t="s">
        <v>1320</v>
      </c>
      <c r="B187" s="12" t="s">
        <v>804</v>
      </c>
      <c r="C187" s="12" t="s">
        <v>983</v>
      </c>
      <c r="D187" s="12" t="s">
        <v>8</v>
      </c>
      <c r="E187" s="12" t="s">
        <v>11</v>
      </c>
      <c r="F187" s="12" t="s">
        <v>927</v>
      </c>
      <c r="G187" s="12" t="s">
        <v>814</v>
      </c>
      <c r="H187" s="12" t="s">
        <v>698</v>
      </c>
      <c r="I187" s="12" t="s">
        <v>976</v>
      </c>
      <c r="J187" s="12" t="s">
        <v>977</v>
      </c>
      <c r="K187" s="12" t="s">
        <v>58</v>
      </c>
      <c r="L187" s="12" t="s">
        <v>2934</v>
      </c>
      <c r="M187" s="12" t="s">
        <v>2942</v>
      </c>
      <c r="N187" s="12" t="s">
        <v>2943</v>
      </c>
      <c r="O187" s="12" t="s">
        <v>2944</v>
      </c>
      <c r="P187" s="12" t="s">
        <v>1652</v>
      </c>
      <c r="Q187" s="12" t="s">
        <v>1663</v>
      </c>
      <c r="R187" s="12" t="s">
        <v>1671</v>
      </c>
      <c r="S187" s="12" t="s">
        <v>1724</v>
      </c>
      <c r="T187" s="12" t="s">
        <v>1852</v>
      </c>
    </row>
    <row r="188" spans="1:20" x14ac:dyDescent="0.25">
      <c r="A188" s="12" t="s">
        <v>1320</v>
      </c>
      <c r="B188" s="12" t="s">
        <v>814</v>
      </c>
      <c r="C188" s="12" t="s">
        <v>984</v>
      </c>
      <c r="D188" s="12" t="s">
        <v>7</v>
      </c>
      <c r="E188" s="12" t="s">
        <v>12</v>
      </c>
      <c r="F188" s="12" t="s">
        <v>927</v>
      </c>
      <c r="G188" s="12" t="s">
        <v>814</v>
      </c>
      <c r="H188" s="12" t="s">
        <v>698</v>
      </c>
      <c r="I188" s="12" t="s">
        <v>976</v>
      </c>
      <c r="J188" s="12" t="s">
        <v>977</v>
      </c>
      <c r="K188" s="12" t="s">
        <v>58</v>
      </c>
      <c r="L188" s="12" t="s">
        <v>2934</v>
      </c>
      <c r="M188" s="12" t="s">
        <v>2942</v>
      </c>
      <c r="N188" s="12" t="s">
        <v>2943</v>
      </c>
      <c r="O188" s="12" t="s">
        <v>2944</v>
      </c>
      <c r="P188" s="12" t="s">
        <v>1652</v>
      </c>
      <c r="Q188" s="12" t="s">
        <v>1667</v>
      </c>
      <c r="R188" s="12" t="s">
        <v>1671</v>
      </c>
      <c r="S188" s="12" t="s">
        <v>1724</v>
      </c>
      <c r="T188" s="12" t="s">
        <v>1854</v>
      </c>
    </row>
    <row r="189" spans="1:20" x14ac:dyDescent="0.25">
      <c r="A189" s="12" t="s">
        <v>1320</v>
      </c>
      <c r="B189" s="12" t="s">
        <v>398</v>
      </c>
      <c r="C189" s="12" t="s">
        <v>985</v>
      </c>
      <c r="D189" s="12" t="s">
        <v>4</v>
      </c>
      <c r="E189" s="12" t="s">
        <v>9</v>
      </c>
      <c r="F189" s="12" t="s">
        <v>966</v>
      </c>
      <c r="G189" s="12" t="s">
        <v>814</v>
      </c>
      <c r="H189" s="12" t="s">
        <v>698</v>
      </c>
      <c r="I189" s="12" t="s">
        <v>53</v>
      </c>
      <c r="J189" s="12" t="s">
        <v>986</v>
      </c>
      <c r="K189" s="12" t="s">
        <v>88</v>
      </c>
      <c r="L189" s="12" t="s">
        <v>2934</v>
      </c>
      <c r="M189" s="12" t="s">
        <v>2942</v>
      </c>
      <c r="N189" s="12" t="s">
        <v>2943</v>
      </c>
      <c r="O189" s="12" t="s">
        <v>2944</v>
      </c>
      <c r="P189" s="12" t="s">
        <v>1652</v>
      </c>
      <c r="Q189" s="12" t="s">
        <v>1662</v>
      </c>
      <c r="R189" s="12" t="s">
        <v>1671</v>
      </c>
      <c r="S189" s="12" t="s">
        <v>1724</v>
      </c>
      <c r="T189" s="12" t="s">
        <v>1855</v>
      </c>
    </row>
    <row r="190" spans="1:20" x14ac:dyDescent="0.25">
      <c r="A190" s="12" t="s">
        <v>1320</v>
      </c>
      <c r="B190" s="12" t="s">
        <v>397</v>
      </c>
      <c r="C190" s="12" t="s">
        <v>987</v>
      </c>
      <c r="D190" s="12" t="s">
        <v>6</v>
      </c>
      <c r="E190" s="12" t="s">
        <v>15</v>
      </c>
      <c r="F190" s="12" t="s">
        <v>927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906</v>
      </c>
      <c r="L190" s="12" t="s">
        <v>2934</v>
      </c>
      <c r="M190" s="12" t="s">
        <v>2935</v>
      </c>
      <c r="N190" s="12" t="s">
        <v>2945</v>
      </c>
      <c r="O190" s="12" t="s">
        <v>2946</v>
      </c>
      <c r="P190" s="12" t="s">
        <v>1652</v>
      </c>
      <c r="Q190" s="12" t="s">
        <v>1661</v>
      </c>
      <c r="R190" s="12" t="s">
        <v>1671</v>
      </c>
      <c r="S190" s="12" t="s">
        <v>1723</v>
      </c>
      <c r="T190" s="12" t="s">
        <v>1856</v>
      </c>
    </row>
    <row r="191" spans="1:20" x14ac:dyDescent="0.25">
      <c r="A191" s="12" t="s">
        <v>1320</v>
      </c>
      <c r="B191" s="12" t="s">
        <v>787</v>
      </c>
      <c r="C191" s="12" t="s">
        <v>988</v>
      </c>
      <c r="D191" s="12" t="s">
        <v>8</v>
      </c>
      <c r="E191" s="12" t="s">
        <v>12</v>
      </c>
      <c r="F191" s="12" t="s">
        <v>927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2934</v>
      </c>
      <c r="M191" s="12" t="s">
        <v>2935</v>
      </c>
      <c r="N191" s="12" t="s">
        <v>2945</v>
      </c>
      <c r="O191" s="12" t="s">
        <v>2946</v>
      </c>
      <c r="P191" s="12" t="s">
        <v>1652</v>
      </c>
      <c r="Q191" s="12" t="s">
        <v>1667</v>
      </c>
      <c r="R191" s="12" t="s">
        <v>1671</v>
      </c>
      <c r="S191" s="12" t="s">
        <v>1723</v>
      </c>
      <c r="T191" s="12" t="s">
        <v>1857</v>
      </c>
    </row>
    <row r="192" spans="1:20" x14ac:dyDescent="0.25">
      <c r="A192" s="12" t="s">
        <v>1320</v>
      </c>
      <c r="B192" s="12" t="s">
        <v>782</v>
      </c>
      <c r="C192" s="12" t="s">
        <v>989</v>
      </c>
      <c r="D192" s="12" t="s">
        <v>4</v>
      </c>
      <c r="E192" s="12" t="s">
        <v>9</v>
      </c>
      <c r="F192" s="12" t="s">
        <v>913</v>
      </c>
      <c r="G192" s="12" t="s">
        <v>398</v>
      </c>
      <c r="H192" s="12" t="s">
        <v>721</v>
      </c>
      <c r="I192" s="12" t="s">
        <v>990</v>
      </c>
      <c r="J192" s="12" t="s">
        <v>364</v>
      </c>
      <c r="K192" s="12" t="s">
        <v>321</v>
      </c>
      <c r="L192" s="12" t="s">
        <v>2934</v>
      </c>
      <c r="M192" s="12" t="s">
        <v>2935</v>
      </c>
      <c r="N192" s="12" t="s">
        <v>2947</v>
      </c>
      <c r="O192" s="12" t="s">
        <v>2948</v>
      </c>
      <c r="P192" s="12" t="s">
        <v>1652</v>
      </c>
      <c r="Q192" s="12" t="s">
        <v>1662</v>
      </c>
      <c r="R192" s="12" t="s">
        <v>1671</v>
      </c>
      <c r="S192" s="12" t="s">
        <v>1723</v>
      </c>
      <c r="T192" s="12" t="s">
        <v>1858</v>
      </c>
    </row>
    <row r="193" spans="1:20" x14ac:dyDescent="0.25">
      <c r="A193" s="12" t="s">
        <v>1320</v>
      </c>
      <c r="B193" s="12" t="s">
        <v>776</v>
      </c>
      <c r="C193" s="12" t="s">
        <v>991</v>
      </c>
      <c r="D193" s="12" t="s">
        <v>8</v>
      </c>
      <c r="E193" s="12" t="s">
        <v>13</v>
      </c>
      <c r="F193" s="12" t="s">
        <v>913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2934</v>
      </c>
      <c r="M193" s="12" t="s">
        <v>2942</v>
      </c>
      <c r="N193" s="12" t="s">
        <v>2947</v>
      </c>
      <c r="O193" s="12" t="s">
        <v>2948</v>
      </c>
      <c r="P193" s="12" t="s">
        <v>1652</v>
      </c>
      <c r="Q193" s="12" t="s">
        <v>1666</v>
      </c>
      <c r="R193" s="12" t="s">
        <v>1671</v>
      </c>
      <c r="S193" s="12" t="s">
        <v>1724</v>
      </c>
      <c r="T193" s="12" t="s">
        <v>1859</v>
      </c>
    </row>
    <row r="194" spans="1:20" x14ac:dyDescent="0.25">
      <c r="A194" s="12" t="s">
        <v>1320</v>
      </c>
      <c r="B194" s="12" t="s">
        <v>775</v>
      </c>
      <c r="C194" s="12" t="s">
        <v>992</v>
      </c>
      <c r="D194" s="12" t="s">
        <v>8</v>
      </c>
      <c r="E194" s="12" t="s">
        <v>13</v>
      </c>
      <c r="F194" s="12" t="s">
        <v>880</v>
      </c>
      <c r="G194" s="12" t="s">
        <v>398</v>
      </c>
      <c r="H194" s="12" t="s">
        <v>698</v>
      </c>
      <c r="I194" s="12" t="s">
        <v>891</v>
      </c>
      <c r="J194" s="12" t="s">
        <v>364</v>
      </c>
      <c r="K194" s="12" t="s">
        <v>993</v>
      </c>
      <c r="L194" s="12" t="s">
        <v>2934</v>
      </c>
      <c r="M194" s="12" t="s">
        <v>2935</v>
      </c>
      <c r="N194" s="12" t="s">
        <v>2947</v>
      </c>
      <c r="O194" s="12" t="s">
        <v>2948</v>
      </c>
      <c r="P194" s="12" t="s">
        <v>1652</v>
      </c>
      <c r="Q194" s="12" t="s">
        <v>1666</v>
      </c>
      <c r="R194" s="12" t="s">
        <v>1671</v>
      </c>
      <c r="S194" s="12" t="s">
        <v>1723</v>
      </c>
      <c r="T194" s="12" t="s">
        <v>1860</v>
      </c>
    </row>
    <row r="195" spans="1:20" x14ac:dyDescent="0.25">
      <c r="A195" s="12" t="s">
        <v>1320</v>
      </c>
      <c r="B195" s="12" t="s">
        <v>774</v>
      </c>
      <c r="C195" s="12" t="s">
        <v>994</v>
      </c>
      <c r="D195" s="12" t="s">
        <v>4</v>
      </c>
      <c r="E195" s="12" t="s">
        <v>9</v>
      </c>
      <c r="F195" s="12" t="s">
        <v>880</v>
      </c>
      <c r="G195" s="12" t="s">
        <v>398</v>
      </c>
      <c r="H195" s="12" t="s">
        <v>698</v>
      </c>
      <c r="I195" s="12" t="s">
        <v>995</v>
      </c>
      <c r="J195" s="12" t="s">
        <v>364</v>
      </c>
      <c r="K195" s="12" t="s">
        <v>309</v>
      </c>
      <c r="L195" s="12" t="s">
        <v>2934</v>
      </c>
      <c r="M195" s="12" t="s">
        <v>2935</v>
      </c>
      <c r="N195" s="12" t="s">
        <v>2947</v>
      </c>
      <c r="O195" s="12" t="s">
        <v>2948</v>
      </c>
      <c r="P195" s="12" t="s">
        <v>1652</v>
      </c>
      <c r="Q195" s="12" t="s">
        <v>1662</v>
      </c>
      <c r="R195" s="12" t="s">
        <v>1671</v>
      </c>
      <c r="S195" s="12" t="s">
        <v>1723</v>
      </c>
      <c r="T195" s="12" t="s">
        <v>1861</v>
      </c>
    </row>
    <row r="196" spans="1:20" x14ac:dyDescent="0.25">
      <c r="A196" s="12" t="s">
        <v>1320</v>
      </c>
      <c r="B196" s="12" t="s">
        <v>803</v>
      </c>
      <c r="C196" s="12" t="s">
        <v>996</v>
      </c>
      <c r="D196" s="12" t="s">
        <v>4</v>
      </c>
      <c r="E196" s="12" t="s">
        <v>9</v>
      </c>
      <c r="F196" s="12" t="s">
        <v>880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2934</v>
      </c>
      <c r="M196" s="12" t="s">
        <v>2935</v>
      </c>
      <c r="N196" s="12" t="s">
        <v>2947</v>
      </c>
      <c r="O196" s="12" t="s">
        <v>2948</v>
      </c>
      <c r="P196" s="12" t="s">
        <v>1652</v>
      </c>
      <c r="Q196" s="12" t="s">
        <v>1662</v>
      </c>
      <c r="R196" s="12" t="s">
        <v>1671</v>
      </c>
      <c r="S196" s="12" t="s">
        <v>1723</v>
      </c>
      <c r="T196" s="12" t="s">
        <v>1861</v>
      </c>
    </row>
    <row r="197" spans="1:20" x14ac:dyDescent="0.25">
      <c r="A197" s="12" t="s">
        <v>1320</v>
      </c>
      <c r="B197" s="12" t="s">
        <v>815</v>
      </c>
      <c r="C197" s="12" t="s">
        <v>997</v>
      </c>
      <c r="D197" s="12" t="s">
        <v>8</v>
      </c>
      <c r="E197" s="12" t="s">
        <v>12</v>
      </c>
      <c r="F197" s="12" t="s">
        <v>913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998</v>
      </c>
      <c r="L197" s="12" t="s">
        <v>2934</v>
      </c>
      <c r="M197" s="12" t="s">
        <v>2935</v>
      </c>
      <c r="N197" s="12" t="s">
        <v>2947</v>
      </c>
      <c r="O197" s="12" t="s">
        <v>2948</v>
      </c>
      <c r="P197" s="12" t="s">
        <v>1652</v>
      </c>
      <c r="Q197" s="12" t="s">
        <v>1667</v>
      </c>
      <c r="R197" s="12" t="s">
        <v>1671</v>
      </c>
      <c r="S197" s="12" t="s">
        <v>1723</v>
      </c>
      <c r="T197" s="12" t="s">
        <v>643</v>
      </c>
    </row>
    <row r="198" spans="1:20" x14ac:dyDescent="0.25">
      <c r="A198" s="12" t="s">
        <v>1320</v>
      </c>
      <c r="B198" s="12" t="s">
        <v>777</v>
      </c>
      <c r="C198" s="12" t="s">
        <v>999</v>
      </c>
      <c r="D198" s="12" t="s">
        <v>4</v>
      </c>
      <c r="E198" s="12" t="s">
        <v>13</v>
      </c>
      <c r="F198" s="12" t="s">
        <v>913</v>
      </c>
      <c r="G198" s="12" t="s">
        <v>398</v>
      </c>
      <c r="H198" s="12" t="s">
        <v>721</v>
      </c>
      <c r="I198" s="12" t="s">
        <v>277</v>
      </c>
      <c r="J198" s="12" t="s">
        <v>1000</v>
      </c>
      <c r="K198" s="12" t="s">
        <v>320</v>
      </c>
      <c r="L198" s="12" t="s">
        <v>2934</v>
      </c>
      <c r="M198" s="12" t="s">
        <v>2935</v>
      </c>
      <c r="N198" s="12" t="s">
        <v>2947</v>
      </c>
      <c r="O198" s="12" t="s">
        <v>2948</v>
      </c>
      <c r="P198" s="12" t="s">
        <v>1652</v>
      </c>
      <c r="Q198" s="12" t="s">
        <v>1666</v>
      </c>
      <c r="R198" s="12" t="s">
        <v>1671</v>
      </c>
      <c r="S198" s="12" t="s">
        <v>1723</v>
      </c>
      <c r="T198" s="12" t="s">
        <v>1862</v>
      </c>
    </row>
    <row r="199" spans="1:20" x14ac:dyDescent="0.25">
      <c r="A199" s="12" t="s">
        <v>1320</v>
      </c>
      <c r="B199" s="12" t="s">
        <v>716</v>
      </c>
      <c r="C199" s="12" t="s">
        <v>1001</v>
      </c>
      <c r="D199" s="12" t="s">
        <v>6</v>
      </c>
      <c r="E199" s="12" t="s">
        <v>9</v>
      </c>
      <c r="F199" s="12" t="s">
        <v>880</v>
      </c>
      <c r="G199" s="12" t="s">
        <v>398</v>
      </c>
      <c r="H199" s="12" t="s">
        <v>673</v>
      </c>
      <c r="I199" s="12" t="s">
        <v>1002</v>
      </c>
      <c r="J199" s="12" t="s">
        <v>943</v>
      </c>
      <c r="K199" s="12" t="s">
        <v>321</v>
      </c>
      <c r="L199" s="12" t="s">
        <v>2934</v>
      </c>
      <c r="M199" s="12" t="s">
        <v>2935</v>
      </c>
      <c r="N199" s="12" t="s">
        <v>2949</v>
      </c>
      <c r="O199" s="12" t="s">
        <v>2950</v>
      </c>
      <c r="P199" s="12" t="s">
        <v>1652</v>
      </c>
      <c r="Q199" s="12" t="s">
        <v>1662</v>
      </c>
      <c r="R199" s="12" t="s">
        <v>1671</v>
      </c>
      <c r="S199" s="12" t="s">
        <v>1723</v>
      </c>
      <c r="T199" s="12" t="s">
        <v>1863</v>
      </c>
    </row>
    <row r="200" spans="1:20" x14ac:dyDescent="0.25">
      <c r="A200" s="12" t="s">
        <v>1320</v>
      </c>
      <c r="B200" s="12" t="s">
        <v>793</v>
      </c>
      <c r="C200" s="12" t="s">
        <v>1003</v>
      </c>
      <c r="D200" s="12" t="s">
        <v>7</v>
      </c>
      <c r="E200" s="12" t="s">
        <v>12</v>
      </c>
      <c r="F200" s="12" t="s">
        <v>927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2934</v>
      </c>
      <c r="M200" s="12" t="s">
        <v>2942</v>
      </c>
      <c r="N200" s="12" t="s">
        <v>2949</v>
      </c>
      <c r="O200" s="12" t="s">
        <v>2950</v>
      </c>
      <c r="P200" s="12" t="s">
        <v>1652</v>
      </c>
      <c r="Q200" s="12" t="s">
        <v>1667</v>
      </c>
      <c r="R200" s="12" t="s">
        <v>1671</v>
      </c>
      <c r="S200" s="12" t="s">
        <v>1724</v>
      </c>
      <c r="T200" s="12" t="s">
        <v>1864</v>
      </c>
    </row>
    <row r="201" spans="1:20" x14ac:dyDescent="0.25">
      <c r="A201" s="12" t="s">
        <v>1320</v>
      </c>
      <c r="B201" s="12" t="s">
        <v>642</v>
      </c>
      <c r="C201" s="12" t="s">
        <v>1004</v>
      </c>
      <c r="D201" s="12" t="s">
        <v>7</v>
      </c>
      <c r="E201" s="12" t="s">
        <v>13</v>
      </c>
      <c r="F201" s="12" t="s">
        <v>913</v>
      </c>
      <c r="G201" s="12" t="s">
        <v>398</v>
      </c>
      <c r="H201" s="12" t="s">
        <v>721</v>
      </c>
      <c r="I201" s="12" t="s">
        <v>891</v>
      </c>
      <c r="J201" s="12" t="s">
        <v>364</v>
      </c>
      <c r="K201" s="12" t="s">
        <v>993</v>
      </c>
      <c r="L201" s="12" t="s">
        <v>2934</v>
      </c>
      <c r="M201" s="12" t="s">
        <v>2935</v>
      </c>
      <c r="N201" s="12" t="s">
        <v>2949</v>
      </c>
      <c r="O201" s="12" t="s">
        <v>2950</v>
      </c>
      <c r="P201" s="12" t="s">
        <v>1652</v>
      </c>
      <c r="Q201" s="12" t="s">
        <v>1666</v>
      </c>
      <c r="R201" s="12" t="s">
        <v>1671</v>
      </c>
      <c r="S201" s="12" t="s">
        <v>1723</v>
      </c>
      <c r="T201" s="12" t="s">
        <v>1865</v>
      </c>
    </row>
    <row r="202" spans="1:20" x14ac:dyDescent="0.25">
      <c r="A202" s="12" t="s">
        <v>1320</v>
      </c>
      <c r="B202" s="12" t="s">
        <v>794</v>
      </c>
      <c r="C202" s="12" t="s">
        <v>1005</v>
      </c>
      <c r="D202" s="12" t="s">
        <v>6</v>
      </c>
      <c r="E202" s="12" t="s">
        <v>11</v>
      </c>
      <c r="F202" s="12" t="s">
        <v>880</v>
      </c>
      <c r="G202" s="12" t="s">
        <v>397</v>
      </c>
      <c r="H202" s="12" t="s">
        <v>698</v>
      </c>
      <c r="I202" s="12" t="s">
        <v>1006</v>
      </c>
      <c r="J202" s="12" t="s">
        <v>934</v>
      </c>
      <c r="K202" s="12" t="s">
        <v>277</v>
      </c>
      <c r="L202" s="12" t="s">
        <v>2934</v>
      </c>
      <c r="M202" s="12" t="s">
        <v>2935</v>
      </c>
      <c r="N202" s="12" t="s">
        <v>2949</v>
      </c>
      <c r="O202" s="12" t="s">
        <v>2950</v>
      </c>
      <c r="P202" s="12" t="s">
        <v>1652</v>
      </c>
      <c r="Q202" s="12" t="s">
        <v>1663</v>
      </c>
      <c r="R202" s="12" t="s">
        <v>1671</v>
      </c>
      <c r="S202" s="12" t="s">
        <v>1723</v>
      </c>
      <c r="T202" s="12" t="s">
        <v>1866</v>
      </c>
    </row>
    <row r="203" spans="1:20" x14ac:dyDescent="0.25">
      <c r="A203" s="12" t="s">
        <v>1320</v>
      </c>
      <c r="B203" s="12" t="s">
        <v>393</v>
      </c>
      <c r="C203" s="12" t="s">
        <v>1007</v>
      </c>
      <c r="D203" s="12" t="s">
        <v>8</v>
      </c>
      <c r="E203" s="12" t="s">
        <v>11</v>
      </c>
      <c r="F203" s="12" t="s">
        <v>1008</v>
      </c>
      <c r="G203" s="12" t="s">
        <v>397</v>
      </c>
      <c r="H203" s="12" t="s">
        <v>698</v>
      </c>
      <c r="I203" s="12" t="s">
        <v>952</v>
      </c>
      <c r="J203" s="12" t="s">
        <v>914</v>
      </c>
      <c r="K203" s="12" t="s">
        <v>128</v>
      </c>
      <c r="L203" s="12" t="s">
        <v>2934</v>
      </c>
      <c r="M203" s="12" t="s">
        <v>2935</v>
      </c>
      <c r="N203" s="12" t="s">
        <v>2949</v>
      </c>
      <c r="O203" s="12" t="s">
        <v>2950</v>
      </c>
      <c r="P203" s="12" t="s">
        <v>1652</v>
      </c>
      <c r="Q203" s="12" t="s">
        <v>1663</v>
      </c>
      <c r="R203" s="12" t="s">
        <v>1671</v>
      </c>
      <c r="S203" s="12" t="s">
        <v>1723</v>
      </c>
      <c r="T203" s="12" t="s">
        <v>1867</v>
      </c>
    </row>
    <row r="204" spans="1:20" x14ac:dyDescent="0.25">
      <c r="A204" s="12" t="s">
        <v>1320</v>
      </c>
      <c r="B204" s="12" t="s">
        <v>395</v>
      </c>
      <c r="C204" s="12" t="s">
        <v>1009</v>
      </c>
      <c r="D204" s="12" t="s">
        <v>8</v>
      </c>
      <c r="E204" s="12" t="s">
        <v>11</v>
      </c>
      <c r="F204" s="12" t="s">
        <v>880</v>
      </c>
      <c r="G204" s="12" t="s">
        <v>397</v>
      </c>
      <c r="H204" s="12" t="s">
        <v>698</v>
      </c>
      <c r="I204" s="12" t="s">
        <v>1010</v>
      </c>
      <c r="J204" s="12" t="s">
        <v>884</v>
      </c>
      <c r="K204" s="12" t="s">
        <v>315</v>
      </c>
      <c r="L204" s="12" t="s">
        <v>2934</v>
      </c>
      <c r="M204" s="12" t="s">
        <v>2935</v>
      </c>
      <c r="N204" s="12" t="s">
        <v>2949</v>
      </c>
      <c r="O204" s="12" t="s">
        <v>2950</v>
      </c>
      <c r="P204" s="12" t="s">
        <v>1652</v>
      </c>
      <c r="Q204" s="12" t="s">
        <v>1663</v>
      </c>
      <c r="R204" s="12" t="s">
        <v>1671</v>
      </c>
      <c r="S204" s="12" t="s">
        <v>1723</v>
      </c>
      <c r="T204" s="12" t="s">
        <v>1868</v>
      </c>
    </row>
    <row r="205" spans="1:20" x14ac:dyDescent="0.25">
      <c r="A205" s="12" t="s">
        <v>1320</v>
      </c>
      <c r="B205" s="12" t="s">
        <v>396</v>
      </c>
      <c r="C205" s="12" t="s">
        <v>1011</v>
      </c>
      <c r="D205" s="12" t="s">
        <v>4</v>
      </c>
      <c r="E205" s="12" t="s">
        <v>13</v>
      </c>
      <c r="F205" s="12" t="s">
        <v>880</v>
      </c>
      <c r="G205" s="12" t="s">
        <v>398</v>
      </c>
      <c r="H205" s="12" t="s">
        <v>673</v>
      </c>
      <c r="I205" s="12" t="s">
        <v>132</v>
      </c>
      <c r="J205" s="12" t="s">
        <v>1012</v>
      </c>
      <c r="K205" s="12" t="s">
        <v>1013</v>
      </c>
      <c r="L205" s="12" t="s">
        <v>2934</v>
      </c>
      <c r="M205" s="12" t="s">
        <v>2935</v>
      </c>
      <c r="N205" s="12" t="s">
        <v>2949</v>
      </c>
      <c r="O205" s="12" t="s">
        <v>2950</v>
      </c>
      <c r="P205" s="12" t="s">
        <v>1652</v>
      </c>
      <c r="Q205" s="12" t="s">
        <v>1666</v>
      </c>
      <c r="R205" s="12" t="s">
        <v>1671</v>
      </c>
      <c r="S205" s="12" t="s">
        <v>1723</v>
      </c>
      <c r="T205" s="12" t="s">
        <v>1824</v>
      </c>
    </row>
    <row r="206" spans="1:20" x14ac:dyDescent="0.25">
      <c r="A206" s="12" t="s">
        <v>1320</v>
      </c>
      <c r="B206" s="12" t="s">
        <v>394</v>
      </c>
      <c r="C206" s="12" t="s">
        <v>1014</v>
      </c>
      <c r="D206" s="12" t="s">
        <v>4</v>
      </c>
      <c r="E206" s="12" t="s">
        <v>11</v>
      </c>
      <c r="F206" s="12" t="s">
        <v>880</v>
      </c>
      <c r="G206" s="12" t="s">
        <v>398</v>
      </c>
      <c r="H206" s="12" t="s">
        <v>673</v>
      </c>
      <c r="I206" s="12" t="s">
        <v>367</v>
      </c>
      <c r="J206" s="12" t="s">
        <v>884</v>
      </c>
      <c r="K206" s="12" t="s">
        <v>1015</v>
      </c>
      <c r="L206" s="12" t="s">
        <v>2934</v>
      </c>
      <c r="M206" s="12" t="s">
        <v>2935</v>
      </c>
      <c r="N206" s="12" t="s">
        <v>2949</v>
      </c>
      <c r="O206" s="12" t="s">
        <v>2950</v>
      </c>
      <c r="P206" s="12" t="s">
        <v>1652</v>
      </c>
      <c r="Q206" s="12" t="s">
        <v>1663</v>
      </c>
      <c r="R206" s="12" t="s">
        <v>1671</v>
      </c>
      <c r="S206" s="12" t="s">
        <v>1723</v>
      </c>
      <c r="T206" s="12" t="s">
        <v>1869</v>
      </c>
    </row>
    <row r="207" spans="1:20" x14ac:dyDescent="0.25">
      <c r="A207" s="12" t="s">
        <v>1320</v>
      </c>
      <c r="B207" s="12" t="s">
        <v>643</v>
      </c>
      <c r="C207" s="12" t="s">
        <v>1016</v>
      </c>
      <c r="D207" s="12" t="s">
        <v>4</v>
      </c>
      <c r="E207" s="12" t="s">
        <v>9</v>
      </c>
      <c r="F207" s="12" t="s">
        <v>880</v>
      </c>
      <c r="G207" s="12" t="s">
        <v>398</v>
      </c>
      <c r="H207" s="12" t="s">
        <v>673</v>
      </c>
      <c r="I207" s="12" t="s">
        <v>292</v>
      </c>
      <c r="J207" s="12" t="s">
        <v>1017</v>
      </c>
      <c r="K207" s="12" t="s">
        <v>320</v>
      </c>
      <c r="L207" s="12" t="s">
        <v>2934</v>
      </c>
      <c r="M207" s="12" t="s">
        <v>2935</v>
      </c>
      <c r="N207" s="12" t="s">
        <v>2949</v>
      </c>
      <c r="O207" s="12" t="s">
        <v>2950</v>
      </c>
      <c r="P207" s="12" t="s">
        <v>1652</v>
      </c>
      <c r="Q207" s="12" t="s">
        <v>1662</v>
      </c>
      <c r="R207" s="12" t="s">
        <v>1671</v>
      </c>
      <c r="S207" s="12" t="s">
        <v>1723</v>
      </c>
      <c r="T207" s="12" t="s">
        <v>1870</v>
      </c>
    </row>
    <row r="208" spans="1:20" x14ac:dyDescent="0.25">
      <c r="A208" s="12" t="s">
        <v>1320</v>
      </c>
      <c r="B208" s="12" t="s">
        <v>696</v>
      </c>
      <c r="C208" s="12" t="s">
        <v>1018</v>
      </c>
      <c r="D208" s="12" t="s">
        <v>4</v>
      </c>
      <c r="E208" s="12" t="s">
        <v>17</v>
      </c>
      <c r="F208" s="12" t="s">
        <v>927</v>
      </c>
      <c r="G208" s="12" t="s">
        <v>814</v>
      </c>
      <c r="H208" s="12" t="s">
        <v>698</v>
      </c>
      <c r="I208" s="12" t="s">
        <v>41</v>
      </c>
      <c r="J208" s="12" t="s">
        <v>1019</v>
      </c>
      <c r="K208" s="12" t="s">
        <v>111</v>
      </c>
      <c r="L208" s="12" t="s">
        <v>2934</v>
      </c>
      <c r="M208" s="12" t="s">
        <v>2942</v>
      </c>
      <c r="N208" s="12" t="s">
        <v>2949</v>
      </c>
      <c r="O208" s="12" t="s">
        <v>2950</v>
      </c>
      <c r="P208" s="12" t="s">
        <v>1652</v>
      </c>
      <c r="Q208" s="12" t="s">
        <v>1664</v>
      </c>
      <c r="R208" s="12" t="s">
        <v>1671</v>
      </c>
      <c r="S208" s="12" t="s">
        <v>1724</v>
      </c>
      <c r="T208" s="12" t="s">
        <v>1871</v>
      </c>
    </row>
    <row r="209" spans="1:20" x14ac:dyDescent="0.25">
      <c r="A209" s="12" t="s">
        <v>1320</v>
      </c>
      <c r="B209" s="12" t="s">
        <v>750</v>
      </c>
      <c r="C209" s="12" t="s">
        <v>1020</v>
      </c>
      <c r="D209" s="12" t="s">
        <v>4</v>
      </c>
      <c r="E209" s="12" t="s">
        <v>9</v>
      </c>
      <c r="F209" s="12" t="s">
        <v>927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1021</v>
      </c>
      <c r="L209" s="12" t="s">
        <v>2934</v>
      </c>
      <c r="M209" s="12" t="s">
        <v>2942</v>
      </c>
      <c r="N209" s="12" t="s">
        <v>2949</v>
      </c>
      <c r="O209" s="12" t="s">
        <v>2950</v>
      </c>
      <c r="P209" s="12" t="s">
        <v>1652</v>
      </c>
      <c r="Q209" s="12" t="s">
        <v>1662</v>
      </c>
      <c r="R209" s="12" t="s">
        <v>1671</v>
      </c>
      <c r="S209" s="12" t="s">
        <v>1724</v>
      </c>
      <c r="T209" s="12" t="s">
        <v>1872</v>
      </c>
    </row>
    <row r="210" spans="1:20" x14ac:dyDescent="0.25">
      <c r="A210" s="12" t="s">
        <v>1320</v>
      </c>
      <c r="B210" s="12" t="s">
        <v>653</v>
      </c>
      <c r="C210" s="12" t="s">
        <v>1022</v>
      </c>
      <c r="D210" s="12" t="s">
        <v>8</v>
      </c>
      <c r="E210" s="12" t="s">
        <v>11</v>
      </c>
      <c r="F210" s="12" t="s">
        <v>966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2934</v>
      </c>
      <c r="M210" s="12" t="s">
        <v>2942</v>
      </c>
      <c r="N210" s="12" t="s">
        <v>2949</v>
      </c>
      <c r="O210" s="12" t="s">
        <v>2950</v>
      </c>
      <c r="P210" s="12" t="s">
        <v>1652</v>
      </c>
      <c r="Q210" s="12" t="s">
        <v>1663</v>
      </c>
      <c r="R210" s="12" t="s">
        <v>1671</v>
      </c>
      <c r="S210" s="12" t="s">
        <v>1724</v>
      </c>
      <c r="T210" s="12" t="s">
        <v>1873</v>
      </c>
    </row>
    <row r="211" spans="1:20" x14ac:dyDescent="0.25">
      <c r="A211" s="12" t="s">
        <v>1320</v>
      </c>
      <c r="B211" s="12" t="s">
        <v>742</v>
      </c>
      <c r="C211" s="12" t="s">
        <v>1023</v>
      </c>
      <c r="D211" s="12" t="s">
        <v>7</v>
      </c>
      <c r="E211" s="12" t="s">
        <v>13</v>
      </c>
      <c r="F211" s="12" t="s">
        <v>880</v>
      </c>
      <c r="G211" s="12" t="s">
        <v>398</v>
      </c>
      <c r="H211" s="12" t="s">
        <v>721</v>
      </c>
      <c r="I211" s="12" t="s">
        <v>249</v>
      </c>
      <c r="J211" s="12" t="s">
        <v>1000</v>
      </c>
      <c r="K211" s="12" t="s">
        <v>275</v>
      </c>
      <c r="L211" s="12" t="s">
        <v>2934</v>
      </c>
      <c r="M211" s="12" t="s">
        <v>2935</v>
      </c>
      <c r="N211" s="12" t="s">
        <v>2951</v>
      </c>
      <c r="O211" s="12" t="s">
        <v>2952</v>
      </c>
      <c r="P211" s="12" t="s">
        <v>1652</v>
      </c>
      <c r="Q211" s="12" t="s">
        <v>1666</v>
      </c>
      <c r="R211" s="12" t="s">
        <v>1671</v>
      </c>
      <c r="S211" s="12" t="s">
        <v>1723</v>
      </c>
      <c r="T211" s="12" t="s">
        <v>1874</v>
      </c>
    </row>
    <row r="212" spans="1:20" x14ac:dyDescent="0.25">
      <c r="A212" s="12" t="s">
        <v>1320</v>
      </c>
      <c r="B212" s="12" t="s">
        <v>825</v>
      </c>
      <c r="C212" s="12" t="s">
        <v>1024</v>
      </c>
      <c r="D212" s="12" t="s">
        <v>6</v>
      </c>
      <c r="E212" s="12" t="s">
        <v>9</v>
      </c>
      <c r="F212" s="12" t="s">
        <v>927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2934</v>
      </c>
      <c r="M212" s="12" t="s">
        <v>2942</v>
      </c>
      <c r="N212" s="12" t="s">
        <v>2951</v>
      </c>
      <c r="O212" s="12" t="s">
        <v>2952</v>
      </c>
      <c r="P212" s="12" t="s">
        <v>1652</v>
      </c>
      <c r="Q212" s="12" t="s">
        <v>1662</v>
      </c>
      <c r="R212" s="12" t="s">
        <v>1671</v>
      </c>
      <c r="S212" s="12" t="s">
        <v>1724</v>
      </c>
      <c r="T212" s="12" t="s">
        <v>1875</v>
      </c>
    </row>
    <row r="213" spans="1:20" x14ac:dyDescent="0.25">
      <c r="A213" s="12" t="s">
        <v>1320</v>
      </c>
      <c r="B213" s="12" t="s">
        <v>726</v>
      </c>
      <c r="C213" s="12" t="s">
        <v>1025</v>
      </c>
      <c r="D213" s="12" t="s">
        <v>7</v>
      </c>
      <c r="E213" s="12" t="s">
        <v>10</v>
      </c>
      <c r="F213" s="12" t="s">
        <v>913</v>
      </c>
      <c r="G213" s="12" t="s">
        <v>814</v>
      </c>
      <c r="H213" s="12" t="s">
        <v>721</v>
      </c>
      <c r="I213" s="12" t="s">
        <v>308</v>
      </c>
      <c r="J213" s="12" t="s">
        <v>1026</v>
      </c>
      <c r="K213" s="12" t="s">
        <v>330</v>
      </c>
      <c r="L213" s="12" t="s">
        <v>2934</v>
      </c>
      <c r="M213" s="12" t="s">
        <v>2935</v>
      </c>
      <c r="N213" s="12" t="s">
        <v>2951</v>
      </c>
      <c r="O213" s="12" t="s">
        <v>2952</v>
      </c>
      <c r="P213" s="12" t="s">
        <v>1652</v>
      </c>
      <c r="Q213" s="12" t="s">
        <v>1665</v>
      </c>
      <c r="R213" s="12" t="s">
        <v>1671</v>
      </c>
      <c r="S213" s="12" t="s">
        <v>1723</v>
      </c>
      <c r="T213" s="12" t="s">
        <v>1876</v>
      </c>
    </row>
    <row r="214" spans="1:20" x14ac:dyDescent="0.25">
      <c r="A214" s="12" t="s">
        <v>1320</v>
      </c>
      <c r="B214" s="12" t="s">
        <v>645</v>
      </c>
      <c r="C214" s="12" t="s">
        <v>1027</v>
      </c>
      <c r="D214" s="12" t="s">
        <v>6</v>
      </c>
      <c r="E214" s="12" t="s">
        <v>11</v>
      </c>
      <c r="F214" s="12" t="s">
        <v>927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2934</v>
      </c>
      <c r="M214" s="12" t="s">
        <v>2942</v>
      </c>
      <c r="N214" s="12" t="s">
        <v>2951</v>
      </c>
      <c r="O214" s="12" t="s">
        <v>2952</v>
      </c>
      <c r="P214" s="12" t="s">
        <v>1652</v>
      </c>
      <c r="Q214" s="12" t="s">
        <v>1663</v>
      </c>
      <c r="R214" s="12" t="s">
        <v>1671</v>
      </c>
      <c r="S214" s="12" t="s">
        <v>1724</v>
      </c>
      <c r="T214" s="12" t="s">
        <v>1877</v>
      </c>
    </row>
    <row r="215" spans="1:20" x14ac:dyDescent="0.25">
      <c r="A215" s="12" t="s">
        <v>1320</v>
      </c>
      <c r="B215" s="12" t="s">
        <v>800</v>
      </c>
      <c r="C215" s="12" t="s">
        <v>1028</v>
      </c>
      <c r="D215" s="12" t="s">
        <v>6</v>
      </c>
      <c r="E215" s="12" t="s">
        <v>11</v>
      </c>
      <c r="F215" s="12" t="s">
        <v>913</v>
      </c>
      <c r="G215" s="12" t="s">
        <v>814</v>
      </c>
      <c r="H215" s="12" t="s">
        <v>698</v>
      </c>
      <c r="I215" s="12" t="s">
        <v>134</v>
      </c>
      <c r="J215" s="12" t="s">
        <v>1029</v>
      </c>
      <c r="K215" s="12" t="s">
        <v>56</v>
      </c>
      <c r="L215" s="12" t="s">
        <v>2934</v>
      </c>
      <c r="M215" s="12" t="s">
        <v>2942</v>
      </c>
      <c r="N215" s="12" t="s">
        <v>2951</v>
      </c>
      <c r="O215" s="12" t="s">
        <v>2952</v>
      </c>
      <c r="P215" s="12" t="s">
        <v>1652</v>
      </c>
      <c r="Q215" s="12" t="s">
        <v>1663</v>
      </c>
      <c r="R215" s="12" t="s">
        <v>1671</v>
      </c>
      <c r="S215" s="12" t="s">
        <v>1724</v>
      </c>
      <c r="T215" s="12" t="s">
        <v>1878</v>
      </c>
    </row>
    <row r="216" spans="1:20" x14ac:dyDescent="0.25">
      <c r="A216" s="12" t="s">
        <v>1320</v>
      </c>
      <c r="B216" s="12" t="s">
        <v>773</v>
      </c>
      <c r="C216" s="12" t="s">
        <v>1030</v>
      </c>
      <c r="D216" s="12" t="s">
        <v>7</v>
      </c>
      <c r="E216" s="12" t="s">
        <v>11</v>
      </c>
      <c r="F216" s="12" t="s">
        <v>913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2934</v>
      </c>
      <c r="M216" s="12" t="s">
        <v>2935</v>
      </c>
      <c r="N216" s="12" t="s">
        <v>2953</v>
      </c>
      <c r="O216" s="12" t="s">
        <v>2954</v>
      </c>
      <c r="P216" s="12" t="s">
        <v>1652</v>
      </c>
      <c r="Q216" s="12" t="s">
        <v>1663</v>
      </c>
      <c r="R216" s="12" t="s">
        <v>1671</v>
      </c>
      <c r="S216" s="12" t="s">
        <v>1723</v>
      </c>
      <c r="T216" s="12" t="s">
        <v>1879</v>
      </c>
    </row>
    <row r="217" spans="1:20" x14ac:dyDescent="0.25">
      <c r="A217" s="12" t="s">
        <v>1320</v>
      </c>
      <c r="B217" s="12" t="s">
        <v>784</v>
      </c>
      <c r="C217" s="12" t="s">
        <v>1031</v>
      </c>
      <c r="D217" s="12" t="s">
        <v>6</v>
      </c>
      <c r="E217" s="12" t="s">
        <v>10</v>
      </c>
      <c r="F217" s="12" t="s">
        <v>913</v>
      </c>
      <c r="G217" s="12" t="s">
        <v>398</v>
      </c>
      <c r="H217" s="12" t="s">
        <v>1483</v>
      </c>
      <c r="I217" s="12" t="s">
        <v>1032</v>
      </c>
      <c r="J217" s="12" t="s">
        <v>1483</v>
      </c>
      <c r="K217" s="12" t="s">
        <v>1032</v>
      </c>
      <c r="L217" s="12" t="s">
        <v>2934</v>
      </c>
      <c r="M217" s="12" t="s">
        <v>2935</v>
      </c>
      <c r="N217" s="12" t="s">
        <v>2953</v>
      </c>
      <c r="O217" s="12" t="s">
        <v>2954</v>
      </c>
      <c r="P217" s="12" t="s">
        <v>1652</v>
      </c>
      <c r="Q217" s="12" t="s">
        <v>1665</v>
      </c>
      <c r="R217" s="12" t="s">
        <v>1671</v>
      </c>
      <c r="S217" s="12" t="s">
        <v>1723</v>
      </c>
      <c r="T217" s="12" t="s">
        <v>1880</v>
      </c>
    </row>
    <row r="218" spans="1:20" x14ac:dyDescent="0.25">
      <c r="A218" s="12" t="s">
        <v>1320</v>
      </c>
      <c r="B218" s="12" t="s">
        <v>789</v>
      </c>
      <c r="C218" s="12" t="s">
        <v>1033</v>
      </c>
      <c r="D218" s="12" t="s">
        <v>6</v>
      </c>
      <c r="E218" s="12" t="s">
        <v>13</v>
      </c>
      <c r="F218" s="12" t="s">
        <v>880</v>
      </c>
      <c r="G218" s="12" t="s">
        <v>397</v>
      </c>
      <c r="H218" s="12" t="s">
        <v>1483</v>
      </c>
      <c r="I218" s="12" t="s">
        <v>128</v>
      </c>
      <c r="J218" s="12" t="s">
        <v>1483</v>
      </c>
      <c r="K218" s="12" t="s">
        <v>128</v>
      </c>
      <c r="L218" s="12" t="s">
        <v>2934</v>
      </c>
      <c r="M218" s="12" t="s">
        <v>2935</v>
      </c>
      <c r="N218" s="12" t="s">
        <v>2953</v>
      </c>
      <c r="O218" s="12" t="s">
        <v>2954</v>
      </c>
      <c r="P218" s="12" t="s">
        <v>1652</v>
      </c>
      <c r="Q218" s="12" t="s">
        <v>1666</v>
      </c>
      <c r="R218" s="12" t="s">
        <v>1671</v>
      </c>
      <c r="S218" s="12" t="s">
        <v>1723</v>
      </c>
      <c r="T218" s="12" t="s">
        <v>1881</v>
      </c>
    </row>
    <row r="219" spans="1:20" x14ac:dyDescent="0.25">
      <c r="A219" s="12" t="s">
        <v>1320</v>
      </c>
      <c r="B219" s="12" t="s">
        <v>646</v>
      </c>
      <c r="C219" s="12" t="s">
        <v>1034</v>
      </c>
      <c r="D219" s="12" t="s">
        <v>7</v>
      </c>
      <c r="E219" s="12" t="s">
        <v>15</v>
      </c>
      <c r="F219" s="12" t="s">
        <v>913</v>
      </c>
      <c r="G219" s="12" t="s">
        <v>397</v>
      </c>
      <c r="H219" s="12" t="s">
        <v>698</v>
      </c>
      <c r="I219" s="12" t="s">
        <v>277</v>
      </c>
      <c r="J219" s="12" t="s">
        <v>1000</v>
      </c>
      <c r="K219" s="12" t="s">
        <v>320</v>
      </c>
      <c r="L219" s="12" t="s">
        <v>2934</v>
      </c>
      <c r="M219" s="12" t="s">
        <v>2935</v>
      </c>
      <c r="N219" s="12" t="s">
        <v>2953</v>
      </c>
      <c r="O219" s="12" t="s">
        <v>2954</v>
      </c>
      <c r="P219" s="12" t="s">
        <v>1652</v>
      </c>
      <c r="Q219" s="12" t="s">
        <v>1661</v>
      </c>
      <c r="R219" s="12" t="s">
        <v>1671</v>
      </c>
      <c r="S219" s="12" t="s">
        <v>1723</v>
      </c>
      <c r="T219" s="12" t="s">
        <v>1882</v>
      </c>
    </row>
    <row r="220" spans="1:20" x14ac:dyDescent="0.25">
      <c r="A220" s="12" t="s">
        <v>1320</v>
      </c>
      <c r="B220" s="12" t="s">
        <v>682</v>
      </c>
      <c r="C220" s="12" t="s">
        <v>1035</v>
      </c>
      <c r="D220" s="12" t="s">
        <v>7</v>
      </c>
      <c r="E220" s="12" t="s">
        <v>11</v>
      </c>
      <c r="F220" s="12" t="s">
        <v>949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2934</v>
      </c>
      <c r="M220" s="12" t="s">
        <v>2935</v>
      </c>
      <c r="N220" s="12" t="s">
        <v>2953</v>
      </c>
      <c r="O220" s="12" t="s">
        <v>2954</v>
      </c>
      <c r="P220" s="12" t="s">
        <v>1652</v>
      </c>
      <c r="Q220" s="12" t="s">
        <v>1663</v>
      </c>
      <c r="R220" s="12" t="s">
        <v>1671</v>
      </c>
      <c r="S220" s="12" t="s">
        <v>1723</v>
      </c>
      <c r="T220" s="12" t="s">
        <v>1883</v>
      </c>
    </row>
    <row r="221" spans="1:20" x14ac:dyDescent="0.25">
      <c r="A221" s="12" t="s">
        <v>1320</v>
      </c>
      <c r="B221" s="12" t="s">
        <v>671</v>
      </c>
      <c r="C221" s="12" t="s">
        <v>1036</v>
      </c>
      <c r="D221" s="12" t="s">
        <v>6</v>
      </c>
      <c r="E221" s="12" t="s">
        <v>10</v>
      </c>
      <c r="F221" s="12" t="s">
        <v>913</v>
      </c>
      <c r="G221" s="12" t="s">
        <v>397</v>
      </c>
      <c r="H221" s="12" t="s">
        <v>1483</v>
      </c>
      <c r="I221" s="12" t="s">
        <v>316</v>
      </c>
      <c r="J221" s="12" t="s">
        <v>1483</v>
      </c>
      <c r="K221" s="12" t="s">
        <v>316</v>
      </c>
      <c r="L221" s="12" t="s">
        <v>2934</v>
      </c>
      <c r="M221" s="12" t="s">
        <v>2935</v>
      </c>
      <c r="N221" s="12" t="s">
        <v>2953</v>
      </c>
      <c r="O221" s="12" t="s">
        <v>2954</v>
      </c>
      <c r="P221" s="12" t="s">
        <v>1652</v>
      </c>
      <c r="Q221" s="12" t="s">
        <v>1665</v>
      </c>
      <c r="R221" s="12" t="s">
        <v>1671</v>
      </c>
      <c r="S221" s="12" t="s">
        <v>1723</v>
      </c>
      <c r="T221" s="12" t="s">
        <v>1884</v>
      </c>
    </row>
    <row r="222" spans="1:20" x14ac:dyDescent="0.25">
      <c r="A222" s="12" t="s">
        <v>1320</v>
      </c>
      <c r="B222" s="12" t="s">
        <v>746</v>
      </c>
      <c r="C222" s="12" t="s">
        <v>1037</v>
      </c>
      <c r="D222" s="12" t="s">
        <v>8</v>
      </c>
      <c r="E222" s="12" t="s">
        <v>15</v>
      </c>
      <c r="F222" s="12" t="s">
        <v>913</v>
      </c>
      <c r="G222" s="12" t="s">
        <v>398</v>
      </c>
      <c r="H222" s="12" t="s">
        <v>1483</v>
      </c>
      <c r="I222" s="12" t="s">
        <v>249</v>
      </c>
      <c r="J222" s="12" t="s">
        <v>1483</v>
      </c>
      <c r="K222" s="12" t="s">
        <v>249</v>
      </c>
      <c r="L222" s="12" t="s">
        <v>2934</v>
      </c>
      <c r="M222" s="12" t="s">
        <v>2935</v>
      </c>
      <c r="N222" s="12" t="s">
        <v>2955</v>
      </c>
      <c r="O222" s="12" t="s">
        <v>2956</v>
      </c>
      <c r="P222" s="12" t="s">
        <v>1652</v>
      </c>
      <c r="Q222" s="12" t="s">
        <v>1661</v>
      </c>
      <c r="R222" s="12" t="s">
        <v>1671</v>
      </c>
      <c r="S222" s="12" t="s">
        <v>1723</v>
      </c>
      <c r="T222" s="12" t="s">
        <v>1861</v>
      </c>
    </row>
    <row r="223" spans="1:20" x14ac:dyDescent="0.25">
      <c r="A223" s="12" t="s">
        <v>1320</v>
      </c>
      <c r="B223" s="12" t="s">
        <v>813</v>
      </c>
      <c r="C223" s="12" t="s">
        <v>1038</v>
      </c>
      <c r="D223" s="12" t="s">
        <v>4</v>
      </c>
      <c r="E223" s="12" t="s">
        <v>11</v>
      </c>
      <c r="F223" s="12" t="s">
        <v>927</v>
      </c>
      <c r="G223" s="12" t="s">
        <v>397</v>
      </c>
      <c r="H223" s="12" t="s">
        <v>1483</v>
      </c>
      <c r="I223" s="12" t="s">
        <v>30</v>
      </c>
      <c r="J223" s="12" t="s">
        <v>1483</v>
      </c>
      <c r="K223" s="12" t="s">
        <v>30</v>
      </c>
      <c r="L223" s="12" t="s">
        <v>2934</v>
      </c>
      <c r="M223" s="12" t="s">
        <v>2935</v>
      </c>
      <c r="N223" s="12" t="s">
        <v>2955</v>
      </c>
      <c r="O223" s="12" t="s">
        <v>2956</v>
      </c>
      <c r="P223" s="12" t="s">
        <v>1652</v>
      </c>
      <c r="Q223" s="12" t="s">
        <v>1663</v>
      </c>
      <c r="R223" s="12" t="s">
        <v>1671</v>
      </c>
      <c r="S223" s="12" t="s">
        <v>1723</v>
      </c>
      <c r="T223" s="12" t="s">
        <v>1885</v>
      </c>
    </row>
    <row r="224" spans="1:20" x14ac:dyDescent="0.25">
      <c r="A224" s="12" t="s">
        <v>1320</v>
      </c>
      <c r="B224" s="12" t="s">
        <v>659</v>
      </c>
      <c r="C224" s="12" t="s">
        <v>1039</v>
      </c>
      <c r="D224" s="12" t="s">
        <v>6</v>
      </c>
      <c r="E224" s="12" t="s">
        <v>10</v>
      </c>
      <c r="F224" s="12" t="s">
        <v>913</v>
      </c>
      <c r="G224" s="12" t="s">
        <v>398</v>
      </c>
      <c r="H224" s="12" t="s">
        <v>673</v>
      </c>
      <c r="I224" s="12" t="s">
        <v>233</v>
      </c>
      <c r="J224" s="12" t="s">
        <v>1000</v>
      </c>
      <c r="K224" s="12" t="s">
        <v>1040</v>
      </c>
      <c r="L224" s="12" t="s">
        <v>2934</v>
      </c>
      <c r="M224" s="12" t="s">
        <v>2935</v>
      </c>
      <c r="N224" s="12" t="s">
        <v>2955</v>
      </c>
      <c r="O224" s="12" t="s">
        <v>2956</v>
      </c>
      <c r="P224" s="12" t="s">
        <v>1652</v>
      </c>
      <c r="Q224" s="12" t="s">
        <v>1665</v>
      </c>
      <c r="R224" s="12" t="s">
        <v>1671</v>
      </c>
      <c r="S224" s="12" t="s">
        <v>1723</v>
      </c>
      <c r="T224" s="12" t="s">
        <v>1886</v>
      </c>
    </row>
    <row r="225" spans="1:20" x14ac:dyDescent="0.25">
      <c r="A225" s="12" t="s">
        <v>1320</v>
      </c>
      <c r="B225" s="12" t="s">
        <v>695</v>
      </c>
      <c r="C225" s="12" t="s">
        <v>1041</v>
      </c>
      <c r="D225" s="12" t="s">
        <v>7</v>
      </c>
      <c r="E225" s="12" t="s">
        <v>17</v>
      </c>
      <c r="F225" s="12" t="s">
        <v>880</v>
      </c>
      <c r="G225" s="12" t="s">
        <v>814</v>
      </c>
      <c r="H225" s="12" t="s">
        <v>721</v>
      </c>
      <c r="I225" s="12" t="s">
        <v>296</v>
      </c>
      <c r="J225" s="12" t="s">
        <v>1012</v>
      </c>
      <c r="K225" s="12" t="s">
        <v>294</v>
      </c>
      <c r="L225" s="12" t="s">
        <v>2934</v>
      </c>
      <c r="M225" s="12" t="s">
        <v>2935</v>
      </c>
      <c r="N225" s="12" t="s">
        <v>2955</v>
      </c>
      <c r="O225" s="12" t="s">
        <v>2956</v>
      </c>
      <c r="P225" s="12" t="s">
        <v>1652</v>
      </c>
      <c r="Q225" s="12" t="s">
        <v>1664</v>
      </c>
      <c r="R225" s="12" t="s">
        <v>1671</v>
      </c>
      <c r="S225" s="12" t="s">
        <v>1723</v>
      </c>
      <c r="T225" s="12" t="s">
        <v>1887</v>
      </c>
    </row>
    <row r="226" spans="1:20" x14ac:dyDescent="0.25">
      <c r="A226" s="12" t="s">
        <v>1320</v>
      </c>
      <c r="B226" s="12" t="s">
        <v>672</v>
      </c>
      <c r="C226" s="12" t="s">
        <v>1042</v>
      </c>
      <c r="D226" s="12" t="s">
        <v>7</v>
      </c>
      <c r="E226" s="12" t="s">
        <v>17</v>
      </c>
      <c r="F226" s="12" t="s">
        <v>880</v>
      </c>
      <c r="G226" s="12" t="s">
        <v>814</v>
      </c>
      <c r="H226" s="12" t="s">
        <v>721</v>
      </c>
      <c r="I226" s="12" t="s">
        <v>312</v>
      </c>
      <c r="J226" s="12" t="s">
        <v>1012</v>
      </c>
      <c r="K226" s="12" t="s">
        <v>291</v>
      </c>
      <c r="L226" s="12" t="s">
        <v>2934</v>
      </c>
      <c r="M226" s="12" t="s">
        <v>2935</v>
      </c>
      <c r="N226" s="12" t="s">
        <v>2955</v>
      </c>
      <c r="O226" s="12" t="s">
        <v>2956</v>
      </c>
      <c r="P226" s="12" t="s">
        <v>1652</v>
      </c>
      <c r="Q226" s="12" t="s">
        <v>1664</v>
      </c>
      <c r="R226" s="12" t="s">
        <v>1671</v>
      </c>
      <c r="S226" s="12" t="s">
        <v>1723</v>
      </c>
      <c r="T226" s="12" t="s">
        <v>643</v>
      </c>
    </row>
    <row r="227" spans="1:20" x14ac:dyDescent="0.25">
      <c r="A227" s="12" t="s">
        <v>1320</v>
      </c>
      <c r="B227" s="12" t="s">
        <v>799</v>
      </c>
      <c r="C227" s="12" t="s">
        <v>1043</v>
      </c>
      <c r="D227" s="12" t="s">
        <v>7</v>
      </c>
      <c r="E227" s="12" t="s">
        <v>9</v>
      </c>
      <c r="F227" s="12" t="s">
        <v>913</v>
      </c>
      <c r="G227" s="12" t="s">
        <v>397</v>
      </c>
      <c r="H227" s="12" t="s">
        <v>698</v>
      </c>
      <c r="I227" s="12" t="s">
        <v>1002</v>
      </c>
      <c r="J227" s="12" t="s">
        <v>364</v>
      </c>
      <c r="K227" s="12" t="s">
        <v>1032</v>
      </c>
      <c r="L227" s="12" t="s">
        <v>2934</v>
      </c>
      <c r="M227" s="12" t="s">
        <v>2935</v>
      </c>
      <c r="N227" s="12" t="s">
        <v>2955</v>
      </c>
      <c r="O227" s="12" t="s">
        <v>2956</v>
      </c>
      <c r="P227" s="12" t="s">
        <v>1652</v>
      </c>
      <c r="Q227" s="12" t="s">
        <v>1662</v>
      </c>
      <c r="R227" s="12" t="s">
        <v>1671</v>
      </c>
      <c r="S227" s="12" t="s">
        <v>1723</v>
      </c>
      <c r="T227" s="12" t="s">
        <v>1888</v>
      </c>
    </row>
    <row r="228" spans="1:20" x14ac:dyDescent="0.25">
      <c r="A228" s="12" t="s">
        <v>1320</v>
      </c>
      <c r="B228" s="12" t="s">
        <v>715</v>
      </c>
      <c r="C228" s="12" t="s">
        <v>1044</v>
      </c>
      <c r="D228" s="12" t="s">
        <v>6</v>
      </c>
      <c r="E228" s="12" t="s">
        <v>13</v>
      </c>
      <c r="F228" s="12" t="s">
        <v>913</v>
      </c>
      <c r="G228" s="12" t="s">
        <v>398</v>
      </c>
      <c r="H228" s="12" t="s">
        <v>1483</v>
      </c>
      <c r="I228" s="12" t="s">
        <v>1045</v>
      </c>
      <c r="J228" s="12" t="s">
        <v>1483</v>
      </c>
      <c r="K228" s="12" t="s">
        <v>1045</v>
      </c>
      <c r="L228" s="12" t="s">
        <v>2934</v>
      </c>
      <c r="M228" s="12" t="s">
        <v>2935</v>
      </c>
      <c r="N228" s="12" t="s">
        <v>2955</v>
      </c>
      <c r="O228" s="12" t="s">
        <v>2956</v>
      </c>
      <c r="P228" s="12" t="s">
        <v>1652</v>
      </c>
      <c r="Q228" s="12" t="s">
        <v>1666</v>
      </c>
      <c r="R228" s="12" t="s">
        <v>1671</v>
      </c>
      <c r="S228" s="12" t="s">
        <v>1723</v>
      </c>
      <c r="T228" s="12" t="s">
        <v>1888</v>
      </c>
    </row>
    <row r="229" spans="1:20" x14ac:dyDescent="0.25">
      <c r="A229" s="12" t="s">
        <v>1320</v>
      </c>
      <c r="B229" s="12" t="s">
        <v>725</v>
      </c>
      <c r="C229" s="12" t="s">
        <v>1046</v>
      </c>
      <c r="D229" s="12" t="s">
        <v>6</v>
      </c>
      <c r="E229" s="12" t="s">
        <v>10</v>
      </c>
      <c r="F229" s="12" t="s">
        <v>913</v>
      </c>
      <c r="G229" s="12" t="s">
        <v>398</v>
      </c>
      <c r="H229" s="12" t="s">
        <v>673</v>
      </c>
      <c r="I229" s="12" t="s">
        <v>1045</v>
      </c>
      <c r="J229" s="12" t="s">
        <v>1000</v>
      </c>
      <c r="K229" s="12" t="s">
        <v>115</v>
      </c>
      <c r="L229" s="12" t="s">
        <v>2934</v>
      </c>
      <c r="M229" s="12" t="s">
        <v>2935</v>
      </c>
      <c r="N229" s="12" t="s">
        <v>2955</v>
      </c>
      <c r="O229" s="12" t="s">
        <v>2956</v>
      </c>
      <c r="P229" s="12" t="s">
        <v>1652</v>
      </c>
      <c r="Q229" s="12" t="s">
        <v>1665</v>
      </c>
      <c r="R229" s="12" t="s">
        <v>1671</v>
      </c>
      <c r="S229" s="12" t="s">
        <v>1723</v>
      </c>
      <c r="T229" s="12" t="s">
        <v>1889</v>
      </c>
    </row>
    <row r="230" spans="1:20" x14ac:dyDescent="0.25">
      <c r="A230" s="12" t="s">
        <v>1320</v>
      </c>
      <c r="B230" s="12" t="s">
        <v>819</v>
      </c>
      <c r="C230" s="12" t="s">
        <v>1047</v>
      </c>
      <c r="D230" s="12" t="s">
        <v>7</v>
      </c>
      <c r="E230" s="12" t="s">
        <v>9</v>
      </c>
      <c r="F230" s="12" t="s">
        <v>913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1048</v>
      </c>
      <c r="L230" s="12" t="s">
        <v>2934</v>
      </c>
      <c r="M230" s="12" t="s">
        <v>2935</v>
      </c>
      <c r="N230" s="12" t="s">
        <v>2955</v>
      </c>
      <c r="O230" s="12" t="s">
        <v>2956</v>
      </c>
      <c r="P230" s="12" t="s">
        <v>1652</v>
      </c>
      <c r="Q230" s="12" t="s">
        <v>1662</v>
      </c>
      <c r="R230" s="12" t="s">
        <v>1671</v>
      </c>
      <c r="S230" s="12" t="s">
        <v>1723</v>
      </c>
      <c r="T230" s="12" t="s">
        <v>1890</v>
      </c>
    </row>
    <row r="231" spans="1:20" x14ac:dyDescent="0.25">
      <c r="A231" s="12" t="s">
        <v>1320</v>
      </c>
      <c r="B231" s="12" t="s">
        <v>670</v>
      </c>
      <c r="C231" s="12" t="s">
        <v>1049</v>
      </c>
      <c r="D231" s="12" t="s">
        <v>6</v>
      </c>
      <c r="E231" s="12" t="s">
        <v>10</v>
      </c>
      <c r="F231" s="12" t="s">
        <v>913</v>
      </c>
      <c r="G231" s="12" t="s">
        <v>398</v>
      </c>
      <c r="H231" s="12" t="s">
        <v>673</v>
      </c>
      <c r="I231" s="12" t="s">
        <v>1032</v>
      </c>
      <c r="J231" s="12" t="s">
        <v>1050</v>
      </c>
      <c r="K231" s="12" t="s">
        <v>115</v>
      </c>
      <c r="L231" s="12" t="s">
        <v>2934</v>
      </c>
      <c r="M231" s="12" t="s">
        <v>2935</v>
      </c>
      <c r="N231" s="12" t="s">
        <v>2955</v>
      </c>
      <c r="O231" s="12" t="s">
        <v>2956</v>
      </c>
      <c r="P231" s="12" t="s">
        <v>1652</v>
      </c>
      <c r="Q231" s="12" t="s">
        <v>1665</v>
      </c>
      <c r="R231" s="12" t="s">
        <v>1671</v>
      </c>
      <c r="S231" s="12" t="s">
        <v>1723</v>
      </c>
      <c r="T231" s="12" t="s">
        <v>1891</v>
      </c>
    </row>
    <row r="232" spans="1:20" x14ac:dyDescent="0.25">
      <c r="A232" s="12" t="s">
        <v>1320</v>
      </c>
      <c r="B232" s="12" t="s">
        <v>693</v>
      </c>
      <c r="C232" s="12" t="s">
        <v>1051</v>
      </c>
      <c r="D232" s="12" t="s">
        <v>7</v>
      </c>
      <c r="E232" s="12" t="s">
        <v>11</v>
      </c>
      <c r="F232" s="12" t="s">
        <v>913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1048</v>
      </c>
      <c r="L232" s="12" t="s">
        <v>2934</v>
      </c>
      <c r="M232" s="12" t="s">
        <v>2935</v>
      </c>
      <c r="N232" s="12" t="s">
        <v>2955</v>
      </c>
      <c r="O232" s="12" t="s">
        <v>2956</v>
      </c>
      <c r="P232" s="12" t="s">
        <v>1652</v>
      </c>
      <c r="Q232" s="12" t="s">
        <v>1663</v>
      </c>
      <c r="R232" s="12" t="s">
        <v>1671</v>
      </c>
      <c r="S232" s="12" t="s">
        <v>1723</v>
      </c>
      <c r="T232" s="12" t="s">
        <v>1892</v>
      </c>
    </row>
    <row r="233" spans="1:20" x14ac:dyDescent="0.25">
      <c r="A233" s="12" t="s">
        <v>1320</v>
      </c>
      <c r="B233" s="12" t="s">
        <v>817</v>
      </c>
      <c r="C233" s="12" t="s">
        <v>1052</v>
      </c>
      <c r="D233" s="12" t="s">
        <v>6</v>
      </c>
      <c r="E233" s="12" t="s">
        <v>13</v>
      </c>
      <c r="F233" s="12" t="s">
        <v>913</v>
      </c>
      <c r="G233" s="12" t="s">
        <v>398</v>
      </c>
      <c r="H233" s="12" t="s">
        <v>1483</v>
      </c>
      <c r="I233" s="12" t="s">
        <v>1032</v>
      </c>
      <c r="J233" s="12" t="s">
        <v>1483</v>
      </c>
      <c r="K233" s="12" t="s">
        <v>1032</v>
      </c>
      <c r="L233" s="12" t="s">
        <v>2934</v>
      </c>
      <c r="M233" s="12" t="s">
        <v>2935</v>
      </c>
      <c r="N233" s="12" t="s">
        <v>2955</v>
      </c>
      <c r="O233" s="12" t="s">
        <v>2956</v>
      </c>
      <c r="P233" s="12" t="s">
        <v>1652</v>
      </c>
      <c r="Q233" s="12" t="s">
        <v>1666</v>
      </c>
      <c r="R233" s="12" t="s">
        <v>1671</v>
      </c>
      <c r="S233" s="12" t="s">
        <v>1723</v>
      </c>
      <c r="T233" s="12" t="s">
        <v>1893</v>
      </c>
    </row>
    <row r="234" spans="1:20" x14ac:dyDescent="0.25">
      <c r="A234" s="12" t="s">
        <v>1320</v>
      </c>
      <c r="B234" s="12" t="s">
        <v>807</v>
      </c>
      <c r="C234" s="12" t="s">
        <v>1053</v>
      </c>
      <c r="D234" s="12" t="s">
        <v>6</v>
      </c>
      <c r="E234" s="12" t="s">
        <v>12</v>
      </c>
      <c r="F234" s="12" t="s">
        <v>880</v>
      </c>
      <c r="G234" s="12" t="s">
        <v>398</v>
      </c>
      <c r="H234" s="12" t="s">
        <v>1483</v>
      </c>
      <c r="I234" s="12" t="s">
        <v>1032</v>
      </c>
      <c r="J234" s="12" t="s">
        <v>1483</v>
      </c>
      <c r="K234" s="12" t="s">
        <v>1032</v>
      </c>
      <c r="L234" s="12" t="s">
        <v>2934</v>
      </c>
      <c r="M234" s="12" t="s">
        <v>2935</v>
      </c>
      <c r="N234" s="12" t="s">
        <v>2955</v>
      </c>
      <c r="O234" s="12" t="s">
        <v>2956</v>
      </c>
      <c r="P234" s="12" t="s">
        <v>1652</v>
      </c>
      <c r="Q234" s="12" t="s">
        <v>1667</v>
      </c>
      <c r="R234" s="12" t="s">
        <v>1671</v>
      </c>
      <c r="S234" s="12" t="s">
        <v>1723</v>
      </c>
      <c r="T234" s="12" t="s">
        <v>1894</v>
      </c>
    </row>
    <row r="235" spans="1:20" x14ac:dyDescent="0.25">
      <c r="A235" s="12" t="s">
        <v>1320</v>
      </c>
      <c r="B235" s="12" t="s">
        <v>769</v>
      </c>
      <c r="C235" s="12" t="s">
        <v>1054</v>
      </c>
      <c r="D235" s="12" t="s">
        <v>7</v>
      </c>
      <c r="E235" s="12" t="s">
        <v>9</v>
      </c>
      <c r="F235" s="12" t="s">
        <v>913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2934</v>
      </c>
      <c r="M235" s="12" t="s">
        <v>2935</v>
      </c>
      <c r="N235" s="12" t="s">
        <v>2955</v>
      </c>
      <c r="O235" s="12" t="s">
        <v>2956</v>
      </c>
      <c r="P235" s="12" t="s">
        <v>1652</v>
      </c>
      <c r="Q235" s="12" t="s">
        <v>1662</v>
      </c>
      <c r="R235" s="12" t="s">
        <v>1671</v>
      </c>
      <c r="S235" s="12" t="s">
        <v>1723</v>
      </c>
      <c r="T235" s="12" t="s">
        <v>1895</v>
      </c>
    </row>
    <row r="236" spans="1:20" x14ac:dyDescent="0.25">
      <c r="A236" s="12" t="s">
        <v>1320</v>
      </c>
      <c r="B236" s="12" t="s">
        <v>731</v>
      </c>
      <c r="C236" s="12" t="s">
        <v>1055</v>
      </c>
      <c r="D236" s="12" t="s">
        <v>6</v>
      </c>
      <c r="E236" s="12" t="s">
        <v>10</v>
      </c>
      <c r="F236" s="12" t="s">
        <v>880</v>
      </c>
      <c r="G236" s="12" t="s">
        <v>398</v>
      </c>
      <c r="H236" s="12" t="s">
        <v>673</v>
      </c>
      <c r="I236" s="12" t="s">
        <v>320</v>
      </c>
      <c r="J236" s="12" t="s">
        <v>1017</v>
      </c>
      <c r="K236" s="12" t="s">
        <v>119</v>
      </c>
      <c r="L236" s="12" t="s">
        <v>2934</v>
      </c>
      <c r="M236" s="12" t="s">
        <v>2935</v>
      </c>
      <c r="N236" s="12" t="s">
        <v>2955</v>
      </c>
      <c r="O236" s="12" t="s">
        <v>2956</v>
      </c>
      <c r="P236" s="12" t="s">
        <v>1652</v>
      </c>
      <c r="Q236" s="12" t="s">
        <v>1665</v>
      </c>
      <c r="R236" s="12" t="s">
        <v>1671</v>
      </c>
      <c r="S236" s="12" t="s">
        <v>1723</v>
      </c>
      <c r="T236" s="12" t="s">
        <v>1891</v>
      </c>
    </row>
    <row r="237" spans="1:20" x14ac:dyDescent="0.25">
      <c r="A237" s="12" t="s">
        <v>1320</v>
      </c>
      <c r="B237" s="12" t="s">
        <v>797</v>
      </c>
      <c r="C237" s="12" t="s">
        <v>1056</v>
      </c>
      <c r="D237" s="12" t="s">
        <v>7</v>
      </c>
      <c r="E237" s="12" t="s">
        <v>11</v>
      </c>
      <c r="F237" s="12" t="s">
        <v>913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1048</v>
      </c>
      <c r="L237" s="12" t="s">
        <v>2934</v>
      </c>
      <c r="M237" s="12" t="s">
        <v>2935</v>
      </c>
      <c r="N237" s="12" t="s">
        <v>2955</v>
      </c>
      <c r="O237" s="12" t="s">
        <v>2956</v>
      </c>
      <c r="P237" s="12" t="s">
        <v>1652</v>
      </c>
      <c r="Q237" s="12" t="s">
        <v>1663</v>
      </c>
      <c r="R237" s="12" t="s">
        <v>1671</v>
      </c>
      <c r="S237" s="12" t="s">
        <v>1723</v>
      </c>
      <c r="T237" s="12" t="s">
        <v>1892</v>
      </c>
    </row>
    <row r="238" spans="1:20" x14ac:dyDescent="0.25">
      <c r="A238" s="12" t="s">
        <v>1320</v>
      </c>
      <c r="B238" s="12" t="s">
        <v>677</v>
      </c>
      <c r="C238" s="12" t="s">
        <v>1057</v>
      </c>
      <c r="D238" s="12" t="s">
        <v>8</v>
      </c>
      <c r="E238" s="12" t="s">
        <v>9</v>
      </c>
      <c r="F238" s="12" t="s">
        <v>913</v>
      </c>
      <c r="G238" s="12" t="s">
        <v>398</v>
      </c>
      <c r="H238" s="12" t="s">
        <v>1483</v>
      </c>
      <c r="I238" s="12" t="s">
        <v>336</v>
      </c>
      <c r="J238" s="12" t="s">
        <v>1483</v>
      </c>
      <c r="K238" s="12" t="s">
        <v>336</v>
      </c>
      <c r="L238" s="12" t="s">
        <v>2934</v>
      </c>
      <c r="M238" s="12" t="s">
        <v>2935</v>
      </c>
      <c r="N238" s="12" t="s">
        <v>2957</v>
      </c>
      <c r="O238" s="12" t="s">
        <v>2958</v>
      </c>
      <c r="P238" s="12" t="s">
        <v>1652</v>
      </c>
      <c r="Q238" s="12" t="s">
        <v>1662</v>
      </c>
      <c r="R238" s="12" t="s">
        <v>1671</v>
      </c>
      <c r="S238" s="12" t="s">
        <v>1723</v>
      </c>
      <c r="T238" s="12" t="s">
        <v>1896</v>
      </c>
    </row>
    <row r="239" spans="1:20" x14ac:dyDescent="0.25">
      <c r="A239" s="12" t="s">
        <v>1320</v>
      </c>
      <c r="B239" s="12" t="s">
        <v>663</v>
      </c>
      <c r="C239" s="12" t="s">
        <v>1058</v>
      </c>
      <c r="D239" s="12" t="s">
        <v>8</v>
      </c>
      <c r="E239" s="12" t="s">
        <v>9</v>
      </c>
      <c r="F239" s="12" t="s">
        <v>913</v>
      </c>
      <c r="G239" s="12" t="s">
        <v>398</v>
      </c>
      <c r="H239" s="12" t="s">
        <v>698</v>
      </c>
      <c r="I239" s="12" t="s">
        <v>336</v>
      </c>
      <c r="J239" s="12" t="s">
        <v>897</v>
      </c>
      <c r="K239" s="12" t="s">
        <v>1040</v>
      </c>
      <c r="L239" s="12" t="s">
        <v>2934</v>
      </c>
      <c r="M239" s="12" t="s">
        <v>2935</v>
      </c>
      <c r="N239" s="12" t="s">
        <v>2957</v>
      </c>
      <c r="O239" s="12" t="s">
        <v>2958</v>
      </c>
      <c r="P239" s="12" t="s">
        <v>1652</v>
      </c>
      <c r="Q239" s="12" t="s">
        <v>1662</v>
      </c>
      <c r="R239" s="12" t="s">
        <v>1671</v>
      </c>
      <c r="S239" s="12" t="s">
        <v>1723</v>
      </c>
      <c r="T239" s="12" t="s">
        <v>1896</v>
      </c>
    </row>
    <row r="240" spans="1:20" x14ac:dyDescent="0.25">
      <c r="A240" s="12" t="s">
        <v>1320</v>
      </c>
      <c r="B240" s="12" t="s">
        <v>783</v>
      </c>
      <c r="C240" s="12" t="s">
        <v>1059</v>
      </c>
      <c r="D240" s="12" t="s">
        <v>4</v>
      </c>
      <c r="E240" s="12" t="s">
        <v>17</v>
      </c>
      <c r="F240" s="12" t="s">
        <v>913</v>
      </c>
      <c r="G240" s="12" t="s">
        <v>398</v>
      </c>
      <c r="H240" s="12" t="s">
        <v>1483</v>
      </c>
      <c r="I240" s="12" t="s">
        <v>249</v>
      </c>
      <c r="J240" s="12" t="s">
        <v>1483</v>
      </c>
      <c r="K240" s="12" t="s">
        <v>249</v>
      </c>
      <c r="L240" s="12" t="s">
        <v>2934</v>
      </c>
      <c r="M240" s="12" t="s">
        <v>2935</v>
      </c>
      <c r="N240" s="12" t="s">
        <v>2957</v>
      </c>
      <c r="O240" s="12" t="s">
        <v>2958</v>
      </c>
      <c r="P240" s="12" t="s">
        <v>1652</v>
      </c>
      <c r="Q240" s="12" t="s">
        <v>1664</v>
      </c>
      <c r="R240" s="12" t="s">
        <v>1671</v>
      </c>
      <c r="S240" s="12" t="s">
        <v>1723</v>
      </c>
      <c r="T240" s="12" t="s">
        <v>1897</v>
      </c>
    </row>
    <row r="241" spans="1:20" x14ac:dyDescent="0.25">
      <c r="A241" s="12" t="s">
        <v>1320</v>
      </c>
      <c r="B241" s="12" t="s">
        <v>763</v>
      </c>
      <c r="C241" s="12" t="s">
        <v>1060</v>
      </c>
      <c r="D241" s="12" t="s">
        <v>7</v>
      </c>
      <c r="E241" s="12" t="s">
        <v>15</v>
      </c>
      <c r="F241" s="12" t="s">
        <v>913</v>
      </c>
      <c r="G241" s="12" t="s">
        <v>787</v>
      </c>
      <c r="H241" s="12" t="s">
        <v>1483</v>
      </c>
      <c r="I241" s="12" t="s">
        <v>893</v>
      </c>
      <c r="J241" s="12" t="s">
        <v>1483</v>
      </c>
      <c r="K241" s="12" t="s">
        <v>893</v>
      </c>
      <c r="L241" s="12" t="s">
        <v>2934</v>
      </c>
      <c r="M241" s="12" t="s">
        <v>2935</v>
      </c>
      <c r="N241" s="12" t="s">
        <v>2957</v>
      </c>
      <c r="O241" s="12" t="s">
        <v>2958</v>
      </c>
      <c r="P241" s="12" t="s">
        <v>1652</v>
      </c>
      <c r="Q241" s="12" t="s">
        <v>1661</v>
      </c>
      <c r="R241" s="12" t="s">
        <v>1671</v>
      </c>
      <c r="S241" s="12" t="s">
        <v>1723</v>
      </c>
      <c r="T241" s="12" t="s">
        <v>1898</v>
      </c>
    </row>
    <row r="242" spans="1:20" x14ac:dyDescent="0.25">
      <c r="A242" s="12" t="s">
        <v>1320</v>
      </c>
      <c r="B242" s="12" t="s">
        <v>822</v>
      </c>
      <c r="C242" s="12" t="s">
        <v>1061</v>
      </c>
      <c r="D242" s="12" t="s">
        <v>8</v>
      </c>
      <c r="E242" s="12" t="s">
        <v>11</v>
      </c>
      <c r="F242" s="12" t="s">
        <v>927</v>
      </c>
      <c r="G242" s="12" t="s">
        <v>397</v>
      </c>
      <c r="H242" s="12" t="s">
        <v>1483</v>
      </c>
      <c r="I242" s="12" t="s">
        <v>55</v>
      </c>
      <c r="J242" s="12" t="s">
        <v>1483</v>
      </c>
      <c r="K242" s="12" t="s">
        <v>55</v>
      </c>
      <c r="L242" s="12" t="s">
        <v>2934</v>
      </c>
      <c r="M242" s="12" t="s">
        <v>2935</v>
      </c>
      <c r="N242" s="12" t="s">
        <v>2959</v>
      </c>
      <c r="O242" s="12" t="s">
        <v>2960</v>
      </c>
      <c r="P242" s="12" t="s">
        <v>1652</v>
      </c>
      <c r="Q242" s="12" t="s">
        <v>1663</v>
      </c>
      <c r="R242" s="12" t="s">
        <v>1671</v>
      </c>
      <c r="S242" s="12" t="s">
        <v>1723</v>
      </c>
      <c r="T242" s="12" t="s">
        <v>1899</v>
      </c>
    </row>
    <row r="243" spans="1:20" x14ac:dyDescent="0.25">
      <c r="A243" s="12" t="s">
        <v>1320</v>
      </c>
      <c r="B243" s="12" t="s">
        <v>741</v>
      </c>
      <c r="C243" s="12" t="s">
        <v>1062</v>
      </c>
      <c r="D243" s="12" t="s">
        <v>4</v>
      </c>
      <c r="E243" s="12" t="s">
        <v>13</v>
      </c>
      <c r="F243" s="12" t="s">
        <v>927</v>
      </c>
      <c r="G243" s="12" t="s">
        <v>397</v>
      </c>
      <c r="H243" s="12" t="s">
        <v>1483</v>
      </c>
      <c r="I243" s="12" t="s">
        <v>55</v>
      </c>
      <c r="J243" s="12" t="s">
        <v>1483</v>
      </c>
      <c r="K243" s="12" t="s">
        <v>55</v>
      </c>
      <c r="L243" s="12" t="s">
        <v>2934</v>
      </c>
      <c r="M243" s="12" t="s">
        <v>2935</v>
      </c>
      <c r="N243" s="12" t="s">
        <v>2959</v>
      </c>
      <c r="O243" s="12" t="s">
        <v>2960</v>
      </c>
      <c r="P243" s="12" t="s">
        <v>1652</v>
      </c>
      <c r="Q243" s="12" t="s">
        <v>1666</v>
      </c>
      <c r="R243" s="12" t="s">
        <v>1671</v>
      </c>
      <c r="S243" s="12" t="s">
        <v>1723</v>
      </c>
      <c r="T243" s="12" t="s">
        <v>1900</v>
      </c>
    </row>
    <row r="244" spans="1:20" x14ac:dyDescent="0.25">
      <c r="A244" s="12" t="s">
        <v>1320</v>
      </c>
      <c r="B244" s="12" t="s">
        <v>826</v>
      </c>
      <c r="C244" s="12" t="s">
        <v>1063</v>
      </c>
      <c r="D244" s="12" t="s">
        <v>6</v>
      </c>
      <c r="E244" s="12" t="s">
        <v>13</v>
      </c>
      <c r="F244" s="12" t="s">
        <v>913</v>
      </c>
      <c r="G244" s="12" t="s">
        <v>398</v>
      </c>
      <c r="H244" s="12" t="s">
        <v>1483</v>
      </c>
      <c r="I244" s="12" t="s">
        <v>944</v>
      </c>
      <c r="J244" s="12" t="s">
        <v>1483</v>
      </c>
      <c r="K244" s="12" t="s">
        <v>944</v>
      </c>
      <c r="L244" s="12" t="s">
        <v>2934</v>
      </c>
      <c r="M244" s="12" t="s">
        <v>2935</v>
      </c>
      <c r="N244" s="12" t="s">
        <v>2959</v>
      </c>
      <c r="O244" s="12" t="s">
        <v>2960</v>
      </c>
      <c r="P244" s="12" t="s">
        <v>1652</v>
      </c>
      <c r="Q244" s="12" t="s">
        <v>1666</v>
      </c>
      <c r="R244" s="12" t="s">
        <v>1671</v>
      </c>
      <c r="S244" s="12" t="s">
        <v>1723</v>
      </c>
      <c r="T244" s="12" t="s">
        <v>396</v>
      </c>
    </row>
    <row r="245" spans="1:20" x14ac:dyDescent="0.25">
      <c r="A245" s="12" t="s">
        <v>1320</v>
      </c>
      <c r="B245" s="12" t="s">
        <v>802</v>
      </c>
      <c r="C245" s="12" t="s">
        <v>1064</v>
      </c>
      <c r="D245" s="12" t="s">
        <v>7</v>
      </c>
      <c r="E245" s="12" t="s">
        <v>11</v>
      </c>
      <c r="F245" s="12" t="s">
        <v>913</v>
      </c>
      <c r="G245" s="12" t="s">
        <v>398</v>
      </c>
      <c r="H245" s="12" t="s">
        <v>1483</v>
      </c>
      <c r="I245" s="12" t="s">
        <v>893</v>
      </c>
      <c r="J245" s="12" t="s">
        <v>1483</v>
      </c>
      <c r="K245" s="12" t="s">
        <v>893</v>
      </c>
      <c r="L245" s="12" t="s">
        <v>2934</v>
      </c>
      <c r="M245" s="12" t="s">
        <v>2935</v>
      </c>
      <c r="N245" s="12" t="s">
        <v>2959</v>
      </c>
      <c r="O245" s="12" t="s">
        <v>2960</v>
      </c>
      <c r="P245" s="12" t="s">
        <v>1652</v>
      </c>
      <c r="Q245" s="12" t="s">
        <v>1663</v>
      </c>
      <c r="R245" s="12" t="s">
        <v>1671</v>
      </c>
      <c r="S245" s="12" t="s">
        <v>1723</v>
      </c>
      <c r="T245" s="12" t="s">
        <v>1846</v>
      </c>
    </row>
    <row r="246" spans="1:20" x14ac:dyDescent="0.25">
      <c r="A246" s="12" t="s">
        <v>1320</v>
      </c>
      <c r="B246" s="12" t="s">
        <v>745</v>
      </c>
      <c r="C246" s="12" t="s">
        <v>1065</v>
      </c>
      <c r="D246" s="12" t="s">
        <v>7</v>
      </c>
      <c r="E246" s="12" t="s">
        <v>15</v>
      </c>
      <c r="F246" s="12" t="s">
        <v>913</v>
      </c>
      <c r="G246" s="12" t="s">
        <v>398</v>
      </c>
      <c r="H246" s="12" t="s">
        <v>1483</v>
      </c>
      <c r="I246" s="12" t="s">
        <v>885</v>
      </c>
      <c r="J246" s="12" t="s">
        <v>1483</v>
      </c>
      <c r="K246" s="12" t="s">
        <v>885</v>
      </c>
      <c r="L246" s="12" t="s">
        <v>2934</v>
      </c>
      <c r="M246" s="12" t="s">
        <v>2935</v>
      </c>
      <c r="N246" s="12" t="s">
        <v>2959</v>
      </c>
      <c r="O246" s="12" t="s">
        <v>2960</v>
      </c>
      <c r="P246" s="12" t="s">
        <v>1652</v>
      </c>
      <c r="Q246" s="12" t="s">
        <v>1661</v>
      </c>
      <c r="R246" s="12" t="s">
        <v>1671</v>
      </c>
      <c r="S246" s="12" t="s">
        <v>1723</v>
      </c>
      <c r="T246" s="12" t="s">
        <v>1901</v>
      </c>
    </row>
    <row r="247" spans="1:20" x14ac:dyDescent="0.25">
      <c r="A247" s="12" t="s">
        <v>1320</v>
      </c>
      <c r="B247" s="12" t="s">
        <v>786</v>
      </c>
      <c r="C247" s="12" t="s">
        <v>1066</v>
      </c>
      <c r="D247" s="12" t="s">
        <v>6</v>
      </c>
      <c r="E247" s="12" t="s">
        <v>13</v>
      </c>
      <c r="F247" s="12" t="s">
        <v>913</v>
      </c>
      <c r="G247" s="12" t="s">
        <v>398</v>
      </c>
      <c r="H247" s="12" t="s">
        <v>1483</v>
      </c>
      <c r="I247" s="12" t="s">
        <v>1010</v>
      </c>
      <c r="J247" s="12" t="s">
        <v>1483</v>
      </c>
      <c r="K247" s="12" t="s">
        <v>1010</v>
      </c>
      <c r="L247" s="12" t="s">
        <v>2934</v>
      </c>
      <c r="M247" s="12" t="s">
        <v>2935</v>
      </c>
      <c r="N247" s="12" t="s">
        <v>2959</v>
      </c>
      <c r="O247" s="12" t="s">
        <v>2960</v>
      </c>
      <c r="P247" s="12" t="s">
        <v>1652</v>
      </c>
      <c r="Q247" s="12" t="s">
        <v>1666</v>
      </c>
      <c r="R247" s="12" t="s">
        <v>1671</v>
      </c>
      <c r="S247" s="12" t="s">
        <v>1723</v>
      </c>
      <c r="T247" s="12" t="s">
        <v>1902</v>
      </c>
    </row>
    <row r="248" spans="1:20" x14ac:dyDescent="0.25">
      <c r="A248" s="12" t="s">
        <v>1320</v>
      </c>
      <c r="B248" s="12" t="s">
        <v>823</v>
      </c>
      <c r="C248" s="12" t="s">
        <v>1067</v>
      </c>
      <c r="D248" s="12" t="s">
        <v>6</v>
      </c>
      <c r="E248" s="12" t="s">
        <v>10</v>
      </c>
      <c r="F248" s="12" t="s">
        <v>913</v>
      </c>
      <c r="G248" s="12" t="s">
        <v>398</v>
      </c>
      <c r="H248" s="12" t="s">
        <v>1483</v>
      </c>
      <c r="I248" s="12" t="s">
        <v>906</v>
      </c>
      <c r="J248" s="12" t="s">
        <v>1483</v>
      </c>
      <c r="K248" s="12" t="s">
        <v>906</v>
      </c>
      <c r="L248" s="12" t="s">
        <v>2934</v>
      </c>
      <c r="M248" s="12" t="s">
        <v>2935</v>
      </c>
      <c r="N248" s="12" t="s">
        <v>2959</v>
      </c>
      <c r="O248" s="12" t="s">
        <v>2960</v>
      </c>
      <c r="P248" s="12" t="s">
        <v>1652</v>
      </c>
      <c r="Q248" s="12" t="s">
        <v>1665</v>
      </c>
      <c r="R248" s="12" t="s">
        <v>1671</v>
      </c>
      <c r="S248" s="12" t="s">
        <v>1723</v>
      </c>
      <c r="T248" s="12" t="s">
        <v>396</v>
      </c>
    </row>
    <row r="249" spans="1:20" x14ac:dyDescent="0.25">
      <c r="A249" s="12" t="s">
        <v>1320</v>
      </c>
      <c r="B249" s="12" t="s">
        <v>818</v>
      </c>
      <c r="C249" s="12" t="s">
        <v>1068</v>
      </c>
      <c r="D249" s="12" t="s">
        <v>7</v>
      </c>
      <c r="E249" s="12" t="s">
        <v>9</v>
      </c>
      <c r="F249" s="12" t="s">
        <v>913</v>
      </c>
      <c r="G249" s="12" t="s">
        <v>398</v>
      </c>
      <c r="H249" s="12" t="s">
        <v>1483</v>
      </c>
      <c r="I249" s="12" t="s">
        <v>944</v>
      </c>
      <c r="J249" s="12" t="s">
        <v>1483</v>
      </c>
      <c r="K249" s="12" t="s">
        <v>944</v>
      </c>
      <c r="L249" s="12" t="s">
        <v>2934</v>
      </c>
      <c r="M249" s="12" t="s">
        <v>2935</v>
      </c>
      <c r="N249" s="12" t="s">
        <v>2959</v>
      </c>
      <c r="O249" s="12" t="s">
        <v>2960</v>
      </c>
      <c r="P249" s="12" t="s">
        <v>1652</v>
      </c>
      <c r="Q249" s="12" t="s">
        <v>1662</v>
      </c>
      <c r="R249" s="12" t="s">
        <v>1671</v>
      </c>
      <c r="S249" s="12" t="s">
        <v>1723</v>
      </c>
      <c r="T249" s="12" t="s">
        <v>1903</v>
      </c>
    </row>
    <row r="250" spans="1:20" x14ac:dyDescent="0.25">
      <c r="A250" s="12" t="s">
        <v>1320</v>
      </c>
      <c r="B250" s="12" t="s">
        <v>735</v>
      </c>
      <c r="C250" s="12" t="s">
        <v>1069</v>
      </c>
      <c r="D250" s="12" t="s">
        <v>7</v>
      </c>
      <c r="E250" s="12" t="s">
        <v>11</v>
      </c>
      <c r="F250" s="12" t="s">
        <v>913</v>
      </c>
      <c r="G250" s="12" t="s">
        <v>398</v>
      </c>
      <c r="H250" s="12" t="s">
        <v>1483</v>
      </c>
      <c r="I250" s="12" t="s">
        <v>906</v>
      </c>
      <c r="J250" s="12" t="s">
        <v>1483</v>
      </c>
      <c r="K250" s="12" t="s">
        <v>906</v>
      </c>
      <c r="L250" s="12" t="s">
        <v>2934</v>
      </c>
      <c r="M250" s="12" t="s">
        <v>2935</v>
      </c>
      <c r="N250" s="12" t="s">
        <v>2959</v>
      </c>
      <c r="O250" s="12" t="s">
        <v>2960</v>
      </c>
      <c r="P250" s="12" t="s">
        <v>1652</v>
      </c>
      <c r="Q250" s="12" t="s">
        <v>1663</v>
      </c>
      <c r="R250" s="12" t="s">
        <v>1671</v>
      </c>
      <c r="S250" s="12" t="s">
        <v>1723</v>
      </c>
      <c r="T250" s="12" t="s">
        <v>1904</v>
      </c>
    </row>
    <row r="251" spans="1:20" x14ac:dyDescent="0.25">
      <c r="A251" s="12" t="s">
        <v>1320</v>
      </c>
      <c r="B251" s="12" t="s">
        <v>714</v>
      </c>
      <c r="C251" s="12" t="s">
        <v>1070</v>
      </c>
      <c r="D251" s="12" t="s">
        <v>6</v>
      </c>
      <c r="E251" s="12" t="s">
        <v>12</v>
      </c>
      <c r="F251" s="12" t="s">
        <v>913</v>
      </c>
      <c r="G251" s="12" t="s">
        <v>398</v>
      </c>
      <c r="H251" s="12" t="s">
        <v>1483</v>
      </c>
      <c r="I251" s="12" t="s">
        <v>906</v>
      </c>
      <c r="J251" s="12" t="s">
        <v>1483</v>
      </c>
      <c r="K251" s="12" t="s">
        <v>906</v>
      </c>
      <c r="L251" s="12" t="s">
        <v>2934</v>
      </c>
      <c r="M251" s="12" t="s">
        <v>2935</v>
      </c>
      <c r="N251" s="12" t="s">
        <v>2959</v>
      </c>
      <c r="O251" s="12" t="s">
        <v>2960</v>
      </c>
      <c r="P251" s="12" t="s">
        <v>1652</v>
      </c>
      <c r="Q251" s="12" t="s">
        <v>1667</v>
      </c>
      <c r="R251" s="12" t="s">
        <v>1671</v>
      </c>
      <c r="S251" s="12" t="s">
        <v>1723</v>
      </c>
      <c r="T251" s="12" t="s">
        <v>1905</v>
      </c>
    </row>
    <row r="252" spans="1:20" x14ac:dyDescent="0.25">
      <c r="A252" s="12" t="s">
        <v>1320</v>
      </c>
      <c r="B252" s="12" t="s">
        <v>689</v>
      </c>
      <c r="C252" s="12" t="s">
        <v>1071</v>
      </c>
      <c r="D252" s="12" t="s">
        <v>6</v>
      </c>
      <c r="E252" s="12" t="s">
        <v>13</v>
      </c>
      <c r="F252" s="12" t="s">
        <v>913</v>
      </c>
      <c r="G252" s="12" t="s">
        <v>398</v>
      </c>
      <c r="H252" s="12" t="s">
        <v>1483</v>
      </c>
      <c r="I252" s="12" t="s">
        <v>906</v>
      </c>
      <c r="J252" s="12" t="s">
        <v>1483</v>
      </c>
      <c r="K252" s="12" t="s">
        <v>906</v>
      </c>
      <c r="L252" s="12" t="s">
        <v>2934</v>
      </c>
      <c r="M252" s="12" t="s">
        <v>2935</v>
      </c>
      <c r="N252" s="12" t="s">
        <v>2959</v>
      </c>
      <c r="O252" s="12" t="s">
        <v>2960</v>
      </c>
      <c r="P252" s="12" t="s">
        <v>1652</v>
      </c>
      <c r="Q252" s="12" t="s">
        <v>1666</v>
      </c>
      <c r="R252" s="12" t="s">
        <v>1671</v>
      </c>
      <c r="S252" s="12" t="s">
        <v>1723</v>
      </c>
      <c r="T252" s="12" t="s">
        <v>1906</v>
      </c>
    </row>
    <row r="253" spans="1:20" x14ac:dyDescent="0.25">
      <c r="A253" s="12" t="s">
        <v>1320</v>
      </c>
      <c r="B253" s="12" t="s">
        <v>680</v>
      </c>
      <c r="C253" s="12" t="s">
        <v>1072</v>
      </c>
      <c r="D253" s="12" t="s">
        <v>4</v>
      </c>
      <c r="E253" s="12" t="s">
        <v>10</v>
      </c>
      <c r="F253" s="12" t="s">
        <v>1073</v>
      </c>
      <c r="G253" s="12" t="s">
        <v>398</v>
      </c>
      <c r="H253" s="12" t="s">
        <v>1483</v>
      </c>
      <c r="I253" s="12" t="s">
        <v>938</v>
      </c>
      <c r="J253" s="12" t="s">
        <v>1483</v>
      </c>
      <c r="K253" s="12" t="s">
        <v>938</v>
      </c>
      <c r="L253" s="12" t="s">
        <v>2934</v>
      </c>
      <c r="M253" s="12" t="s">
        <v>2935</v>
      </c>
      <c r="N253" s="12" t="s">
        <v>2961</v>
      </c>
      <c r="O253" s="12" t="s">
        <v>2962</v>
      </c>
      <c r="P253" s="12" t="s">
        <v>1652</v>
      </c>
      <c r="Q253" s="12" t="s">
        <v>1665</v>
      </c>
      <c r="R253" s="12" t="s">
        <v>1671</v>
      </c>
      <c r="S253" s="12" t="s">
        <v>1723</v>
      </c>
      <c r="T253" s="12" t="s">
        <v>1907</v>
      </c>
    </row>
    <row r="254" spans="1:20" x14ac:dyDescent="0.25">
      <c r="A254" s="12" t="s">
        <v>1320</v>
      </c>
      <c r="B254" s="12" t="s">
        <v>644</v>
      </c>
      <c r="C254" s="12" t="s">
        <v>1074</v>
      </c>
      <c r="D254" s="12" t="s">
        <v>4</v>
      </c>
      <c r="E254" s="12" t="s">
        <v>15</v>
      </c>
      <c r="F254" s="12" t="s">
        <v>913</v>
      </c>
      <c r="G254" s="12" t="s">
        <v>397</v>
      </c>
      <c r="H254" s="12" t="s">
        <v>1483</v>
      </c>
      <c r="I254" s="12" t="s">
        <v>361</v>
      </c>
      <c r="J254" s="12" t="s">
        <v>1483</v>
      </c>
      <c r="K254" s="12" t="s">
        <v>361</v>
      </c>
      <c r="L254" s="12" t="s">
        <v>2934</v>
      </c>
      <c r="M254" s="12" t="s">
        <v>2935</v>
      </c>
      <c r="N254" s="12" t="s">
        <v>2961</v>
      </c>
      <c r="O254" s="12" t="s">
        <v>2962</v>
      </c>
      <c r="P254" s="12" t="s">
        <v>1652</v>
      </c>
      <c r="Q254" s="12" t="s">
        <v>1661</v>
      </c>
      <c r="R254" s="12" t="s">
        <v>1671</v>
      </c>
      <c r="S254" s="12" t="s">
        <v>1723</v>
      </c>
      <c r="T254" s="12" t="s">
        <v>1834</v>
      </c>
    </row>
    <row r="255" spans="1:20" x14ac:dyDescent="0.25">
      <c r="A255" s="12" t="s">
        <v>1320</v>
      </c>
      <c r="B255" s="12" t="s">
        <v>798</v>
      </c>
      <c r="C255" s="12" t="s">
        <v>1075</v>
      </c>
      <c r="D255" s="12" t="s">
        <v>4</v>
      </c>
      <c r="E255" s="12" t="s">
        <v>15</v>
      </c>
      <c r="F255" s="12" t="s">
        <v>913</v>
      </c>
      <c r="G255" s="12" t="s">
        <v>397</v>
      </c>
      <c r="H255" s="12" t="s">
        <v>1483</v>
      </c>
      <c r="I255" s="12" t="s">
        <v>101</v>
      </c>
      <c r="J255" s="12" t="s">
        <v>1483</v>
      </c>
      <c r="K255" s="12" t="s">
        <v>101</v>
      </c>
      <c r="L255" s="12" t="s">
        <v>2934</v>
      </c>
      <c r="M255" s="12" t="s">
        <v>2935</v>
      </c>
      <c r="N255" s="12" t="s">
        <v>2961</v>
      </c>
      <c r="O255" s="12" t="s">
        <v>2962</v>
      </c>
      <c r="P255" s="12" t="s">
        <v>1652</v>
      </c>
      <c r="Q255" s="12" t="s">
        <v>1661</v>
      </c>
      <c r="R255" s="12" t="s">
        <v>1671</v>
      </c>
      <c r="S255" s="12" t="s">
        <v>1723</v>
      </c>
      <c r="T255" s="12" t="s">
        <v>1831</v>
      </c>
    </row>
    <row r="256" spans="1:20" x14ac:dyDescent="0.25">
      <c r="A256" s="12" t="s">
        <v>1320</v>
      </c>
      <c r="B256" s="12" t="s">
        <v>691</v>
      </c>
      <c r="C256" s="12" t="s">
        <v>1076</v>
      </c>
      <c r="D256" s="12" t="s">
        <v>4</v>
      </c>
      <c r="E256" s="12" t="s">
        <v>15</v>
      </c>
      <c r="F256" s="12" t="s">
        <v>913</v>
      </c>
      <c r="G256" s="12" t="s">
        <v>398</v>
      </c>
      <c r="H256" s="12" t="s">
        <v>1483</v>
      </c>
      <c r="I256" s="12" t="s">
        <v>1077</v>
      </c>
      <c r="J256" s="12" t="s">
        <v>1483</v>
      </c>
      <c r="K256" s="12" t="s">
        <v>1077</v>
      </c>
      <c r="L256" s="12" t="s">
        <v>2934</v>
      </c>
      <c r="M256" s="12" t="s">
        <v>2935</v>
      </c>
      <c r="N256" s="12" t="s">
        <v>2961</v>
      </c>
      <c r="O256" s="12" t="s">
        <v>2962</v>
      </c>
      <c r="P256" s="12" t="s">
        <v>1652</v>
      </c>
      <c r="Q256" s="12" t="s">
        <v>1661</v>
      </c>
      <c r="R256" s="12" t="s">
        <v>1671</v>
      </c>
      <c r="S256" s="12" t="s">
        <v>1723</v>
      </c>
      <c r="T256" s="12" t="s">
        <v>1831</v>
      </c>
    </row>
    <row r="257" spans="1:20" x14ac:dyDescent="0.25">
      <c r="A257" s="12" t="s">
        <v>1320</v>
      </c>
      <c r="B257" s="12" t="s">
        <v>667</v>
      </c>
      <c r="C257" s="12" t="s">
        <v>1078</v>
      </c>
      <c r="D257" s="12" t="s">
        <v>8</v>
      </c>
      <c r="E257" s="12" t="s">
        <v>9</v>
      </c>
      <c r="F257" s="12" t="s">
        <v>1079</v>
      </c>
      <c r="G257" s="12" t="s">
        <v>398</v>
      </c>
      <c r="H257" s="12" t="s">
        <v>1483</v>
      </c>
      <c r="I257" s="12" t="s">
        <v>354</v>
      </c>
      <c r="J257" s="12" t="s">
        <v>1483</v>
      </c>
      <c r="K257" s="12" t="s">
        <v>354</v>
      </c>
      <c r="L257" s="12" t="s">
        <v>2934</v>
      </c>
      <c r="M257" s="12" t="s">
        <v>2935</v>
      </c>
      <c r="N257" s="12" t="s">
        <v>2961</v>
      </c>
      <c r="O257" s="12" t="s">
        <v>2962</v>
      </c>
      <c r="P257" s="12" t="s">
        <v>1652</v>
      </c>
      <c r="Q257" s="12" t="s">
        <v>1662</v>
      </c>
      <c r="R257" s="12" t="s">
        <v>1671</v>
      </c>
      <c r="S257" s="12" t="s">
        <v>1723</v>
      </c>
      <c r="T257" s="12" t="s">
        <v>1908</v>
      </c>
    </row>
    <row r="258" spans="1:20" x14ac:dyDescent="0.25">
      <c r="A258" s="12" t="s">
        <v>1320</v>
      </c>
      <c r="B258" s="12" t="s">
        <v>736</v>
      </c>
      <c r="C258" s="12" t="s">
        <v>1080</v>
      </c>
      <c r="D258" s="12" t="s">
        <v>8</v>
      </c>
      <c r="E258" s="12" t="s">
        <v>9</v>
      </c>
      <c r="F258" s="12" t="s">
        <v>913</v>
      </c>
      <c r="G258" s="12" t="s">
        <v>397</v>
      </c>
      <c r="H258" s="12" t="s">
        <v>1483</v>
      </c>
      <c r="I258" s="12" t="s">
        <v>881</v>
      </c>
      <c r="J258" s="12" t="s">
        <v>1483</v>
      </c>
      <c r="K258" s="12" t="s">
        <v>881</v>
      </c>
      <c r="L258" s="12" t="s">
        <v>2934</v>
      </c>
      <c r="M258" s="12" t="s">
        <v>2935</v>
      </c>
      <c r="N258" s="12" t="s">
        <v>2961</v>
      </c>
      <c r="O258" s="12" t="s">
        <v>2962</v>
      </c>
      <c r="P258" s="12" t="s">
        <v>1652</v>
      </c>
      <c r="Q258" s="12" t="s">
        <v>1662</v>
      </c>
      <c r="R258" s="12" t="s">
        <v>1671</v>
      </c>
      <c r="S258" s="12" t="s">
        <v>1723</v>
      </c>
      <c r="T258" s="12" t="s">
        <v>1908</v>
      </c>
    </row>
    <row r="259" spans="1:20" x14ac:dyDescent="0.25">
      <c r="A259" s="12" t="s">
        <v>1320</v>
      </c>
      <c r="B259" s="12" t="s">
        <v>821</v>
      </c>
      <c r="C259" s="12" t="s">
        <v>1081</v>
      </c>
      <c r="D259" s="12" t="s">
        <v>7</v>
      </c>
      <c r="E259" s="12" t="s">
        <v>11</v>
      </c>
      <c r="F259" s="12" t="s">
        <v>949</v>
      </c>
      <c r="G259" s="12" t="s">
        <v>398</v>
      </c>
      <c r="H259" s="12" t="s">
        <v>1483</v>
      </c>
      <c r="I259" s="12" t="s">
        <v>944</v>
      </c>
      <c r="J259" s="12" t="s">
        <v>1483</v>
      </c>
      <c r="K259" s="12" t="s">
        <v>944</v>
      </c>
      <c r="L259" s="12" t="s">
        <v>2934</v>
      </c>
      <c r="M259" s="12" t="s">
        <v>2935</v>
      </c>
      <c r="N259" s="12" t="s">
        <v>2961</v>
      </c>
      <c r="O259" s="12" t="s">
        <v>2962</v>
      </c>
      <c r="P259" s="12" t="s">
        <v>1652</v>
      </c>
      <c r="Q259" s="12" t="s">
        <v>1663</v>
      </c>
      <c r="R259" s="12" t="s">
        <v>1671</v>
      </c>
      <c r="S259" s="12" t="s">
        <v>1723</v>
      </c>
      <c r="T259" s="12" t="s">
        <v>1909</v>
      </c>
    </row>
    <row r="260" spans="1:20" x14ac:dyDescent="0.25">
      <c r="A260" s="12" t="s">
        <v>1320</v>
      </c>
      <c r="B260" s="12" t="s">
        <v>658</v>
      </c>
      <c r="C260" s="12" t="s">
        <v>1082</v>
      </c>
      <c r="D260" s="12" t="s">
        <v>7</v>
      </c>
      <c r="E260" s="12" t="s">
        <v>11</v>
      </c>
      <c r="F260" s="12" t="s">
        <v>880</v>
      </c>
      <c r="G260" s="12" t="s">
        <v>397</v>
      </c>
      <c r="H260" s="12" t="s">
        <v>1483</v>
      </c>
      <c r="I260" s="12" t="s">
        <v>339</v>
      </c>
      <c r="J260" s="12" t="s">
        <v>1483</v>
      </c>
      <c r="K260" s="12" t="s">
        <v>339</v>
      </c>
      <c r="L260" s="12" t="s">
        <v>2934</v>
      </c>
      <c r="M260" s="12" t="s">
        <v>2935</v>
      </c>
      <c r="N260" s="12" t="s">
        <v>2961</v>
      </c>
      <c r="O260" s="12" t="s">
        <v>2962</v>
      </c>
      <c r="P260" s="12" t="s">
        <v>1652</v>
      </c>
      <c r="Q260" s="12" t="s">
        <v>1663</v>
      </c>
      <c r="R260" s="12" t="s">
        <v>1671</v>
      </c>
      <c r="S260" s="12" t="s">
        <v>1723</v>
      </c>
      <c r="T260" s="12" t="s">
        <v>1909</v>
      </c>
    </row>
    <row r="261" spans="1:20" x14ac:dyDescent="0.25">
      <c r="A261" s="12" t="s">
        <v>1320</v>
      </c>
      <c r="B261" s="12" t="s">
        <v>772</v>
      </c>
      <c r="C261" s="12" t="s">
        <v>1083</v>
      </c>
      <c r="D261" s="12" t="s">
        <v>7</v>
      </c>
      <c r="E261" s="12" t="s">
        <v>13</v>
      </c>
      <c r="F261" s="12" t="s">
        <v>927</v>
      </c>
      <c r="G261" s="12" t="s">
        <v>397</v>
      </c>
      <c r="H261" s="12" t="s">
        <v>1483</v>
      </c>
      <c r="I261" s="12" t="s">
        <v>361</v>
      </c>
      <c r="J261" s="12" t="s">
        <v>1483</v>
      </c>
      <c r="K261" s="12" t="s">
        <v>361</v>
      </c>
      <c r="L261" s="12" t="s">
        <v>2934</v>
      </c>
      <c r="M261" s="12" t="s">
        <v>2935</v>
      </c>
      <c r="N261" s="12" t="s">
        <v>2963</v>
      </c>
      <c r="O261" s="12" t="s">
        <v>2936</v>
      </c>
      <c r="P261" s="12" t="s">
        <v>1652</v>
      </c>
      <c r="Q261" s="12" t="s">
        <v>1666</v>
      </c>
      <c r="R261" s="12" t="s">
        <v>1671</v>
      </c>
      <c r="S261" s="12" t="s">
        <v>1723</v>
      </c>
      <c r="T261" s="12" t="s">
        <v>394</v>
      </c>
    </row>
    <row r="262" spans="1:20" x14ac:dyDescent="0.25">
      <c r="A262" s="12" t="s">
        <v>1320</v>
      </c>
      <c r="B262" s="12" t="s">
        <v>801</v>
      </c>
      <c r="C262" s="12" t="s">
        <v>1084</v>
      </c>
      <c r="D262" s="12" t="s">
        <v>4</v>
      </c>
      <c r="E262" s="12" t="s">
        <v>17</v>
      </c>
      <c r="F262" s="12" t="s">
        <v>927</v>
      </c>
      <c r="G262" s="12" t="s">
        <v>814</v>
      </c>
      <c r="H262" s="12" t="s">
        <v>1483</v>
      </c>
      <c r="I262" s="12" t="s">
        <v>30</v>
      </c>
      <c r="J262" s="12" t="s">
        <v>1483</v>
      </c>
      <c r="K262" s="12" t="s">
        <v>30</v>
      </c>
      <c r="L262" s="12" t="s">
        <v>2934</v>
      </c>
      <c r="M262" s="12" t="s">
        <v>2935</v>
      </c>
      <c r="N262" s="12" t="s">
        <v>2963</v>
      </c>
      <c r="O262" s="12" t="s">
        <v>2936</v>
      </c>
      <c r="P262" s="12" t="s">
        <v>1652</v>
      </c>
      <c r="Q262" s="12" t="s">
        <v>1664</v>
      </c>
      <c r="R262" s="12" t="s">
        <v>1671</v>
      </c>
      <c r="S262" s="12" t="s">
        <v>1723</v>
      </c>
      <c r="T262" s="12" t="s">
        <v>1830</v>
      </c>
    </row>
    <row r="263" spans="1:20" x14ac:dyDescent="0.25">
      <c r="A263" s="12" t="s">
        <v>1320</v>
      </c>
      <c r="B263" s="12" t="s">
        <v>785</v>
      </c>
      <c r="C263" s="12" t="s">
        <v>1085</v>
      </c>
      <c r="D263" s="12" t="s">
        <v>8</v>
      </c>
      <c r="E263" s="12" t="s">
        <v>11</v>
      </c>
      <c r="F263" s="12" t="s">
        <v>913</v>
      </c>
      <c r="G263" s="12" t="s">
        <v>397</v>
      </c>
      <c r="H263" s="12" t="s">
        <v>1483</v>
      </c>
      <c r="I263" s="12" t="s">
        <v>368</v>
      </c>
      <c r="J263" s="12" t="s">
        <v>1483</v>
      </c>
      <c r="K263" s="12" t="s">
        <v>368</v>
      </c>
      <c r="L263" s="12" t="s">
        <v>2934</v>
      </c>
      <c r="M263" s="12" t="s">
        <v>2935</v>
      </c>
      <c r="N263" s="12" t="s">
        <v>2963</v>
      </c>
      <c r="O263" s="12" t="s">
        <v>2936</v>
      </c>
      <c r="P263" s="12" t="s">
        <v>1652</v>
      </c>
      <c r="Q263" s="12" t="s">
        <v>1663</v>
      </c>
      <c r="R263" s="12" t="s">
        <v>1671</v>
      </c>
      <c r="S263" s="12" t="s">
        <v>1723</v>
      </c>
      <c r="T263" s="12" t="s">
        <v>1910</v>
      </c>
    </row>
    <row r="264" spans="1:20" x14ac:dyDescent="0.25">
      <c r="A264" s="12" t="s">
        <v>1320</v>
      </c>
      <c r="B264" s="12" t="s">
        <v>824</v>
      </c>
      <c r="C264" s="12" t="s">
        <v>1086</v>
      </c>
      <c r="D264" s="12" t="s">
        <v>7</v>
      </c>
      <c r="E264" s="12" t="s">
        <v>15</v>
      </c>
      <c r="F264" s="12" t="s">
        <v>913</v>
      </c>
      <c r="G264" s="12" t="s">
        <v>397</v>
      </c>
      <c r="H264" s="12" t="s">
        <v>1483</v>
      </c>
      <c r="I264" s="12" t="s">
        <v>361</v>
      </c>
      <c r="J264" s="12" t="s">
        <v>1483</v>
      </c>
      <c r="K264" s="12" t="s">
        <v>361</v>
      </c>
      <c r="L264" s="12" t="s">
        <v>2934</v>
      </c>
      <c r="M264" s="12" t="s">
        <v>2935</v>
      </c>
      <c r="N264" s="12" t="s">
        <v>2963</v>
      </c>
      <c r="O264" s="12" t="s">
        <v>2936</v>
      </c>
      <c r="P264" s="12" t="s">
        <v>1652</v>
      </c>
      <c r="Q264" s="12" t="s">
        <v>1661</v>
      </c>
      <c r="R264" s="12" t="s">
        <v>1671</v>
      </c>
      <c r="S264" s="12" t="s">
        <v>1723</v>
      </c>
      <c r="T264" s="12" t="s">
        <v>1911</v>
      </c>
    </row>
    <row r="265" spans="1:20" x14ac:dyDescent="0.25">
      <c r="A265" s="12" t="s">
        <v>1320</v>
      </c>
      <c r="B265" s="12" t="s">
        <v>791</v>
      </c>
      <c r="C265" s="12" t="s">
        <v>1087</v>
      </c>
      <c r="D265" s="12" t="s">
        <v>6</v>
      </c>
      <c r="E265" s="12" t="s">
        <v>10</v>
      </c>
      <c r="F265" s="12" t="s">
        <v>927</v>
      </c>
      <c r="G265" s="12" t="s">
        <v>787</v>
      </c>
      <c r="H265" s="12" t="s">
        <v>1483</v>
      </c>
      <c r="I265" s="12" t="s">
        <v>149</v>
      </c>
      <c r="J265" s="12" t="s">
        <v>1483</v>
      </c>
      <c r="K265" s="12" t="s">
        <v>149</v>
      </c>
      <c r="L265" s="12" t="s">
        <v>2934</v>
      </c>
      <c r="M265" s="12" t="s">
        <v>2935</v>
      </c>
      <c r="N265" s="12" t="s">
        <v>2963</v>
      </c>
      <c r="O265" s="12" t="s">
        <v>2936</v>
      </c>
      <c r="P265" s="12" t="s">
        <v>1652</v>
      </c>
      <c r="Q265" s="12" t="s">
        <v>1665</v>
      </c>
      <c r="R265" s="12" t="s">
        <v>1671</v>
      </c>
      <c r="S265" s="12" t="s">
        <v>1723</v>
      </c>
      <c r="T265" s="12" t="s">
        <v>1912</v>
      </c>
    </row>
    <row r="266" spans="1:20" x14ac:dyDescent="0.25">
      <c r="A266" s="12" t="s">
        <v>1320</v>
      </c>
      <c r="B266" s="12" t="s">
        <v>738</v>
      </c>
      <c r="C266" s="12" t="s">
        <v>1088</v>
      </c>
      <c r="D266" s="12" t="s">
        <v>7</v>
      </c>
      <c r="E266" s="12" t="s">
        <v>10</v>
      </c>
      <c r="F266" s="12" t="s">
        <v>1089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2964</v>
      </c>
      <c r="M266" s="12" t="s">
        <v>2965</v>
      </c>
      <c r="N266" s="12" t="s">
        <v>2966</v>
      </c>
      <c r="O266" s="12" t="s">
        <v>2938</v>
      </c>
      <c r="P266" s="12" t="s">
        <v>1652</v>
      </c>
      <c r="Q266" s="12" t="s">
        <v>1665</v>
      </c>
      <c r="R266" s="12" t="s">
        <v>1671</v>
      </c>
      <c r="S266" s="12" t="s">
        <v>1725</v>
      </c>
      <c r="T266" s="12" t="s">
        <v>1913</v>
      </c>
    </row>
    <row r="267" spans="1:20" x14ac:dyDescent="0.25">
      <c r="A267" s="12" t="s">
        <v>1320</v>
      </c>
      <c r="B267" s="12" t="s">
        <v>690</v>
      </c>
      <c r="C267" s="12" t="s">
        <v>1090</v>
      </c>
      <c r="D267" s="12" t="s">
        <v>8</v>
      </c>
      <c r="E267" s="12" t="s">
        <v>9</v>
      </c>
      <c r="F267" s="12" t="s">
        <v>927</v>
      </c>
      <c r="G267" s="12" t="s">
        <v>814</v>
      </c>
      <c r="H267" s="12" t="s">
        <v>698</v>
      </c>
      <c r="I267" s="12" t="s">
        <v>1091</v>
      </c>
      <c r="J267" s="12" t="s">
        <v>375</v>
      </c>
      <c r="K267" s="12" t="s">
        <v>93</v>
      </c>
      <c r="L267" s="12" t="s">
        <v>2964</v>
      </c>
      <c r="M267" s="12" t="s">
        <v>2967</v>
      </c>
      <c r="N267" s="12" t="s">
        <v>2966</v>
      </c>
      <c r="O267" s="12" t="s">
        <v>2938</v>
      </c>
      <c r="P267" s="12" t="s">
        <v>1652</v>
      </c>
      <c r="Q267" s="12" t="s">
        <v>1662</v>
      </c>
      <c r="R267" s="12" t="s">
        <v>1671</v>
      </c>
      <c r="S267" s="12" t="s">
        <v>1726</v>
      </c>
      <c r="T267" s="12" t="s">
        <v>1914</v>
      </c>
    </row>
    <row r="268" spans="1:20" x14ac:dyDescent="0.25">
      <c r="A268" s="12" t="s">
        <v>1320</v>
      </c>
      <c r="B268" s="12" t="s">
        <v>809</v>
      </c>
      <c r="C268" s="12" t="s">
        <v>1092</v>
      </c>
      <c r="D268" s="12" t="s">
        <v>6</v>
      </c>
      <c r="E268" s="12" t="s">
        <v>11</v>
      </c>
      <c r="F268" s="12" t="s">
        <v>1089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2964</v>
      </c>
      <c r="M268" s="12" t="s">
        <v>2965</v>
      </c>
      <c r="N268" s="12" t="s">
        <v>2966</v>
      </c>
      <c r="O268" s="12" t="s">
        <v>2938</v>
      </c>
      <c r="P268" s="12" t="s">
        <v>1652</v>
      </c>
      <c r="Q268" s="12" t="s">
        <v>1663</v>
      </c>
      <c r="R268" s="12" t="s">
        <v>1671</v>
      </c>
      <c r="S268" s="12" t="s">
        <v>1725</v>
      </c>
      <c r="T268" s="12" t="s">
        <v>1915</v>
      </c>
    </row>
    <row r="269" spans="1:20" x14ac:dyDescent="0.25">
      <c r="A269" s="12" t="s">
        <v>1320</v>
      </c>
      <c r="B269" s="12" t="s">
        <v>812</v>
      </c>
      <c r="C269" s="12" t="s">
        <v>1093</v>
      </c>
      <c r="D269" s="12" t="s">
        <v>7</v>
      </c>
      <c r="E269" s="12" t="s">
        <v>10</v>
      </c>
      <c r="F269" s="12" t="s">
        <v>1089</v>
      </c>
      <c r="G269" s="12" t="s">
        <v>398</v>
      </c>
      <c r="H269" s="12" t="s">
        <v>698</v>
      </c>
      <c r="I269" s="12" t="s">
        <v>266</v>
      </c>
      <c r="J269" s="12" t="s">
        <v>1094</v>
      </c>
      <c r="K269" s="12" t="s">
        <v>231</v>
      </c>
      <c r="L269" s="12" t="s">
        <v>2964</v>
      </c>
      <c r="M269" s="12" t="s">
        <v>2965</v>
      </c>
      <c r="N269" s="12" t="s">
        <v>2966</v>
      </c>
      <c r="O269" s="12" t="s">
        <v>2938</v>
      </c>
      <c r="P269" s="12" t="s">
        <v>1652</v>
      </c>
      <c r="Q269" s="12" t="s">
        <v>1665</v>
      </c>
      <c r="R269" s="12" t="s">
        <v>1671</v>
      </c>
      <c r="S269" s="12" t="s">
        <v>1725</v>
      </c>
      <c r="T269" s="12" t="s">
        <v>1913</v>
      </c>
    </row>
    <row r="270" spans="1:20" x14ac:dyDescent="0.25">
      <c r="A270" s="12" t="s">
        <v>1320</v>
      </c>
      <c r="B270" s="12" t="s">
        <v>744</v>
      </c>
      <c r="C270" s="12" t="s">
        <v>1095</v>
      </c>
      <c r="D270" s="12" t="s">
        <v>4</v>
      </c>
      <c r="E270" s="12" t="s">
        <v>13</v>
      </c>
      <c r="F270" s="12" t="s">
        <v>913</v>
      </c>
      <c r="G270" s="12" t="s">
        <v>814</v>
      </c>
      <c r="H270" s="12" t="s">
        <v>698</v>
      </c>
      <c r="I270" s="12" t="s">
        <v>169</v>
      </c>
      <c r="J270" s="12" t="s">
        <v>1096</v>
      </c>
      <c r="K270" s="12" t="s">
        <v>93</v>
      </c>
      <c r="L270" s="12" t="s">
        <v>2964</v>
      </c>
      <c r="M270" s="12" t="s">
        <v>2967</v>
      </c>
      <c r="N270" s="12" t="s">
        <v>2966</v>
      </c>
      <c r="O270" s="12" t="s">
        <v>2938</v>
      </c>
      <c r="P270" s="12" t="s">
        <v>1652</v>
      </c>
      <c r="Q270" s="12" t="s">
        <v>1666</v>
      </c>
      <c r="R270" s="12" t="s">
        <v>1671</v>
      </c>
      <c r="S270" s="12" t="s">
        <v>1726</v>
      </c>
      <c r="T270" s="12" t="s">
        <v>1916</v>
      </c>
    </row>
    <row r="271" spans="1:20" x14ac:dyDescent="0.25">
      <c r="A271" s="12" t="s">
        <v>1320</v>
      </c>
      <c r="B271" s="12" t="s">
        <v>697</v>
      </c>
      <c r="C271" s="12" t="s">
        <v>1097</v>
      </c>
      <c r="D271" s="12" t="s">
        <v>6</v>
      </c>
      <c r="E271" s="12" t="s">
        <v>13</v>
      </c>
      <c r="F271" s="12" t="s">
        <v>913</v>
      </c>
      <c r="G271" s="12" t="s">
        <v>814</v>
      </c>
      <c r="H271" s="12" t="s">
        <v>698</v>
      </c>
      <c r="I271" s="12" t="s">
        <v>151</v>
      </c>
      <c r="J271" s="12" t="s">
        <v>967</v>
      </c>
      <c r="K271" s="12" t="s">
        <v>19</v>
      </c>
      <c r="L271" s="12" t="s">
        <v>2968</v>
      </c>
      <c r="M271" s="12" t="s">
        <v>2969</v>
      </c>
      <c r="N271" s="12" t="s">
        <v>2970</v>
      </c>
      <c r="O271" s="12" t="s">
        <v>2971</v>
      </c>
      <c r="P271" s="12" t="s">
        <v>1652</v>
      </c>
      <c r="Q271" s="12" t="s">
        <v>1666</v>
      </c>
      <c r="R271" s="12" t="s">
        <v>1671</v>
      </c>
      <c r="S271" s="12" t="s">
        <v>1727</v>
      </c>
      <c r="T271" s="12" t="s">
        <v>1917</v>
      </c>
    </row>
    <row r="272" spans="1:20" x14ac:dyDescent="0.25">
      <c r="A272" s="12" t="s">
        <v>1320</v>
      </c>
      <c r="B272" s="12" t="s">
        <v>694</v>
      </c>
      <c r="C272" s="12" t="s">
        <v>1098</v>
      </c>
      <c r="D272" s="12" t="s">
        <v>7</v>
      </c>
      <c r="E272" s="12" t="s">
        <v>9</v>
      </c>
      <c r="F272" s="12" t="s">
        <v>913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2972</v>
      </c>
      <c r="M272" s="12" t="s">
        <v>2967</v>
      </c>
      <c r="N272" s="12" t="s">
        <v>2970</v>
      </c>
      <c r="O272" s="12" t="s">
        <v>2971</v>
      </c>
      <c r="P272" s="12" t="s">
        <v>1652</v>
      </c>
      <c r="Q272" s="12" t="s">
        <v>1662</v>
      </c>
      <c r="R272" s="12" t="s">
        <v>1671</v>
      </c>
      <c r="S272" s="12" t="s">
        <v>1728</v>
      </c>
      <c r="T272" s="12" t="s">
        <v>1918</v>
      </c>
    </row>
    <row r="273" spans="1:20" x14ac:dyDescent="0.25">
      <c r="A273" s="12" t="s">
        <v>1320</v>
      </c>
      <c r="B273" s="12" t="s">
        <v>762</v>
      </c>
      <c r="C273" s="12" t="s">
        <v>1099</v>
      </c>
      <c r="D273" s="12" t="s">
        <v>6</v>
      </c>
      <c r="E273" s="12" t="s">
        <v>15</v>
      </c>
      <c r="F273" s="12" t="s">
        <v>1100</v>
      </c>
      <c r="G273" s="12" t="s">
        <v>398</v>
      </c>
      <c r="H273" s="12" t="s">
        <v>721</v>
      </c>
      <c r="I273" s="12" t="s">
        <v>1101</v>
      </c>
      <c r="J273" s="12" t="s">
        <v>1102</v>
      </c>
      <c r="K273" s="12" t="s">
        <v>1103</v>
      </c>
      <c r="L273" s="12" t="s">
        <v>2968</v>
      </c>
      <c r="M273" s="12" t="s">
        <v>2969</v>
      </c>
      <c r="N273" s="12" t="s">
        <v>2970</v>
      </c>
      <c r="O273" s="12" t="s">
        <v>2971</v>
      </c>
      <c r="P273" s="12" t="s">
        <v>1652</v>
      </c>
      <c r="Q273" s="12" t="s">
        <v>1661</v>
      </c>
      <c r="R273" s="12" t="s">
        <v>1671</v>
      </c>
      <c r="S273" s="12" t="s">
        <v>1727</v>
      </c>
      <c r="T273" s="12" t="s">
        <v>1919</v>
      </c>
    </row>
    <row r="274" spans="1:20" x14ac:dyDescent="0.25">
      <c r="A274" s="12" t="s">
        <v>1320</v>
      </c>
      <c r="B274" s="12" t="s">
        <v>788</v>
      </c>
      <c r="C274" s="12" t="s">
        <v>1104</v>
      </c>
      <c r="D274" s="12" t="s">
        <v>8</v>
      </c>
      <c r="E274" s="12" t="s">
        <v>10</v>
      </c>
      <c r="F274" s="12" t="s">
        <v>1100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2964</v>
      </c>
      <c r="M274" s="12" t="s">
        <v>2965</v>
      </c>
      <c r="N274" s="12" t="s">
        <v>2970</v>
      </c>
      <c r="O274" s="12" t="s">
        <v>2971</v>
      </c>
      <c r="P274" s="12" t="s">
        <v>1652</v>
      </c>
      <c r="Q274" s="12" t="s">
        <v>1665</v>
      </c>
      <c r="R274" s="12" t="s">
        <v>1671</v>
      </c>
      <c r="S274" s="12" t="s">
        <v>1725</v>
      </c>
      <c r="T274" s="12" t="s">
        <v>1920</v>
      </c>
    </row>
    <row r="275" spans="1:20" x14ac:dyDescent="0.25">
      <c r="A275" s="12" t="s">
        <v>1320</v>
      </c>
      <c r="B275" s="12" t="s">
        <v>770</v>
      </c>
      <c r="C275" s="12" t="s">
        <v>1105</v>
      </c>
      <c r="D275" s="12" t="s">
        <v>4</v>
      </c>
      <c r="E275" s="12" t="s">
        <v>11</v>
      </c>
      <c r="F275" s="12" t="s">
        <v>1100</v>
      </c>
      <c r="G275" s="12" t="s">
        <v>814</v>
      </c>
      <c r="H275" s="12" t="s">
        <v>673</v>
      </c>
      <c r="I275" s="12" t="s">
        <v>29</v>
      </c>
      <c r="J275" s="12" t="s">
        <v>986</v>
      </c>
      <c r="K275" s="12" t="s">
        <v>1106</v>
      </c>
      <c r="L275" s="12" t="s">
        <v>2972</v>
      </c>
      <c r="M275" s="12" t="s">
        <v>2967</v>
      </c>
      <c r="N275" s="12" t="s">
        <v>2970</v>
      </c>
      <c r="O275" s="12" t="s">
        <v>2971</v>
      </c>
      <c r="P275" s="12" t="s">
        <v>1652</v>
      </c>
      <c r="Q275" s="12" t="s">
        <v>1663</v>
      </c>
      <c r="R275" s="12" t="s">
        <v>1671</v>
      </c>
      <c r="S275" s="12" t="s">
        <v>1728</v>
      </c>
      <c r="T275" s="12" t="s">
        <v>1921</v>
      </c>
    </row>
    <row r="276" spans="1:20" x14ac:dyDescent="0.25">
      <c r="A276" s="12" t="s">
        <v>1320</v>
      </c>
      <c r="B276" s="12" t="s">
        <v>722</v>
      </c>
      <c r="C276" s="12" t="s">
        <v>1107</v>
      </c>
      <c r="D276" s="12" t="s">
        <v>8</v>
      </c>
      <c r="E276" s="12" t="s">
        <v>15</v>
      </c>
      <c r="F276" s="12" t="s">
        <v>1008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2972</v>
      </c>
      <c r="M276" s="12" t="s">
        <v>2967</v>
      </c>
      <c r="N276" s="12" t="s">
        <v>2970</v>
      </c>
      <c r="O276" s="12" t="s">
        <v>2971</v>
      </c>
      <c r="P276" s="12" t="s">
        <v>1652</v>
      </c>
      <c r="Q276" s="12" t="s">
        <v>1661</v>
      </c>
      <c r="R276" s="12" t="s">
        <v>1671</v>
      </c>
      <c r="S276" s="12" t="s">
        <v>1728</v>
      </c>
      <c r="T276" s="12" t="s">
        <v>1922</v>
      </c>
    </row>
    <row r="277" spans="1:20" x14ac:dyDescent="0.25">
      <c r="A277" s="12" t="s">
        <v>1320</v>
      </c>
      <c r="B277" s="12" t="s">
        <v>664</v>
      </c>
      <c r="C277" s="12" t="s">
        <v>1108</v>
      </c>
      <c r="D277" s="12" t="s">
        <v>7</v>
      </c>
      <c r="E277" s="12" t="s">
        <v>9</v>
      </c>
      <c r="F277" s="12" t="s">
        <v>1008</v>
      </c>
      <c r="G277" s="12" t="s">
        <v>814</v>
      </c>
      <c r="H277" s="12" t="s">
        <v>721</v>
      </c>
      <c r="I277" s="12" t="s">
        <v>170</v>
      </c>
      <c r="J277" s="12" t="s">
        <v>1109</v>
      </c>
      <c r="K277" s="12" t="s">
        <v>1110</v>
      </c>
      <c r="L277" s="12" t="s">
        <v>2968</v>
      </c>
      <c r="M277" s="12" t="s">
        <v>2969</v>
      </c>
      <c r="N277" s="12" t="s">
        <v>2970</v>
      </c>
      <c r="O277" s="12" t="s">
        <v>2971</v>
      </c>
      <c r="P277" s="12" t="s">
        <v>1652</v>
      </c>
      <c r="Q277" s="12" t="s">
        <v>1662</v>
      </c>
      <c r="R277" s="12" t="s">
        <v>1671</v>
      </c>
      <c r="S277" s="12" t="s">
        <v>1727</v>
      </c>
      <c r="T277" s="12" t="s">
        <v>1483</v>
      </c>
    </row>
    <row r="278" spans="1:20" x14ac:dyDescent="0.25">
      <c r="A278" s="12" t="s">
        <v>1320</v>
      </c>
      <c r="B278" s="12" t="s">
        <v>656</v>
      </c>
      <c r="C278" s="12" t="s">
        <v>1111</v>
      </c>
      <c r="D278" s="12" t="s">
        <v>6</v>
      </c>
      <c r="E278" s="12" t="s">
        <v>9</v>
      </c>
      <c r="F278" s="12" t="s">
        <v>949</v>
      </c>
      <c r="G278" s="12" t="s">
        <v>814</v>
      </c>
      <c r="H278" s="12" t="s">
        <v>698</v>
      </c>
      <c r="I278" s="12" t="s">
        <v>1112</v>
      </c>
      <c r="J278" s="12" t="s">
        <v>1096</v>
      </c>
      <c r="K278" s="12" t="s">
        <v>121</v>
      </c>
      <c r="L278" s="12" t="s">
        <v>2964</v>
      </c>
      <c r="M278" s="12" t="s">
        <v>2967</v>
      </c>
      <c r="N278" s="12" t="s">
        <v>2973</v>
      </c>
      <c r="O278" s="12" t="s">
        <v>2943</v>
      </c>
      <c r="P278" s="12" t="s">
        <v>1652</v>
      </c>
      <c r="Q278" s="12" t="s">
        <v>1662</v>
      </c>
      <c r="R278" s="12" t="s">
        <v>1671</v>
      </c>
      <c r="S278" s="12" t="s">
        <v>1726</v>
      </c>
      <c r="T278" s="12" t="s">
        <v>1923</v>
      </c>
    </row>
    <row r="279" spans="1:20" x14ac:dyDescent="0.25">
      <c r="A279" s="12" t="s">
        <v>1320</v>
      </c>
      <c r="B279" s="12" t="s">
        <v>855</v>
      </c>
      <c r="C279" s="12" t="s">
        <v>1113</v>
      </c>
      <c r="D279" s="12" t="s">
        <v>7</v>
      </c>
      <c r="E279" s="12" t="s">
        <v>13</v>
      </c>
      <c r="F279" s="12" t="s">
        <v>1008</v>
      </c>
      <c r="G279" s="12" t="s">
        <v>804</v>
      </c>
      <c r="H279" s="12" t="s">
        <v>698</v>
      </c>
      <c r="I279" s="12" t="s">
        <v>1114</v>
      </c>
      <c r="J279" s="12" t="s">
        <v>1115</v>
      </c>
      <c r="K279" s="12" t="s">
        <v>1116</v>
      </c>
      <c r="L279" s="12" t="s">
        <v>2964</v>
      </c>
      <c r="M279" s="12" t="s">
        <v>2965</v>
      </c>
      <c r="N279" s="12" t="s">
        <v>2973</v>
      </c>
      <c r="O279" s="12" t="s">
        <v>2943</v>
      </c>
      <c r="P279" s="12" t="s">
        <v>1652</v>
      </c>
      <c r="Q279" s="12" t="s">
        <v>1666</v>
      </c>
      <c r="R279" s="12" t="s">
        <v>1671</v>
      </c>
      <c r="S279" s="12" t="s">
        <v>1725</v>
      </c>
      <c r="T279" s="12" t="s">
        <v>1924</v>
      </c>
    </row>
    <row r="280" spans="1:20" x14ac:dyDescent="0.25">
      <c r="A280" s="12" t="s">
        <v>1320</v>
      </c>
      <c r="B280" s="12" t="s">
        <v>848</v>
      </c>
      <c r="C280" s="12" t="s">
        <v>1117</v>
      </c>
      <c r="D280" s="12" t="s">
        <v>6</v>
      </c>
      <c r="E280" s="12" t="s">
        <v>9</v>
      </c>
      <c r="F280" s="12" t="s">
        <v>949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2964</v>
      </c>
      <c r="M280" s="12" t="s">
        <v>2967</v>
      </c>
      <c r="N280" s="12" t="s">
        <v>2973</v>
      </c>
      <c r="O280" s="12" t="s">
        <v>2943</v>
      </c>
      <c r="P280" s="12" t="s">
        <v>1652</v>
      </c>
      <c r="Q280" s="12" t="s">
        <v>1662</v>
      </c>
      <c r="R280" s="12" t="s">
        <v>1671</v>
      </c>
      <c r="S280" s="12" t="s">
        <v>1726</v>
      </c>
      <c r="T280" s="12" t="s">
        <v>1925</v>
      </c>
    </row>
    <row r="281" spans="1:20" x14ac:dyDescent="0.25">
      <c r="A281" s="12" t="s">
        <v>1320</v>
      </c>
      <c r="B281" s="12" t="s">
        <v>655</v>
      </c>
      <c r="C281" s="12" t="s">
        <v>1118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1119</v>
      </c>
      <c r="L281" s="12" t="s">
        <v>2964</v>
      </c>
      <c r="M281" s="12" t="s">
        <v>2967</v>
      </c>
      <c r="N281" s="12" t="s">
        <v>2973</v>
      </c>
      <c r="O281" s="12" t="s">
        <v>2943</v>
      </c>
      <c r="P281" s="12" t="s">
        <v>1652</v>
      </c>
      <c r="Q281" s="12" t="s">
        <v>1664</v>
      </c>
      <c r="R281" s="12" t="s">
        <v>1671</v>
      </c>
      <c r="S281" s="12" t="s">
        <v>1726</v>
      </c>
      <c r="T281" s="12" t="s">
        <v>1926</v>
      </c>
    </row>
    <row r="282" spans="1:20" x14ac:dyDescent="0.25">
      <c r="A282" s="12" t="s">
        <v>1320</v>
      </c>
      <c r="B282" s="12" t="s">
        <v>733</v>
      </c>
      <c r="C282" s="12" t="s">
        <v>1120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1121</v>
      </c>
      <c r="J282" s="12" t="s">
        <v>375</v>
      </c>
      <c r="K282" s="12" t="s">
        <v>1122</v>
      </c>
      <c r="L282" s="12" t="s">
        <v>2964</v>
      </c>
      <c r="M282" s="12" t="s">
        <v>2967</v>
      </c>
      <c r="N282" s="12" t="s">
        <v>2973</v>
      </c>
      <c r="O282" s="12" t="s">
        <v>2943</v>
      </c>
      <c r="P282" s="12" t="s">
        <v>1652</v>
      </c>
      <c r="Q282" s="12" t="s">
        <v>1666</v>
      </c>
      <c r="R282" s="12" t="s">
        <v>1671</v>
      </c>
      <c r="S282" s="12" t="s">
        <v>1726</v>
      </c>
      <c r="T282" s="12" t="s">
        <v>1927</v>
      </c>
    </row>
    <row r="283" spans="1:20" x14ac:dyDescent="0.25">
      <c r="A283" s="12" t="s">
        <v>1320</v>
      </c>
      <c r="B283" s="12" t="s">
        <v>760</v>
      </c>
      <c r="C283" s="12" t="s">
        <v>1123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1101</v>
      </c>
      <c r="J283" s="12" t="s">
        <v>342</v>
      </c>
      <c r="K283" s="12" t="s">
        <v>92</v>
      </c>
      <c r="L283" s="12" t="s">
        <v>2964</v>
      </c>
      <c r="M283" s="12" t="s">
        <v>2967</v>
      </c>
      <c r="N283" s="12" t="s">
        <v>2973</v>
      </c>
      <c r="O283" s="12" t="s">
        <v>2943</v>
      </c>
      <c r="P283" s="12" t="s">
        <v>1652</v>
      </c>
      <c r="Q283" s="12" t="s">
        <v>1662</v>
      </c>
      <c r="R283" s="12" t="s">
        <v>1671</v>
      </c>
      <c r="S283" s="12" t="s">
        <v>1726</v>
      </c>
      <c r="T283" s="12" t="s">
        <v>1928</v>
      </c>
    </row>
    <row r="284" spans="1:20" x14ac:dyDescent="0.25">
      <c r="A284" s="12" t="s">
        <v>1320</v>
      </c>
      <c r="B284" s="12" t="s">
        <v>732</v>
      </c>
      <c r="C284" s="12" t="s">
        <v>1124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1125</v>
      </c>
      <c r="K284" s="12" t="s">
        <v>1126</v>
      </c>
      <c r="L284" s="12" t="s">
        <v>2964</v>
      </c>
      <c r="M284" s="12" t="s">
        <v>2967</v>
      </c>
      <c r="N284" s="12" t="s">
        <v>2973</v>
      </c>
      <c r="O284" s="12" t="s">
        <v>2943</v>
      </c>
      <c r="P284" s="12" t="s">
        <v>1652</v>
      </c>
      <c r="Q284" s="12" t="s">
        <v>1663</v>
      </c>
      <c r="R284" s="12" t="s">
        <v>1671</v>
      </c>
      <c r="S284" s="12" t="s">
        <v>1726</v>
      </c>
      <c r="T284" s="12" t="s">
        <v>1929</v>
      </c>
    </row>
    <row r="285" spans="1:20" x14ac:dyDescent="0.25">
      <c r="A285" s="12" t="s">
        <v>1320</v>
      </c>
      <c r="B285" s="12" t="s">
        <v>723</v>
      </c>
      <c r="C285" s="12" t="s">
        <v>1127</v>
      </c>
      <c r="D285" s="12" t="s">
        <v>8</v>
      </c>
      <c r="E285" s="12" t="s">
        <v>11</v>
      </c>
      <c r="F285" s="12" t="s">
        <v>927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2964</v>
      </c>
      <c r="M285" s="12" t="s">
        <v>2942</v>
      </c>
      <c r="N285" s="12" t="s">
        <v>2973</v>
      </c>
      <c r="O285" s="12" t="s">
        <v>2943</v>
      </c>
      <c r="P285" s="12" t="s">
        <v>1652</v>
      </c>
      <c r="Q285" s="12" t="s">
        <v>1663</v>
      </c>
      <c r="R285" s="12" t="s">
        <v>1671</v>
      </c>
      <c r="S285" s="12" t="s">
        <v>1729</v>
      </c>
      <c r="T285" s="12" t="s">
        <v>1930</v>
      </c>
    </row>
    <row r="286" spans="1:20" x14ac:dyDescent="0.25">
      <c r="A286" s="12" t="s">
        <v>1320</v>
      </c>
      <c r="B286" s="12" t="s">
        <v>717</v>
      </c>
      <c r="C286" s="12" t="s">
        <v>1128</v>
      </c>
      <c r="D286" s="12" t="s">
        <v>7</v>
      </c>
      <c r="E286" s="12" t="s">
        <v>13</v>
      </c>
      <c r="F286" s="12" t="s">
        <v>913</v>
      </c>
      <c r="G286" s="12" t="s">
        <v>814</v>
      </c>
      <c r="H286" s="12" t="s">
        <v>721</v>
      </c>
      <c r="I286" s="12" t="s">
        <v>1129</v>
      </c>
      <c r="J286" s="12" t="s">
        <v>375</v>
      </c>
      <c r="K286" s="12" t="s">
        <v>62</v>
      </c>
      <c r="L286" s="12" t="s">
        <v>2964</v>
      </c>
      <c r="M286" s="12" t="s">
        <v>2967</v>
      </c>
      <c r="N286" s="12" t="s">
        <v>2973</v>
      </c>
      <c r="O286" s="12" t="s">
        <v>2943</v>
      </c>
      <c r="P286" s="12" t="s">
        <v>1652</v>
      </c>
      <c r="Q286" s="12" t="s">
        <v>1666</v>
      </c>
      <c r="R286" s="12" t="s">
        <v>1671</v>
      </c>
      <c r="S286" s="12" t="s">
        <v>1726</v>
      </c>
      <c r="T286" s="12" t="s">
        <v>1931</v>
      </c>
    </row>
    <row r="287" spans="1:20" x14ac:dyDescent="0.25">
      <c r="A287" s="12" t="s">
        <v>1320</v>
      </c>
      <c r="B287" s="12" t="s">
        <v>759</v>
      </c>
      <c r="C287" s="12" t="s">
        <v>1130</v>
      </c>
      <c r="D287" s="12" t="s">
        <v>6</v>
      </c>
      <c r="E287" s="12" t="s">
        <v>12</v>
      </c>
      <c r="F287" s="12" t="s">
        <v>880</v>
      </c>
      <c r="G287" s="12" t="s">
        <v>814</v>
      </c>
      <c r="H287" s="12" t="s">
        <v>721</v>
      </c>
      <c r="I287" s="12" t="s">
        <v>1131</v>
      </c>
      <c r="J287" s="12" t="s">
        <v>977</v>
      </c>
      <c r="K287" s="12" t="s">
        <v>1119</v>
      </c>
      <c r="L287" s="12" t="s">
        <v>2964</v>
      </c>
      <c r="M287" s="12" t="s">
        <v>2967</v>
      </c>
      <c r="N287" s="12" t="s">
        <v>2973</v>
      </c>
      <c r="O287" s="12" t="s">
        <v>2943</v>
      </c>
      <c r="P287" s="12" t="s">
        <v>1652</v>
      </c>
      <c r="Q287" s="12" t="s">
        <v>1667</v>
      </c>
      <c r="R287" s="12" t="s">
        <v>1671</v>
      </c>
      <c r="S287" s="12" t="s">
        <v>1726</v>
      </c>
      <c r="T287" s="12" t="s">
        <v>1932</v>
      </c>
    </row>
    <row r="288" spans="1:20" x14ac:dyDescent="0.25">
      <c r="A288" s="12" t="s">
        <v>1320</v>
      </c>
      <c r="B288" s="12" t="s">
        <v>729</v>
      </c>
      <c r="C288" s="12" t="s">
        <v>1132</v>
      </c>
      <c r="D288" s="12" t="s">
        <v>4</v>
      </c>
      <c r="E288" s="12" t="s">
        <v>9</v>
      </c>
      <c r="F288" s="12" t="s">
        <v>880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1119</v>
      </c>
      <c r="L288" s="12" t="s">
        <v>2964</v>
      </c>
      <c r="M288" s="12" t="s">
        <v>2967</v>
      </c>
      <c r="N288" s="12" t="s">
        <v>2973</v>
      </c>
      <c r="O288" s="12" t="s">
        <v>2943</v>
      </c>
      <c r="P288" s="12" t="s">
        <v>1652</v>
      </c>
      <c r="Q288" s="12" t="s">
        <v>1662</v>
      </c>
      <c r="R288" s="12" t="s">
        <v>1671</v>
      </c>
      <c r="S288" s="12" t="s">
        <v>1726</v>
      </c>
      <c r="T288" s="12" t="s">
        <v>1933</v>
      </c>
    </row>
    <row r="289" spans="1:20" x14ac:dyDescent="0.25">
      <c r="A289" s="12" t="s">
        <v>1320</v>
      </c>
      <c r="B289" s="12" t="s">
        <v>781</v>
      </c>
      <c r="C289" s="12" t="s">
        <v>1133</v>
      </c>
      <c r="D289" s="12" t="s">
        <v>6</v>
      </c>
      <c r="E289" s="12" t="s">
        <v>9</v>
      </c>
      <c r="F289" s="12" t="s">
        <v>1134</v>
      </c>
      <c r="G289" s="12" t="s">
        <v>398</v>
      </c>
      <c r="H289" s="12" t="s">
        <v>721</v>
      </c>
      <c r="I289" s="12" t="s">
        <v>1122</v>
      </c>
      <c r="J289" s="12" t="s">
        <v>319</v>
      </c>
      <c r="K289" s="12" t="s">
        <v>43</v>
      </c>
      <c r="L289" s="12" t="s">
        <v>2964</v>
      </c>
      <c r="M289" s="12" t="s">
        <v>2965</v>
      </c>
      <c r="N289" s="12" t="s">
        <v>2974</v>
      </c>
      <c r="O289" s="12" t="s">
        <v>2975</v>
      </c>
      <c r="P289" s="12" t="s">
        <v>1652</v>
      </c>
      <c r="Q289" s="12" t="s">
        <v>1662</v>
      </c>
      <c r="R289" s="12" t="s">
        <v>1671</v>
      </c>
      <c r="S289" s="12" t="s">
        <v>1725</v>
      </c>
      <c r="T289" s="12" t="s">
        <v>1934</v>
      </c>
    </row>
    <row r="290" spans="1:20" x14ac:dyDescent="0.25">
      <c r="A290" s="12" t="s">
        <v>1320</v>
      </c>
      <c r="B290" s="12" t="s">
        <v>720</v>
      </c>
      <c r="C290" s="12" t="s">
        <v>1135</v>
      </c>
      <c r="D290" s="12" t="s">
        <v>6</v>
      </c>
      <c r="E290" s="12" t="s">
        <v>13</v>
      </c>
      <c r="F290" s="12" t="s">
        <v>1134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2964</v>
      </c>
      <c r="M290" s="12" t="s">
        <v>2965</v>
      </c>
      <c r="N290" s="12" t="s">
        <v>2974</v>
      </c>
      <c r="O290" s="12" t="s">
        <v>2975</v>
      </c>
      <c r="P290" s="12" t="s">
        <v>1652</v>
      </c>
      <c r="Q290" s="12" t="s">
        <v>1666</v>
      </c>
      <c r="R290" s="12" t="s">
        <v>1671</v>
      </c>
      <c r="S290" s="12" t="s">
        <v>1725</v>
      </c>
      <c r="T290" s="12" t="s">
        <v>1935</v>
      </c>
    </row>
    <row r="291" spans="1:20" x14ac:dyDescent="0.25">
      <c r="A291" s="12" t="s">
        <v>1320</v>
      </c>
      <c r="B291" s="12" t="s">
        <v>768</v>
      </c>
      <c r="C291" s="12" t="s">
        <v>1136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1137</v>
      </c>
      <c r="J291" s="12" t="s">
        <v>1138</v>
      </c>
      <c r="K291" s="12" t="s">
        <v>41</v>
      </c>
      <c r="L291" s="12" t="s">
        <v>2964</v>
      </c>
      <c r="M291" s="12" t="s">
        <v>2965</v>
      </c>
      <c r="N291" s="12" t="s">
        <v>2974</v>
      </c>
      <c r="O291" s="12" t="s">
        <v>2975</v>
      </c>
      <c r="P291" s="12" t="s">
        <v>1652</v>
      </c>
      <c r="Q291" s="12" t="s">
        <v>1665</v>
      </c>
      <c r="R291" s="12" t="s">
        <v>1671</v>
      </c>
      <c r="S291" s="12" t="s">
        <v>1725</v>
      </c>
      <c r="T291" s="12" t="s">
        <v>1936</v>
      </c>
    </row>
    <row r="292" spans="1:20" x14ac:dyDescent="0.25">
      <c r="A292" s="12" t="s">
        <v>1320</v>
      </c>
      <c r="B292" s="12" t="s">
        <v>752</v>
      </c>
      <c r="C292" s="12" t="s">
        <v>1139</v>
      </c>
      <c r="D292" s="12" t="s">
        <v>7</v>
      </c>
      <c r="E292" s="12" t="s">
        <v>11</v>
      </c>
      <c r="F292" s="12" t="s">
        <v>1100</v>
      </c>
      <c r="G292" s="12" t="s">
        <v>398</v>
      </c>
      <c r="H292" s="12" t="s">
        <v>698</v>
      </c>
      <c r="I292" s="12" t="s">
        <v>1137</v>
      </c>
      <c r="J292" s="12" t="s">
        <v>1029</v>
      </c>
      <c r="K292" s="12" t="s">
        <v>42</v>
      </c>
      <c r="L292" s="12" t="s">
        <v>2964</v>
      </c>
      <c r="M292" s="12" t="s">
        <v>2965</v>
      </c>
      <c r="N292" s="12" t="s">
        <v>2974</v>
      </c>
      <c r="O292" s="12" t="s">
        <v>2975</v>
      </c>
      <c r="P292" s="12" t="s">
        <v>1652</v>
      </c>
      <c r="Q292" s="12" t="s">
        <v>1663</v>
      </c>
      <c r="R292" s="12" t="s">
        <v>1671</v>
      </c>
      <c r="S292" s="12" t="s">
        <v>1725</v>
      </c>
      <c r="T292" s="12" t="s">
        <v>1483</v>
      </c>
    </row>
    <row r="293" spans="1:20" x14ac:dyDescent="0.25">
      <c r="A293" s="12" t="s">
        <v>1320</v>
      </c>
      <c r="B293" s="12" t="s">
        <v>847</v>
      </c>
      <c r="C293" s="12" t="s">
        <v>1140</v>
      </c>
      <c r="D293" s="12" t="s">
        <v>8</v>
      </c>
      <c r="E293" s="12" t="s">
        <v>17</v>
      </c>
      <c r="F293" s="12" t="s">
        <v>880</v>
      </c>
      <c r="G293" s="12" t="s">
        <v>397</v>
      </c>
      <c r="H293" s="12" t="s">
        <v>698</v>
      </c>
      <c r="I293" s="12" t="s">
        <v>1141</v>
      </c>
      <c r="J293" s="12" t="s">
        <v>272</v>
      </c>
      <c r="K293" s="12" t="s">
        <v>125</v>
      </c>
      <c r="L293" s="12" t="s">
        <v>2964</v>
      </c>
      <c r="M293" s="12" t="s">
        <v>2965</v>
      </c>
      <c r="N293" s="12" t="s">
        <v>2974</v>
      </c>
      <c r="O293" s="12" t="s">
        <v>2975</v>
      </c>
      <c r="P293" s="12" t="s">
        <v>1652</v>
      </c>
      <c r="Q293" s="12" t="s">
        <v>1664</v>
      </c>
      <c r="R293" s="12" t="s">
        <v>1671</v>
      </c>
      <c r="S293" s="12" t="s">
        <v>1725</v>
      </c>
      <c r="T293" s="12" t="s">
        <v>1937</v>
      </c>
    </row>
    <row r="294" spans="1:20" x14ac:dyDescent="0.25">
      <c r="A294" s="12" t="s">
        <v>1320</v>
      </c>
      <c r="B294" s="12" t="s">
        <v>858</v>
      </c>
      <c r="C294" s="12" t="s">
        <v>1142</v>
      </c>
      <c r="D294" s="12" t="s">
        <v>4</v>
      </c>
      <c r="E294" s="12" t="s">
        <v>13</v>
      </c>
      <c r="F294" s="12" t="s">
        <v>880</v>
      </c>
      <c r="G294" s="12" t="s">
        <v>398</v>
      </c>
      <c r="H294" s="12" t="s">
        <v>721</v>
      </c>
      <c r="I294" s="12" t="s">
        <v>1143</v>
      </c>
      <c r="J294" s="12" t="s">
        <v>281</v>
      </c>
      <c r="K294" s="12" t="s">
        <v>34</v>
      </c>
      <c r="L294" s="12" t="s">
        <v>2964</v>
      </c>
      <c r="M294" s="12" t="s">
        <v>2965</v>
      </c>
      <c r="N294" s="12" t="s">
        <v>2974</v>
      </c>
      <c r="O294" s="12" t="s">
        <v>2975</v>
      </c>
      <c r="P294" s="12" t="s">
        <v>1652</v>
      </c>
      <c r="Q294" s="12" t="s">
        <v>1666</v>
      </c>
      <c r="R294" s="12" t="s">
        <v>1671</v>
      </c>
      <c r="S294" s="12" t="s">
        <v>1725</v>
      </c>
      <c r="T294" s="12" t="s">
        <v>1938</v>
      </c>
    </row>
    <row r="295" spans="1:20" x14ac:dyDescent="0.25">
      <c r="A295" s="12" t="s">
        <v>1320</v>
      </c>
      <c r="B295" s="12" t="s">
        <v>839</v>
      </c>
      <c r="C295" s="12" t="s">
        <v>1144</v>
      </c>
      <c r="D295" s="12" t="s">
        <v>8</v>
      </c>
      <c r="E295" s="12" t="s">
        <v>17</v>
      </c>
      <c r="F295" s="12" t="s">
        <v>913</v>
      </c>
      <c r="G295" s="12" t="s">
        <v>397</v>
      </c>
      <c r="H295" s="12" t="s">
        <v>698</v>
      </c>
      <c r="I295" s="12" t="s">
        <v>1101</v>
      </c>
      <c r="J295" s="12" t="s">
        <v>272</v>
      </c>
      <c r="K295" s="12" t="s">
        <v>348</v>
      </c>
      <c r="L295" s="12" t="s">
        <v>2964</v>
      </c>
      <c r="M295" s="12" t="s">
        <v>2965</v>
      </c>
      <c r="N295" s="12" t="s">
        <v>2974</v>
      </c>
      <c r="O295" s="12" t="s">
        <v>2975</v>
      </c>
      <c r="P295" s="12" t="s">
        <v>1652</v>
      </c>
      <c r="Q295" s="12" t="s">
        <v>1664</v>
      </c>
      <c r="R295" s="12" t="s">
        <v>1671</v>
      </c>
      <c r="S295" s="12" t="s">
        <v>1725</v>
      </c>
      <c r="T295" s="12" t="s">
        <v>1939</v>
      </c>
    </row>
    <row r="296" spans="1:20" x14ac:dyDescent="0.25">
      <c r="A296" s="12" t="s">
        <v>1320</v>
      </c>
      <c r="B296" s="12" t="s">
        <v>765</v>
      </c>
      <c r="C296" s="12" t="s">
        <v>1145</v>
      </c>
      <c r="D296" s="12" t="s">
        <v>4</v>
      </c>
      <c r="E296" s="12" t="s">
        <v>11</v>
      </c>
      <c r="F296" s="12" t="s">
        <v>880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2964</v>
      </c>
      <c r="M296" s="12" t="s">
        <v>2965</v>
      </c>
      <c r="N296" s="12" t="s">
        <v>2974</v>
      </c>
      <c r="O296" s="12" t="s">
        <v>2975</v>
      </c>
      <c r="P296" s="12" t="s">
        <v>1652</v>
      </c>
      <c r="Q296" s="12" t="s">
        <v>1663</v>
      </c>
      <c r="R296" s="12" t="s">
        <v>1671</v>
      </c>
      <c r="S296" s="12" t="s">
        <v>1725</v>
      </c>
      <c r="T296" s="12" t="s">
        <v>1940</v>
      </c>
    </row>
    <row r="297" spans="1:20" x14ac:dyDescent="0.25">
      <c r="A297" s="12" t="s">
        <v>1320</v>
      </c>
      <c r="B297" s="12" t="s">
        <v>850</v>
      </c>
      <c r="C297" s="12" t="s">
        <v>1146</v>
      </c>
      <c r="D297" s="12" t="s">
        <v>4</v>
      </c>
      <c r="E297" s="12" t="s">
        <v>17</v>
      </c>
      <c r="F297" s="12" t="s">
        <v>880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2964</v>
      </c>
      <c r="M297" s="12" t="s">
        <v>2965</v>
      </c>
      <c r="N297" s="12" t="s">
        <v>2974</v>
      </c>
      <c r="O297" s="12" t="s">
        <v>2975</v>
      </c>
      <c r="P297" s="12" t="s">
        <v>1652</v>
      </c>
      <c r="Q297" s="12" t="s">
        <v>1664</v>
      </c>
      <c r="R297" s="12" t="s">
        <v>1671</v>
      </c>
      <c r="S297" s="12" t="s">
        <v>1725</v>
      </c>
      <c r="T297" s="12" t="s">
        <v>1941</v>
      </c>
    </row>
    <row r="298" spans="1:20" x14ac:dyDescent="0.25">
      <c r="A298" s="12" t="s">
        <v>1320</v>
      </c>
      <c r="B298" s="12" t="s">
        <v>836</v>
      </c>
      <c r="C298" s="12" t="s">
        <v>1147</v>
      </c>
      <c r="D298" s="12" t="s">
        <v>7</v>
      </c>
      <c r="E298" s="12" t="s">
        <v>9</v>
      </c>
      <c r="F298" s="12" t="s">
        <v>1089</v>
      </c>
      <c r="G298" s="12" t="s">
        <v>398</v>
      </c>
      <c r="H298" s="12" t="s">
        <v>698</v>
      </c>
      <c r="I298" s="12" t="s">
        <v>1148</v>
      </c>
      <c r="J298" s="12" t="s">
        <v>383</v>
      </c>
      <c r="K298" s="12" t="s">
        <v>1110</v>
      </c>
      <c r="L298" s="12" t="s">
        <v>2968</v>
      </c>
      <c r="M298" s="12" t="s">
        <v>2969</v>
      </c>
      <c r="N298" s="12" t="s">
        <v>2976</v>
      </c>
      <c r="O298" s="12" t="s">
        <v>2945</v>
      </c>
      <c r="P298" s="12" t="s">
        <v>1652</v>
      </c>
      <c r="Q298" s="12" t="s">
        <v>1662</v>
      </c>
      <c r="R298" s="12" t="s">
        <v>1671</v>
      </c>
      <c r="S298" s="12" t="s">
        <v>1727</v>
      </c>
      <c r="T298" s="12" t="s">
        <v>1942</v>
      </c>
    </row>
    <row r="299" spans="1:20" x14ac:dyDescent="0.25">
      <c r="A299" s="12" t="s">
        <v>1320</v>
      </c>
      <c r="B299" s="12" t="s">
        <v>842</v>
      </c>
      <c r="C299" s="12" t="s">
        <v>1149</v>
      </c>
      <c r="D299" s="12" t="s">
        <v>6</v>
      </c>
      <c r="E299" s="12" t="s">
        <v>11</v>
      </c>
      <c r="F299" s="12" t="s">
        <v>913</v>
      </c>
      <c r="G299" s="12" t="s">
        <v>814</v>
      </c>
      <c r="H299" s="12" t="s">
        <v>721</v>
      </c>
      <c r="I299" s="12" t="s">
        <v>1150</v>
      </c>
      <c r="J299" s="12" t="s">
        <v>383</v>
      </c>
      <c r="K299" s="12" t="s">
        <v>45</v>
      </c>
      <c r="L299" s="12" t="s">
        <v>2964</v>
      </c>
      <c r="M299" s="12" t="s">
        <v>2967</v>
      </c>
      <c r="N299" s="12" t="s">
        <v>2976</v>
      </c>
      <c r="O299" s="12" t="s">
        <v>2945</v>
      </c>
      <c r="P299" s="12" t="s">
        <v>1652</v>
      </c>
      <c r="Q299" s="12" t="s">
        <v>1663</v>
      </c>
      <c r="R299" s="12" t="s">
        <v>1671</v>
      </c>
      <c r="S299" s="12" t="s">
        <v>1726</v>
      </c>
      <c r="T299" s="12" t="s">
        <v>1943</v>
      </c>
    </row>
    <row r="300" spans="1:20" x14ac:dyDescent="0.25">
      <c r="A300" s="12" t="s">
        <v>1320</v>
      </c>
      <c r="B300" s="12" t="s">
        <v>849</v>
      </c>
      <c r="C300" s="12" t="s">
        <v>1151</v>
      </c>
      <c r="D300" s="12" t="s">
        <v>7</v>
      </c>
      <c r="E300" s="12" t="s">
        <v>17</v>
      </c>
      <c r="F300" s="12" t="s">
        <v>1152</v>
      </c>
      <c r="G300" s="12" t="s">
        <v>398</v>
      </c>
      <c r="H300" s="12" t="s">
        <v>698</v>
      </c>
      <c r="I300" s="12" t="s">
        <v>1153</v>
      </c>
      <c r="J300" s="12" t="s">
        <v>378</v>
      </c>
      <c r="K300" s="12" t="s">
        <v>1154</v>
      </c>
      <c r="L300" s="12" t="s">
        <v>2968</v>
      </c>
      <c r="M300" s="12" t="s">
        <v>2969</v>
      </c>
      <c r="N300" s="12" t="s">
        <v>2976</v>
      </c>
      <c r="O300" s="12" t="s">
        <v>2945</v>
      </c>
      <c r="P300" s="12" t="s">
        <v>1652</v>
      </c>
      <c r="Q300" s="12" t="s">
        <v>1664</v>
      </c>
      <c r="R300" s="12" t="s">
        <v>1671</v>
      </c>
      <c r="S300" s="12" t="s">
        <v>1727</v>
      </c>
      <c r="T300" s="12" t="s">
        <v>393</v>
      </c>
    </row>
    <row r="301" spans="1:20" x14ac:dyDescent="0.25">
      <c r="A301" s="12" t="s">
        <v>1320</v>
      </c>
      <c r="B301" s="12" t="s">
        <v>860</v>
      </c>
      <c r="C301" s="12" t="s">
        <v>1155</v>
      </c>
      <c r="D301" s="12" t="s">
        <v>8</v>
      </c>
      <c r="E301" s="12" t="s">
        <v>11</v>
      </c>
      <c r="F301" s="12" t="s">
        <v>1089</v>
      </c>
      <c r="G301" s="12" t="s">
        <v>398</v>
      </c>
      <c r="H301" s="12" t="s">
        <v>698</v>
      </c>
      <c r="I301" s="12" t="s">
        <v>145</v>
      </c>
      <c r="J301" s="12" t="s">
        <v>1156</v>
      </c>
      <c r="K301" s="12" t="s">
        <v>63</v>
      </c>
      <c r="L301" s="12" t="s">
        <v>2968</v>
      </c>
      <c r="M301" s="12" t="s">
        <v>2969</v>
      </c>
      <c r="N301" s="12" t="s">
        <v>2976</v>
      </c>
      <c r="O301" s="12" t="s">
        <v>2945</v>
      </c>
      <c r="P301" s="12" t="s">
        <v>1652</v>
      </c>
      <c r="Q301" s="12" t="s">
        <v>1663</v>
      </c>
      <c r="R301" s="12" t="s">
        <v>1671</v>
      </c>
      <c r="S301" s="12" t="s">
        <v>1727</v>
      </c>
      <c r="T301" s="12" t="s">
        <v>1941</v>
      </c>
    </row>
    <row r="302" spans="1:20" x14ac:dyDescent="0.25">
      <c r="A302" s="12" t="s">
        <v>1320</v>
      </c>
      <c r="B302" s="12" t="s">
        <v>702</v>
      </c>
      <c r="C302" s="12" t="s">
        <v>1157</v>
      </c>
      <c r="D302" s="12" t="s">
        <v>4</v>
      </c>
      <c r="E302" s="12" t="s">
        <v>9</v>
      </c>
      <c r="F302" s="12" t="s">
        <v>880</v>
      </c>
      <c r="G302" s="12" t="s">
        <v>814</v>
      </c>
      <c r="H302" s="12" t="s">
        <v>721</v>
      </c>
      <c r="I302" s="12" t="s">
        <v>1158</v>
      </c>
      <c r="J302" s="12" t="s">
        <v>342</v>
      </c>
      <c r="K302" s="12" t="s">
        <v>44</v>
      </c>
      <c r="L302" s="12" t="s">
        <v>2964</v>
      </c>
      <c r="M302" s="12" t="s">
        <v>2967</v>
      </c>
      <c r="N302" s="12" t="s">
        <v>2976</v>
      </c>
      <c r="O302" s="12" t="s">
        <v>2945</v>
      </c>
      <c r="P302" s="12" t="s">
        <v>1652</v>
      </c>
      <c r="Q302" s="12" t="s">
        <v>1662</v>
      </c>
      <c r="R302" s="12" t="s">
        <v>1671</v>
      </c>
      <c r="S302" s="12" t="s">
        <v>1726</v>
      </c>
      <c r="T302" s="12" t="s">
        <v>1944</v>
      </c>
    </row>
    <row r="303" spans="1:20" x14ac:dyDescent="0.25">
      <c r="A303" s="12" t="s">
        <v>1320</v>
      </c>
      <c r="B303" s="12" t="s">
        <v>652</v>
      </c>
      <c r="C303" s="12" t="s">
        <v>1159</v>
      </c>
      <c r="D303" s="12" t="s">
        <v>4</v>
      </c>
      <c r="E303" s="12" t="s">
        <v>9</v>
      </c>
      <c r="F303" s="12" t="s">
        <v>880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2964</v>
      </c>
      <c r="M303" s="12" t="s">
        <v>2967</v>
      </c>
      <c r="N303" s="12" t="s">
        <v>2976</v>
      </c>
      <c r="O303" s="12" t="s">
        <v>2945</v>
      </c>
      <c r="P303" s="12" t="s">
        <v>1652</v>
      </c>
      <c r="Q303" s="12" t="s">
        <v>1662</v>
      </c>
      <c r="R303" s="12" t="s">
        <v>1671</v>
      </c>
      <c r="S303" s="12" t="s">
        <v>1726</v>
      </c>
      <c r="T303" s="12" t="s">
        <v>1945</v>
      </c>
    </row>
    <row r="304" spans="1:20" x14ac:dyDescent="0.25">
      <c r="A304" s="12" t="s">
        <v>1320</v>
      </c>
      <c r="B304" s="12" t="s">
        <v>761</v>
      </c>
      <c r="C304" s="12" t="s">
        <v>1160</v>
      </c>
      <c r="D304" s="12" t="s">
        <v>8</v>
      </c>
      <c r="E304" s="12" t="s">
        <v>13</v>
      </c>
      <c r="F304" s="12" t="s">
        <v>880</v>
      </c>
      <c r="G304" s="12" t="s">
        <v>398</v>
      </c>
      <c r="H304" s="12" t="s">
        <v>698</v>
      </c>
      <c r="I304" s="12" t="s">
        <v>1129</v>
      </c>
      <c r="J304" s="12" t="s">
        <v>977</v>
      </c>
      <c r="K304" s="12" t="s">
        <v>1103</v>
      </c>
      <c r="L304" s="12" t="s">
        <v>2968</v>
      </c>
      <c r="M304" s="12" t="s">
        <v>2969</v>
      </c>
      <c r="N304" s="12" t="s">
        <v>2976</v>
      </c>
      <c r="O304" s="12" t="s">
        <v>2945</v>
      </c>
      <c r="P304" s="12" t="s">
        <v>1652</v>
      </c>
      <c r="Q304" s="12" t="s">
        <v>1666</v>
      </c>
      <c r="R304" s="12" t="s">
        <v>1671</v>
      </c>
      <c r="S304" s="12" t="s">
        <v>1727</v>
      </c>
      <c r="T304" s="12" t="s">
        <v>1946</v>
      </c>
    </row>
    <row r="305" spans="1:20" x14ac:dyDescent="0.25">
      <c r="A305" s="12" t="s">
        <v>1320</v>
      </c>
      <c r="B305" s="12" t="s">
        <v>713</v>
      </c>
      <c r="C305" s="12" t="s">
        <v>1161</v>
      </c>
      <c r="D305" s="12" t="s">
        <v>4</v>
      </c>
      <c r="E305" s="12" t="s">
        <v>13</v>
      </c>
      <c r="F305" s="12" t="s">
        <v>880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2964</v>
      </c>
      <c r="M305" s="12" t="s">
        <v>2967</v>
      </c>
      <c r="N305" s="12" t="s">
        <v>2976</v>
      </c>
      <c r="O305" s="12" t="s">
        <v>2945</v>
      </c>
      <c r="P305" s="12" t="s">
        <v>1652</v>
      </c>
      <c r="Q305" s="12" t="s">
        <v>1666</v>
      </c>
      <c r="R305" s="12" t="s">
        <v>1671</v>
      </c>
      <c r="S305" s="12" t="s">
        <v>1726</v>
      </c>
      <c r="T305" s="12" t="s">
        <v>1947</v>
      </c>
    </row>
    <row r="306" spans="1:20" x14ac:dyDescent="0.25">
      <c r="A306" s="12" t="s">
        <v>1320</v>
      </c>
      <c r="B306" s="12" t="s">
        <v>657</v>
      </c>
      <c r="C306" s="12" t="s">
        <v>1162</v>
      </c>
      <c r="D306" s="12" t="s">
        <v>7</v>
      </c>
      <c r="E306" s="12" t="s">
        <v>9</v>
      </c>
      <c r="F306" s="12" t="s">
        <v>880</v>
      </c>
      <c r="G306" s="12" t="s">
        <v>398</v>
      </c>
      <c r="H306" s="12" t="s">
        <v>721</v>
      </c>
      <c r="I306" s="12" t="s">
        <v>1163</v>
      </c>
      <c r="J306" s="12" t="s">
        <v>281</v>
      </c>
      <c r="K306" s="12" t="s">
        <v>348</v>
      </c>
      <c r="L306" s="12" t="s">
        <v>2968</v>
      </c>
      <c r="M306" s="12" t="s">
        <v>2969</v>
      </c>
      <c r="N306" s="12" t="s">
        <v>2977</v>
      </c>
      <c r="O306" s="12" t="s">
        <v>2947</v>
      </c>
      <c r="P306" s="12" t="s">
        <v>1652</v>
      </c>
      <c r="Q306" s="12" t="s">
        <v>1662</v>
      </c>
      <c r="R306" s="12" t="s">
        <v>1671</v>
      </c>
      <c r="S306" s="12" t="s">
        <v>1727</v>
      </c>
      <c r="T306" s="12" t="s">
        <v>1948</v>
      </c>
    </row>
    <row r="307" spans="1:20" x14ac:dyDescent="0.25">
      <c r="A307" s="12" t="s">
        <v>1320</v>
      </c>
      <c r="B307" s="12" t="s">
        <v>678</v>
      </c>
      <c r="C307" s="12" t="s">
        <v>1164</v>
      </c>
      <c r="D307" s="12" t="s">
        <v>7</v>
      </c>
      <c r="E307" s="12" t="s">
        <v>9</v>
      </c>
      <c r="F307" s="12" t="s">
        <v>880</v>
      </c>
      <c r="G307" s="12" t="s">
        <v>814</v>
      </c>
      <c r="H307" s="12" t="s">
        <v>698</v>
      </c>
      <c r="I307" s="12" t="s">
        <v>145</v>
      </c>
      <c r="J307" s="12" t="s">
        <v>974</v>
      </c>
      <c r="K307" s="12" t="s">
        <v>62</v>
      </c>
      <c r="L307" s="12" t="s">
        <v>2972</v>
      </c>
      <c r="M307" s="12" t="s">
        <v>2967</v>
      </c>
      <c r="N307" s="12" t="s">
        <v>2977</v>
      </c>
      <c r="O307" s="12" t="s">
        <v>2947</v>
      </c>
      <c r="P307" s="12" t="s">
        <v>1652</v>
      </c>
      <c r="Q307" s="12" t="s">
        <v>1662</v>
      </c>
      <c r="R307" s="12" t="s">
        <v>1671</v>
      </c>
      <c r="S307" s="12" t="s">
        <v>1728</v>
      </c>
      <c r="T307" s="12" t="s">
        <v>1913</v>
      </c>
    </row>
    <row r="308" spans="1:20" x14ac:dyDescent="0.25">
      <c r="A308" s="12" t="s">
        <v>1320</v>
      </c>
      <c r="B308" s="12" t="s">
        <v>764</v>
      </c>
      <c r="C308" s="12" t="s">
        <v>1165</v>
      </c>
      <c r="D308" s="12" t="s">
        <v>7</v>
      </c>
      <c r="E308" s="12" t="s">
        <v>11</v>
      </c>
      <c r="F308" s="12" t="s">
        <v>880</v>
      </c>
      <c r="G308" s="12" t="s">
        <v>398</v>
      </c>
      <c r="H308" s="12" t="s">
        <v>721</v>
      </c>
      <c r="I308" s="12" t="s">
        <v>169</v>
      </c>
      <c r="J308" s="12" t="s">
        <v>1166</v>
      </c>
      <c r="K308" s="12" t="s">
        <v>1103</v>
      </c>
      <c r="L308" s="12" t="s">
        <v>2968</v>
      </c>
      <c r="M308" s="12" t="s">
        <v>2969</v>
      </c>
      <c r="N308" s="12" t="s">
        <v>2977</v>
      </c>
      <c r="O308" s="12" t="s">
        <v>2947</v>
      </c>
      <c r="P308" s="12" t="s">
        <v>1652</v>
      </c>
      <c r="Q308" s="12" t="s">
        <v>1663</v>
      </c>
      <c r="R308" s="12" t="s">
        <v>1671</v>
      </c>
      <c r="S308" s="12" t="s">
        <v>1727</v>
      </c>
      <c r="T308" s="12" t="s">
        <v>1949</v>
      </c>
    </row>
    <row r="309" spans="1:20" x14ac:dyDescent="0.25">
      <c r="A309" s="12" t="s">
        <v>1320</v>
      </c>
      <c r="B309" s="12" t="s">
        <v>856</v>
      </c>
      <c r="C309" s="12" t="s">
        <v>1167</v>
      </c>
      <c r="D309" s="12" t="s">
        <v>7</v>
      </c>
      <c r="E309" s="12" t="s">
        <v>11</v>
      </c>
      <c r="F309" s="12" t="s">
        <v>880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2972</v>
      </c>
      <c r="M309" s="12" t="s">
        <v>2967</v>
      </c>
      <c r="N309" s="12" t="s">
        <v>2977</v>
      </c>
      <c r="O309" s="12" t="s">
        <v>2947</v>
      </c>
      <c r="P309" s="12" t="s">
        <v>1652</v>
      </c>
      <c r="Q309" s="12" t="s">
        <v>1663</v>
      </c>
      <c r="R309" s="12" t="s">
        <v>1671</v>
      </c>
      <c r="S309" s="12" t="s">
        <v>1728</v>
      </c>
      <c r="T309" s="12" t="s">
        <v>1950</v>
      </c>
    </row>
    <row r="310" spans="1:20" x14ac:dyDescent="0.25">
      <c r="A310" s="12" t="s">
        <v>1320</v>
      </c>
      <c r="B310" s="12" t="s">
        <v>834</v>
      </c>
      <c r="C310" s="12" t="s">
        <v>1168</v>
      </c>
      <c r="D310" s="12" t="s">
        <v>4</v>
      </c>
      <c r="E310" s="12" t="s">
        <v>13</v>
      </c>
      <c r="F310" s="12" t="s">
        <v>880</v>
      </c>
      <c r="G310" s="12" t="s">
        <v>398</v>
      </c>
      <c r="H310" s="12" t="s">
        <v>721</v>
      </c>
      <c r="I310" s="12" t="s">
        <v>1169</v>
      </c>
      <c r="J310" s="12" t="s">
        <v>304</v>
      </c>
      <c r="K310" s="12" t="s">
        <v>103</v>
      </c>
      <c r="L310" s="12" t="s">
        <v>2968</v>
      </c>
      <c r="M310" s="12" t="s">
        <v>2969</v>
      </c>
      <c r="N310" s="12" t="s">
        <v>2977</v>
      </c>
      <c r="O310" s="12" t="s">
        <v>2947</v>
      </c>
      <c r="P310" s="12" t="s">
        <v>1652</v>
      </c>
      <c r="Q310" s="12" t="s">
        <v>1666</v>
      </c>
      <c r="R310" s="12" t="s">
        <v>1671</v>
      </c>
      <c r="S310" s="12" t="s">
        <v>1727</v>
      </c>
      <c r="T310" s="12" t="s">
        <v>1940</v>
      </c>
    </row>
    <row r="311" spans="1:20" x14ac:dyDescent="0.25">
      <c r="A311" s="12" t="s">
        <v>1320</v>
      </c>
      <c r="B311" s="12" t="s">
        <v>838</v>
      </c>
      <c r="C311" s="12" t="s">
        <v>1170</v>
      </c>
      <c r="D311" s="12" t="s">
        <v>4</v>
      </c>
      <c r="E311" s="12" t="s">
        <v>13</v>
      </c>
      <c r="F311" s="12" t="s">
        <v>880</v>
      </c>
      <c r="G311" s="12" t="s">
        <v>814</v>
      </c>
      <c r="H311" s="12" t="s">
        <v>698</v>
      </c>
      <c r="I311" s="12" t="s">
        <v>1169</v>
      </c>
      <c r="J311" s="12" t="s">
        <v>304</v>
      </c>
      <c r="K311" s="12" t="s">
        <v>103</v>
      </c>
      <c r="L311" s="12" t="s">
        <v>2972</v>
      </c>
      <c r="M311" s="12" t="s">
        <v>2967</v>
      </c>
      <c r="N311" s="12" t="s">
        <v>2977</v>
      </c>
      <c r="O311" s="12" t="s">
        <v>2947</v>
      </c>
      <c r="P311" s="12" t="s">
        <v>1652</v>
      </c>
      <c r="Q311" s="12" t="s">
        <v>1666</v>
      </c>
      <c r="R311" s="12" t="s">
        <v>1671</v>
      </c>
      <c r="S311" s="12" t="s">
        <v>1728</v>
      </c>
      <c r="T311" s="12" t="s">
        <v>1951</v>
      </c>
    </row>
    <row r="312" spans="1:20" x14ac:dyDescent="0.25">
      <c r="A312" s="12" t="s">
        <v>1320</v>
      </c>
      <c r="B312" s="12" t="s">
        <v>863</v>
      </c>
      <c r="C312" s="12" t="s">
        <v>1171</v>
      </c>
      <c r="D312" s="12" t="s">
        <v>8</v>
      </c>
      <c r="E312" s="12" t="s">
        <v>11</v>
      </c>
      <c r="F312" s="12" t="s">
        <v>880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2968</v>
      </c>
      <c r="M312" s="12" t="s">
        <v>2969</v>
      </c>
      <c r="N312" s="12" t="s">
        <v>2977</v>
      </c>
      <c r="O312" s="12" t="s">
        <v>2947</v>
      </c>
      <c r="P312" s="12" t="s">
        <v>1652</v>
      </c>
      <c r="Q312" s="12" t="s">
        <v>1663</v>
      </c>
      <c r="R312" s="12" t="s">
        <v>1671</v>
      </c>
      <c r="S312" s="12" t="s">
        <v>1727</v>
      </c>
      <c r="T312" s="12" t="s">
        <v>1952</v>
      </c>
    </row>
    <row r="313" spans="1:20" x14ac:dyDescent="0.25">
      <c r="A313" s="12" t="s">
        <v>1320</v>
      </c>
      <c r="B313" s="12" t="s">
        <v>843</v>
      </c>
      <c r="C313" s="12" t="s">
        <v>1172</v>
      </c>
      <c r="D313" s="12" t="s">
        <v>8</v>
      </c>
      <c r="E313" s="12" t="s">
        <v>11</v>
      </c>
      <c r="F313" s="12" t="s">
        <v>880</v>
      </c>
      <c r="G313" s="12" t="s">
        <v>814</v>
      </c>
      <c r="H313" s="12" t="s">
        <v>698</v>
      </c>
      <c r="I313" s="12" t="s">
        <v>145</v>
      </c>
      <c r="J313" s="12" t="s">
        <v>1109</v>
      </c>
      <c r="K313" s="12" t="s">
        <v>96</v>
      </c>
      <c r="L313" s="12" t="s">
        <v>2972</v>
      </c>
      <c r="M313" s="12" t="s">
        <v>2967</v>
      </c>
      <c r="N313" s="12" t="s">
        <v>2977</v>
      </c>
      <c r="O313" s="12" t="s">
        <v>2947</v>
      </c>
      <c r="P313" s="12" t="s">
        <v>1652</v>
      </c>
      <c r="Q313" s="12" t="s">
        <v>1663</v>
      </c>
      <c r="R313" s="12" t="s">
        <v>1671</v>
      </c>
      <c r="S313" s="12" t="s">
        <v>1728</v>
      </c>
      <c r="T313" s="12" t="s">
        <v>1953</v>
      </c>
    </row>
    <row r="314" spans="1:20" x14ac:dyDescent="0.25">
      <c r="A314" s="12" t="s">
        <v>1320</v>
      </c>
      <c r="B314" s="12" t="s">
        <v>830</v>
      </c>
      <c r="C314" s="12" t="s">
        <v>1173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1169</v>
      </c>
      <c r="J314" s="12" t="s">
        <v>351</v>
      </c>
      <c r="K314" s="12" t="s">
        <v>1126</v>
      </c>
      <c r="L314" s="12" t="s">
        <v>2968</v>
      </c>
      <c r="M314" s="12" t="s">
        <v>2969</v>
      </c>
      <c r="N314" s="12" t="s">
        <v>2978</v>
      </c>
      <c r="O314" s="12" t="s">
        <v>2979</v>
      </c>
      <c r="P314" s="12" t="s">
        <v>1652</v>
      </c>
      <c r="Q314" s="12" t="s">
        <v>1664</v>
      </c>
      <c r="R314" s="12" t="s">
        <v>1671</v>
      </c>
      <c r="S314" s="12" t="s">
        <v>1727</v>
      </c>
      <c r="T314" s="12" t="s">
        <v>1954</v>
      </c>
    </row>
    <row r="315" spans="1:20" x14ac:dyDescent="0.25">
      <c r="A315" s="12" t="s">
        <v>1320</v>
      </c>
      <c r="B315" s="12" t="s">
        <v>853</v>
      </c>
      <c r="C315" s="12" t="s">
        <v>1174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1175</v>
      </c>
      <c r="J315" s="12" t="s">
        <v>1029</v>
      </c>
      <c r="K315" s="12" t="s">
        <v>63</v>
      </c>
      <c r="L315" s="12" t="s">
        <v>2968</v>
      </c>
      <c r="M315" s="12" t="s">
        <v>2969</v>
      </c>
      <c r="N315" s="12" t="s">
        <v>2978</v>
      </c>
      <c r="O315" s="12" t="s">
        <v>2979</v>
      </c>
      <c r="P315" s="12" t="s">
        <v>1652</v>
      </c>
      <c r="Q315" s="12" t="s">
        <v>1664</v>
      </c>
      <c r="R315" s="12" t="s">
        <v>1671</v>
      </c>
      <c r="S315" s="12" t="s">
        <v>1727</v>
      </c>
      <c r="T315" s="12" t="s">
        <v>1954</v>
      </c>
    </row>
    <row r="316" spans="1:20" x14ac:dyDescent="0.25">
      <c r="A316" s="12" t="s">
        <v>1320</v>
      </c>
      <c r="B316" s="12" t="s">
        <v>832</v>
      </c>
      <c r="C316" s="12" t="s">
        <v>1176</v>
      </c>
      <c r="D316" s="12" t="s">
        <v>4</v>
      </c>
      <c r="E316" s="12" t="s">
        <v>17</v>
      </c>
      <c r="F316" s="12" t="s">
        <v>949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1114</v>
      </c>
      <c r="L316" s="12" t="s">
        <v>2968</v>
      </c>
      <c r="M316" s="12" t="s">
        <v>2969</v>
      </c>
      <c r="N316" s="12" t="s">
        <v>2978</v>
      </c>
      <c r="O316" s="12" t="s">
        <v>2979</v>
      </c>
      <c r="P316" s="12" t="s">
        <v>1652</v>
      </c>
      <c r="Q316" s="12" t="s">
        <v>1664</v>
      </c>
      <c r="R316" s="12" t="s">
        <v>1671</v>
      </c>
      <c r="S316" s="12" t="s">
        <v>1727</v>
      </c>
      <c r="T316" s="12" t="s">
        <v>1955</v>
      </c>
    </row>
    <row r="317" spans="1:20" x14ac:dyDescent="0.25">
      <c r="A317" s="12" t="s">
        <v>1320</v>
      </c>
      <c r="B317" s="12" t="s">
        <v>685</v>
      </c>
      <c r="C317" s="12" t="s">
        <v>1177</v>
      </c>
      <c r="D317" s="12" t="s">
        <v>4</v>
      </c>
      <c r="E317" s="12" t="s">
        <v>11</v>
      </c>
      <c r="F317" s="12" t="s">
        <v>880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2964</v>
      </c>
      <c r="M317" s="12" t="s">
        <v>2965</v>
      </c>
      <c r="N317" s="12" t="s">
        <v>2978</v>
      </c>
      <c r="O317" s="12" t="s">
        <v>2979</v>
      </c>
      <c r="P317" s="12" t="s">
        <v>1652</v>
      </c>
      <c r="Q317" s="12" t="s">
        <v>1663</v>
      </c>
      <c r="R317" s="12" t="s">
        <v>1671</v>
      </c>
      <c r="S317" s="12" t="s">
        <v>1725</v>
      </c>
      <c r="T317" s="12" t="s">
        <v>1933</v>
      </c>
    </row>
    <row r="318" spans="1:20" x14ac:dyDescent="0.25">
      <c r="A318" s="12" t="s">
        <v>1320</v>
      </c>
      <c r="B318" s="12" t="s">
        <v>648</v>
      </c>
      <c r="C318" s="12" t="s">
        <v>1178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1101</v>
      </c>
      <c r="J318" s="12" t="s">
        <v>351</v>
      </c>
      <c r="K318" s="12" t="s">
        <v>1119</v>
      </c>
      <c r="L318" s="12" t="s">
        <v>2964</v>
      </c>
      <c r="M318" s="12" t="s">
        <v>2967</v>
      </c>
      <c r="N318" s="12" t="s">
        <v>2980</v>
      </c>
      <c r="O318" s="12" t="s">
        <v>2949</v>
      </c>
      <c r="P318" s="12" t="s">
        <v>1652</v>
      </c>
      <c r="Q318" s="12" t="s">
        <v>1666</v>
      </c>
      <c r="R318" s="12" t="s">
        <v>1671</v>
      </c>
      <c r="S318" s="12" t="s">
        <v>1726</v>
      </c>
      <c r="T318" s="12" t="s">
        <v>1930</v>
      </c>
    </row>
    <row r="319" spans="1:20" x14ac:dyDescent="0.25">
      <c r="A319" s="12" t="s">
        <v>1320</v>
      </c>
      <c r="B319" s="12" t="s">
        <v>757</v>
      </c>
      <c r="C319" s="12" t="s">
        <v>1179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1153</v>
      </c>
      <c r="J319" s="12" t="s">
        <v>304</v>
      </c>
      <c r="K319" s="12" t="s">
        <v>1119</v>
      </c>
      <c r="L319" s="12" t="s">
        <v>2964</v>
      </c>
      <c r="M319" s="12" t="s">
        <v>2967</v>
      </c>
      <c r="N319" s="12" t="s">
        <v>2980</v>
      </c>
      <c r="O319" s="12" t="s">
        <v>2949</v>
      </c>
      <c r="P319" s="12" t="s">
        <v>1652</v>
      </c>
      <c r="Q319" s="12" t="s">
        <v>1663</v>
      </c>
      <c r="R319" s="12" t="s">
        <v>1671</v>
      </c>
      <c r="S319" s="12" t="s">
        <v>1726</v>
      </c>
      <c r="T319" s="12" t="s">
        <v>1954</v>
      </c>
    </row>
    <row r="320" spans="1:20" x14ac:dyDescent="0.25">
      <c r="A320" s="12" t="s">
        <v>1320</v>
      </c>
      <c r="B320" s="12" t="s">
        <v>687</v>
      </c>
      <c r="C320" s="12" t="s">
        <v>1180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1181</v>
      </c>
      <c r="J320" s="12" t="s">
        <v>281</v>
      </c>
      <c r="K320" s="12" t="s">
        <v>103</v>
      </c>
      <c r="L320" s="12" t="s">
        <v>2964</v>
      </c>
      <c r="M320" s="12" t="s">
        <v>2967</v>
      </c>
      <c r="N320" s="12" t="s">
        <v>2980</v>
      </c>
      <c r="O320" s="12" t="s">
        <v>2949</v>
      </c>
      <c r="P320" s="12" t="s">
        <v>1652</v>
      </c>
      <c r="Q320" s="12" t="s">
        <v>1664</v>
      </c>
      <c r="R320" s="12" t="s">
        <v>1671</v>
      </c>
      <c r="S320" s="12" t="s">
        <v>1726</v>
      </c>
      <c r="T320" s="12" t="s">
        <v>1956</v>
      </c>
    </row>
    <row r="321" spans="1:20" x14ac:dyDescent="0.25">
      <c r="A321" s="12" t="s">
        <v>1320</v>
      </c>
      <c r="B321" s="12" t="s">
        <v>864</v>
      </c>
      <c r="C321" s="12" t="s">
        <v>1182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1183</v>
      </c>
      <c r="J321" s="12" t="s">
        <v>342</v>
      </c>
      <c r="K321" s="12" t="s">
        <v>103</v>
      </c>
      <c r="L321" s="12" t="s">
        <v>2964</v>
      </c>
      <c r="M321" s="12" t="s">
        <v>2967</v>
      </c>
      <c r="N321" s="12" t="s">
        <v>2980</v>
      </c>
      <c r="O321" s="12" t="s">
        <v>2949</v>
      </c>
      <c r="P321" s="12" t="s">
        <v>1652</v>
      </c>
      <c r="Q321" s="12" t="s">
        <v>1662</v>
      </c>
      <c r="R321" s="12" t="s">
        <v>1671</v>
      </c>
      <c r="S321" s="12" t="s">
        <v>1726</v>
      </c>
      <c r="T321" s="12" t="s">
        <v>1956</v>
      </c>
    </row>
    <row r="322" spans="1:20" x14ac:dyDescent="0.25">
      <c r="A322" s="12" t="s">
        <v>1320</v>
      </c>
      <c r="B322" s="12" t="s">
        <v>681</v>
      </c>
      <c r="C322" s="12" t="s">
        <v>1184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2964</v>
      </c>
      <c r="M322" s="12" t="s">
        <v>2967</v>
      </c>
      <c r="N322" s="12" t="s">
        <v>2981</v>
      </c>
      <c r="O322" s="12" t="s">
        <v>2951</v>
      </c>
      <c r="P322" s="12" t="s">
        <v>1652</v>
      </c>
      <c r="Q322" s="12" t="s">
        <v>1663</v>
      </c>
      <c r="R322" s="12" t="s">
        <v>1671</v>
      </c>
      <c r="S322" s="12" t="s">
        <v>1726</v>
      </c>
      <c r="T322" s="12" t="s">
        <v>1957</v>
      </c>
    </row>
    <row r="323" spans="1:20" x14ac:dyDescent="0.25">
      <c r="A323" s="12" t="s">
        <v>1320</v>
      </c>
      <c r="B323" s="12" t="s">
        <v>841</v>
      </c>
      <c r="C323" s="12" t="s">
        <v>1185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1186</v>
      </c>
      <c r="J323" s="12" t="s">
        <v>351</v>
      </c>
      <c r="K323" s="12" t="s">
        <v>348</v>
      </c>
      <c r="L323" s="12" t="s">
        <v>2964</v>
      </c>
      <c r="M323" s="12" t="s">
        <v>2967</v>
      </c>
      <c r="N323" s="12" t="s">
        <v>2981</v>
      </c>
      <c r="O323" s="12" t="s">
        <v>2951</v>
      </c>
      <c r="P323" s="12" t="s">
        <v>1652</v>
      </c>
      <c r="Q323" s="12" t="s">
        <v>1666</v>
      </c>
      <c r="R323" s="12" t="s">
        <v>1671</v>
      </c>
      <c r="S323" s="12" t="s">
        <v>1726</v>
      </c>
      <c r="T323" s="12" t="s">
        <v>1958</v>
      </c>
    </row>
    <row r="324" spans="1:20" x14ac:dyDescent="0.25">
      <c r="A324" s="12" t="s">
        <v>1320</v>
      </c>
      <c r="B324" s="12" t="s">
        <v>650</v>
      </c>
      <c r="C324" s="12" t="s">
        <v>1187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1188</v>
      </c>
      <c r="K324" s="12" t="s">
        <v>63</v>
      </c>
      <c r="L324" s="12" t="s">
        <v>2964</v>
      </c>
      <c r="M324" s="12" t="s">
        <v>2967</v>
      </c>
      <c r="N324" s="12" t="s">
        <v>2981</v>
      </c>
      <c r="O324" s="12" t="s">
        <v>2951</v>
      </c>
      <c r="P324" s="12" t="s">
        <v>1652</v>
      </c>
      <c r="Q324" s="12" t="s">
        <v>1665</v>
      </c>
      <c r="R324" s="12" t="s">
        <v>1671</v>
      </c>
      <c r="S324" s="12" t="s">
        <v>1726</v>
      </c>
      <c r="T324" s="12" t="s">
        <v>1959</v>
      </c>
    </row>
    <row r="325" spans="1:20" x14ac:dyDescent="0.25">
      <c r="A325" s="12" t="s">
        <v>1320</v>
      </c>
      <c r="B325" s="12" t="s">
        <v>758</v>
      </c>
      <c r="C325" s="12" t="s">
        <v>1189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1190</v>
      </c>
      <c r="J325" s="12" t="s">
        <v>342</v>
      </c>
      <c r="K325" s="12" t="s">
        <v>348</v>
      </c>
      <c r="L325" s="12" t="s">
        <v>2964</v>
      </c>
      <c r="M325" s="12" t="s">
        <v>2967</v>
      </c>
      <c r="N325" s="12" t="s">
        <v>2981</v>
      </c>
      <c r="O325" s="12" t="s">
        <v>2951</v>
      </c>
      <c r="P325" s="12" t="s">
        <v>1652</v>
      </c>
      <c r="Q325" s="12" t="s">
        <v>1662</v>
      </c>
      <c r="R325" s="12" t="s">
        <v>1671</v>
      </c>
      <c r="S325" s="12" t="s">
        <v>1726</v>
      </c>
      <c r="T325" s="12" t="s">
        <v>1960</v>
      </c>
    </row>
    <row r="326" spans="1:20" x14ac:dyDescent="0.25">
      <c r="A326" s="12" t="s">
        <v>1320</v>
      </c>
      <c r="B326" s="12" t="s">
        <v>767</v>
      </c>
      <c r="C326" s="12" t="s">
        <v>1191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2964</v>
      </c>
      <c r="M326" s="12" t="s">
        <v>2967</v>
      </c>
      <c r="N326" s="12" t="s">
        <v>2982</v>
      </c>
      <c r="O326" s="12" t="s">
        <v>2983</v>
      </c>
      <c r="P326" s="12" t="s">
        <v>1652</v>
      </c>
      <c r="Q326" s="12" t="s">
        <v>1662</v>
      </c>
      <c r="R326" s="12" t="s">
        <v>1671</v>
      </c>
      <c r="S326" s="12" t="s">
        <v>1726</v>
      </c>
      <c r="T326" s="12" t="s">
        <v>1919</v>
      </c>
    </row>
    <row r="327" spans="1:20" x14ac:dyDescent="0.25">
      <c r="A327" s="12" t="s">
        <v>1320</v>
      </c>
      <c r="B327" s="12" t="s">
        <v>862</v>
      </c>
      <c r="C327" s="12" t="s">
        <v>1192</v>
      </c>
      <c r="D327" s="12" t="s">
        <v>7</v>
      </c>
      <c r="E327" s="12" t="s">
        <v>9</v>
      </c>
      <c r="F327" s="12" t="s">
        <v>880</v>
      </c>
      <c r="G327" s="12" t="s">
        <v>398</v>
      </c>
      <c r="H327" s="12" t="s">
        <v>698</v>
      </c>
      <c r="I327" s="12" t="s">
        <v>1193</v>
      </c>
      <c r="J327" s="12" t="s">
        <v>342</v>
      </c>
      <c r="K327" s="12" t="s">
        <v>1103</v>
      </c>
      <c r="L327" s="12" t="s">
        <v>2964</v>
      </c>
      <c r="M327" s="12" t="s">
        <v>2967</v>
      </c>
      <c r="N327" s="12" t="s">
        <v>2982</v>
      </c>
      <c r="O327" s="12" t="s">
        <v>2983</v>
      </c>
      <c r="P327" s="12" t="s">
        <v>1652</v>
      </c>
      <c r="Q327" s="12" t="s">
        <v>1662</v>
      </c>
      <c r="R327" s="12" t="s">
        <v>1671</v>
      </c>
      <c r="S327" s="12" t="s">
        <v>1726</v>
      </c>
      <c r="T327" s="12" t="s">
        <v>1955</v>
      </c>
    </row>
    <row r="328" spans="1:20" x14ac:dyDescent="0.25">
      <c r="A328" s="12" t="s">
        <v>1320</v>
      </c>
      <c r="B328" s="12" t="s">
        <v>778</v>
      </c>
      <c r="C328" s="12" t="s">
        <v>1194</v>
      </c>
      <c r="D328" s="12" t="s">
        <v>6</v>
      </c>
      <c r="E328" s="12" t="s">
        <v>9</v>
      </c>
      <c r="F328" s="12" t="s">
        <v>1195</v>
      </c>
      <c r="G328" s="12" t="s">
        <v>398</v>
      </c>
      <c r="H328" s="12" t="s">
        <v>698</v>
      </c>
      <c r="I328" s="12" t="s">
        <v>1196</v>
      </c>
      <c r="J328" s="12" t="s">
        <v>342</v>
      </c>
      <c r="K328" s="12" t="s">
        <v>1197</v>
      </c>
      <c r="L328" s="12" t="s">
        <v>2964</v>
      </c>
      <c r="M328" s="12" t="s">
        <v>2967</v>
      </c>
      <c r="N328" s="12" t="s">
        <v>2984</v>
      </c>
      <c r="O328" s="12" t="s">
        <v>2953</v>
      </c>
      <c r="P328" s="12" t="s">
        <v>1652</v>
      </c>
      <c r="Q328" s="12" t="s">
        <v>1662</v>
      </c>
      <c r="R328" s="12" t="s">
        <v>1671</v>
      </c>
      <c r="S328" s="12" t="s">
        <v>1726</v>
      </c>
      <c r="T328" s="12" t="s">
        <v>1961</v>
      </c>
    </row>
    <row r="329" spans="1:20" x14ac:dyDescent="0.25">
      <c r="A329" s="12" t="s">
        <v>1320</v>
      </c>
      <c r="B329" s="12" t="s">
        <v>828</v>
      </c>
      <c r="C329" s="12" t="s">
        <v>1198</v>
      </c>
      <c r="D329" s="12" t="s">
        <v>7</v>
      </c>
      <c r="E329" s="12" t="s">
        <v>11</v>
      </c>
      <c r="F329" s="12" t="s">
        <v>949</v>
      </c>
      <c r="G329" s="12" t="s">
        <v>398</v>
      </c>
      <c r="H329" s="12" t="s">
        <v>698</v>
      </c>
      <c r="I329" s="12" t="s">
        <v>1158</v>
      </c>
      <c r="J329" s="12" t="s">
        <v>1199</v>
      </c>
      <c r="K329" s="12" t="s">
        <v>1197</v>
      </c>
      <c r="L329" s="12" t="s">
        <v>2964</v>
      </c>
      <c r="M329" s="12" t="s">
        <v>2967</v>
      </c>
      <c r="N329" s="12" t="s">
        <v>2984</v>
      </c>
      <c r="O329" s="12" t="s">
        <v>2953</v>
      </c>
      <c r="P329" s="12" t="s">
        <v>1652</v>
      </c>
      <c r="Q329" s="12" t="s">
        <v>1663</v>
      </c>
      <c r="R329" s="12" t="s">
        <v>1671</v>
      </c>
      <c r="S329" s="12" t="s">
        <v>1726</v>
      </c>
      <c r="T329" s="12" t="s">
        <v>1962</v>
      </c>
    </row>
    <row r="330" spans="1:20" x14ac:dyDescent="0.25">
      <c r="A330" s="12" t="s">
        <v>1320</v>
      </c>
      <c r="B330" s="12" t="s">
        <v>837</v>
      </c>
      <c r="C330" s="12" t="s">
        <v>1200</v>
      </c>
      <c r="D330" s="12" t="s">
        <v>6</v>
      </c>
      <c r="E330" s="12" t="s">
        <v>9</v>
      </c>
      <c r="F330" s="12" t="s">
        <v>1201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2972</v>
      </c>
      <c r="M330" s="12" t="s">
        <v>2942</v>
      </c>
      <c r="N330" s="12" t="s">
        <v>2985</v>
      </c>
      <c r="O330" s="12" t="s">
        <v>2986</v>
      </c>
      <c r="P330" s="12" t="s">
        <v>1652</v>
      </c>
      <c r="Q330" s="12" t="s">
        <v>1662</v>
      </c>
      <c r="R330" s="12" t="s">
        <v>1671</v>
      </c>
      <c r="S330" s="12" t="s">
        <v>1730</v>
      </c>
      <c r="T330" s="12" t="s">
        <v>1963</v>
      </c>
    </row>
    <row r="331" spans="1:20" x14ac:dyDescent="0.25">
      <c r="A331" s="12" t="s">
        <v>1320</v>
      </c>
      <c r="B331" s="12" t="s">
        <v>851</v>
      </c>
      <c r="C331" s="12" t="s">
        <v>1202</v>
      </c>
      <c r="D331" s="12" t="s">
        <v>7</v>
      </c>
      <c r="E331" s="12" t="s">
        <v>13</v>
      </c>
      <c r="F331" s="12" t="s">
        <v>1100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1203</v>
      </c>
      <c r="L331" s="12" t="s">
        <v>2972</v>
      </c>
      <c r="M331" s="12" t="s">
        <v>2942</v>
      </c>
      <c r="N331" s="12" t="s">
        <v>2985</v>
      </c>
      <c r="O331" s="12" t="s">
        <v>2986</v>
      </c>
      <c r="P331" s="12" t="s">
        <v>1652</v>
      </c>
      <c r="Q331" s="12" t="s">
        <v>1666</v>
      </c>
      <c r="R331" s="12" t="s">
        <v>1671</v>
      </c>
      <c r="S331" s="12" t="s">
        <v>1730</v>
      </c>
      <c r="T331" s="12" t="s">
        <v>1964</v>
      </c>
    </row>
    <row r="332" spans="1:20" x14ac:dyDescent="0.25">
      <c r="A332" s="12" t="s">
        <v>1320</v>
      </c>
      <c r="B332" s="12" t="s">
        <v>684</v>
      </c>
      <c r="C332" s="12" t="s">
        <v>1204</v>
      </c>
      <c r="D332" s="12" t="s">
        <v>6</v>
      </c>
      <c r="E332" s="12" t="s">
        <v>9</v>
      </c>
      <c r="F332" s="12" t="s">
        <v>1100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2972</v>
      </c>
      <c r="M332" s="12" t="s">
        <v>2942</v>
      </c>
      <c r="N332" s="12" t="s">
        <v>2985</v>
      </c>
      <c r="O332" s="12" t="s">
        <v>2986</v>
      </c>
      <c r="P332" s="12" t="s">
        <v>1652</v>
      </c>
      <c r="Q332" s="12" t="s">
        <v>1662</v>
      </c>
      <c r="R332" s="12" t="s">
        <v>1671</v>
      </c>
      <c r="S332" s="12" t="s">
        <v>1730</v>
      </c>
      <c r="T332" s="12" t="s">
        <v>1965</v>
      </c>
    </row>
    <row r="333" spans="1:20" x14ac:dyDescent="0.25">
      <c r="A333" s="12" t="s">
        <v>1320</v>
      </c>
      <c r="B333" s="12" t="s">
        <v>701</v>
      </c>
      <c r="C333" s="12" t="s">
        <v>1205</v>
      </c>
      <c r="D333" s="12" t="s">
        <v>7</v>
      </c>
      <c r="E333" s="12" t="s">
        <v>15</v>
      </c>
      <c r="F333" s="12" t="s">
        <v>1100</v>
      </c>
      <c r="G333" s="12" t="s">
        <v>398</v>
      </c>
      <c r="H333" s="12" t="s">
        <v>721</v>
      </c>
      <c r="I333" s="12" t="s">
        <v>177</v>
      </c>
      <c r="J333" s="12" t="s">
        <v>1096</v>
      </c>
      <c r="K333" s="12" t="s">
        <v>1206</v>
      </c>
      <c r="L333" s="12" t="s">
        <v>2972</v>
      </c>
      <c r="M333" s="12" t="s">
        <v>2942</v>
      </c>
      <c r="N333" s="12" t="s">
        <v>2985</v>
      </c>
      <c r="O333" s="12" t="s">
        <v>2986</v>
      </c>
      <c r="P333" s="12" t="s">
        <v>1652</v>
      </c>
      <c r="Q333" s="12" t="s">
        <v>1661</v>
      </c>
      <c r="R333" s="12" t="s">
        <v>1671</v>
      </c>
      <c r="S333" s="12" t="s">
        <v>1730</v>
      </c>
      <c r="T333" s="12" t="s">
        <v>1966</v>
      </c>
    </row>
    <row r="334" spans="1:20" x14ac:dyDescent="0.25">
      <c r="A334" s="12" t="s">
        <v>1320</v>
      </c>
      <c r="B334" s="12" t="s">
        <v>718</v>
      </c>
      <c r="C334" s="12" t="s">
        <v>1207</v>
      </c>
      <c r="D334" s="12" t="s">
        <v>6</v>
      </c>
      <c r="E334" s="12" t="s">
        <v>9</v>
      </c>
      <c r="F334" s="12" t="s">
        <v>1100</v>
      </c>
      <c r="G334" s="12" t="s">
        <v>787</v>
      </c>
      <c r="H334" s="12" t="s">
        <v>698</v>
      </c>
      <c r="I334" s="12" t="s">
        <v>1208</v>
      </c>
      <c r="J334" s="12" t="s">
        <v>342</v>
      </c>
      <c r="K334" s="12" t="s">
        <v>1193</v>
      </c>
      <c r="L334" s="12" t="s">
        <v>2972</v>
      </c>
      <c r="M334" s="12" t="s">
        <v>2942</v>
      </c>
      <c r="N334" s="12" t="s">
        <v>2985</v>
      </c>
      <c r="O334" s="12" t="s">
        <v>2986</v>
      </c>
      <c r="P334" s="12" t="s">
        <v>1652</v>
      </c>
      <c r="Q334" s="12" t="s">
        <v>1662</v>
      </c>
      <c r="R334" s="12" t="s">
        <v>1671</v>
      </c>
      <c r="S334" s="12" t="s">
        <v>1730</v>
      </c>
      <c r="T334" s="12" t="s">
        <v>1941</v>
      </c>
    </row>
    <row r="335" spans="1:20" x14ac:dyDescent="0.25">
      <c r="A335" s="12" t="s">
        <v>1320</v>
      </c>
      <c r="B335" s="12" t="s">
        <v>766</v>
      </c>
      <c r="C335" s="12" t="s">
        <v>1209</v>
      </c>
      <c r="D335" s="12" t="s">
        <v>7</v>
      </c>
      <c r="E335" s="12" t="s">
        <v>14</v>
      </c>
      <c r="F335" s="12" t="s">
        <v>1100</v>
      </c>
      <c r="G335" s="12" t="s">
        <v>397</v>
      </c>
      <c r="H335" s="12" t="s">
        <v>721</v>
      </c>
      <c r="I335" s="12" t="s">
        <v>160</v>
      </c>
      <c r="J335" s="12" t="s">
        <v>1096</v>
      </c>
      <c r="K335" s="12" t="s">
        <v>1210</v>
      </c>
      <c r="L335" s="12" t="s">
        <v>2972</v>
      </c>
      <c r="M335" s="12" t="s">
        <v>2942</v>
      </c>
      <c r="N335" s="12" t="s">
        <v>2987</v>
      </c>
      <c r="O335" s="12" t="s">
        <v>2988</v>
      </c>
      <c r="P335" s="12" t="s">
        <v>1652</v>
      </c>
      <c r="Q335" s="12" t="s">
        <v>1668</v>
      </c>
      <c r="R335" s="12" t="s">
        <v>1671</v>
      </c>
      <c r="S335" s="12" t="s">
        <v>1730</v>
      </c>
      <c r="T335" s="12" t="s">
        <v>1967</v>
      </c>
    </row>
    <row r="336" spans="1:20" x14ac:dyDescent="0.25">
      <c r="A336" s="12" t="s">
        <v>1320</v>
      </c>
      <c r="B336" s="12" t="s">
        <v>675</v>
      </c>
      <c r="C336" s="12" t="s">
        <v>1211</v>
      </c>
      <c r="D336" s="12" t="s">
        <v>7</v>
      </c>
      <c r="E336" s="12" t="s">
        <v>9</v>
      </c>
      <c r="F336" s="12" t="s">
        <v>1100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1101</v>
      </c>
      <c r="L336" s="12" t="s">
        <v>2972</v>
      </c>
      <c r="M336" s="12" t="s">
        <v>2942</v>
      </c>
      <c r="N336" s="12" t="s">
        <v>2987</v>
      </c>
      <c r="O336" s="12" t="s">
        <v>2988</v>
      </c>
      <c r="P336" s="12" t="s">
        <v>1652</v>
      </c>
      <c r="Q336" s="12" t="s">
        <v>1662</v>
      </c>
      <c r="R336" s="12" t="s">
        <v>1671</v>
      </c>
      <c r="S336" s="12" t="s">
        <v>1730</v>
      </c>
      <c r="T336" s="12" t="s">
        <v>1967</v>
      </c>
    </row>
    <row r="337" spans="1:20" x14ac:dyDescent="0.25">
      <c r="A337" s="12" t="s">
        <v>1320</v>
      </c>
      <c r="B337" s="12" t="s">
        <v>756</v>
      </c>
      <c r="C337" s="12" t="s">
        <v>1212</v>
      </c>
      <c r="D337" s="12" t="s">
        <v>6</v>
      </c>
      <c r="E337" s="12" t="s">
        <v>11</v>
      </c>
      <c r="F337" s="12" t="s">
        <v>1100</v>
      </c>
      <c r="G337" s="12" t="s">
        <v>787</v>
      </c>
      <c r="H337" s="12" t="s">
        <v>698</v>
      </c>
      <c r="I337" s="12" t="s">
        <v>1213</v>
      </c>
      <c r="J337" s="12" t="s">
        <v>353</v>
      </c>
      <c r="K337" s="12" t="s">
        <v>203</v>
      </c>
      <c r="L337" s="12" t="s">
        <v>2972</v>
      </c>
      <c r="M337" s="12" t="s">
        <v>2942</v>
      </c>
      <c r="N337" s="12" t="s">
        <v>2987</v>
      </c>
      <c r="O337" s="12" t="s">
        <v>2988</v>
      </c>
      <c r="P337" s="12" t="s">
        <v>1652</v>
      </c>
      <c r="Q337" s="12" t="s">
        <v>1663</v>
      </c>
      <c r="R337" s="12" t="s">
        <v>1671</v>
      </c>
      <c r="S337" s="12" t="s">
        <v>1730</v>
      </c>
      <c r="T337" s="12" t="s">
        <v>1968</v>
      </c>
    </row>
    <row r="338" spans="1:20" x14ac:dyDescent="0.25">
      <c r="A338" s="12" t="s">
        <v>1320</v>
      </c>
      <c r="B338" s="12" t="s">
        <v>647</v>
      </c>
      <c r="C338" s="12" t="s">
        <v>1214</v>
      </c>
      <c r="D338" s="12" t="s">
        <v>4</v>
      </c>
      <c r="E338" s="12" t="s">
        <v>15</v>
      </c>
      <c r="F338" s="12" t="s">
        <v>1100</v>
      </c>
      <c r="G338" s="12" t="s">
        <v>398</v>
      </c>
      <c r="H338" s="12" t="s">
        <v>721</v>
      </c>
      <c r="I338" s="12" t="s">
        <v>171</v>
      </c>
      <c r="J338" s="12" t="s">
        <v>986</v>
      </c>
      <c r="K338" s="12" t="s">
        <v>66</v>
      </c>
      <c r="L338" s="12" t="s">
        <v>2972</v>
      </c>
      <c r="M338" s="12" t="s">
        <v>2942</v>
      </c>
      <c r="N338" s="12" t="s">
        <v>2987</v>
      </c>
      <c r="O338" s="12" t="s">
        <v>2988</v>
      </c>
      <c r="P338" s="12" t="s">
        <v>1652</v>
      </c>
      <c r="Q338" s="12" t="s">
        <v>1661</v>
      </c>
      <c r="R338" s="12" t="s">
        <v>1671</v>
      </c>
      <c r="S338" s="12" t="s">
        <v>1730</v>
      </c>
      <c r="T338" s="12" t="s">
        <v>1969</v>
      </c>
    </row>
    <row r="339" spans="1:20" x14ac:dyDescent="0.25">
      <c r="A339" s="12" t="s">
        <v>1320</v>
      </c>
      <c r="B339" s="12" t="s">
        <v>706</v>
      </c>
      <c r="C339" s="12" t="s">
        <v>1215</v>
      </c>
      <c r="D339" s="12" t="s">
        <v>6</v>
      </c>
      <c r="E339" s="12" t="s">
        <v>11</v>
      </c>
      <c r="F339" s="12" t="s">
        <v>1100</v>
      </c>
      <c r="G339" s="12" t="s">
        <v>787</v>
      </c>
      <c r="H339" s="12" t="s">
        <v>698</v>
      </c>
      <c r="I339" s="12" t="s">
        <v>1216</v>
      </c>
      <c r="J339" s="12" t="s">
        <v>1217</v>
      </c>
      <c r="K339" s="12" t="s">
        <v>203</v>
      </c>
      <c r="L339" s="12" t="s">
        <v>2972</v>
      </c>
      <c r="M339" s="12" t="s">
        <v>2942</v>
      </c>
      <c r="N339" s="12" t="s">
        <v>2987</v>
      </c>
      <c r="O339" s="12" t="s">
        <v>2988</v>
      </c>
      <c r="P339" s="12" t="s">
        <v>1652</v>
      </c>
      <c r="Q339" s="12" t="s">
        <v>1663</v>
      </c>
      <c r="R339" s="12" t="s">
        <v>1671</v>
      </c>
      <c r="S339" s="12" t="s">
        <v>1730</v>
      </c>
      <c r="T339" s="12" t="s">
        <v>1970</v>
      </c>
    </row>
    <row r="340" spans="1:20" x14ac:dyDescent="0.25">
      <c r="A340" s="12" t="s">
        <v>1320</v>
      </c>
      <c r="B340" s="12" t="s">
        <v>835</v>
      </c>
      <c r="C340" s="12" t="s">
        <v>1218</v>
      </c>
      <c r="D340" s="12" t="s">
        <v>6</v>
      </c>
      <c r="E340" s="12" t="s">
        <v>13</v>
      </c>
      <c r="F340" s="12" t="s">
        <v>1100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2972</v>
      </c>
      <c r="M340" s="12" t="s">
        <v>2942</v>
      </c>
      <c r="N340" s="12" t="s">
        <v>2987</v>
      </c>
      <c r="O340" s="12" t="s">
        <v>2988</v>
      </c>
      <c r="P340" s="12" t="s">
        <v>1652</v>
      </c>
      <c r="Q340" s="12" t="s">
        <v>1666</v>
      </c>
      <c r="R340" s="12" t="s">
        <v>1671</v>
      </c>
      <c r="S340" s="12" t="s">
        <v>1730</v>
      </c>
      <c r="T340" s="12" t="s">
        <v>1971</v>
      </c>
    </row>
    <row r="341" spans="1:20" x14ac:dyDescent="0.25">
      <c r="A341" s="12" t="s">
        <v>1320</v>
      </c>
      <c r="B341" s="12" t="s">
        <v>709</v>
      </c>
      <c r="C341" s="12" t="s">
        <v>1219</v>
      </c>
      <c r="D341" s="12" t="s">
        <v>7</v>
      </c>
      <c r="E341" s="12" t="s">
        <v>10</v>
      </c>
      <c r="F341" s="12" t="s">
        <v>1100</v>
      </c>
      <c r="G341" s="12" t="s">
        <v>397</v>
      </c>
      <c r="H341" s="12" t="s">
        <v>721</v>
      </c>
      <c r="I341" s="12" t="s">
        <v>162</v>
      </c>
      <c r="J341" s="12" t="s">
        <v>1109</v>
      </c>
      <c r="K341" s="12" t="s">
        <v>1148</v>
      </c>
      <c r="L341" s="12" t="s">
        <v>2972</v>
      </c>
      <c r="M341" s="12" t="s">
        <v>2942</v>
      </c>
      <c r="N341" s="12" t="s">
        <v>2987</v>
      </c>
      <c r="O341" s="12" t="s">
        <v>2988</v>
      </c>
      <c r="P341" s="12" t="s">
        <v>1652</v>
      </c>
      <c r="Q341" s="12" t="s">
        <v>1665</v>
      </c>
      <c r="R341" s="12" t="s">
        <v>1671</v>
      </c>
      <c r="S341" s="12" t="s">
        <v>1730</v>
      </c>
      <c r="T341" s="12" t="s">
        <v>1972</v>
      </c>
    </row>
    <row r="342" spans="1:20" x14ac:dyDescent="0.25">
      <c r="A342" s="12" t="s">
        <v>1320</v>
      </c>
      <c r="B342" s="12" t="s">
        <v>854</v>
      </c>
      <c r="C342" s="12" t="s">
        <v>1220</v>
      </c>
      <c r="D342" s="12" t="s">
        <v>4</v>
      </c>
      <c r="E342" s="12" t="s">
        <v>15</v>
      </c>
      <c r="F342" s="12" t="s">
        <v>1100</v>
      </c>
      <c r="G342" s="12" t="s">
        <v>398</v>
      </c>
      <c r="H342" s="12" t="s">
        <v>721</v>
      </c>
      <c r="I342" s="12" t="s">
        <v>171</v>
      </c>
      <c r="J342" s="12" t="s">
        <v>986</v>
      </c>
      <c r="K342" s="12" t="s">
        <v>66</v>
      </c>
      <c r="L342" s="12" t="s">
        <v>2972</v>
      </c>
      <c r="M342" s="12" t="s">
        <v>2942</v>
      </c>
      <c r="N342" s="12" t="s">
        <v>2987</v>
      </c>
      <c r="O342" s="12" t="s">
        <v>2988</v>
      </c>
      <c r="P342" s="12" t="s">
        <v>1652</v>
      </c>
      <c r="Q342" s="12" t="s">
        <v>1661</v>
      </c>
      <c r="R342" s="12" t="s">
        <v>1671</v>
      </c>
      <c r="S342" s="12" t="s">
        <v>1730</v>
      </c>
      <c r="T342" s="12" t="s">
        <v>1973</v>
      </c>
    </row>
    <row r="343" spans="1:20" x14ac:dyDescent="0.25">
      <c r="A343" s="12" t="s">
        <v>1320</v>
      </c>
      <c r="B343" s="12" t="s">
        <v>840</v>
      </c>
      <c r="C343" s="12" t="s">
        <v>1221</v>
      </c>
      <c r="D343" s="12" t="s">
        <v>4</v>
      </c>
      <c r="E343" s="12" t="s">
        <v>15</v>
      </c>
      <c r="F343" s="12" t="s">
        <v>1100</v>
      </c>
      <c r="G343" s="12" t="s">
        <v>398</v>
      </c>
      <c r="H343" s="12" t="s">
        <v>721</v>
      </c>
      <c r="I343" s="12" t="s">
        <v>171</v>
      </c>
      <c r="J343" s="12" t="s">
        <v>967</v>
      </c>
      <c r="K343" s="12" t="s">
        <v>151</v>
      </c>
      <c r="L343" s="12" t="s">
        <v>2972</v>
      </c>
      <c r="M343" s="12" t="s">
        <v>2942</v>
      </c>
      <c r="N343" s="12" t="s">
        <v>2987</v>
      </c>
      <c r="O343" s="12" t="s">
        <v>2988</v>
      </c>
      <c r="P343" s="12" t="s">
        <v>1652</v>
      </c>
      <c r="Q343" s="12" t="s">
        <v>1661</v>
      </c>
      <c r="R343" s="12" t="s">
        <v>1671</v>
      </c>
      <c r="S343" s="12" t="s">
        <v>1730</v>
      </c>
      <c r="T343" s="12" t="s">
        <v>1974</v>
      </c>
    </row>
    <row r="344" spans="1:20" x14ac:dyDescent="0.25">
      <c r="A344" s="12" t="s">
        <v>1320</v>
      </c>
      <c r="B344" s="12" t="s">
        <v>703</v>
      </c>
      <c r="C344" s="12" t="s">
        <v>1222</v>
      </c>
      <c r="D344" s="12" t="s">
        <v>6</v>
      </c>
      <c r="E344" s="12" t="s">
        <v>15</v>
      </c>
      <c r="F344" s="12" t="s">
        <v>1089</v>
      </c>
      <c r="G344" s="12" t="s">
        <v>787</v>
      </c>
      <c r="H344" s="12" t="s">
        <v>698</v>
      </c>
      <c r="I344" s="12" t="s">
        <v>224</v>
      </c>
      <c r="J344" s="12" t="s">
        <v>1102</v>
      </c>
      <c r="K344" s="12" t="s">
        <v>1122</v>
      </c>
      <c r="L344" s="12" t="s">
        <v>2972</v>
      </c>
      <c r="M344" s="12" t="s">
        <v>2967</v>
      </c>
      <c r="N344" s="12" t="s">
        <v>2989</v>
      </c>
      <c r="O344" s="12" t="s">
        <v>2990</v>
      </c>
      <c r="P344" s="12" t="s">
        <v>1652</v>
      </c>
      <c r="Q344" s="12" t="s">
        <v>1661</v>
      </c>
      <c r="R344" s="12" t="s">
        <v>1671</v>
      </c>
      <c r="S344" s="12" t="s">
        <v>1728</v>
      </c>
      <c r="T344" s="12" t="s">
        <v>1901</v>
      </c>
    </row>
    <row r="345" spans="1:20" x14ac:dyDescent="0.25">
      <c r="A345" s="12" t="s">
        <v>1320</v>
      </c>
      <c r="B345" s="12" t="s">
        <v>662</v>
      </c>
      <c r="C345" s="12" t="s">
        <v>1223</v>
      </c>
      <c r="D345" s="12" t="s">
        <v>7</v>
      </c>
      <c r="E345" s="12" t="s">
        <v>9</v>
      </c>
      <c r="F345" s="12" t="s">
        <v>1089</v>
      </c>
      <c r="G345" s="12" t="s">
        <v>803</v>
      </c>
      <c r="H345" s="12" t="s">
        <v>698</v>
      </c>
      <c r="I345" s="12" t="s">
        <v>1224</v>
      </c>
      <c r="J345" s="12" t="s">
        <v>342</v>
      </c>
      <c r="K345" s="12" t="s">
        <v>1225</v>
      </c>
      <c r="L345" s="12" t="s">
        <v>2972</v>
      </c>
      <c r="M345" s="12" t="s">
        <v>2967</v>
      </c>
      <c r="N345" s="12" t="s">
        <v>2991</v>
      </c>
      <c r="O345" s="12" t="s">
        <v>2992</v>
      </c>
      <c r="P345" s="12" t="s">
        <v>1652</v>
      </c>
      <c r="Q345" s="12" t="s">
        <v>1662</v>
      </c>
      <c r="R345" s="12" t="s">
        <v>1671</v>
      </c>
      <c r="S345" s="12" t="s">
        <v>1728</v>
      </c>
      <c r="T345" s="12" t="s">
        <v>1975</v>
      </c>
    </row>
    <row r="346" spans="1:20" x14ac:dyDescent="0.25">
      <c r="A346" s="12" t="s">
        <v>1320</v>
      </c>
      <c r="B346" s="12" t="s">
        <v>708</v>
      </c>
      <c r="C346" s="12" t="s">
        <v>1226</v>
      </c>
      <c r="D346" s="12" t="s">
        <v>4</v>
      </c>
      <c r="E346" s="12" t="s">
        <v>13</v>
      </c>
      <c r="F346" s="12" t="s">
        <v>1089</v>
      </c>
      <c r="G346" s="12" t="s">
        <v>398</v>
      </c>
      <c r="H346" s="12" t="s">
        <v>673</v>
      </c>
      <c r="I346" s="12" t="s">
        <v>1227</v>
      </c>
      <c r="J346" s="12" t="s">
        <v>302</v>
      </c>
      <c r="K346" s="12" t="s">
        <v>62</v>
      </c>
      <c r="L346" s="12" t="s">
        <v>2972</v>
      </c>
      <c r="M346" s="12" t="s">
        <v>2967</v>
      </c>
      <c r="N346" s="12" t="s">
        <v>2991</v>
      </c>
      <c r="O346" s="12" t="s">
        <v>2992</v>
      </c>
      <c r="P346" s="12" t="s">
        <v>1652</v>
      </c>
      <c r="Q346" s="12" t="s">
        <v>1666</v>
      </c>
      <c r="R346" s="12" t="s">
        <v>1671</v>
      </c>
      <c r="S346" s="12" t="s">
        <v>1728</v>
      </c>
      <c r="T346" s="12" t="s">
        <v>1847</v>
      </c>
    </row>
    <row r="347" spans="1:20" x14ac:dyDescent="0.25">
      <c r="A347" s="12" t="s">
        <v>1320</v>
      </c>
      <c r="B347" s="12" t="s">
        <v>719</v>
      </c>
      <c r="C347" s="12" t="s">
        <v>1228</v>
      </c>
      <c r="D347" s="12" t="s">
        <v>4</v>
      </c>
      <c r="E347" s="12" t="s">
        <v>13</v>
      </c>
      <c r="F347" s="12" t="s">
        <v>1089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2972</v>
      </c>
      <c r="M347" s="12" t="s">
        <v>2967</v>
      </c>
      <c r="N347" s="12" t="s">
        <v>2991</v>
      </c>
      <c r="O347" s="12" t="s">
        <v>2992</v>
      </c>
      <c r="P347" s="12" t="s">
        <v>1652</v>
      </c>
      <c r="Q347" s="12" t="s">
        <v>1666</v>
      </c>
      <c r="R347" s="12" t="s">
        <v>1671</v>
      </c>
      <c r="S347" s="12" t="s">
        <v>1728</v>
      </c>
      <c r="T347" s="12" t="s">
        <v>1976</v>
      </c>
    </row>
    <row r="348" spans="1:20" x14ac:dyDescent="0.25">
      <c r="A348" s="12" t="s">
        <v>1320</v>
      </c>
      <c r="B348" s="12" t="s">
        <v>705</v>
      </c>
      <c r="C348" s="12" t="s">
        <v>1229</v>
      </c>
      <c r="D348" s="12" t="s">
        <v>6</v>
      </c>
      <c r="E348" s="12" t="s">
        <v>15</v>
      </c>
      <c r="F348" s="12" t="s">
        <v>1152</v>
      </c>
      <c r="G348" s="12" t="s">
        <v>787</v>
      </c>
      <c r="H348" s="12" t="s">
        <v>698</v>
      </c>
      <c r="I348" s="12" t="s">
        <v>155</v>
      </c>
      <c r="J348" s="12" t="s">
        <v>1102</v>
      </c>
      <c r="K348" s="12" t="s">
        <v>107</v>
      </c>
      <c r="L348" s="12" t="s">
        <v>2972</v>
      </c>
      <c r="M348" s="12" t="s">
        <v>2967</v>
      </c>
      <c r="N348" s="12" t="s">
        <v>2991</v>
      </c>
      <c r="O348" s="12" t="s">
        <v>2992</v>
      </c>
      <c r="P348" s="12" t="s">
        <v>1652</v>
      </c>
      <c r="Q348" s="12" t="s">
        <v>1661</v>
      </c>
      <c r="R348" s="12" t="s">
        <v>1671</v>
      </c>
      <c r="S348" s="12" t="s">
        <v>1728</v>
      </c>
      <c r="T348" s="12" t="s">
        <v>1832</v>
      </c>
    </row>
    <row r="349" spans="1:20" x14ac:dyDescent="0.25">
      <c r="A349" s="12" t="s">
        <v>1320</v>
      </c>
      <c r="B349" s="12" t="s">
        <v>780</v>
      </c>
      <c r="C349" s="12" t="s">
        <v>1230</v>
      </c>
      <c r="D349" s="12" t="s">
        <v>7</v>
      </c>
      <c r="E349" s="12" t="s">
        <v>9</v>
      </c>
      <c r="F349" s="12" t="s">
        <v>1152</v>
      </c>
      <c r="G349" s="12" t="s">
        <v>803</v>
      </c>
      <c r="H349" s="12" t="s">
        <v>698</v>
      </c>
      <c r="I349" s="12" t="s">
        <v>1231</v>
      </c>
      <c r="J349" s="12" t="s">
        <v>377</v>
      </c>
      <c r="K349" s="12" t="s">
        <v>1213</v>
      </c>
      <c r="L349" s="12" t="s">
        <v>2972</v>
      </c>
      <c r="M349" s="12" t="s">
        <v>2967</v>
      </c>
      <c r="N349" s="12" t="s">
        <v>2991</v>
      </c>
      <c r="O349" s="12" t="s">
        <v>2992</v>
      </c>
      <c r="P349" s="12" t="s">
        <v>1652</v>
      </c>
      <c r="Q349" s="12" t="s">
        <v>1662</v>
      </c>
      <c r="R349" s="12" t="s">
        <v>1671</v>
      </c>
      <c r="S349" s="12" t="s">
        <v>1728</v>
      </c>
      <c r="T349" s="12" t="s">
        <v>1977</v>
      </c>
    </row>
    <row r="350" spans="1:20" x14ac:dyDescent="0.25">
      <c r="A350" s="12" t="s">
        <v>1320</v>
      </c>
      <c r="B350" s="12" t="s">
        <v>859</v>
      </c>
      <c r="C350" s="12" t="s">
        <v>1232</v>
      </c>
      <c r="D350" s="12" t="s">
        <v>4</v>
      </c>
      <c r="E350" s="12" t="s">
        <v>13</v>
      </c>
      <c r="F350" s="12" t="s">
        <v>1089</v>
      </c>
      <c r="G350" s="12" t="s">
        <v>397</v>
      </c>
      <c r="H350" s="12" t="s">
        <v>673</v>
      </c>
      <c r="I350" s="12" t="s">
        <v>1163</v>
      </c>
      <c r="J350" s="12" t="s">
        <v>287</v>
      </c>
      <c r="K350" s="12" t="s">
        <v>122</v>
      </c>
      <c r="L350" s="12" t="s">
        <v>2972</v>
      </c>
      <c r="M350" s="12" t="s">
        <v>2967</v>
      </c>
      <c r="N350" s="12" t="s">
        <v>2991</v>
      </c>
      <c r="O350" s="12" t="s">
        <v>2992</v>
      </c>
      <c r="P350" s="12" t="s">
        <v>1652</v>
      </c>
      <c r="Q350" s="12" t="s">
        <v>1666</v>
      </c>
      <c r="R350" s="12" t="s">
        <v>1671</v>
      </c>
      <c r="S350" s="12" t="s">
        <v>1728</v>
      </c>
      <c r="T350" s="12" t="s">
        <v>1978</v>
      </c>
    </row>
    <row r="351" spans="1:20" x14ac:dyDescent="0.25">
      <c r="A351" s="12" t="s">
        <v>1320</v>
      </c>
      <c r="B351" s="12" t="s">
        <v>831</v>
      </c>
      <c r="C351" s="12" t="s">
        <v>1233</v>
      </c>
      <c r="D351" s="12" t="s">
        <v>6</v>
      </c>
      <c r="E351" s="12" t="s">
        <v>15</v>
      </c>
      <c r="F351" s="12" t="s">
        <v>1234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1235</v>
      </c>
      <c r="L351" s="12" t="s">
        <v>2993</v>
      </c>
      <c r="M351" s="12" t="s">
        <v>2942</v>
      </c>
      <c r="N351" s="12" t="s">
        <v>2991</v>
      </c>
      <c r="O351" s="12" t="s">
        <v>2992</v>
      </c>
      <c r="P351" s="12" t="s">
        <v>1652</v>
      </c>
      <c r="Q351" s="12" t="s">
        <v>1661</v>
      </c>
      <c r="R351" s="12" t="s">
        <v>1671</v>
      </c>
      <c r="S351" s="12" t="s">
        <v>1731</v>
      </c>
      <c r="T351" s="12" t="s">
        <v>1851</v>
      </c>
    </row>
    <row r="352" spans="1:20" x14ac:dyDescent="0.25">
      <c r="A352" s="12" t="s">
        <v>1320</v>
      </c>
      <c r="B352" s="12" t="s">
        <v>861</v>
      </c>
      <c r="C352" s="12" t="s">
        <v>1236</v>
      </c>
      <c r="D352" s="12" t="s">
        <v>6</v>
      </c>
      <c r="E352" s="12" t="s">
        <v>13</v>
      </c>
      <c r="F352" s="12" t="s">
        <v>880</v>
      </c>
      <c r="G352" s="12" t="s">
        <v>782</v>
      </c>
      <c r="H352" s="12" t="s">
        <v>698</v>
      </c>
      <c r="I352" s="12" t="s">
        <v>1237</v>
      </c>
      <c r="J352" s="12" t="s">
        <v>342</v>
      </c>
      <c r="K352" s="12" t="s">
        <v>1121</v>
      </c>
      <c r="L352" s="12" t="s">
        <v>2993</v>
      </c>
      <c r="M352" s="12" t="s">
        <v>2942</v>
      </c>
      <c r="N352" s="12" t="s">
        <v>2994</v>
      </c>
      <c r="O352" s="12" t="s">
        <v>2995</v>
      </c>
      <c r="P352" s="12" t="s">
        <v>1652</v>
      </c>
      <c r="Q352" s="12" t="s">
        <v>1666</v>
      </c>
      <c r="R352" s="12" t="s">
        <v>1671</v>
      </c>
      <c r="S352" s="12" t="s">
        <v>1731</v>
      </c>
      <c r="T352" s="12" t="s">
        <v>1978</v>
      </c>
    </row>
    <row r="353" spans="1:20" x14ac:dyDescent="0.25">
      <c r="A353" s="12" t="s">
        <v>1320</v>
      </c>
      <c r="B353" s="12" t="s">
        <v>833</v>
      </c>
      <c r="C353" s="12" t="s">
        <v>1238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2993</v>
      </c>
      <c r="M353" s="12" t="s">
        <v>2942</v>
      </c>
      <c r="N353" s="12" t="s">
        <v>2994</v>
      </c>
      <c r="O353" s="12" t="s">
        <v>2995</v>
      </c>
      <c r="P353" s="12" t="s">
        <v>1652</v>
      </c>
      <c r="Q353" s="12" t="s">
        <v>1662</v>
      </c>
      <c r="R353" s="12" t="s">
        <v>1671</v>
      </c>
      <c r="S353" s="12" t="s">
        <v>1731</v>
      </c>
      <c r="T353" s="12" t="s">
        <v>1979</v>
      </c>
    </row>
    <row r="354" spans="1:20" x14ac:dyDescent="0.25">
      <c r="A354" s="12" t="s">
        <v>1320</v>
      </c>
      <c r="B354" s="12" t="s">
        <v>845</v>
      </c>
      <c r="C354" s="12" t="s">
        <v>1239</v>
      </c>
      <c r="D354" s="12" t="s">
        <v>7</v>
      </c>
      <c r="E354" s="12" t="s">
        <v>13</v>
      </c>
      <c r="F354" s="12" t="s">
        <v>1134</v>
      </c>
      <c r="G354" s="12" t="s">
        <v>397</v>
      </c>
      <c r="H354" s="12" t="s">
        <v>698</v>
      </c>
      <c r="I354" s="12" t="s">
        <v>1240</v>
      </c>
      <c r="J354" s="12" t="s">
        <v>342</v>
      </c>
      <c r="K354" s="12" t="s">
        <v>1143</v>
      </c>
      <c r="L354" s="12" t="s">
        <v>2993</v>
      </c>
      <c r="M354" s="12" t="s">
        <v>2942</v>
      </c>
      <c r="N354" s="12" t="s">
        <v>2994</v>
      </c>
      <c r="O354" s="12" t="s">
        <v>2995</v>
      </c>
      <c r="P354" s="12" t="s">
        <v>1652</v>
      </c>
      <c r="Q354" s="12" t="s">
        <v>1666</v>
      </c>
      <c r="R354" s="12" t="s">
        <v>1671</v>
      </c>
      <c r="S354" s="12" t="s">
        <v>1731</v>
      </c>
      <c r="T354" s="12" t="s">
        <v>1980</v>
      </c>
    </row>
    <row r="355" spans="1:20" x14ac:dyDescent="0.25">
      <c r="A355" s="12" t="s">
        <v>1320</v>
      </c>
      <c r="B355" s="12" t="s">
        <v>857</v>
      </c>
      <c r="C355" s="12" t="s">
        <v>1241</v>
      </c>
      <c r="D355" s="12" t="s">
        <v>6</v>
      </c>
      <c r="E355" s="12" t="s">
        <v>10</v>
      </c>
      <c r="F355" s="12" t="s">
        <v>913</v>
      </c>
      <c r="G355" s="12" t="s">
        <v>397</v>
      </c>
      <c r="H355" s="12" t="s">
        <v>698</v>
      </c>
      <c r="I355" s="12" t="s">
        <v>165</v>
      </c>
      <c r="J355" s="12" t="s">
        <v>974</v>
      </c>
      <c r="K355" s="12" t="s">
        <v>49</v>
      </c>
      <c r="L355" s="12" t="s">
        <v>2993</v>
      </c>
      <c r="M355" s="12" t="s">
        <v>2942</v>
      </c>
      <c r="N355" s="12" t="s">
        <v>2996</v>
      </c>
      <c r="O355" s="12" t="s">
        <v>2997</v>
      </c>
      <c r="P355" s="12" t="s">
        <v>1652</v>
      </c>
      <c r="Q355" s="12" t="s">
        <v>1665</v>
      </c>
      <c r="R355" s="12" t="s">
        <v>1671</v>
      </c>
      <c r="S355" s="12" t="s">
        <v>1731</v>
      </c>
      <c r="T355" s="12" t="s">
        <v>1896</v>
      </c>
    </row>
    <row r="356" spans="1:20" x14ac:dyDescent="0.25">
      <c r="A356" s="12" t="s">
        <v>1320</v>
      </c>
      <c r="B356" s="12" t="s">
        <v>846</v>
      </c>
      <c r="C356" s="12" t="s">
        <v>1242</v>
      </c>
      <c r="D356" s="12" t="s">
        <v>4</v>
      </c>
      <c r="E356" s="12" t="s">
        <v>15</v>
      </c>
      <c r="F356" s="12" t="s">
        <v>880</v>
      </c>
      <c r="G356" s="12" t="s">
        <v>803</v>
      </c>
      <c r="H356" s="12" t="s">
        <v>698</v>
      </c>
      <c r="I356" s="12" t="s">
        <v>1243</v>
      </c>
      <c r="J356" s="12" t="s">
        <v>351</v>
      </c>
      <c r="K356" s="12" t="s">
        <v>259</v>
      </c>
      <c r="L356" s="12" t="s">
        <v>2993</v>
      </c>
      <c r="M356" s="12" t="s">
        <v>2942</v>
      </c>
      <c r="N356" s="12" t="s">
        <v>2996</v>
      </c>
      <c r="O356" s="12" t="s">
        <v>2997</v>
      </c>
      <c r="P356" s="12" t="s">
        <v>1652</v>
      </c>
      <c r="Q356" s="12" t="s">
        <v>1661</v>
      </c>
      <c r="R356" s="12" t="s">
        <v>1671</v>
      </c>
      <c r="S356" s="12" t="s">
        <v>1731</v>
      </c>
      <c r="T356" s="12" t="s">
        <v>1874</v>
      </c>
    </row>
    <row r="357" spans="1:20" x14ac:dyDescent="0.25">
      <c r="A357" s="12" t="s">
        <v>1320</v>
      </c>
      <c r="B357" s="12" t="s">
        <v>704</v>
      </c>
      <c r="C357" s="12" t="s">
        <v>1244</v>
      </c>
      <c r="D357" s="12" t="s">
        <v>6</v>
      </c>
      <c r="E357" s="12" t="s">
        <v>9</v>
      </c>
      <c r="F357" s="12" t="s">
        <v>927</v>
      </c>
      <c r="G357" s="12" t="s">
        <v>397</v>
      </c>
      <c r="H357" s="12" t="s">
        <v>698</v>
      </c>
      <c r="I357" s="12" t="s">
        <v>1245</v>
      </c>
      <c r="J357" s="12" t="s">
        <v>1246</v>
      </c>
      <c r="K357" s="12" t="s">
        <v>1247</v>
      </c>
      <c r="L357" s="12" t="s">
        <v>2993</v>
      </c>
      <c r="M357" s="12" t="s">
        <v>2942</v>
      </c>
      <c r="N357" s="12" t="s">
        <v>2996</v>
      </c>
      <c r="O357" s="12" t="s">
        <v>2997</v>
      </c>
      <c r="P357" s="12" t="s">
        <v>1652</v>
      </c>
      <c r="Q357" s="12" t="s">
        <v>1662</v>
      </c>
      <c r="R357" s="12" t="s">
        <v>1671</v>
      </c>
      <c r="S357" s="12" t="s">
        <v>1731</v>
      </c>
      <c r="T357" s="12" t="s">
        <v>1874</v>
      </c>
    </row>
    <row r="358" spans="1:20" x14ac:dyDescent="0.25">
      <c r="A358" s="12" t="s">
        <v>1320</v>
      </c>
      <c r="B358" s="12" t="s">
        <v>710</v>
      </c>
      <c r="C358" s="12" t="s">
        <v>1248</v>
      </c>
      <c r="D358" s="12" t="s">
        <v>7</v>
      </c>
      <c r="E358" s="12" t="s">
        <v>13</v>
      </c>
      <c r="F358" s="12" t="s">
        <v>913</v>
      </c>
      <c r="G358" s="12" t="s">
        <v>782</v>
      </c>
      <c r="H358" s="12" t="s">
        <v>721</v>
      </c>
      <c r="I358" s="12" t="s">
        <v>245</v>
      </c>
      <c r="J358" s="12" t="s">
        <v>1199</v>
      </c>
      <c r="K358" s="12" t="s">
        <v>155</v>
      </c>
      <c r="L358" s="12" t="s">
        <v>2993</v>
      </c>
      <c r="M358" s="12" t="s">
        <v>2942</v>
      </c>
      <c r="N358" s="12" t="s">
        <v>2996</v>
      </c>
      <c r="O358" s="12" t="s">
        <v>2997</v>
      </c>
      <c r="P358" s="12" t="s">
        <v>1652</v>
      </c>
      <c r="Q358" s="12" t="s">
        <v>1666</v>
      </c>
      <c r="R358" s="12" t="s">
        <v>1671</v>
      </c>
      <c r="S358" s="12" t="s">
        <v>1731</v>
      </c>
      <c r="T358" s="12" t="s">
        <v>1874</v>
      </c>
    </row>
    <row r="359" spans="1:20" x14ac:dyDescent="0.25">
      <c r="A359" s="12" t="s">
        <v>1320</v>
      </c>
      <c r="B359" s="12" t="s">
        <v>844</v>
      </c>
      <c r="C359" s="12" t="s">
        <v>1249</v>
      </c>
      <c r="D359" s="12" t="s">
        <v>4</v>
      </c>
      <c r="E359" s="12" t="s">
        <v>15</v>
      </c>
      <c r="F359" s="12" t="s">
        <v>880</v>
      </c>
      <c r="G359" s="12" t="s">
        <v>803</v>
      </c>
      <c r="H359" s="12" t="s">
        <v>698</v>
      </c>
      <c r="I359" s="12" t="s">
        <v>1250</v>
      </c>
      <c r="J359" s="12" t="s">
        <v>967</v>
      </c>
      <c r="K359" s="12" t="s">
        <v>259</v>
      </c>
      <c r="L359" s="12" t="s">
        <v>2993</v>
      </c>
      <c r="M359" s="12" t="s">
        <v>2942</v>
      </c>
      <c r="N359" s="12" t="s">
        <v>2996</v>
      </c>
      <c r="O359" s="12" t="s">
        <v>2998</v>
      </c>
      <c r="P359" s="12" t="s">
        <v>1652</v>
      </c>
      <c r="Q359" s="12" t="s">
        <v>1661</v>
      </c>
      <c r="R359" s="12" t="s">
        <v>1671</v>
      </c>
      <c r="S359" s="12" t="s">
        <v>1731</v>
      </c>
      <c r="T359" s="12" t="s">
        <v>1981</v>
      </c>
    </row>
    <row r="360" spans="1:20" x14ac:dyDescent="0.25">
      <c r="A360" s="12" t="s">
        <v>1320</v>
      </c>
      <c r="B360" s="12" t="s">
        <v>711</v>
      </c>
      <c r="C360" s="12" t="s">
        <v>1251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1252</v>
      </c>
      <c r="J360" s="12" t="s">
        <v>1253</v>
      </c>
      <c r="K360" s="12" t="s">
        <v>169</v>
      </c>
      <c r="L360" s="12" t="s">
        <v>2993</v>
      </c>
      <c r="M360" s="12" t="s">
        <v>2942</v>
      </c>
      <c r="N360" s="12" t="s">
        <v>2999</v>
      </c>
      <c r="O360" s="12" t="s">
        <v>2998</v>
      </c>
      <c r="P360" s="12" t="s">
        <v>1652</v>
      </c>
      <c r="Q360" s="12" t="s">
        <v>1665</v>
      </c>
      <c r="R360" s="12" t="s">
        <v>1671</v>
      </c>
      <c r="S360" s="12" t="s">
        <v>1731</v>
      </c>
      <c r="T360" s="12" t="s">
        <v>1982</v>
      </c>
    </row>
    <row r="361" spans="1:20" x14ac:dyDescent="0.25">
      <c r="A361" s="12" t="s">
        <v>1320</v>
      </c>
      <c r="B361" s="12" t="s">
        <v>654</v>
      </c>
      <c r="C361" s="12" t="s">
        <v>1254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1255</v>
      </c>
      <c r="J361" s="12" t="s">
        <v>342</v>
      </c>
      <c r="K361" s="12" t="s">
        <v>1183</v>
      </c>
      <c r="L361" s="12" t="s">
        <v>2993</v>
      </c>
      <c r="M361" s="12" t="s">
        <v>2942</v>
      </c>
      <c r="N361" s="12" t="s">
        <v>2999</v>
      </c>
      <c r="O361" s="12" t="s">
        <v>2998</v>
      </c>
      <c r="P361" s="12" t="s">
        <v>1652</v>
      </c>
      <c r="Q361" s="12" t="s">
        <v>1662</v>
      </c>
      <c r="R361" s="12" t="s">
        <v>1671</v>
      </c>
      <c r="S361" s="12" t="s">
        <v>1731</v>
      </c>
      <c r="T361" s="12" t="s">
        <v>1981</v>
      </c>
    </row>
    <row r="362" spans="1:20" x14ac:dyDescent="0.25">
      <c r="A362" s="12" t="s">
        <v>1320</v>
      </c>
      <c r="B362" s="12" t="s">
        <v>707</v>
      </c>
      <c r="C362" s="12" t="s">
        <v>1256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1257</v>
      </c>
      <c r="J362" s="12" t="s">
        <v>342</v>
      </c>
      <c r="K362" s="12" t="s">
        <v>258</v>
      </c>
      <c r="L362" s="12" t="s">
        <v>2993</v>
      </c>
      <c r="M362" s="12" t="s">
        <v>2942</v>
      </c>
      <c r="N362" s="12" t="s">
        <v>2999</v>
      </c>
      <c r="O362" s="12" t="s">
        <v>2998</v>
      </c>
      <c r="P362" s="12" t="s">
        <v>1652</v>
      </c>
      <c r="Q362" s="12" t="s">
        <v>1662</v>
      </c>
      <c r="R362" s="12" t="s">
        <v>1671</v>
      </c>
      <c r="S362" s="12" t="s">
        <v>1731</v>
      </c>
      <c r="T362" s="12" t="s">
        <v>1983</v>
      </c>
    </row>
    <row r="363" spans="1:20" x14ac:dyDescent="0.25">
      <c r="A363" s="12" t="s">
        <v>1320</v>
      </c>
      <c r="B363" s="12" t="s">
        <v>686</v>
      </c>
      <c r="C363" s="12" t="s">
        <v>1258</v>
      </c>
      <c r="D363" s="12" t="s">
        <v>6</v>
      </c>
      <c r="E363" s="12" t="s">
        <v>15</v>
      </c>
      <c r="F363" s="12" t="s">
        <v>1259</v>
      </c>
      <c r="G363" s="12" t="s">
        <v>782</v>
      </c>
      <c r="H363" s="12" t="s">
        <v>721</v>
      </c>
      <c r="I363" s="12" t="s">
        <v>210</v>
      </c>
      <c r="J363" s="12" t="s">
        <v>1156</v>
      </c>
      <c r="K363" s="12" t="s">
        <v>198</v>
      </c>
      <c r="L363" s="12" t="s">
        <v>2993</v>
      </c>
      <c r="M363" s="12" t="s">
        <v>2942</v>
      </c>
      <c r="N363" s="12" t="s">
        <v>3000</v>
      </c>
      <c r="O363" s="12" t="s">
        <v>3001</v>
      </c>
      <c r="P363" s="12" t="s">
        <v>1652</v>
      </c>
      <c r="Q363" s="12" t="s">
        <v>1661</v>
      </c>
      <c r="R363" s="12" t="s">
        <v>1671</v>
      </c>
      <c r="S363" s="12" t="s">
        <v>1731</v>
      </c>
      <c r="T363" s="12" t="s">
        <v>1911</v>
      </c>
    </row>
    <row r="364" spans="1:20" x14ac:dyDescent="0.25">
      <c r="A364" s="12" t="s">
        <v>1320</v>
      </c>
      <c r="B364" s="12" t="s">
        <v>829</v>
      </c>
      <c r="C364" s="12" t="s">
        <v>1260</v>
      </c>
      <c r="D364" s="12" t="s">
        <v>6</v>
      </c>
      <c r="E364" s="12" t="s">
        <v>15</v>
      </c>
      <c r="F364" s="12" t="s">
        <v>1259</v>
      </c>
      <c r="G364" s="12" t="s">
        <v>775</v>
      </c>
      <c r="H364" s="12" t="s">
        <v>698</v>
      </c>
      <c r="I364" s="12" t="s">
        <v>1261</v>
      </c>
      <c r="J364" s="12" t="s">
        <v>1262</v>
      </c>
      <c r="K364" s="12" t="s">
        <v>1263</v>
      </c>
      <c r="L364" s="12" t="s">
        <v>2993</v>
      </c>
      <c r="M364" s="12" t="s">
        <v>2942</v>
      </c>
      <c r="N364" s="12" t="s">
        <v>3000</v>
      </c>
      <c r="O364" s="12" t="s">
        <v>3001</v>
      </c>
      <c r="P364" s="12" t="s">
        <v>1652</v>
      </c>
      <c r="Q364" s="12" t="s">
        <v>1661</v>
      </c>
      <c r="R364" s="12" t="s">
        <v>1671</v>
      </c>
      <c r="S364" s="12" t="s">
        <v>1731</v>
      </c>
      <c r="T364" s="12" t="s">
        <v>1856</v>
      </c>
    </row>
    <row r="365" spans="1:20" x14ac:dyDescent="0.25">
      <c r="A365" s="12" t="s">
        <v>1320</v>
      </c>
      <c r="B365" s="12" t="s">
        <v>779</v>
      </c>
      <c r="C365" s="12" t="s">
        <v>1264</v>
      </c>
      <c r="D365" s="12" t="s">
        <v>6</v>
      </c>
      <c r="E365" s="12" t="s">
        <v>9</v>
      </c>
      <c r="F365" s="12" t="s">
        <v>1265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2993</v>
      </c>
      <c r="M365" s="12" t="s">
        <v>2942</v>
      </c>
      <c r="N365" s="12" t="s">
        <v>3000</v>
      </c>
      <c r="O365" s="12" t="s">
        <v>3001</v>
      </c>
      <c r="P365" s="12" t="s">
        <v>1652</v>
      </c>
      <c r="Q365" s="12" t="s">
        <v>1662</v>
      </c>
      <c r="R365" s="12" t="s">
        <v>1671</v>
      </c>
      <c r="S365" s="12" t="s">
        <v>1731</v>
      </c>
      <c r="T365" s="12" t="s">
        <v>1869</v>
      </c>
    </row>
    <row r="366" spans="1:20" x14ac:dyDescent="0.25">
      <c r="A366" s="12" t="s">
        <v>1320</v>
      </c>
      <c r="B366" s="12" t="s">
        <v>728</v>
      </c>
      <c r="C366" s="12" t="s">
        <v>1266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1175</v>
      </c>
      <c r="L366" s="12" t="s">
        <v>2993</v>
      </c>
      <c r="M366" s="12" t="s">
        <v>2942</v>
      </c>
      <c r="N366" s="12" t="s">
        <v>3002</v>
      </c>
      <c r="O366" s="12" t="s">
        <v>3003</v>
      </c>
      <c r="P366" s="12" t="s">
        <v>1652</v>
      </c>
      <c r="Q366" s="12" t="s">
        <v>1664</v>
      </c>
      <c r="R366" s="12" t="s">
        <v>1671</v>
      </c>
      <c r="S366" s="12" t="s">
        <v>1731</v>
      </c>
      <c r="T366" s="12" t="s">
        <v>1838</v>
      </c>
    </row>
    <row r="367" spans="1:20" x14ac:dyDescent="0.25">
      <c r="A367" s="12" t="s">
        <v>1320</v>
      </c>
      <c r="B367" s="12" t="s">
        <v>852</v>
      </c>
      <c r="C367" s="12" t="s">
        <v>1267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1268</v>
      </c>
      <c r="J367" s="12" t="s">
        <v>353</v>
      </c>
      <c r="K367" s="12" t="s">
        <v>1269</v>
      </c>
      <c r="L367" s="12" t="s">
        <v>2993</v>
      </c>
      <c r="M367" s="12" t="s">
        <v>2942</v>
      </c>
      <c r="N367" s="12" t="s">
        <v>3004</v>
      </c>
      <c r="O367" s="12" t="s">
        <v>3005</v>
      </c>
      <c r="P367" s="12" t="s">
        <v>1652</v>
      </c>
      <c r="Q367" s="12" t="s">
        <v>1668</v>
      </c>
      <c r="R367" s="12" t="s">
        <v>1671</v>
      </c>
      <c r="S367" s="12" t="s">
        <v>1731</v>
      </c>
      <c r="T367" s="12" t="s">
        <v>1984</v>
      </c>
    </row>
    <row r="368" spans="1:20" x14ac:dyDescent="0.25">
      <c r="A368" s="12" t="s">
        <v>1320</v>
      </c>
      <c r="B368" s="12" t="s">
        <v>660</v>
      </c>
      <c r="C368" s="12" t="s">
        <v>1270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1271</v>
      </c>
      <c r="J368" s="12" t="s">
        <v>353</v>
      </c>
      <c r="K368" s="12" t="s">
        <v>1150</v>
      </c>
      <c r="L368" s="12" t="s">
        <v>2993</v>
      </c>
      <c r="M368" s="12" t="s">
        <v>2942</v>
      </c>
      <c r="N368" s="12" t="s">
        <v>3004</v>
      </c>
      <c r="O368" s="12" t="s">
        <v>3005</v>
      </c>
      <c r="P368" s="12" t="s">
        <v>1652</v>
      </c>
      <c r="Q368" s="12" t="s">
        <v>1668</v>
      </c>
      <c r="R368" s="12" t="s">
        <v>1671</v>
      </c>
      <c r="S368" s="12" t="s">
        <v>1731</v>
      </c>
      <c r="T368" s="12" t="s">
        <v>1838</v>
      </c>
    </row>
    <row r="369" spans="1:20" x14ac:dyDescent="0.25">
      <c r="A369" s="12" t="s">
        <v>1320</v>
      </c>
      <c r="B369" s="12" t="s">
        <v>1272</v>
      </c>
      <c r="C369" s="12" t="s">
        <v>1273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1274</v>
      </c>
      <c r="L369" s="12" t="s">
        <v>2993</v>
      </c>
      <c r="M369" s="12" t="s">
        <v>2942</v>
      </c>
      <c r="N369" s="12" t="s">
        <v>3004</v>
      </c>
      <c r="O369" s="12" t="s">
        <v>3005</v>
      </c>
      <c r="P369" s="12" t="s">
        <v>1652</v>
      </c>
      <c r="Q369" s="12" t="s">
        <v>1666</v>
      </c>
      <c r="R369" s="12" t="s">
        <v>1671</v>
      </c>
      <c r="S369" s="12" t="s">
        <v>1731</v>
      </c>
      <c r="T369" s="12" t="s">
        <v>1826</v>
      </c>
    </row>
    <row r="370" spans="1:20" x14ac:dyDescent="0.25">
      <c r="A370" s="12" t="s">
        <v>1320</v>
      </c>
      <c r="B370" s="12" t="s">
        <v>1275</v>
      </c>
      <c r="C370" s="12" t="s">
        <v>1276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1277</v>
      </c>
      <c r="J370" s="12" t="s">
        <v>353</v>
      </c>
      <c r="K370" s="12" t="s">
        <v>104</v>
      </c>
      <c r="L370" s="12" t="s">
        <v>2993</v>
      </c>
      <c r="M370" s="12" t="s">
        <v>2942</v>
      </c>
      <c r="N370" s="12" t="s">
        <v>3004</v>
      </c>
      <c r="O370" s="12" t="s">
        <v>3005</v>
      </c>
      <c r="P370" s="12" t="s">
        <v>1652</v>
      </c>
      <c r="Q370" s="12" t="s">
        <v>1668</v>
      </c>
      <c r="R370" s="12" t="s">
        <v>1671</v>
      </c>
      <c r="S370" s="12" t="s">
        <v>1731</v>
      </c>
      <c r="T370" s="12" t="s">
        <v>1911</v>
      </c>
    </row>
    <row r="371" spans="1:20" x14ac:dyDescent="0.25">
      <c r="A371" s="12" t="s">
        <v>1320</v>
      </c>
      <c r="B371" s="12" t="s">
        <v>1278</v>
      </c>
      <c r="C371" s="12" t="s">
        <v>1279</v>
      </c>
      <c r="D371" s="12" t="s">
        <v>4</v>
      </c>
      <c r="E371" s="12" t="s">
        <v>9</v>
      </c>
      <c r="F371" s="12" t="s">
        <v>927</v>
      </c>
      <c r="G371" s="12" t="s">
        <v>397</v>
      </c>
      <c r="H371" s="12" t="s">
        <v>721</v>
      </c>
      <c r="I371" s="12" t="s">
        <v>239</v>
      </c>
      <c r="J371" s="12" t="s">
        <v>1115</v>
      </c>
      <c r="K371" s="12" t="s">
        <v>145</v>
      </c>
      <c r="L371" s="12" t="s">
        <v>2993</v>
      </c>
      <c r="M371" s="12" t="s">
        <v>2942</v>
      </c>
      <c r="N371" s="12" t="s">
        <v>3004</v>
      </c>
      <c r="O371" s="12" t="s">
        <v>3005</v>
      </c>
      <c r="P371" s="12" t="s">
        <v>1652</v>
      </c>
      <c r="Q371" s="12" t="s">
        <v>1662</v>
      </c>
      <c r="R371" s="12" t="s">
        <v>1671</v>
      </c>
      <c r="S371" s="12" t="s">
        <v>1731</v>
      </c>
      <c r="T371" s="12" t="s">
        <v>1985</v>
      </c>
    </row>
    <row r="372" spans="1:20" x14ac:dyDescent="0.25">
      <c r="A372" s="12" t="s">
        <v>1320</v>
      </c>
      <c r="B372" s="12" t="s">
        <v>1280</v>
      </c>
      <c r="C372" s="12" t="s">
        <v>1281</v>
      </c>
      <c r="D372" s="12" t="s">
        <v>4</v>
      </c>
      <c r="E372" s="12" t="s">
        <v>17</v>
      </c>
      <c r="F372" s="12" t="s">
        <v>913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2993</v>
      </c>
      <c r="M372" s="12" t="s">
        <v>2942</v>
      </c>
      <c r="N372" s="12" t="s">
        <v>3004</v>
      </c>
      <c r="O372" s="12" t="s">
        <v>3005</v>
      </c>
      <c r="P372" s="12" t="s">
        <v>1652</v>
      </c>
      <c r="Q372" s="12" t="s">
        <v>1664</v>
      </c>
      <c r="R372" s="12" t="s">
        <v>1671</v>
      </c>
      <c r="S372" s="12" t="s">
        <v>1731</v>
      </c>
      <c r="T372" s="12" t="s">
        <v>1986</v>
      </c>
    </row>
    <row r="373" spans="1:20" x14ac:dyDescent="0.25">
      <c r="A373" s="12" t="s">
        <v>1320</v>
      </c>
      <c r="B373" s="12" t="s">
        <v>1282</v>
      </c>
      <c r="C373" s="12" t="s">
        <v>1283</v>
      </c>
      <c r="D373" s="12" t="s">
        <v>7</v>
      </c>
      <c r="E373" s="12" t="s">
        <v>13</v>
      </c>
      <c r="F373" s="12" t="s">
        <v>913</v>
      </c>
      <c r="G373" s="12" t="s">
        <v>782</v>
      </c>
      <c r="H373" s="12" t="s">
        <v>721</v>
      </c>
      <c r="I373" s="12" t="s">
        <v>1284</v>
      </c>
      <c r="J373" s="12" t="s">
        <v>1096</v>
      </c>
      <c r="K373" s="12" t="s">
        <v>206</v>
      </c>
      <c r="L373" s="12" t="s">
        <v>2993</v>
      </c>
      <c r="M373" s="12" t="s">
        <v>2942</v>
      </c>
      <c r="N373" s="12" t="s">
        <v>3004</v>
      </c>
      <c r="O373" s="12" t="s">
        <v>3005</v>
      </c>
      <c r="P373" s="12" t="s">
        <v>1652</v>
      </c>
      <c r="Q373" s="12" t="s">
        <v>1666</v>
      </c>
      <c r="R373" s="12" t="s">
        <v>1671</v>
      </c>
      <c r="S373" s="12" t="s">
        <v>1731</v>
      </c>
      <c r="T373" s="12" t="s">
        <v>1826</v>
      </c>
    </row>
    <row r="374" spans="1:20" x14ac:dyDescent="0.25">
      <c r="A374" s="12" t="s">
        <v>1320</v>
      </c>
      <c r="B374" s="12" t="s">
        <v>1285</v>
      </c>
      <c r="C374" s="12" t="s">
        <v>1286</v>
      </c>
      <c r="D374" s="12" t="s">
        <v>4</v>
      </c>
      <c r="E374" s="12" t="s">
        <v>9</v>
      </c>
      <c r="F374" s="12" t="s">
        <v>913</v>
      </c>
      <c r="G374" s="12" t="s">
        <v>787</v>
      </c>
      <c r="H374" s="12" t="s">
        <v>698</v>
      </c>
      <c r="I374" s="12" t="s">
        <v>1287</v>
      </c>
      <c r="J374" s="12" t="s">
        <v>1156</v>
      </c>
      <c r="K374" s="12" t="s">
        <v>99</v>
      </c>
      <c r="L374" s="12" t="s">
        <v>2993</v>
      </c>
      <c r="M374" s="12" t="s">
        <v>2942</v>
      </c>
      <c r="N374" s="12" t="s">
        <v>3004</v>
      </c>
      <c r="O374" s="12" t="s">
        <v>3005</v>
      </c>
      <c r="P374" s="12" t="s">
        <v>1652</v>
      </c>
      <c r="Q374" s="12" t="s">
        <v>1662</v>
      </c>
      <c r="R374" s="12" t="s">
        <v>1671</v>
      </c>
      <c r="S374" s="12" t="s">
        <v>1731</v>
      </c>
      <c r="T374" s="12" t="s">
        <v>1987</v>
      </c>
    </row>
    <row r="375" spans="1:20" x14ac:dyDescent="0.25">
      <c r="A375" s="12" t="s">
        <v>1320</v>
      </c>
      <c r="B375" s="12" t="s">
        <v>1288</v>
      </c>
      <c r="C375" s="12" t="s">
        <v>1289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2993</v>
      </c>
      <c r="M375" s="12" t="s">
        <v>2942</v>
      </c>
      <c r="N375" s="12" t="s">
        <v>3006</v>
      </c>
      <c r="O375" s="12" t="s">
        <v>3007</v>
      </c>
      <c r="P375" s="12" t="s">
        <v>1652</v>
      </c>
      <c r="Q375" s="12" t="s">
        <v>1662</v>
      </c>
      <c r="R375" s="12" t="s">
        <v>1671</v>
      </c>
      <c r="S375" s="12" t="s">
        <v>1731</v>
      </c>
      <c r="T375" s="12" t="s">
        <v>1988</v>
      </c>
    </row>
    <row r="376" spans="1:20" x14ac:dyDescent="0.25">
      <c r="A376" s="12" t="s">
        <v>1320</v>
      </c>
      <c r="B376" s="12" t="s">
        <v>1290</v>
      </c>
      <c r="C376" s="12" t="s">
        <v>1291</v>
      </c>
      <c r="D376" s="12" t="s">
        <v>7</v>
      </c>
      <c r="E376" s="12" t="s">
        <v>13</v>
      </c>
      <c r="F376" s="12" t="s">
        <v>949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1169</v>
      </c>
      <c r="L376" s="12" t="s">
        <v>2993</v>
      </c>
      <c r="M376" s="12" t="s">
        <v>2942</v>
      </c>
      <c r="N376" s="12" t="s">
        <v>3006</v>
      </c>
      <c r="O376" s="12" t="s">
        <v>3007</v>
      </c>
      <c r="P376" s="12" t="s">
        <v>1652</v>
      </c>
      <c r="Q376" s="12" t="s">
        <v>1666</v>
      </c>
      <c r="R376" s="12" t="s">
        <v>1671</v>
      </c>
      <c r="S376" s="12" t="s">
        <v>1731</v>
      </c>
      <c r="T376" s="12" t="s">
        <v>1885</v>
      </c>
    </row>
    <row r="377" spans="1:20" x14ac:dyDescent="0.25">
      <c r="A377" s="12" t="s">
        <v>1320</v>
      </c>
      <c r="B377" s="12" t="s">
        <v>1292</v>
      </c>
      <c r="C377" s="12" t="s">
        <v>1293</v>
      </c>
      <c r="D377" s="12" t="s">
        <v>7</v>
      </c>
      <c r="E377" s="12" t="s">
        <v>14</v>
      </c>
      <c r="F377" s="12" t="s">
        <v>949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1153</v>
      </c>
      <c r="L377" s="12" t="s">
        <v>2993</v>
      </c>
      <c r="M377" s="12" t="s">
        <v>2942</v>
      </c>
      <c r="N377" s="12" t="s">
        <v>3006</v>
      </c>
      <c r="O377" s="12" t="s">
        <v>3007</v>
      </c>
      <c r="P377" s="12" t="s">
        <v>1652</v>
      </c>
      <c r="Q377" s="12" t="s">
        <v>1668</v>
      </c>
      <c r="R377" s="12" t="s">
        <v>1671</v>
      </c>
      <c r="S377" s="12" t="s">
        <v>1731</v>
      </c>
      <c r="T377" s="12" t="s">
        <v>1989</v>
      </c>
    </row>
    <row r="378" spans="1:20" x14ac:dyDescent="0.25">
      <c r="A378" s="12" t="s">
        <v>1320</v>
      </c>
      <c r="B378" s="12" t="s">
        <v>1294</v>
      </c>
      <c r="C378" s="12" t="s">
        <v>1295</v>
      </c>
      <c r="D378" s="12" t="s">
        <v>7</v>
      </c>
      <c r="E378" s="12" t="s">
        <v>13</v>
      </c>
      <c r="F378" s="12" t="s">
        <v>913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2993</v>
      </c>
      <c r="M378" s="12" t="s">
        <v>2942</v>
      </c>
      <c r="N378" s="12" t="s">
        <v>3006</v>
      </c>
      <c r="O378" s="12" t="s">
        <v>3007</v>
      </c>
      <c r="P378" s="12" t="s">
        <v>1652</v>
      </c>
      <c r="Q378" s="12" t="s">
        <v>1666</v>
      </c>
      <c r="R378" s="12" t="s">
        <v>1671</v>
      </c>
      <c r="S378" s="12" t="s">
        <v>1731</v>
      </c>
      <c r="T378" s="12" t="s">
        <v>1889</v>
      </c>
    </row>
    <row r="379" spans="1:20" x14ac:dyDescent="0.25">
      <c r="A379" s="12" t="s">
        <v>1320</v>
      </c>
      <c r="B379" s="12" t="s">
        <v>1296</v>
      </c>
      <c r="C379" s="12" t="s">
        <v>1297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1115</v>
      </c>
      <c r="K379" s="12" t="s">
        <v>85</v>
      </c>
      <c r="L379" s="12" t="s">
        <v>2993</v>
      </c>
      <c r="M379" s="12" t="s">
        <v>2942</v>
      </c>
      <c r="N379" s="12" t="s">
        <v>3006</v>
      </c>
      <c r="O379" s="12" t="s">
        <v>3007</v>
      </c>
      <c r="P379" s="12" t="s">
        <v>1652</v>
      </c>
      <c r="Q379" s="12" t="s">
        <v>1662</v>
      </c>
      <c r="R379" s="12" t="s">
        <v>1671</v>
      </c>
      <c r="S379" s="12" t="s">
        <v>1731</v>
      </c>
      <c r="T379" s="12" t="s">
        <v>1990</v>
      </c>
    </row>
    <row r="380" spans="1:20" x14ac:dyDescent="0.25">
      <c r="A380" s="12" t="s">
        <v>1320</v>
      </c>
      <c r="B380" s="12" t="s">
        <v>1298</v>
      </c>
      <c r="C380" s="12" t="s">
        <v>1299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1300</v>
      </c>
      <c r="J380" s="12" t="s">
        <v>1115</v>
      </c>
      <c r="K380" s="12" t="s">
        <v>1247</v>
      </c>
      <c r="L380" s="12" t="s">
        <v>2993</v>
      </c>
      <c r="M380" s="12" t="s">
        <v>2942</v>
      </c>
      <c r="N380" s="12" t="s">
        <v>3006</v>
      </c>
      <c r="O380" s="12" t="s">
        <v>3007</v>
      </c>
      <c r="P380" s="12" t="s">
        <v>1652</v>
      </c>
      <c r="Q380" s="12" t="s">
        <v>1661</v>
      </c>
      <c r="R380" s="12" t="s">
        <v>1671</v>
      </c>
      <c r="S380" s="12" t="s">
        <v>1731</v>
      </c>
      <c r="T380" s="12" t="s">
        <v>1991</v>
      </c>
    </row>
    <row r="381" spans="1:20" x14ac:dyDescent="0.25">
      <c r="A381" s="12" t="s">
        <v>1320</v>
      </c>
      <c r="B381" s="12" t="s">
        <v>1301</v>
      </c>
      <c r="C381" s="12" t="s">
        <v>1302</v>
      </c>
      <c r="D381" s="12" t="s">
        <v>4</v>
      </c>
      <c r="E381" s="12" t="s">
        <v>9</v>
      </c>
      <c r="F381" s="12" t="s">
        <v>913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1252</v>
      </c>
      <c r="L381" s="12" t="s">
        <v>2993</v>
      </c>
      <c r="M381" s="12" t="s">
        <v>2942</v>
      </c>
      <c r="N381" s="12" t="s">
        <v>3006</v>
      </c>
      <c r="O381" s="12" t="s">
        <v>3007</v>
      </c>
      <c r="P381" s="12" t="s">
        <v>1652</v>
      </c>
      <c r="Q381" s="12" t="s">
        <v>1662</v>
      </c>
      <c r="R381" s="12" t="s">
        <v>1671</v>
      </c>
      <c r="S381" s="12" t="s">
        <v>1731</v>
      </c>
      <c r="T381" s="12" t="s">
        <v>1992</v>
      </c>
    </row>
    <row r="382" spans="1:20" x14ac:dyDescent="0.25">
      <c r="A382" s="12" t="s">
        <v>1320</v>
      </c>
      <c r="B382" s="12" t="s">
        <v>1303</v>
      </c>
      <c r="C382" s="12" t="s">
        <v>1304</v>
      </c>
      <c r="D382" s="12" t="s">
        <v>7</v>
      </c>
      <c r="E382" s="12" t="s">
        <v>13</v>
      </c>
      <c r="F382" s="12" t="s">
        <v>949</v>
      </c>
      <c r="G382" s="12" t="s">
        <v>398</v>
      </c>
      <c r="H382" s="12" t="s">
        <v>698</v>
      </c>
      <c r="I382" s="12" t="s">
        <v>171</v>
      </c>
      <c r="J382" s="12" t="s">
        <v>1217</v>
      </c>
      <c r="K382" s="12" t="s">
        <v>85</v>
      </c>
      <c r="L382" s="12" t="s">
        <v>2993</v>
      </c>
      <c r="M382" s="12" t="s">
        <v>2942</v>
      </c>
      <c r="N382" s="12" t="s">
        <v>3008</v>
      </c>
      <c r="O382" s="12" t="s">
        <v>3009</v>
      </c>
      <c r="P382" s="12" t="s">
        <v>1652</v>
      </c>
      <c r="Q382" s="12" t="s">
        <v>1666</v>
      </c>
      <c r="R382" s="12" t="s">
        <v>1671</v>
      </c>
      <c r="S382" s="12" t="s">
        <v>1731</v>
      </c>
      <c r="T382" s="12" t="s">
        <v>1993</v>
      </c>
    </row>
    <row r="383" spans="1:20" x14ac:dyDescent="0.25">
      <c r="A383" s="12" t="s">
        <v>1320</v>
      </c>
      <c r="B383" s="12" t="s">
        <v>1305</v>
      </c>
      <c r="C383" s="12" t="s">
        <v>1306</v>
      </c>
      <c r="D383" s="12" t="s">
        <v>7</v>
      </c>
      <c r="E383" s="12" t="s">
        <v>14</v>
      </c>
      <c r="F383" s="12" t="s">
        <v>949</v>
      </c>
      <c r="G383" s="12" t="s">
        <v>398</v>
      </c>
      <c r="H383" s="12" t="s">
        <v>698</v>
      </c>
      <c r="I383" s="12" t="s">
        <v>1252</v>
      </c>
      <c r="J383" s="12" t="s">
        <v>353</v>
      </c>
      <c r="K383" s="12" t="s">
        <v>49</v>
      </c>
      <c r="L383" s="12" t="s">
        <v>2993</v>
      </c>
      <c r="M383" s="12" t="s">
        <v>2942</v>
      </c>
      <c r="N383" s="12" t="s">
        <v>3008</v>
      </c>
      <c r="O383" s="12" t="s">
        <v>3009</v>
      </c>
      <c r="P383" s="12" t="s">
        <v>1652</v>
      </c>
      <c r="Q383" s="12" t="s">
        <v>1668</v>
      </c>
      <c r="R383" s="12" t="s">
        <v>1671</v>
      </c>
      <c r="S383" s="12" t="s">
        <v>1731</v>
      </c>
      <c r="T383" s="12" t="s">
        <v>1994</v>
      </c>
    </row>
    <row r="384" spans="1:20" x14ac:dyDescent="0.25">
      <c r="A384" s="12" t="s">
        <v>1320</v>
      </c>
      <c r="B384" s="12" t="s">
        <v>1307</v>
      </c>
      <c r="C384" s="12" t="s">
        <v>1308</v>
      </c>
      <c r="D384" s="12" t="s">
        <v>7</v>
      </c>
      <c r="E384" s="12" t="s">
        <v>14</v>
      </c>
      <c r="F384" s="12" t="s">
        <v>949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2993</v>
      </c>
      <c r="M384" s="12" t="s">
        <v>2942</v>
      </c>
      <c r="N384" s="12" t="s">
        <v>3008</v>
      </c>
      <c r="O384" s="12" t="s">
        <v>3009</v>
      </c>
      <c r="P384" s="12" t="s">
        <v>1652</v>
      </c>
      <c r="Q384" s="12" t="s">
        <v>1668</v>
      </c>
      <c r="R384" s="12" t="s">
        <v>1671</v>
      </c>
      <c r="S384" s="12" t="s">
        <v>1731</v>
      </c>
      <c r="T384" s="12" t="s">
        <v>1995</v>
      </c>
    </row>
    <row r="385" spans="1:20" x14ac:dyDescent="0.25">
      <c r="A385" s="12" t="s">
        <v>1320</v>
      </c>
      <c r="B385" s="12" t="s">
        <v>1309</v>
      </c>
      <c r="C385" s="12" t="s">
        <v>1310</v>
      </c>
      <c r="D385" s="12" t="s">
        <v>7</v>
      </c>
      <c r="E385" s="12" t="s">
        <v>13</v>
      </c>
      <c r="F385" s="12" t="s">
        <v>913</v>
      </c>
      <c r="G385" s="12" t="s">
        <v>398</v>
      </c>
      <c r="H385" s="12" t="s">
        <v>698</v>
      </c>
      <c r="I385" s="12" t="s">
        <v>1245</v>
      </c>
      <c r="J385" s="12" t="s">
        <v>1246</v>
      </c>
      <c r="K385" s="12" t="s">
        <v>1247</v>
      </c>
      <c r="L385" s="12" t="s">
        <v>2993</v>
      </c>
      <c r="M385" s="12" t="s">
        <v>2942</v>
      </c>
      <c r="N385" s="12" t="s">
        <v>3008</v>
      </c>
      <c r="O385" s="12" t="s">
        <v>3009</v>
      </c>
      <c r="P385" s="12" t="s">
        <v>1652</v>
      </c>
      <c r="Q385" s="12" t="s">
        <v>1666</v>
      </c>
      <c r="R385" s="12" t="s">
        <v>1671</v>
      </c>
      <c r="S385" s="12" t="s">
        <v>1731</v>
      </c>
      <c r="T385" s="12" t="s">
        <v>1996</v>
      </c>
    </row>
    <row r="386" spans="1:20" x14ac:dyDescent="0.25">
      <c r="A386" s="12" t="s">
        <v>1320</v>
      </c>
      <c r="B386" s="12" t="s">
        <v>1311</v>
      </c>
      <c r="C386" s="12" t="s">
        <v>1312</v>
      </c>
      <c r="D386" s="12" t="s">
        <v>4</v>
      </c>
      <c r="E386" s="12" t="s">
        <v>9</v>
      </c>
      <c r="F386" s="12" t="s">
        <v>1313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1206</v>
      </c>
      <c r="L386" s="12" t="s">
        <v>2993</v>
      </c>
      <c r="M386" s="12" t="s">
        <v>2942</v>
      </c>
      <c r="N386" s="12" t="s">
        <v>3008</v>
      </c>
      <c r="O386" s="12" t="s">
        <v>3009</v>
      </c>
      <c r="P386" s="12" t="s">
        <v>1652</v>
      </c>
      <c r="Q386" s="12" t="s">
        <v>1662</v>
      </c>
      <c r="R386" s="12" t="s">
        <v>1671</v>
      </c>
      <c r="S386" s="12" t="s">
        <v>1731</v>
      </c>
      <c r="T386" s="12" t="s">
        <v>1997</v>
      </c>
    </row>
    <row r="387" spans="1:20" x14ac:dyDescent="0.25">
      <c r="A387" s="12" t="s">
        <v>1320</v>
      </c>
      <c r="B387" s="12" t="s">
        <v>1314</v>
      </c>
      <c r="C387" s="12" t="s">
        <v>1315</v>
      </c>
      <c r="D387" s="12" t="s">
        <v>7</v>
      </c>
      <c r="E387" s="12" t="s">
        <v>11</v>
      </c>
      <c r="F387" s="12" t="s">
        <v>949</v>
      </c>
      <c r="G387" s="12" t="s">
        <v>782</v>
      </c>
      <c r="H387" s="12" t="s">
        <v>721</v>
      </c>
      <c r="I387" s="12" t="s">
        <v>1316</v>
      </c>
      <c r="J387" s="12" t="s">
        <v>1096</v>
      </c>
      <c r="K387" s="12" t="s">
        <v>1317</v>
      </c>
      <c r="L387" s="12" t="s">
        <v>2993</v>
      </c>
      <c r="M387" s="12" t="s">
        <v>2942</v>
      </c>
      <c r="N387" s="12" t="s">
        <v>3008</v>
      </c>
      <c r="O387" s="12" t="s">
        <v>3009</v>
      </c>
      <c r="P387" s="12" t="s">
        <v>1652</v>
      </c>
      <c r="Q387" s="12" t="s">
        <v>1663</v>
      </c>
      <c r="R387" s="12" t="s">
        <v>1671</v>
      </c>
      <c r="S387" s="12" t="s">
        <v>1731</v>
      </c>
      <c r="T387" s="12" t="s">
        <v>1876</v>
      </c>
    </row>
    <row r="388" spans="1:20" x14ac:dyDescent="0.25">
      <c r="A388" s="12" t="s">
        <v>1320</v>
      </c>
      <c r="B388" s="12" t="s">
        <v>1318</v>
      </c>
      <c r="C388" s="12" t="s">
        <v>1319</v>
      </c>
      <c r="D388" s="12" t="s">
        <v>4</v>
      </c>
      <c r="E388" s="12" t="s">
        <v>15</v>
      </c>
      <c r="F388" s="12" t="s">
        <v>949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2993</v>
      </c>
      <c r="M388" s="12" t="s">
        <v>2942</v>
      </c>
      <c r="N388" s="12" t="s">
        <v>3008</v>
      </c>
      <c r="O388" s="12" t="s">
        <v>3009</v>
      </c>
      <c r="P388" s="12" t="s">
        <v>1652</v>
      </c>
      <c r="Q388" s="12" t="s">
        <v>1661</v>
      </c>
      <c r="R388" s="12" t="s">
        <v>1671</v>
      </c>
      <c r="S388" s="12" t="s">
        <v>1731</v>
      </c>
      <c r="T388" s="12" t="s">
        <v>1998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2714</v>
      </c>
      <c r="M389" s="12" t="s">
        <v>2715</v>
      </c>
      <c r="N389" s="12" t="s">
        <v>2716</v>
      </c>
      <c r="O389" s="12" t="s">
        <v>2717</v>
      </c>
      <c r="P389" s="12" t="s">
        <v>1652</v>
      </c>
      <c r="Q389" s="12" t="s">
        <v>1666</v>
      </c>
      <c r="R389" s="12" t="s">
        <v>1671</v>
      </c>
      <c r="S389" s="12" t="s">
        <v>1732</v>
      </c>
      <c r="T389" s="12" t="s">
        <v>1999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2718</v>
      </c>
      <c r="M390" s="12" t="s">
        <v>2719</v>
      </c>
      <c r="N390" s="12" t="s">
        <v>2716</v>
      </c>
      <c r="O390" s="12" t="s">
        <v>2717</v>
      </c>
      <c r="P390" s="12" t="s">
        <v>1652</v>
      </c>
      <c r="Q390" s="12" t="s">
        <v>1663</v>
      </c>
      <c r="R390" s="12" t="s">
        <v>1671</v>
      </c>
      <c r="S390" s="12" t="s">
        <v>1733</v>
      </c>
      <c r="T390" s="12" t="s">
        <v>2000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2720</v>
      </c>
      <c r="M391" s="12" t="s">
        <v>2721</v>
      </c>
      <c r="N391" s="12" t="s">
        <v>2716</v>
      </c>
      <c r="O391" s="12" t="s">
        <v>2717</v>
      </c>
      <c r="P391" s="12" t="s">
        <v>1652</v>
      </c>
      <c r="Q391" s="12" t="s">
        <v>1665</v>
      </c>
      <c r="R391" s="12" t="s">
        <v>1671</v>
      </c>
      <c r="S391" s="12" t="s">
        <v>1734</v>
      </c>
      <c r="T391" s="12" t="s">
        <v>2001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2720</v>
      </c>
      <c r="M392" s="12" t="s">
        <v>2721</v>
      </c>
      <c r="N392" s="12" t="s">
        <v>2716</v>
      </c>
      <c r="O392" s="12" t="s">
        <v>2717</v>
      </c>
      <c r="P392" s="12" t="s">
        <v>1652</v>
      </c>
      <c r="Q392" s="12" t="s">
        <v>1665</v>
      </c>
      <c r="R392" s="12" t="s">
        <v>1671</v>
      </c>
      <c r="S392" s="12" t="s">
        <v>1734</v>
      </c>
      <c r="T392" s="12" t="s">
        <v>2002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2722</v>
      </c>
      <c r="M393" s="12" t="s">
        <v>2723</v>
      </c>
      <c r="N393" s="12" t="s">
        <v>2716</v>
      </c>
      <c r="O393" s="12" t="s">
        <v>2717</v>
      </c>
      <c r="P393" s="12" t="s">
        <v>1652</v>
      </c>
      <c r="Q393" s="12" t="s">
        <v>1661</v>
      </c>
      <c r="R393" s="12" t="s">
        <v>1671</v>
      </c>
      <c r="S393" s="12" t="s">
        <v>1326</v>
      </c>
      <c r="T393" s="12" t="s">
        <v>2003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2720</v>
      </c>
      <c r="M394" s="12" t="s">
        <v>2721</v>
      </c>
      <c r="N394" s="12" t="s">
        <v>2716</v>
      </c>
      <c r="O394" s="12" t="s">
        <v>2717</v>
      </c>
      <c r="P394" s="12" t="s">
        <v>1652</v>
      </c>
      <c r="Q394" s="12" t="s">
        <v>1668</v>
      </c>
      <c r="R394" s="12" t="s">
        <v>1671</v>
      </c>
      <c r="S394" s="12" t="s">
        <v>1734</v>
      </c>
      <c r="T394" s="12" t="s">
        <v>2004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2720</v>
      </c>
      <c r="M395" s="12" t="s">
        <v>2721</v>
      </c>
      <c r="N395" s="12" t="s">
        <v>2716</v>
      </c>
      <c r="O395" s="12" t="s">
        <v>2717</v>
      </c>
      <c r="P395" s="12" t="s">
        <v>1652</v>
      </c>
      <c r="Q395" s="12" t="s">
        <v>1668</v>
      </c>
      <c r="R395" s="12" t="s">
        <v>1671</v>
      </c>
      <c r="S395" s="12" t="s">
        <v>1734</v>
      </c>
      <c r="T395" s="12" t="s">
        <v>2005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2724</v>
      </c>
      <c r="M396" s="12" t="s">
        <v>2725</v>
      </c>
      <c r="N396" s="12" t="s">
        <v>2716</v>
      </c>
      <c r="O396" s="12" t="s">
        <v>2717</v>
      </c>
      <c r="P396" s="12" t="s">
        <v>1652</v>
      </c>
      <c r="Q396" s="12" t="s">
        <v>1661</v>
      </c>
      <c r="R396" s="12" t="s">
        <v>1671</v>
      </c>
      <c r="S396" s="12" t="s">
        <v>1735</v>
      </c>
      <c r="T396" s="12" t="s">
        <v>2006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2714</v>
      </c>
      <c r="M397" s="12" t="s">
        <v>2715</v>
      </c>
      <c r="N397" s="12" t="s">
        <v>2716</v>
      </c>
      <c r="O397" s="12" t="s">
        <v>2717</v>
      </c>
      <c r="P397" s="12" t="s">
        <v>1652</v>
      </c>
      <c r="Q397" s="12" t="s">
        <v>1666</v>
      </c>
      <c r="R397" s="12" t="s">
        <v>1671</v>
      </c>
      <c r="S397" s="12" t="s">
        <v>1732</v>
      </c>
      <c r="T397" s="12" t="s">
        <v>2007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2718</v>
      </c>
      <c r="M398" s="12" t="s">
        <v>2719</v>
      </c>
      <c r="N398" s="12" t="s">
        <v>2716</v>
      </c>
      <c r="O398" s="12" t="s">
        <v>2717</v>
      </c>
      <c r="P398" s="12" t="s">
        <v>1652</v>
      </c>
      <c r="Q398" s="12" t="s">
        <v>1667</v>
      </c>
      <c r="R398" s="12" t="s">
        <v>1671</v>
      </c>
      <c r="S398" s="12" t="s">
        <v>1733</v>
      </c>
      <c r="T398" s="12" t="s">
        <v>2008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2724</v>
      </c>
      <c r="M399" s="12" t="s">
        <v>2725</v>
      </c>
      <c r="N399" s="12" t="s">
        <v>2716</v>
      </c>
      <c r="O399" s="12" t="s">
        <v>2717</v>
      </c>
      <c r="P399" s="12" t="s">
        <v>1652</v>
      </c>
      <c r="Q399" s="12" t="s">
        <v>1665</v>
      </c>
      <c r="R399" s="12" t="s">
        <v>1671</v>
      </c>
      <c r="S399" s="12" t="s">
        <v>1735</v>
      </c>
      <c r="T399" s="12" t="s">
        <v>2009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2722</v>
      </c>
      <c r="M400" s="12" t="s">
        <v>2723</v>
      </c>
      <c r="N400" s="12" t="s">
        <v>2716</v>
      </c>
      <c r="O400" s="12" t="s">
        <v>2717</v>
      </c>
      <c r="P400" s="12" t="s">
        <v>1652</v>
      </c>
      <c r="Q400" s="12" t="s">
        <v>1665</v>
      </c>
      <c r="R400" s="12" t="s">
        <v>1671</v>
      </c>
      <c r="S400" s="12" t="s">
        <v>1326</v>
      </c>
      <c r="T400" s="12" t="s">
        <v>2010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2720</v>
      </c>
      <c r="M401" s="12" t="s">
        <v>2721</v>
      </c>
      <c r="N401" s="12" t="s">
        <v>2726</v>
      </c>
      <c r="O401" s="12" t="s">
        <v>2727</v>
      </c>
      <c r="P401" s="12" t="s">
        <v>1652</v>
      </c>
      <c r="Q401" s="12" t="s">
        <v>1666</v>
      </c>
      <c r="R401" s="12" t="s">
        <v>1671</v>
      </c>
      <c r="S401" s="12" t="s">
        <v>1734</v>
      </c>
      <c r="T401" s="12" t="s">
        <v>2011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2720</v>
      </c>
      <c r="M402" s="12" t="s">
        <v>2721</v>
      </c>
      <c r="N402" s="12" t="s">
        <v>2726</v>
      </c>
      <c r="O402" s="12" t="s">
        <v>2727</v>
      </c>
      <c r="P402" s="12" t="s">
        <v>1652</v>
      </c>
      <c r="Q402" s="12" t="s">
        <v>1663</v>
      </c>
      <c r="R402" s="12" t="s">
        <v>1671</v>
      </c>
      <c r="S402" s="12" t="s">
        <v>1734</v>
      </c>
      <c r="T402" s="12" t="s">
        <v>2012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2718</v>
      </c>
      <c r="M403" s="12" t="s">
        <v>2719</v>
      </c>
      <c r="N403" s="12" t="s">
        <v>2726</v>
      </c>
      <c r="O403" s="12" t="s">
        <v>2727</v>
      </c>
      <c r="P403" s="12" t="s">
        <v>1652</v>
      </c>
      <c r="Q403" s="12" t="s">
        <v>1667</v>
      </c>
      <c r="R403" s="12" t="s">
        <v>1671</v>
      </c>
      <c r="S403" s="12" t="s">
        <v>1733</v>
      </c>
      <c r="T403" s="12" t="s">
        <v>2013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2714</v>
      </c>
      <c r="M404" s="12" t="s">
        <v>2715</v>
      </c>
      <c r="N404" s="12" t="s">
        <v>2726</v>
      </c>
      <c r="O404" s="12" t="s">
        <v>2727</v>
      </c>
      <c r="P404" s="12" t="s">
        <v>1652</v>
      </c>
      <c r="Q404" s="12" t="s">
        <v>1663</v>
      </c>
      <c r="R404" s="12" t="s">
        <v>1671</v>
      </c>
      <c r="S404" s="12" t="s">
        <v>1732</v>
      </c>
      <c r="T404" s="12" t="s">
        <v>2014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2718</v>
      </c>
      <c r="M405" s="12" t="s">
        <v>2719</v>
      </c>
      <c r="N405" s="12" t="s">
        <v>2726</v>
      </c>
      <c r="O405" s="12" t="s">
        <v>2727</v>
      </c>
      <c r="P405" s="12" t="s">
        <v>1652</v>
      </c>
      <c r="Q405" s="12" t="s">
        <v>1661</v>
      </c>
      <c r="R405" s="12" t="s">
        <v>1671</v>
      </c>
      <c r="S405" s="12" t="s">
        <v>1733</v>
      </c>
      <c r="T405" s="12" t="s">
        <v>2015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2714</v>
      </c>
      <c r="M406" s="12" t="s">
        <v>2715</v>
      </c>
      <c r="N406" s="12" t="s">
        <v>2728</v>
      </c>
      <c r="O406" s="12" t="s">
        <v>2729</v>
      </c>
      <c r="P406" s="12" t="s">
        <v>1652</v>
      </c>
      <c r="Q406" s="12" t="s">
        <v>1663</v>
      </c>
      <c r="R406" s="12" t="s">
        <v>1671</v>
      </c>
      <c r="S406" s="12" t="s">
        <v>1732</v>
      </c>
      <c r="T406" s="12" t="s">
        <v>2016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2720</v>
      </c>
      <c r="M407" s="12" t="s">
        <v>2719</v>
      </c>
      <c r="N407" s="12" t="s">
        <v>2728</v>
      </c>
      <c r="O407" s="12" t="s">
        <v>2729</v>
      </c>
      <c r="P407" s="12" t="s">
        <v>1652</v>
      </c>
      <c r="Q407" s="12" t="s">
        <v>1663</v>
      </c>
      <c r="R407" s="12" t="s">
        <v>1671</v>
      </c>
      <c r="S407" s="12" t="s">
        <v>1736</v>
      </c>
      <c r="T407" s="12" t="s">
        <v>2017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2720</v>
      </c>
      <c r="M408" s="12" t="s">
        <v>2719</v>
      </c>
      <c r="N408" s="12" t="s">
        <v>2728</v>
      </c>
      <c r="O408" s="12" t="s">
        <v>2729</v>
      </c>
      <c r="P408" s="12" t="s">
        <v>1652</v>
      </c>
      <c r="Q408" s="12" t="s">
        <v>1666</v>
      </c>
      <c r="R408" s="12" t="s">
        <v>1671</v>
      </c>
      <c r="S408" s="12" t="s">
        <v>1736</v>
      </c>
      <c r="T408" s="12" t="s">
        <v>2018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2720</v>
      </c>
      <c r="M409" s="12" t="s">
        <v>2721</v>
      </c>
      <c r="N409" s="12" t="s">
        <v>2728</v>
      </c>
      <c r="O409" s="12" t="s">
        <v>2729</v>
      </c>
      <c r="P409" s="12" t="s">
        <v>1652</v>
      </c>
      <c r="Q409" s="12" t="s">
        <v>1667</v>
      </c>
      <c r="R409" s="12" t="s">
        <v>1671</v>
      </c>
      <c r="S409" s="12" t="s">
        <v>1734</v>
      </c>
      <c r="T409" s="12" t="s">
        <v>2019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2720</v>
      </c>
      <c r="M410" s="12" t="s">
        <v>2721</v>
      </c>
      <c r="N410" s="12" t="s">
        <v>2728</v>
      </c>
      <c r="O410" s="12" t="s">
        <v>2729</v>
      </c>
      <c r="P410" s="12" t="s">
        <v>1652</v>
      </c>
      <c r="Q410" s="12" t="s">
        <v>1665</v>
      </c>
      <c r="R410" s="12" t="s">
        <v>1671</v>
      </c>
      <c r="S410" s="12" t="s">
        <v>1734</v>
      </c>
      <c r="T410" s="12" t="s">
        <v>2020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2720</v>
      </c>
      <c r="M411" s="12" t="s">
        <v>2719</v>
      </c>
      <c r="N411" s="12" t="s">
        <v>2728</v>
      </c>
      <c r="O411" s="12" t="s">
        <v>2729</v>
      </c>
      <c r="P411" s="12" t="s">
        <v>1652</v>
      </c>
      <c r="Q411" s="12" t="s">
        <v>1666</v>
      </c>
      <c r="R411" s="12" t="s">
        <v>1671</v>
      </c>
      <c r="S411" s="12" t="s">
        <v>1736</v>
      </c>
      <c r="T411" s="12" t="s">
        <v>2021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2720</v>
      </c>
      <c r="M412" s="12" t="s">
        <v>2721</v>
      </c>
      <c r="N412" s="12" t="s">
        <v>2730</v>
      </c>
      <c r="O412" s="12" t="s">
        <v>2731</v>
      </c>
      <c r="P412" s="12" t="s">
        <v>1652</v>
      </c>
      <c r="Q412" s="12" t="s">
        <v>1666</v>
      </c>
      <c r="R412" s="12" t="s">
        <v>1671</v>
      </c>
      <c r="S412" s="12" t="s">
        <v>1734</v>
      </c>
      <c r="T412" s="12" t="s">
        <v>2022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2714</v>
      </c>
      <c r="M413" s="12" t="s">
        <v>2715</v>
      </c>
      <c r="N413" s="12" t="s">
        <v>2730</v>
      </c>
      <c r="O413" s="12" t="s">
        <v>2731</v>
      </c>
      <c r="P413" s="12" t="s">
        <v>1652</v>
      </c>
      <c r="Q413" s="12" t="s">
        <v>1666</v>
      </c>
      <c r="R413" s="12" t="s">
        <v>1671</v>
      </c>
      <c r="S413" s="12" t="s">
        <v>1732</v>
      </c>
      <c r="T413" s="12" t="s">
        <v>2023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2720</v>
      </c>
      <c r="M414" s="12" t="s">
        <v>2721</v>
      </c>
      <c r="N414" s="12" t="s">
        <v>2730</v>
      </c>
      <c r="O414" s="12" t="s">
        <v>2731</v>
      </c>
      <c r="P414" s="12" t="s">
        <v>1652</v>
      </c>
      <c r="Q414" s="12" t="s">
        <v>1668</v>
      </c>
      <c r="R414" s="12" t="s">
        <v>1671</v>
      </c>
      <c r="S414" s="12" t="s">
        <v>1734</v>
      </c>
      <c r="T414" s="12" t="s">
        <v>2022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2714</v>
      </c>
      <c r="M415" s="12" t="s">
        <v>2715</v>
      </c>
      <c r="N415" s="12" t="s">
        <v>2730</v>
      </c>
      <c r="O415" s="12" t="s">
        <v>2731</v>
      </c>
      <c r="P415" s="12" t="s">
        <v>1652</v>
      </c>
      <c r="Q415" s="12" t="s">
        <v>1668</v>
      </c>
      <c r="R415" s="12" t="s">
        <v>1671</v>
      </c>
      <c r="S415" s="12" t="s">
        <v>1732</v>
      </c>
      <c r="T415" s="12" t="s">
        <v>2023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2720</v>
      </c>
      <c r="M416" s="12" t="s">
        <v>2719</v>
      </c>
      <c r="N416" s="12" t="s">
        <v>2730</v>
      </c>
      <c r="O416" s="12" t="s">
        <v>2731</v>
      </c>
      <c r="P416" s="12" t="s">
        <v>1652</v>
      </c>
      <c r="Q416" s="12" t="s">
        <v>1663</v>
      </c>
      <c r="R416" s="12" t="s">
        <v>1671</v>
      </c>
      <c r="S416" s="12" t="s">
        <v>1736</v>
      </c>
      <c r="T416" s="12" t="s">
        <v>2024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2720</v>
      </c>
      <c r="M417" s="12" t="s">
        <v>2719</v>
      </c>
      <c r="N417" s="12" t="s">
        <v>2730</v>
      </c>
      <c r="O417" s="12" t="s">
        <v>2731</v>
      </c>
      <c r="P417" s="12" t="s">
        <v>1652</v>
      </c>
      <c r="Q417" s="12" t="s">
        <v>1661</v>
      </c>
      <c r="R417" s="12" t="s">
        <v>1671</v>
      </c>
      <c r="S417" s="12" t="s">
        <v>1736</v>
      </c>
      <c r="T417" s="12" t="s">
        <v>2021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2720</v>
      </c>
      <c r="M418" s="12" t="s">
        <v>2719</v>
      </c>
      <c r="N418" s="12" t="s">
        <v>2730</v>
      </c>
      <c r="O418" s="12" t="s">
        <v>2731</v>
      </c>
      <c r="P418" s="12" t="s">
        <v>1652</v>
      </c>
      <c r="Q418" s="12" t="s">
        <v>1661</v>
      </c>
      <c r="R418" s="12" t="s">
        <v>1671</v>
      </c>
      <c r="S418" s="12" t="s">
        <v>1736</v>
      </c>
      <c r="T418" s="12" t="s">
        <v>2021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2720</v>
      </c>
      <c r="M419" s="12" t="s">
        <v>2719</v>
      </c>
      <c r="N419" s="12" t="s">
        <v>2730</v>
      </c>
      <c r="O419" s="12" t="s">
        <v>2731</v>
      </c>
      <c r="P419" s="12" t="s">
        <v>1652</v>
      </c>
      <c r="Q419" s="12" t="s">
        <v>1663</v>
      </c>
      <c r="R419" s="12" t="s">
        <v>1671</v>
      </c>
      <c r="S419" s="12" t="s">
        <v>1736</v>
      </c>
      <c r="T419" s="12" t="s">
        <v>2025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2720</v>
      </c>
      <c r="M420" s="12" t="s">
        <v>2719</v>
      </c>
      <c r="N420" s="12" t="s">
        <v>2730</v>
      </c>
      <c r="O420" s="12" t="s">
        <v>2731</v>
      </c>
      <c r="P420" s="12" t="s">
        <v>1652</v>
      </c>
      <c r="Q420" s="12" t="s">
        <v>1665</v>
      </c>
      <c r="R420" s="12" t="s">
        <v>1671</v>
      </c>
      <c r="S420" s="12" t="s">
        <v>1736</v>
      </c>
      <c r="T420" s="12" t="s">
        <v>2026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2720</v>
      </c>
      <c r="M421" s="12" t="s">
        <v>2719</v>
      </c>
      <c r="N421" s="12" t="s">
        <v>2730</v>
      </c>
      <c r="O421" s="12" t="s">
        <v>2731</v>
      </c>
      <c r="P421" s="12" t="s">
        <v>1652</v>
      </c>
      <c r="Q421" s="12" t="s">
        <v>1667</v>
      </c>
      <c r="R421" s="12" t="s">
        <v>1671</v>
      </c>
      <c r="S421" s="12" t="s">
        <v>1736</v>
      </c>
      <c r="T421" s="12" t="s">
        <v>2027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2720</v>
      </c>
      <c r="M422" s="12" t="s">
        <v>2719</v>
      </c>
      <c r="N422" s="12" t="s">
        <v>2730</v>
      </c>
      <c r="O422" s="12" t="s">
        <v>2731</v>
      </c>
      <c r="P422" s="12" t="s">
        <v>1652</v>
      </c>
      <c r="Q422" s="12" t="s">
        <v>1666</v>
      </c>
      <c r="R422" s="12" t="s">
        <v>1671</v>
      </c>
      <c r="S422" s="12" t="s">
        <v>1736</v>
      </c>
      <c r="T422" s="12" t="s">
        <v>2028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2714</v>
      </c>
      <c r="M423" s="12" t="s">
        <v>2715</v>
      </c>
      <c r="N423" s="12" t="s">
        <v>2732</v>
      </c>
      <c r="O423" s="12" t="s">
        <v>2733</v>
      </c>
      <c r="P423" s="12" t="s">
        <v>1652</v>
      </c>
      <c r="Q423" s="12" t="s">
        <v>1666</v>
      </c>
      <c r="R423" s="12" t="s">
        <v>1671</v>
      </c>
      <c r="S423" s="12" t="s">
        <v>1732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2722</v>
      </c>
      <c r="M424" s="12" t="s">
        <v>2723</v>
      </c>
      <c r="N424" s="12" t="s">
        <v>2732</v>
      </c>
      <c r="O424" s="12" t="s">
        <v>2733</v>
      </c>
      <c r="P424" s="12" t="s">
        <v>1652</v>
      </c>
      <c r="Q424" s="12" t="s">
        <v>1667</v>
      </c>
      <c r="R424" s="12" t="s">
        <v>1671</v>
      </c>
      <c r="S424" s="12" t="s">
        <v>1326</v>
      </c>
      <c r="T424" s="12" t="s">
        <v>2029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2714</v>
      </c>
      <c r="M425" s="12" t="s">
        <v>2715</v>
      </c>
      <c r="N425" s="12" t="s">
        <v>2734</v>
      </c>
      <c r="O425" s="12" t="s">
        <v>2735</v>
      </c>
      <c r="P425" s="12" t="s">
        <v>1652</v>
      </c>
      <c r="Q425" s="12" t="s">
        <v>1663</v>
      </c>
      <c r="R425" s="12" t="s">
        <v>1671</v>
      </c>
      <c r="S425" s="12" t="s">
        <v>1732</v>
      </c>
      <c r="T425" s="12" t="s">
        <v>2030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2718</v>
      </c>
      <c r="M426" s="12" t="s">
        <v>2719</v>
      </c>
      <c r="N426" s="12" t="s">
        <v>2734</v>
      </c>
      <c r="O426" s="12" t="s">
        <v>2735</v>
      </c>
      <c r="P426" s="12" t="s">
        <v>1652</v>
      </c>
      <c r="Q426" s="12" t="s">
        <v>1666</v>
      </c>
      <c r="R426" s="12" t="s">
        <v>1671</v>
      </c>
      <c r="S426" s="12" t="s">
        <v>1733</v>
      </c>
      <c r="T426" s="12" t="s">
        <v>2031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2714</v>
      </c>
      <c r="M427" s="12" t="s">
        <v>2715</v>
      </c>
      <c r="N427" s="12" t="s">
        <v>2734</v>
      </c>
      <c r="O427" s="12" t="s">
        <v>2735</v>
      </c>
      <c r="P427" s="12" t="s">
        <v>1652</v>
      </c>
      <c r="Q427" s="12" t="s">
        <v>1665</v>
      </c>
      <c r="R427" s="12" t="s">
        <v>1671</v>
      </c>
      <c r="S427" s="12" t="s">
        <v>1732</v>
      </c>
      <c r="T427" s="12" t="s">
        <v>2032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2718</v>
      </c>
      <c r="M428" s="12" t="s">
        <v>2719</v>
      </c>
      <c r="N428" s="12" t="s">
        <v>2734</v>
      </c>
      <c r="O428" s="12" t="s">
        <v>2735</v>
      </c>
      <c r="P428" s="12" t="s">
        <v>1652</v>
      </c>
      <c r="Q428" s="12" t="s">
        <v>1661</v>
      </c>
      <c r="R428" s="12" t="s">
        <v>1671</v>
      </c>
      <c r="S428" s="12" t="s">
        <v>1733</v>
      </c>
      <c r="T428" s="12" t="s">
        <v>2033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2714</v>
      </c>
      <c r="M429" s="12" t="s">
        <v>2715</v>
      </c>
      <c r="N429" s="12" t="s">
        <v>2734</v>
      </c>
      <c r="O429" s="12" t="s">
        <v>2735</v>
      </c>
      <c r="P429" s="12" t="s">
        <v>1652</v>
      </c>
      <c r="Q429" s="12" t="s">
        <v>1665</v>
      </c>
      <c r="R429" s="12" t="s">
        <v>1671</v>
      </c>
      <c r="S429" s="12" t="s">
        <v>1732</v>
      </c>
      <c r="T429" s="12" t="s">
        <v>2034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2718</v>
      </c>
      <c r="M430" s="12" t="s">
        <v>2719</v>
      </c>
      <c r="N430" s="12" t="s">
        <v>2734</v>
      </c>
      <c r="O430" s="12" t="s">
        <v>2735</v>
      </c>
      <c r="P430" s="12" t="s">
        <v>1652</v>
      </c>
      <c r="Q430" s="12" t="s">
        <v>1661</v>
      </c>
      <c r="R430" s="12" t="s">
        <v>1671</v>
      </c>
      <c r="S430" s="12" t="s">
        <v>1733</v>
      </c>
      <c r="T430" s="12" t="s">
        <v>2035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2718</v>
      </c>
      <c r="M431" s="12" t="s">
        <v>2719</v>
      </c>
      <c r="N431" s="12" t="s">
        <v>2734</v>
      </c>
      <c r="O431" s="12" t="s">
        <v>2735</v>
      </c>
      <c r="P431" s="12" t="s">
        <v>1652</v>
      </c>
      <c r="Q431" s="12" t="s">
        <v>1663</v>
      </c>
      <c r="R431" s="12" t="s">
        <v>1671</v>
      </c>
      <c r="S431" s="12" t="s">
        <v>1733</v>
      </c>
      <c r="T431" s="12" t="s">
        <v>2036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2720</v>
      </c>
      <c r="M432" s="12" t="s">
        <v>2721</v>
      </c>
      <c r="N432" s="12" t="s">
        <v>2736</v>
      </c>
      <c r="O432" s="12" t="s">
        <v>2737</v>
      </c>
      <c r="P432" s="12" t="s">
        <v>1652</v>
      </c>
      <c r="Q432" s="12" t="s">
        <v>1663</v>
      </c>
      <c r="R432" s="12" t="s">
        <v>1671</v>
      </c>
      <c r="S432" s="12" t="s">
        <v>1734</v>
      </c>
      <c r="T432" s="12" t="s">
        <v>2037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2724</v>
      </c>
      <c r="M433" s="12" t="s">
        <v>2725</v>
      </c>
      <c r="N433" s="12" t="s">
        <v>2736</v>
      </c>
      <c r="O433" s="12" t="s">
        <v>2737</v>
      </c>
      <c r="P433" s="12" t="s">
        <v>1652</v>
      </c>
      <c r="Q433" s="12" t="s">
        <v>1666</v>
      </c>
      <c r="R433" s="12" t="s">
        <v>1671</v>
      </c>
      <c r="S433" s="12" t="s">
        <v>1735</v>
      </c>
      <c r="T433" s="12" t="s">
        <v>2038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2724</v>
      </c>
      <c r="M434" s="12" t="s">
        <v>2725</v>
      </c>
      <c r="N434" s="12" t="s">
        <v>2736</v>
      </c>
      <c r="O434" s="12" t="s">
        <v>2737</v>
      </c>
      <c r="P434" s="12" t="s">
        <v>1652</v>
      </c>
      <c r="Q434" s="12" t="s">
        <v>1661</v>
      </c>
      <c r="R434" s="12" t="s">
        <v>1671</v>
      </c>
      <c r="S434" s="12" t="s">
        <v>1735</v>
      </c>
      <c r="T434" s="12" t="s">
        <v>2039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2714</v>
      </c>
      <c r="M435" s="12" t="s">
        <v>2715</v>
      </c>
      <c r="N435" s="12" t="s">
        <v>2736</v>
      </c>
      <c r="O435" s="12" t="s">
        <v>2737</v>
      </c>
      <c r="P435" s="12" t="s">
        <v>1652</v>
      </c>
      <c r="Q435" s="12" t="s">
        <v>1668</v>
      </c>
      <c r="R435" s="12" t="s">
        <v>1671</v>
      </c>
      <c r="S435" s="12" t="s">
        <v>1732</v>
      </c>
      <c r="T435" s="12" t="s">
        <v>2034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2724</v>
      </c>
      <c r="M436" s="12" t="s">
        <v>2725</v>
      </c>
      <c r="N436" s="12" t="s">
        <v>2736</v>
      </c>
      <c r="O436" s="12" t="s">
        <v>2737</v>
      </c>
      <c r="P436" s="12" t="s">
        <v>1652</v>
      </c>
      <c r="Q436" s="12" t="s">
        <v>1665</v>
      </c>
      <c r="R436" s="12" t="s">
        <v>1671</v>
      </c>
      <c r="S436" s="12" t="s">
        <v>1735</v>
      </c>
      <c r="T436" s="12" t="s">
        <v>2040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2720</v>
      </c>
      <c r="M437" s="12" t="s">
        <v>2721</v>
      </c>
      <c r="N437" s="12" t="s">
        <v>2736</v>
      </c>
      <c r="O437" s="12" t="s">
        <v>2737</v>
      </c>
      <c r="P437" s="12" t="s">
        <v>1652</v>
      </c>
      <c r="Q437" s="12" t="s">
        <v>1663</v>
      </c>
      <c r="R437" s="12" t="s">
        <v>1671</v>
      </c>
      <c r="S437" s="12" t="s">
        <v>1734</v>
      </c>
      <c r="T437" s="12" t="s">
        <v>2041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2718</v>
      </c>
      <c r="M438" s="12" t="s">
        <v>2719</v>
      </c>
      <c r="N438" s="12" t="s">
        <v>2736</v>
      </c>
      <c r="O438" s="12" t="s">
        <v>2737</v>
      </c>
      <c r="P438" s="12" t="s">
        <v>1652</v>
      </c>
      <c r="Q438" s="12" t="s">
        <v>1666</v>
      </c>
      <c r="R438" s="12" t="s">
        <v>1671</v>
      </c>
      <c r="S438" s="12" t="s">
        <v>1733</v>
      </c>
      <c r="T438" s="12" t="s">
        <v>2042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2724</v>
      </c>
      <c r="M439" s="12" t="s">
        <v>2725</v>
      </c>
      <c r="N439" s="12" t="s">
        <v>2736</v>
      </c>
      <c r="O439" s="12" t="s">
        <v>2737</v>
      </c>
      <c r="P439" s="12" t="s">
        <v>1652</v>
      </c>
      <c r="Q439" s="12" t="s">
        <v>1665</v>
      </c>
      <c r="R439" s="12" t="s">
        <v>1671</v>
      </c>
      <c r="S439" s="12" t="s">
        <v>1735</v>
      </c>
      <c r="T439" s="12" t="s">
        <v>2040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2718</v>
      </c>
      <c r="M440" s="12" t="s">
        <v>2719</v>
      </c>
      <c r="N440" s="12" t="s">
        <v>2738</v>
      </c>
      <c r="O440" s="12" t="s">
        <v>2739</v>
      </c>
      <c r="P440" s="12" t="s">
        <v>1652</v>
      </c>
      <c r="Q440" s="12" t="s">
        <v>1661</v>
      </c>
      <c r="R440" s="12" t="s">
        <v>1671</v>
      </c>
      <c r="S440" s="12" t="s">
        <v>1733</v>
      </c>
      <c r="T440" s="12" t="s">
        <v>2043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2714</v>
      </c>
      <c r="M441" s="12" t="s">
        <v>2715</v>
      </c>
      <c r="N441" s="12" t="s">
        <v>2738</v>
      </c>
      <c r="O441" s="12" t="s">
        <v>2739</v>
      </c>
      <c r="P441" s="12" t="s">
        <v>1652</v>
      </c>
      <c r="Q441" s="12" t="s">
        <v>1662</v>
      </c>
      <c r="R441" s="12" t="s">
        <v>1671</v>
      </c>
      <c r="S441" s="12" t="s">
        <v>1732</v>
      </c>
      <c r="T441" s="12" t="s">
        <v>2044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2724</v>
      </c>
      <c r="M442" s="12" t="s">
        <v>2725</v>
      </c>
      <c r="N442" s="12" t="s">
        <v>2738</v>
      </c>
      <c r="O442" s="12" t="s">
        <v>2739</v>
      </c>
      <c r="P442" s="12" t="s">
        <v>1652</v>
      </c>
      <c r="Q442" s="12" t="s">
        <v>1663</v>
      </c>
      <c r="R442" s="12" t="s">
        <v>1671</v>
      </c>
      <c r="S442" s="12" t="s">
        <v>1735</v>
      </c>
      <c r="T442" s="12" t="s">
        <v>2045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2722</v>
      </c>
      <c r="M443" s="12" t="s">
        <v>2723</v>
      </c>
      <c r="N443" s="12" t="s">
        <v>2738</v>
      </c>
      <c r="O443" s="12" t="s">
        <v>2739</v>
      </c>
      <c r="P443" s="12" t="s">
        <v>1652</v>
      </c>
      <c r="Q443" s="12" t="s">
        <v>1663</v>
      </c>
      <c r="R443" s="12" t="s">
        <v>1671</v>
      </c>
      <c r="S443" s="12" t="s">
        <v>1326</v>
      </c>
      <c r="T443" s="12" t="s">
        <v>2023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2714</v>
      </c>
      <c r="M444" s="12" t="s">
        <v>2715</v>
      </c>
      <c r="N444" s="12" t="s">
        <v>2738</v>
      </c>
      <c r="O444" s="12" t="s">
        <v>2739</v>
      </c>
      <c r="P444" s="12" t="s">
        <v>1652</v>
      </c>
      <c r="Q444" s="12" t="s">
        <v>1666</v>
      </c>
      <c r="R444" s="12" t="s">
        <v>1671</v>
      </c>
      <c r="S444" s="12" t="s">
        <v>1732</v>
      </c>
      <c r="T444" s="12" t="s">
        <v>2046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2724</v>
      </c>
      <c r="M445" s="12" t="s">
        <v>2725</v>
      </c>
      <c r="N445" s="12" t="s">
        <v>2738</v>
      </c>
      <c r="O445" s="12" t="s">
        <v>2739</v>
      </c>
      <c r="P445" s="12" t="s">
        <v>1652</v>
      </c>
      <c r="Q445" s="12" t="s">
        <v>1666</v>
      </c>
      <c r="R445" s="12" t="s">
        <v>1671</v>
      </c>
      <c r="S445" s="12" t="s">
        <v>1735</v>
      </c>
      <c r="T445" s="12" t="s">
        <v>2047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2722</v>
      </c>
      <c r="M446" s="12" t="s">
        <v>2723</v>
      </c>
      <c r="N446" s="12" t="s">
        <v>2738</v>
      </c>
      <c r="O446" s="12" t="s">
        <v>2739</v>
      </c>
      <c r="P446" s="12" t="s">
        <v>1652</v>
      </c>
      <c r="Q446" s="12" t="s">
        <v>1668</v>
      </c>
      <c r="R446" s="12" t="s">
        <v>1671</v>
      </c>
      <c r="S446" s="12" t="s">
        <v>1326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2718</v>
      </c>
      <c r="M447" s="12" t="s">
        <v>2719</v>
      </c>
      <c r="N447" s="12" t="s">
        <v>2738</v>
      </c>
      <c r="O447" s="12" t="s">
        <v>2739</v>
      </c>
      <c r="P447" s="12" t="s">
        <v>1652</v>
      </c>
      <c r="Q447" s="12" t="s">
        <v>1668</v>
      </c>
      <c r="R447" s="12" t="s">
        <v>1671</v>
      </c>
      <c r="S447" s="12" t="s">
        <v>1733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2724</v>
      </c>
      <c r="M448" s="12" t="s">
        <v>2725</v>
      </c>
      <c r="N448" s="12" t="s">
        <v>2738</v>
      </c>
      <c r="O448" s="12" t="s">
        <v>2739</v>
      </c>
      <c r="P448" s="12" t="s">
        <v>1652</v>
      </c>
      <c r="Q448" s="12" t="s">
        <v>1665</v>
      </c>
      <c r="R448" s="12" t="s">
        <v>1671</v>
      </c>
      <c r="S448" s="12" t="s">
        <v>1735</v>
      </c>
      <c r="T448" s="12" t="s">
        <v>2048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2722</v>
      </c>
      <c r="M449" s="12" t="s">
        <v>2723</v>
      </c>
      <c r="N449" s="12" t="s">
        <v>2738</v>
      </c>
      <c r="O449" s="12" t="s">
        <v>2739</v>
      </c>
      <c r="P449" s="12" t="s">
        <v>1652</v>
      </c>
      <c r="Q449" s="12" t="s">
        <v>1667</v>
      </c>
      <c r="R449" s="12" t="s">
        <v>1671</v>
      </c>
      <c r="S449" s="12" t="s">
        <v>1326</v>
      </c>
      <c r="T449" s="12" t="s">
        <v>2049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2724</v>
      </c>
      <c r="M450" s="12" t="s">
        <v>2740</v>
      </c>
      <c r="N450" s="12" t="s">
        <v>2741</v>
      </c>
      <c r="O450" s="12" t="s">
        <v>2742</v>
      </c>
      <c r="P450" s="12" t="s">
        <v>1652</v>
      </c>
      <c r="Q450" s="12" t="s">
        <v>1666</v>
      </c>
      <c r="R450" s="12" t="s">
        <v>1671</v>
      </c>
      <c r="S450" s="12" t="s">
        <v>1737</v>
      </c>
      <c r="T450" s="12" t="s">
        <v>2050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2724</v>
      </c>
      <c r="M451" s="12" t="s">
        <v>2740</v>
      </c>
      <c r="N451" s="12" t="s">
        <v>2741</v>
      </c>
      <c r="O451" s="12" t="s">
        <v>2742</v>
      </c>
      <c r="P451" s="12" t="s">
        <v>1652</v>
      </c>
      <c r="Q451" s="12" t="s">
        <v>1661</v>
      </c>
      <c r="R451" s="12" t="s">
        <v>1671</v>
      </c>
      <c r="S451" s="12" t="s">
        <v>1737</v>
      </c>
      <c r="T451" s="12" t="s">
        <v>2051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2724</v>
      </c>
      <c r="M452" s="12" t="s">
        <v>2740</v>
      </c>
      <c r="N452" s="12" t="s">
        <v>2741</v>
      </c>
      <c r="O452" s="12" t="s">
        <v>2742</v>
      </c>
      <c r="P452" s="12" t="s">
        <v>1652</v>
      </c>
      <c r="Q452" s="12" t="s">
        <v>1663</v>
      </c>
      <c r="R452" s="12" t="s">
        <v>1671</v>
      </c>
      <c r="S452" s="12" t="s">
        <v>1737</v>
      </c>
      <c r="T452" s="12" t="s">
        <v>2051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2720</v>
      </c>
      <c r="M453" s="12" t="s">
        <v>2719</v>
      </c>
      <c r="N453" s="12" t="s">
        <v>2741</v>
      </c>
      <c r="O453" s="12" t="s">
        <v>2742</v>
      </c>
      <c r="P453" s="12" t="s">
        <v>1652</v>
      </c>
      <c r="Q453" s="12" t="s">
        <v>1665</v>
      </c>
      <c r="R453" s="12" t="s">
        <v>1671</v>
      </c>
      <c r="S453" s="12" t="s">
        <v>1736</v>
      </c>
      <c r="T453" s="12" t="s">
        <v>2052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2720</v>
      </c>
      <c r="M454" s="12" t="s">
        <v>2719</v>
      </c>
      <c r="N454" s="12" t="s">
        <v>2741</v>
      </c>
      <c r="O454" s="12" t="s">
        <v>2742</v>
      </c>
      <c r="P454" s="12" t="s">
        <v>1652</v>
      </c>
      <c r="Q454" s="12" t="s">
        <v>1662</v>
      </c>
      <c r="R454" s="12" t="s">
        <v>1671</v>
      </c>
      <c r="S454" s="12" t="s">
        <v>1736</v>
      </c>
      <c r="T454" s="12" t="s">
        <v>2053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2743</v>
      </c>
      <c r="M455" s="12" t="s">
        <v>2740</v>
      </c>
      <c r="N455" s="12" t="s">
        <v>2744</v>
      </c>
      <c r="O455" s="12" t="s">
        <v>2728</v>
      </c>
      <c r="P455" s="12" t="s">
        <v>1652</v>
      </c>
      <c r="Q455" s="12" t="s">
        <v>1661</v>
      </c>
      <c r="R455" s="12" t="s">
        <v>1671</v>
      </c>
      <c r="S455" s="12" t="s">
        <v>1738</v>
      </c>
      <c r="T455" s="12" t="s">
        <v>2054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2743</v>
      </c>
      <c r="M456" s="12" t="s">
        <v>2740</v>
      </c>
      <c r="N456" s="12" t="s">
        <v>2744</v>
      </c>
      <c r="O456" s="12" t="s">
        <v>2728</v>
      </c>
      <c r="P456" s="12" t="s">
        <v>1652</v>
      </c>
      <c r="Q456" s="12" t="s">
        <v>1661</v>
      </c>
      <c r="R456" s="12" t="s">
        <v>1671</v>
      </c>
      <c r="S456" s="12" t="s">
        <v>1738</v>
      </c>
      <c r="T456" s="12" t="s">
        <v>2055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2743</v>
      </c>
      <c r="M457" s="12" t="s">
        <v>2740</v>
      </c>
      <c r="N457" s="12" t="s">
        <v>2745</v>
      </c>
      <c r="O457" s="12" t="s">
        <v>2732</v>
      </c>
      <c r="P457" s="12" t="s">
        <v>1652</v>
      </c>
      <c r="Q457" s="12" t="s">
        <v>1661</v>
      </c>
      <c r="R457" s="12" t="s">
        <v>1671</v>
      </c>
      <c r="S457" s="12" t="s">
        <v>1738</v>
      </c>
      <c r="T457" s="12" t="s">
        <v>2056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2722</v>
      </c>
      <c r="M458" s="12" t="s">
        <v>2723</v>
      </c>
      <c r="N458" s="12" t="s">
        <v>2746</v>
      </c>
      <c r="O458" s="12" t="s">
        <v>2747</v>
      </c>
      <c r="P458" s="12" t="s">
        <v>1652</v>
      </c>
      <c r="Q458" s="12" t="s">
        <v>1663</v>
      </c>
      <c r="R458" s="12" t="s">
        <v>1671</v>
      </c>
      <c r="S458" s="12" t="s">
        <v>1326</v>
      </c>
      <c r="T458" s="12" t="s">
        <v>2057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2743</v>
      </c>
      <c r="M459" s="12" t="s">
        <v>2740</v>
      </c>
      <c r="N459" s="12" t="s">
        <v>2746</v>
      </c>
      <c r="O459" s="12" t="s">
        <v>2747</v>
      </c>
      <c r="P459" s="12" t="s">
        <v>1652</v>
      </c>
      <c r="Q459" s="12" t="s">
        <v>1666</v>
      </c>
      <c r="R459" s="12" t="s">
        <v>1671</v>
      </c>
      <c r="S459" s="12" t="s">
        <v>1738</v>
      </c>
      <c r="T459" s="12" t="s">
        <v>2002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2743</v>
      </c>
      <c r="M460" s="12" t="s">
        <v>2740</v>
      </c>
      <c r="N460" s="12" t="s">
        <v>2746</v>
      </c>
      <c r="O460" s="12" t="s">
        <v>2747</v>
      </c>
      <c r="P460" s="12" t="s">
        <v>1652</v>
      </c>
      <c r="Q460" s="12" t="s">
        <v>1661</v>
      </c>
      <c r="R460" s="12" t="s">
        <v>1671</v>
      </c>
      <c r="S460" s="12" t="s">
        <v>1738</v>
      </c>
      <c r="T460" s="12" t="s">
        <v>2058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2722</v>
      </c>
      <c r="M461" s="12" t="s">
        <v>2723</v>
      </c>
      <c r="N461" s="12" t="s">
        <v>2746</v>
      </c>
      <c r="O461" s="12" t="s">
        <v>2747</v>
      </c>
      <c r="P461" s="12" t="s">
        <v>1652</v>
      </c>
      <c r="Q461" s="12" t="s">
        <v>1662</v>
      </c>
      <c r="R461" s="12" t="s">
        <v>1671</v>
      </c>
      <c r="S461" s="12" t="s">
        <v>1326</v>
      </c>
      <c r="T461" s="12" t="s">
        <v>2059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2720</v>
      </c>
      <c r="M462" s="12" t="s">
        <v>2721</v>
      </c>
      <c r="N462" s="12" t="s">
        <v>2748</v>
      </c>
      <c r="O462" s="12" t="s">
        <v>2744</v>
      </c>
      <c r="P462" s="12" t="s">
        <v>1652</v>
      </c>
      <c r="Q462" s="12" t="s">
        <v>1663</v>
      </c>
      <c r="R462" s="12" t="s">
        <v>1671</v>
      </c>
      <c r="S462" s="12" t="s">
        <v>1734</v>
      </c>
      <c r="T462" s="12" t="s">
        <v>2060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2720</v>
      </c>
      <c r="M463" s="12" t="s">
        <v>2721</v>
      </c>
      <c r="N463" s="12" t="s">
        <v>2748</v>
      </c>
      <c r="O463" s="12" t="s">
        <v>2744</v>
      </c>
      <c r="P463" s="12" t="s">
        <v>1652</v>
      </c>
      <c r="Q463" s="12" t="s">
        <v>1662</v>
      </c>
      <c r="R463" s="12" t="s">
        <v>1671</v>
      </c>
      <c r="S463" s="12" t="s">
        <v>1734</v>
      </c>
      <c r="T463" s="12" t="s">
        <v>2061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2720</v>
      </c>
      <c r="M464" s="12" t="s">
        <v>2721</v>
      </c>
      <c r="N464" s="12" t="s">
        <v>2749</v>
      </c>
      <c r="O464" s="12" t="s">
        <v>2750</v>
      </c>
      <c r="P464" s="12" t="s">
        <v>1652</v>
      </c>
      <c r="Q464" s="12" t="s">
        <v>1663</v>
      </c>
      <c r="R464" s="12" t="s">
        <v>1671</v>
      </c>
      <c r="S464" s="12" t="s">
        <v>1734</v>
      </c>
      <c r="T464" s="12" t="s">
        <v>2062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2720</v>
      </c>
      <c r="M465" s="12" t="s">
        <v>2721</v>
      </c>
      <c r="N465" s="12" t="s">
        <v>2749</v>
      </c>
      <c r="O465" s="12" t="s">
        <v>2750</v>
      </c>
      <c r="P465" s="12" t="s">
        <v>1652</v>
      </c>
      <c r="Q465" s="12" t="s">
        <v>1662</v>
      </c>
      <c r="R465" s="12" t="s">
        <v>1671</v>
      </c>
      <c r="S465" s="12" t="s">
        <v>1734</v>
      </c>
      <c r="T465" s="12" t="s">
        <v>2063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2720</v>
      </c>
      <c r="M466" s="12" t="s">
        <v>2721</v>
      </c>
      <c r="N466" s="12" t="s">
        <v>2749</v>
      </c>
      <c r="O466" s="12" t="s">
        <v>2750</v>
      </c>
      <c r="P466" s="12" t="s">
        <v>1652</v>
      </c>
      <c r="Q466" s="12" t="s">
        <v>1666</v>
      </c>
      <c r="R466" s="12" t="s">
        <v>1671</v>
      </c>
      <c r="S466" s="12" t="s">
        <v>1734</v>
      </c>
      <c r="T466" s="12" t="s">
        <v>2064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2714</v>
      </c>
      <c r="M467" s="12" t="s">
        <v>2715</v>
      </c>
      <c r="N467" s="12" t="s">
        <v>2751</v>
      </c>
      <c r="O467" s="12" t="s">
        <v>2752</v>
      </c>
      <c r="P467" s="12" t="s">
        <v>1652</v>
      </c>
      <c r="Q467" s="12" t="s">
        <v>1663</v>
      </c>
      <c r="R467" s="12" t="s">
        <v>1671</v>
      </c>
      <c r="S467" s="12" t="s">
        <v>1732</v>
      </c>
      <c r="T467" s="12" t="s">
        <v>1911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2714</v>
      </c>
      <c r="M468" s="12" t="s">
        <v>2715</v>
      </c>
      <c r="N468" s="12" t="s">
        <v>2751</v>
      </c>
      <c r="O468" s="12" t="s">
        <v>2752</v>
      </c>
      <c r="P468" s="12" t="s">
        <v>1652</v>
      </c>
      <c r="Q468" s="12" t="s">
        <v>1666</v>
      </c>
      <c r="R468" s="12" t="s">
        <v>1671</v>
      </c>
      <c r="S468" s="12" t="s">
        <v>1732</v>
      </c>
      <c r="T468" s="12" t="s">
        <v>2065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2714</v>
      </c>
      <c r="M469" s="12" t="s">
        <v>2715</v>
      </c>
      <c r="N469" s="12" t="s">
        <v>2751</v>
      </c>
      <c r="O469" s="12" t="s">
        <v>2752</v>
      </c>
      <c r="P469" s="12" t="s">
        <v>1652</v>
      </c>
      <c r="Q469" s="12" t="s">
        <v>1662</v>
      </c>
      <c r="R469" s="12" t="s">
        <v>1671</v>
      </c>
      <c r="S469" s="12" t="s">
        <v>1732</v>
      </c>
      <c r="T469" s="12" t="s">
        <v>2066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2714</v>
      </c>
      <c r="M470" s="12" t="s">
        <v>2715</v>
      </c>
      <c r="N470" s="12" t="s">
        <v>2753</v>
      </c>
      <c r="O470" s="12" t="s">
        <v>2754</v>
      </c>
      <c r="P470" s="12" t="s">
        <v>1652</v>
      </c>
      <c r="Q470" s="12" t="s">
        <v>1661</v>
      </c>
      <c r="R470" s="12" t="s">
        <v>1671</v>
      </c>
      <c r="S470" s="12" t="s">
        <v>1732</v>
      </c>
      <c r="T470" s="12" t="s">
        <v>1904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2718</v>
      </c>
      <c r="M471" s="12" t="s">
        <v>2719</v>
      </c>
      <c r="N471" s="12" t="s">
        <v>2755</v>
      </c>
      <c r="O471" s="12" t="s">
        <v>2756</v>
      </c>
      <c r="P471" s="12" t="s">
        <v>1652</v>
      </c>
      <c r="Q471" s="12" t="s">
        <v>1663</v>
      </c>
      <c r="R471" s="12" t="s">
        <v>1671</v>
      </c>
      <c r="S471" s="12" t="s">
        <v>1733</v>
      </c>
      <c r="T471" s="12" t="s">
        <v>1934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2718</v>
      </c>
      <c r="M472" s="12" t="s">
        <v>2719</v>
      </c>
      <c r="N472" s="12" t="s">
        <v>2755</v>
      </c>
      <c r="O472" s="12" t="s">
        <v>2756</v>
      </c>
      <c r="P472" s="12" t="s">
        <v>1652</v>
      </c>
      <c r="Q472" s="12" t="s">
        <v>1665</v>
      </c>
      <c r="R472" s="12" t="s">
        <v>1671</v>
      </c>
      <c r="S472" s="12" t="s">
        <v>1733</v>
      </c>
      <c r="T472" s="12" t="s">
        <v>2067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2724</v>
      </c>
      <c r="M473" s="12" t="s">
        <v>2725</v>
      </c>
      <c r="N473" s="12" t="s">
        <v>2757</v>
      </c>
      <c r="O473" s="12" t="s">
        <v>2758</v>
      </c>
      <c r="P473" s="12" t="s">
        <v>1652</v>
      </c>
      <c r="Q473" s="12" t="s">
        <v>1663</v>
      </c>
      <c r="R473" s="12" t="s">
        <v>1671</v>
      </c>
      <c r="S473" s="12" t="s">
        <v>1735</v>
      </c>
      <c r="T473" s="12" t="s">
        <v>2068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2724</v>
      </c>
      <c r="M474" s="12" t="s">
        <v>2725</v>
      </c>
      <c r="N474" s="12" t="s">
        <v>2757</v>
      </c>
      <c r="O474" s="12" t="s">
        <v>2758</v>
      </c>
      <c r="P474" s="12" t="s">
        <v>1652</v>
      </c>
      <c r="Q474" s="12" t="s">
        <v>1661</v>
      </c>
      <c r="R474" s="12" t="s">
        <v>1671</v>
      </c>
      <c r="S474" s="12" t="s">
        <v>1735</v>
      </c>
      <c r="T474" s="12" t="s">
        <v>2069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2724</v>
      </c>
      <c r="M475" s="12" t="s">
        <v>2725</v>
      </c>
      <c r="N475" s="12" t="s">
        <v>2757</v>
      </c>
      <c r="O475" s="12" t="s">
        <v>2758</v>
      </c>
      <c r="P475" s="12" t="s">
        <v>1652</v>
      </c>
      <c r="Q475" s="12" t="s">
        <v>1665</v>
      </c>
      <c r="R475" s="12" t="s">
        <v>1671</v>
      </c>
      <c r="S475" s="12" t="s">
        <v>1735</v>
      </c>
      <c r="T475" s="12" t="s">
        <v>2070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2724</v>
      </c>
      <c r="M476" s="12" t="s">
        <v>2725</v>
      </c>
      <c r="N476" s="12" t="s">
        <v>2757</v>
      </c>
      <c r="O476" s="12" t="s">
        <v>2758</v>
      </c>
      <c r="P476" s="12" t="s">
        <v>1652</v>
      </c>
      <c r="Q476" s="12" t="s">
        <v>1662</v>
      </c>
      <c r="R476" s="12" t="s">
        <v>1671</v>
      </c>
      <c r="S476" s="12" t="s">
        <v>1735</v>
      </c>
      <c r="T476" s="12" t="s">
        <v>2071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2724</v>
      </c>
      <c r="M477" s="12" t="s">
        <v>2725</v>
      </c>
      <c r="N477" s="12" t="s">
        <v>2759</v>
      </c>
      <c r="O477" s="12" t="s">
        <v>2760</v>
      </c>
      <c r="P477" s="12" t="s">
        <v>1652</v>
      </c>
      <c r="Q477" s="12" t="s">
        <v>1663</v>
      </c>
      <c r="R477" s="12" t="s">
        <v>1671</v>
      </c>
      <c r="S477" s="12" t="s">
        <v>1735</v>
      </c>
      <c r="T477" s="12" t="s">
        <v>2072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2724</v>
      </c>
      <c r="M478" s="12" t="s">
        <v>2725</v>
      </c>
      <c r="N478" s="12" t="s">
        <v>2759</v>
      </c>
      <c r="O478" s="12" t="s">
        <v>2760</v>
      </c>
      <c r="P478" s="12" t="s">
        <v>1652</v>
      </c>
      <c r="Q478" s="12" t="s">
        <v>1661</v>
      </c>
      <c r="R478" s="12" t="s">
        <v>1671</v>
      </c>
      <c r="S478" s="12" t="s">
        <v>1735</v>
      </c>
      <c r="T478" s="12" t="s">
        <v>2073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2724</v>
      </c>
      <c r="M479" s="12" t="s">
        <v>2725</v>
      </c>
      <c r="N479" s="12" t="s">
        <v>2759</v>
      </c>
      <c r="O479" s="12" t="s">
        <v>2760</v>
      </c>
      <c r="P479" s="12" t="s">
        <v>1652</v>
      </c>
      <c r="Q479" s="12" t="s">
        <v>1662</v>
      </c>
      <c r="R479" s="12" t="s">
        <v>1671</v>
      </c>
      <c r="S479" s="12" t="s">
        <v>1735</v>
      </c>
      <c r="T479" s="12" t="s">
        <v>2074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2724</v>
      </c>
      <c r="M480" s="12" t="s">
        <v>2725</v>
      </c>
      <c r="N480" s="12" t="s">
        <v>2759</v>
      </c>
      <c r="O480" s="12" t="s">
        <v>2760</v>
      </c>
      <c r="P480" s="12" t="s">
        <v>1652</v>
      </c>
      <c r="Q480" s="12" t="s">
        <v>1665</v>
      </c>
      <c r="R480" s="12" t="s">
        <v>1671</v>
      </c>
      <c r="S480" s="12" t="s">
        <v>1735</v>
      </c>
      <c r="T480" s="12" t="s">
        <v>2075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2724</v>
      </c>
      <c r="M481" s="12" t="s">
        <v>2725</v>
      </c>
      <c r="N481" s="12" t="s">
        <v>2759</v>
      </c>
      <c r="O481" s="12" t="s">
        <v>2760</v>
      </c>
      <c r="P481" s="12" t="s">
        <v>1652</v>
      </c>
      <c r="Q481" s="12" t="s">
        <v>1662</v>
      </c>
      <c r="R481" s="12" t="s">
        <v>1671</v>
      </c>
      <c r="S481" s="12" t="s">
        <v>1735</v>
      </c>
      <c r="T481" s="12" t="s">
        <v>2074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2724</v>
      </c>
      <c r="M482" s="12" t="s">
        <v>2725</v>
      </c>
      <c r="N482" s="12" t="s">
        <v>2759</v>
      </c>
      <c r="O482" s="12" t="s">
        <v>2760</v>
      </c>
      <c r="P482" s="12" t="s">
        <v>1652</v>
      </c>
      <c r="Q482" s="12" t="s">
        <v>1668</v>
      </c>
      <c r="R482" s="12" t="s">
        <v>1671</v>
      </c>
      <c r="S482" s="12" t="s">
        <v>1735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2724</v>
      </c>
      <c r="M483" s="12" t="s">
        <v>2725</v>
      </c>
      <c r="N483" s="12" t="s">
        <v>2759</v>
      </c>
      <c r="O483" s="12" t="s">
        <v>2760</v>
      </c>
      <c r="P483" s="12" t="s">
        <v>1652</v>
      </c>
      <c r="Q483" s="12" t="s">
        <v>1666</v>
      </c>
      <c r="R483" s="12" t="s">
        <v>1671</v>
      </c>
      <c r="S483" s="12" t="s">
        <v>1735</v>
      </c>
      <c r="T483" s="12" t="s">
        <v>1887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2722</v>
      </c>
      <c r="M484" s="12" t="s">
        <v>2740</v>
      </c>
      <c r="N484" s="12" t="s">
        <v>2761</v>
      </c>
      <c r="O484" s="12" t="s">
        <v>2762</v>
      </c>
      <c r="P484" s="12" t="s">
        <v>1652</v>
      </c>
      <c r="Q484" s="12" t="s">
        <v>1663</v>
      </c>
      <c r="R484" s="12" t="s">
        <v>1671</v>
      </c>
      <c r="S484" s="12" t="s">
        <v>1739</v>
      </c>
      <c r="T484" s="12" t="s">
        <v>2076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2722</v>
      </c>
      <c r="M485" s="12" t="s">
        <v>2740</v>
      </c>
      <c r="N485" s="12" t="s">
        <v>2761</v>
      </c>
      <c r="O485" s="12" t="s">
        <v>2762</v>
      </c>
      <c r="P485" s="12" t="s">
        <v>1652</v>
      </c>
      <c r="Q485" s="12" t="s">
        <v>1666</v>
      </c>
      <c r="R485" s="12" t="s">
        <v>1671</v>
      </c>
      <c r="S485" s="12" t="s">
        <v>1739</v>
      </c>
      <c r="T485" s="12" t="s">
        <v>2077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2722</v>
      </c>
      <c r="M486" s="12" t="s">
        <v>2740</v>
      </c>
      <c r="N486" s="12" t="s">
        <v>2761</v>
      </c>
      <c r="O486" s="12" t="s">
        <v>2762</v>
      </c>
      <c r="P486" s="12" t="s">
        <v>1652</v>
      </c>
      <c r="Q486" s="12" t="s">
        <v>1667</v>
      </c>
      <c r="R486" s="12" t="s">
        <v>1671</v>
      </c>
      <c r="S486" s="12" t="s">
        <v>1739</v>
      </c>
      <c r="T486" s="12" t="s">
        <v>2078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2722</v>
      </c>
      <c r="M487" s="12" t="s">
        <v>2740</v>
      </c>
      <c r="N487" s="12" t="s">
        <v>2761</v>
      </c>
      <c r="O487" s="12" t="s">
        <v>2762</v>
      </c>
      <c r="P487" s="12" t="s">
        <v>1652</v>
      </c>
      <c r="Q487" s="12" t="s">
        <v>1661</v>
      </c>
      <c r="R487" s="12" t="s">
        <v>1671</v>
      </c>
      <c r="S487" s="12" t="s">
        <v>1739</v>
      </c>
      <c r="T487" s="12" t="s">
        <v>2079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2722</v>
      </c>
      <c r="M488" s="12" t="s">
        <v>2740</v>
      </c>
      <c r="N488" s="12" t="s">
        <v>2761</v>
      </c>
      <c r="O488" s="12" t="s">
        <v>2762</v>
      </c>
      <c r="P488" s="12" t="s">
        <v>1652</v>
      </c>
      <c r="Q488" s="12" t="s">
        <v>1666</v>
      </c>
      <c r="R488" s="12" t="s">
        <v>1671</v>
      </c>
      <c r="S488" s="12" t="s">
        <v>1739</v>
      </c>
      <c r="T488" s="12" t="s">
        <v>2080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2722</v>
      </c>
      <c r="M489" s="12" t="s">
        <v>2740</v>
      </c>
      <c r="N489" s="12" t="s">
        <v>2763</v>
      </c>
      <c r="O489" s="12" t="s">
        <v>2764</v>
      </c>
      <c r="P489" s="12" t="s">
        <v>1652</v>
      </c>
      <c r="Q489" s="12" t="s">
        <v>1663</v>
      </c>
      <c r="R489" s="12" t="s">
        <v>1671</v>
      </c>
      <c r="S489" s="12" t="s">
        <v>1739</v>
      </c>
      <c r="T489" s="12" t="s">
        <v>2081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2722</v>
      </c>
      <c r="M490" s="12" t="s">
        <v>2740</v>
      </c>
      <c r="N490" s="12" t="s">
        <v>2763</v>
      </c>
      <c r="O490" s="12" t="s">
        <v>2764</v>
      </c>
      <c r="P490" s="12" t="s">
        <v>1652</v>
      </c>
      <c r="Q490" s="12" t="s">
        <v>1662</v>
      </c>
      <c r="R490" s="12" t="s">
        <v>1671</v>
      </c>
      <c r="S490" s="12" t="s">
        <v>1739</v>
      </c>
      <c r="T490" s="12" t="s">
        <v>2082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2722</v>
      </c>
      <c r="M491" s="12" t="s">
        <v>2740</v>
      </c>
      <c r="N491" s="12" t="s">
        <v>2763</v>
      </c>
      <c r="O491" s="12" t="s">
        <v>2764</v>
      </c>
      <c r="P491" s="12" t="s">
        <v>1652</v>
      </c>
      <c r="Q491" s="12" t="s">
        <v>1665</v>
      </c>
      <c r="R491" s="12" t="s">
        <v>1671</v>
      </c>
      <c r="S491" s="12" t="s">
        <v>1739</v>
      </c>
      <c r="T491" s="12" t="s">
        <v>2083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2722</v>
      </c>
      <c r="M492" s="12" t="s">
        <v>2740</v>
      </c>
      <c r="N492" s="12" t="s">
        <v>2763</v>
      </c>
      <c r="O492" s="12" t="s">
        <v>2764</v>
      </c>
      <c r="P492" s="12" t="s">
        <v>1652</v>
      </c>
      <c r="Q492" s="12" t="s">
        <v>1668</v>
      </c>
      <c r="R492" s="12" t="s">
        <v>1671</v>
      </c>
      <c r="S492" s="12" t="s">
        <v>1739</v>
      </c>
      <c r="T492" s="12" t="s">
        <v>2084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2722</v>
      </c>
      <c r="M493" s="12" t="s">
        <v>2740</v>
      </c>
      <c r="N493" s="12" t="s">
        <v>2763</v>
      </c>
      <c r="O493" s="12" t="s">
        <v>2764</v>
      </c>
      <c r="P493" s="12" t="s">
        <v>1652</v>
      </c>
      <c r="Q493" s="12" t="s">
        <v>1666</v>
      </c>
      <c r="R493" s="12" t="s">
        <v>1671</v>
      </c>
      <c r="S493" s="12" t="s">
        <v>1739</v>
      </c>
      <c r="T493" s="12" t="s">
        <v>2085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2722</v>
      </c>
      <c r="M494" s="12" t="s">
        <v>2740</v>
      </c>
      <c r="N494" s="12" t="s">
        <v>2763</v>
      </c>
      <c r="O494" s="12" t="s">
        <v>2764</v>
      </c>
      <c r="P494" s="12" t="s">
        <v>1652</v>
      </c>
      <c r="Q494" s="12" t="s">
        <v>1661</v>
      </c>
      <c r="R494" s="12" t="s">
        <v>1671</v>
      </c>
      <c r="S494" s="12" t="s">
        <v>1739</v>
      </c>
      <c r="T494" s="12" t="s">
        <v>2086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2722</v>
      </c>
      <c r="M495" s="12" t="s">
        <v>2723</v>
      </c>
      <c r="N495" s="12" t="s">
        <v>2765</v>
      </c>
      <c r="O495" s="12" t="s">
        <v>2766</v>
      </c>
      <c r="P495" s="12" t="s">
        <v>1652</v>
      </c>
      <c r="Q495" s="12" t="s">
        <v>1668</v>
      </c>
      <c r="R495" s="12" t="s">
        <v>1671</v>
      </c>
      <c r="S495" s="12" t="s">
        <v>1326</v>
      </c>
      <c r="T495" s="12" t="s">
        <v>2087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2722</v>
      </c>
      <c r="M496" s="12" t="s">
        <v>2723</v>
      </c>
      <c r="N496" s="12" t="s">
        <v>2765</v>
      </c>
      <c r="O496" s="12" t="s">
        <v>2766</v>
      </c>
      <c r="P496" s="12" t="s">
        <v>1652</v>
      </c>
      <c r="Q496" s="12" t="s">
        <v>1666</v>
      </c>
      <c r="R496" s="12" t="s">
        <v>1671</v>
      </c>
      <c r="S496" s="12" t="s">
        <v>1326</v>
      </c>
      <c r="T496" s="12" t="s">
        <v>2088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2722</v>
      </c>
      <c r="M497" s="12" t="s">
        <v>2723</v>
      </c>
      <c r="N497" s="12" t="s">
        <v>2765</v>
      </c>
      <c r="O497" s="12" t="s">
        <v>2766</v>
      </c>
      <c r="P497" s="12" t="s">
        <v>1652</v>
      </c>
      <c r="Q497" s="12" t="s">
        <v>1661</v>
      </c>
      <c r="R497" s="12" t="s">
        <v>1671</v>
      </c>
      <c r="S497" s="12" t="s">
        <v>1326</v>
      </c>
      <c r="T497" s="12" t="s">
        <v>2089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2722</v>
      </c>
      <c r="M498" s="12" t="s">
        <v>2723</v>
      </c>
      <c r="N498" s="12" t="s">
        <v>2765</v>
      </c>
      <c r="O498" s="12" t="s">
        <v>2766</v>
      </c>
      <c r="P498" s="12" t="s">
        <v>1652</v>
      </c>
      <c r="Q498" s="12" t="s">
        <v>1663</v>
      </c>
      <c r="R498" s="12" t="s">
        <v>1671</v>
      </c>
      <c r="S498" s="12" t="s">
        <v>1326</v>
      </c>
      <c r="T498" s="12" t="s">
        <v>2090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2722</v>
      </c>
      <c r="M499" s="12" t="s">
        <v>2723</v>
      </c>
      <c r="N499" s="12" t="s">
        <v>2767</v>
      </c>
      <c r="O499" s="12" t="s">
        <v>2768</v>
      </c>
      <c r="P499" s="12" t="s">
        <v>1652</v>
      </c>
      <c r="Q499" s="12" t="s">
        <v>1663</v>
      </c>
      <c r="R499" s="12" t="s">
        <v>1671</v>
      </c>
      <c r="S499" s="12" t="s">
        <v>1326</v>
      </c>
      <c r="T499" s="12" t="s">
        <v>2091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2722</v>
      </c>
      <c r="M500" s="12" t="s">
        <v>2723</v>
      </c>
      <c r="N500" s="12" t="s">
        <v>2767</v>
      </c>
      <c r="O500" s="12" t="s">
        <v>2768</v>
      </c>
      <c r="P500" s="12" t="s">
        <v>1652</v>
      </c>
      <c r="Q500" s="12" t="s">
        <v>1668</v>
      </c>
      <c r="R500" s="12" t="s">
        <v>1671</v>
      </c>
      <c r="S500" s="12" t="s">
        <v>1326</v>
      </c>
      <c r="T500" s="12" t="s">
        <v>2092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2722</v>
      </c>
      <c r="M501" s="12" t="s">
        <v>2723</v>
      </c>
      <c r="N501" s="12" t="s">
        <v>2767</v>
      </c>
      <c r="O501" s="12" t="s">
        <v>2768</v>
      </c>
      <c r="P501" s="12" t="s">
        <v>1652</v>
      </c>
      <c r="Q501" s="12" t="s">
        <v>1666</v>
      </c>
      <c r="R501" s="12" t="s">
        <v>1671</v>
      </c>
      <c r="S501" s="12" t="s">
        <v>1326</v>
      </c>
      <c r="T501" s="12" t="s">
        <v>2093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2722</v>
      </c>
      <c r="M502" s="12" t="s">
        <v>2723</v>
      </c>
      <c r="N502" s="12" t="s">
        <v>2767</v>
      </c>
      <c r="O502" s="12" t="s">
        <v>2768</v>
      </c>
      <c r="P502" s="12" t="s">
        <v>1652</v>
      </c>
      <c r="Q502" s="12" t="s">
        <v>1662</v>
      </c>
      <c r="R502" s="12" t="s">
        <v>1671</v>
      </c>
      <c r="S502" s="12" t="s">
        <v>1326</v>
      </c>
      <c r="T502" s="12" t="s">
        <v>2094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2743</v>
      </c>
      <c r="M503" s="12" t="s">
        <v>2740</v>
      </c>
      <c r="N503" s="12" t="s">
        <v>2769</v>
      </c>
      <c r="O503" s="12" t="s">
        <v>2770</v>
      </c>
      <c r="P503" s="12" t="s">
        <v>1652</v>
      </c>
      <c r="Q503" s="12" t="s">
        <v>1666</v>
      </c>
      <c r="R503" s="12" t="s">
        <v>1671</v>
      </c>
      <c r="S503" s="12" t="s">
        <v>1738</v>
      </c>
      <c r="T503" s="12" t="s">
        <v>2095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2743</v>
      </c>
      <c r="M504" s="12" t="s">
        <v>2740</v>
      </c>
      <c r="N504" s="12" t="s">
        <v>2769</v>
      </c>
      <c r="O504" s="12" t="s">
        <v>2770</v>
      </c>
      <c r="P504" s="12" t="s">
        <v>1652</v>
      </c>
      <c r="Q504" s="12" t="s">
        <v>1668</v>
      </c>
      <c r="R504" s="12" t="s">
        <v>1671</v>
      </c>
      <c r="S504" s="12" t="s">
        <v>1738</v>
      </c>
      <c r="T504" s="12" t="s">
        <v>2096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2743</v>
      </c>
      <c r="M505" s="12" t="s">
        <v>2740</v>
      </c>
      <c r="N505" s="12" t="s">
        <v>2769</v>
      </c>
      <c r="O505" s="12" t="s">
        <v>2770</v>
      </c>
      <c r="P505" s="12" t="s">
        <v>1652</v>
      </c>
      <c r="Q505" s="12" t="s">
        <v>1663</v>
      </c>
      <c r="R505" s="12" t="s">
        <v>1671</v>
      </c>
      <c r="S505" s="12" t="s">
        <v>1738</v>
      </c>
      <c r="T505" s="12" t="s">
        <v>2097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2743</v>
      </c>
      <c r="M506" s="12" t="s">
        <v>2740</v>
      </c>
      <c r="N506" s="12" t="s">
        <v>2769</v>
      </c>
      <c r="O506" s="12" t="s">
        <v>2770</v>
      </c>
      <c r="P506" s="12" t="s">
        <v>1652</v>
      </c>
      <c r="Q506" s="12" t="s">
        <v>1661</v>
      </c>
      <c r="R506" s="12" t="s">
        <v>1671</v>
      </c>
      <c r="S506" s="12" t="s">
        <v>1738</v>
      </c>
      <c r="T506" s="12" t="s">
        <v>2098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2771</v>
      </c>
      <c r="M507" s="12" t="s">
        <v>2772</v>
      </c>
      <c r="N507" s="12" t="s">
        <v>2773</v>
      </c>
      <c r="O507" s="12" t="s">
        <v>2774</v>
      </c>
      <c r="P507" s="12" t="s">
        <v>1652</v>
      </c>
      <c r="Q507" s="12" t="s">
        <v>1663</v>
      </c>
      <c r="R507" s="12" t="s">
        <v>1671</v>
      </c>
      <c r="S507" s="12" t="s">
        <v>1725</v>
      </c>
      <c r="T507" s="12" t="s">
        <v>2099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2771</v>
      </c>
      <c r="M508" s="12" t="s">
        <v>2772</v>
      </c>
      <c r="N508" s="12" t="s">
        <v>2775</v>
      </c>
      <c r="O508" s="12" t="s">
        <v>2776</v>
      </c>
      <c r="P508" s="12" t="s">
        <v>1652</v>
      </c>
      <c r="Q508" s="12" t="s">
        <v>1663</v>
      </c>
      <c r="R508" s="12" t="s">
        <v>1671</v>
      </c>
      <c r="S508" s="12" t="s">
        <v>1725</v>
      </c>
      <c r="T508" s="12" t="s">
        <v>2100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2771</v>
      </c>
      <c r="M509" s="12" t="s">
        <v>2772</v>
      </c>
      <c r="N509" s="12" t="s">
        <v>2775</v>
      </c>
      <c r="O509" s="12" t="s">
        <v>2776</v>
      </c>
      <c r="P509" s="12" t="s">
        <v>1652</v>
      </c>
      <c r="Q509" s="12" t="s">
        <v>1664</v>
      </c>
      <c r="R509" s="12" t="s">
        <v>1671</v>
      </c>
      <c r="S509" s="12" t="s">
        <v>1725</v>
      </c>
      <c r="T509" s="12" t="s">
        <v>2101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2771</v>
      </c>
      <c r="M510" s="12" t="s">
        <v>2772</v>
      </c>
      <c r="N510" s="12" t="s">
        <v>2775</v>
      </c>
      <c r="O510" s="12" t="s">
        <v>2776</v>
      </c>
      <c r="P510" s="12" t="s">
        <v>1652</v>
      </c>
      <c r="Q510" s="12" t="s">
        <v>1661</v>
      </c>
      <c r="R510" s="12" t="s">
        <v>1671</v>
      </c>
      <c r="S510" s="12" t="s">
        <v>1725</v>
      </c>
      <c r="T510" s="12" t="s">
        <v>2102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2771</v>
      </c>
      <c r="M511" s="12" t="s">
        <v>2772</v>
      </c>
      <c r="N511" s="12" t="s">
        <v>2775</v>
      </c>
      <c r="O511" s="12" t="s">
        <v>2776</v>
      </c>
      <c r="P511" s="12" t="s">
        <v>1652</v>
      </c>
      <c r="Q511" s="12" t="s">
        <v>1668</v>
      </c>
      <c r="R511" s="12" t="s">
        <v>1671</v>
      </c>
      <c r="S511" s="12" t="s">
        <v>1725</v>
      </c>
      <c r="T511" s="12" t="s">
        <v>2103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2771</v>
      </c>
      <c r="M512" s="12" t="s">
        <v>2772</v>
      </c>
      <c r="N512" s="12" t="s">
        <v>2777</v>
      </c>
      <c r="O512" s="12" t="s">
        <v>2778</v>
      </c>
      <c r="P512" s="12" t="s">
        <v>1652</v>
      </c>
      <c r="Q512" s="12" t="s">
        <v>1663</v>
      </c>
      <c r="R512" s="12" t="s">
        <v>1671</v>
      </c>
      <c r="S512" s="12" t="s">
        <v>1725</v>
      </c>
      <c r="T512" s="12" t="s">
        <v>2104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2771</v>
      </c>
      <c r="M513" s="12" t="s">
        <v>2772</v>
      </c>
      <c r="N513" s="12" t="s">
        <v>2777</v>
      </c>
      <c r="O513" s="12" t="s">
        <v>2778</v>
      </c>
      <c r="P513" s="12" t="s">
        <v>1652</v>
      </c>
      <c r="Q513" s="12" t="s">
        <v>1662</v>
      </c>
      <c r="R513" s="12" t="s">
        <v>1671</v>
      </c>
      <c r="S513" s="12" t="s">
        <v>1725</v>
      </c>
      <c r="T513" s="12" t="s">
        <v>2105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2771</v>
      </c>
      <c r="M514" s="12" t="s">
        <v>2772</v>
      </c>
      <c r="N514" s="12" t="s">
        <v>2777</v>
      </c>
      <c r="O514" s="12" t="s">
        <v>2778</v>
      </c>
      <c r="P514" s="12" t="s">
        <v>1652</v>
      </c>
      <c r="Q514" s="12" t="s">
        <v>1661</v>
      </c>
      <c r="R514" s="12" t="s">
        <v>1671</v>
      </c>
      <c r="S514" s="12" t="s">
        <v>1725</v>
      </c>
      <c r="T514" s="12" t="s">
        <v>2028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2771</v>
      </c>
      <c r="M515" s="12" t="s">
        <v>2772</v>
      </c>
      <c r="N515" s="12" t="s">
        <v>2777</v>
      </c>
      <c r="O515" s="12" t="s">
        <v>2778</v>
      </c>
      <c r="P515" s="12" t="s">
        <v>1652</v>
      </c>
      <c r="Q515" s="12" t="s">
        <v>1668</v>
      </c>
      <c r="R515" s="12" t="s">
        <v>1671</v>
      </c>
      <c r="S515" s="12" t="s">
        <v>1725</v>
      </c>
      <c r="T515" s="12" t="s">
        <v>2028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2771</v>
      </c>
      <c r="M516" s="12" t="s">
        <v>2772</v>
      </c>
      <c r="N516" s="12" t="s">
        <v>2718</v>
      </c>
      <c r="O516" s="12" t="s">
        <v>2761</v>
      </c>
      <c r="P516" s="12" t="s">
        <v>1652</v>
      </c>
      <c r="Q516" s="12" t="s">
        <v>1662</v>
      </c>
      <c r="R516" s="12" t="s">
        <v>1671</v>
      </c>
      <c r="S516" s="12" t="s">
        <v>1725</v>
      </c>
      <c r="T516" s="12" t="s">
        <v>2106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2771</v>
      </c>
      <c r="M517" s="12" t="s">
        <v>2772</v>
      </c>
      <c r="N517" s="12" t="s">
        <v>2718</v>
      </c>
      <c r="O517" s="12" t="s">
        <v>2761</v>
      </c>
      <c r="P517" s="12" t="s">
        <v>1652</v>
      </c>
      <c r="Q517" s="12" t="s">
        <v>1663</v>
      </c>
      <c r="R517" s="12" t="s">
        <v>1671</v>
      </c>
      <c r="S517" s="12" t="s">
        <v>1725</v>
      </c>
      <c r="T517" s="12" t="s">
        <v>2107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2771</v>
      </c>
      <c r="M518" s="12" t="s">
        <v>2772</v>
      </c>
      <c r="N518" s="12" t="s">
        <v>2779</v>
      </c>
      <c r="O518" s="12" t="s">
        <v>2763</v>
      </c>
      <c r="P518" s="12" t="s">
        <v>1652</v>
      </c>
      <c r="Q518" s="12" t="s">
        <v>1661</v>
      </c>
      <c r="R518" s="12" t="s">
        <v>1671</v>
      </c>
      <c r="S518" s="12" t="s">
        <v>1725</v>
      </c>
      <c r="T518" s="12" t="s">
        <v>2108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2771</v>
      </c>
      <c r="M519" s="12" t="s">
        <v>2772</v>
      </c>
      <c r="N519" s="12" t="s">
        <v>2779</v>
      </c>
      <c r="O519" s="12" t="s">
        <v>2763</v>
      </c>
      <c r="P519" s="12" t="s">
        <v>1652</v>
      </c>
      <c r="Q519" s="12" t="s">
        <v>1666</v>
      </c>
      <c r="R519" s="12" t="s">
        <v>1671</v>
      </c>
      <c r="S519" s="12" t="s">
        <v>1725</v>
      </c>
      <c r="T519" s="12" t="s">
        <v>2109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2771</v>
      </c>
      <c r="M520" s="12" t="s">
        <v>2772</v>
      </c>
      <c r="N520" s="12" t="s">
        <v>2779</v>
      </c>
      <c r="O520" s="12" t="s">
        <v>2763</v>
      </c>
      <c r="P520" s="12" t="s">
        <v>1652</v>
      </c>
      <c r="Q520" s="12" t="s">
        <v>1663</v>
      </c>
      <c r="R520" s="12" t="s">
        <v>1671</v>
      </c>
      <c r="S520" s="12" t="s">
        <v>1725</v>
      </c>
      <c r="T520" s="12" t="s">
        <v>2110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2771</v>
      </c>
      <c r="M521" s="12" t="s">
        <v>2772</v>
      </c>
      <c r="N521" s="12" t="s">
        <v>2780</v>
      </c>
      <c r="O521" s="12" t="s">
        <v>2765</v>
      </c>
      <c r="P521" s="12" t="s">
        <v>1652</v>
      </c>
      <c r="Q521" s="12" t="s">
        <v>1668</v>
      </c>
      <c r="R521" s="12" t="s">
        <v>1671</v>
      </c>
      <c r="S521" s="12" t="s">
        <v>1725</v>
      </c>
      <c r="T521" s="12" t="s">
        <v>2091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2771</v>
      </c>
      <c r="M522" s="12" t="s">
        <v>2772</v>
      </c>
      <c r="N522" s="12" t="s">
        <v>2780</v>
      </c>
      <c r="O522" s="12" t="s">
        <v>2765</v>
      </c>
      <c r="P522" s="12" t="s">
        <v>1652</v>
      </c>
      <c r="Q522" s="12" t="s">
        <v>1663</v>
      </c>
      <c r="R522" s="12" t="s">
        <v>1671</v>
      </c>
      <c r="S522" s="12" t="s">
        <v>1725</v>
      </c>
      <c r="T522" s="12" t="s">
        <v>2111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2771</v>
      </c>
      <c r="M523" s="12" t="s">
        <v>2772</v>
      </c>
      <c r="N523" s="12" t="s">
        <v>2780</v>
      </c>
      <c r="O523" s="12" t="s">
        <v>2765</v>
      </c>
      <c r="P523" s="12" t="s">
        <v>1652</v>
      </c>
      <c r="Q523" s="12" t="s">
        <v>1661</v>
      </c>
      <c r="R523" s="12" t="s">
        <v>1671</v>
      </c>
      <c r="S523" s="12" t="s">
        <v>1725</v>
      </c>
      <c r="T523" s="12" t="s">
        <v>2112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2771</v>
      </c>
      <c r="M524" s="12" t="s">
        <v>2772</v>
      </c>
      <c r="N524" s="12" t="s">
        <v>2781</v>
      </c>
      <c r="O524" s="12" t="s">
        <v>2767</v>
      </c>
      <c r="P524" s="12" t="s">
        <v>1652</v>
      </c>
      <c r="Q524" s="12" t="s">
        <v>1663</v>
      </c>
      <c r="R524" s="12" t="s">
        <v>1671</v>
      </c>
      <c r="S524" s="12" t="s">
        <v>1725</v>
      </c>
      <c r="T524" s="12" t="s">
        <v>2113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2771</v>
      </c>
      <c r="M525" s="12" t="s">
        <v>2772</v>
      </c>
      <c r="N525" s="12" t="s">
        <v>2781</v>
      </c>
      <c r="O525" s="12" t="s">
        <v>2767</v>
      </c>
      <c r="P525" s="12" t="s">
        <v>1652</v>
      </c>
      <c r="Q525" s="12" t="s">
        <v>1662</v>
      </c>
      <c r="R525" s="12" t="s">
        <v>1671</v>
      </c>
      <c r="S525" s="12" t="s">
        <v>1725</v>
      </c>
      <c r="T525" s="12" t="s">
        <v>2114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2771</v>
      </c>
      <c r="M526" s="12" t="s">
        <v>2772</v>
      </c>
      <c r="N526" s="12" t="s">
        <v>2781</v>
      </c>
      <c r="O526" s="12" t="s">
        <v>2767</v>
      </c>
      <c r="P526" s="12" t="s">
        <v>1652</v>
      </c>
      <c r="Q526" s="12" t="s">
        <v>1661</v>
      </c>
      <c r="R526" s="12" t="s">
        <v>1671</v>
      </c>
      <c r="S526" s="12" t="s">
        <v>1725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2771</v>
      </c>
      <c r="M527" s="12" t="s">
        <v>2772</v>
      </c>
      <c r="N527" s="12" t="s">
        <v>2781</v>
      </c>
      <c r="O527" s="12" t="s">
        <v>2767</v>
      </c>
      <c r="P527" s="12" t="s">
        <v>1652</v>
      </c>
      <c r="Q527" s="12" t="s">
        <v>1665</v>
      </c>
      <c r="R527" s="12" t="s">
        <v>1671</v>
      </c>
      <c r="S527" s="12" t="s">
        <v>1725</v>
      </c>
      <c r="T527" s="12" t="s">
        <v>2115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2782</v>
      </c>
      <c r="M528" s="12" t="s">
        <v>2783</v>
      </c>
      <c r="N528" s="12" t="s">
        <v>2784</v>
      </c>
      <c r="O528" s="12" t="s">
        <v>2779</v>
      </c>
      <c r="P528" s="12" t="s">
        <v>1652</v>
      </c>
      <c r="Q528" s="12" t="s">
        <v>1663</v>
      </c>
      <c r="R528" s="12" t="s">
        <v>1671</v>
      </c>
      <c r="S528" s="12" t="s">
        <v>1727</v>
      </c>
      <c r="T528" s="12" t="s">
        <v>2116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2782</v>
      </c>
      <c r="M529" s="12" t="s">
        <v>2783</v>
      </c>
      <c r="N529" s="12" t="s">
        <v>2784</v>
      </c>
      <c r="O529" s="12" t="s">
        <v>2779</v>
      </c>
      <c r="P529" s="12" t="s">
        <v>1652</v>
      </c>
      <c r="Q529" s="12" t="s">
        <v>1661</v>
      </c>
      <c r="R529" s="12" t="s">
        <v>1671</v>
      </c>
      <c r="S529" s="12" t="s">
        <v>1727</v>
      </c>
      <c r="T529" s="12" t="s">
        <v>2117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2782</v>
      </c>
      <c r="M530" s="12" t="s">
        <v>2783</v>
      </c>
      <c r="N530" s="12" t="s">
        <v>2784</v>
      </c>
      <c r="O530" s="12" t="s">
        <v>2779</v>
      </c>
      <c r="P530" s="12" t="s">
        <v>1652</v>
      </c>
      <c r="Q530" s="12" t="s">
        <v>1666</v>
      </c>
      <c r="R530" s="12" t="s">
        <v>1671</v>
      </c>
      <c r="S530" s="12" t="s">
        <v>1727</v>
      </c>
      <c r="T530" s="12" t="s">
        <v>2116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2782</v>
      </c>
      <c r="M531" s="12" t="s">
        <v>2783</v>
      </c>
      <c r="N531" s="12" t="s">
        <v>2785</v>
      </c>
      <c r="O531" s="12" t="s">
        <v>2781</v>
      </c>
      <c r="P531" s="12" t="s">
        <v>1652</v>
      </c>
      <c r="Q531" s="12" t="s">
        <v>1666</v>
      </c>
      <c r="R531" s="12" t="s">
        <v>1671</v>
      </c>
      <c r="S531" s="12" t="s">
        <v>1727</v>
      </c>
      <c r="T531" s="12" t="s">
        <v>2118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2782</v>
      </c>
      <c r="M532" s="12" t="s">
        <v>2783</v>
      </c>
      <c r="N532" s="12" t="s">
        <v>2785</v>
      </c>
      <c r="O532" s="12" t="s">
        <v>2781</v>
      </c>
      <c r="P532" s="12" t="s">
        <v>1652</v>
      </c>
      <c r="Q532" s="12" t="s">
        <v>1663</v>
      </c>
      <c r="R532" s="12" t="s">
        <v>1671</v>
      </c>
      <c r="S532" s="12" t="s">
        <v>1727</v>
      </c>
      <c r="T532" s="12" t="s">
        <v>2119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2782</v>
      </c>
      <c r="M533" s="12" t="s">
        <v>2783</v>
      </c>
      <c r="N533" s="12" t="s">
        <v>2785</v>
      </c>
      <c r="O533" s="12" t="s">
        <v>2781</v>
      </c>
      <c r="P533" s="12" t="s">
        <v>1652</v>
      </c>
      <c r="Q533" s="12" t="s">
        <v>1661</v>
      </c>
      <c r="R533" s="12" t="s">
        <v>1671</v>
      </c>
      <c r="S533" s="12" t="s">
        <v>1727</v>
      </c>
      <c r="T533" s="12" t="s">
        <v>2120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2782</v>
      </c>
      <c r="M534" s="12" t="s">
        <v>2783</v>
      </c>
      <c r="N534" s="12" t="s">
        <v>2786</v>
      </c>
      <c r="O534" s="12" t="s">
        <v>2787</v>
      </c>
      <c r="P534" s="12" t="s">
        <v>1652</v>
      </c>
      <c r="Q534" s="12" t="s">
        <v>1661</v>
      </c>
      <c r="R534" s="12" t="s">
        <v>1671</v>
      </c>
      <c r="S534" s="12" t="s">
        <v>1727</v>
      </c>
      <c r="T534" s="12" t="s">
        <v>2121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2782</v>
      </c>
      <c r="M535" s="12" t="s">
        <v>2783</v>
      </c>
      <c r="N535" s="12" t="s">
        <v>2786</v>
      </c>
      <c r="O535" s="12" t="s">
        <v>2787</v>
      </c>
      <c r="P535" s="12" t="s">
        <v>1652</v>
      </c>
      <c r="Q535" s="12" t="s">
        <v>1666</v>
      </c>
      <c r="R535" s="12" t="s">
        <v>1671</v>
      </c>
      <c r="S535" s="12" t="s">
        <v>1727</v>
      </c>
      <c r="T535" s="12" t="s">
        <v>2122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2782</v>
      </c>
      <c r="M536" s="12" t="s">
        <v>2783</v>
      </c>
      <c r="N536" s="12" t="s">
        <v>2786</v>
      </c>
      <c r="O536" s="12" t="s">
        <v>2787</v>
      </c>
      <c r="P536" s="12" t="s">
        <v>1652</v>
      </c>
      <c r="Q536" s="12" t="s">
        <v>1665</v>
      </c>
      <c r="R536" s="12" t="s">
        <v>1671</v>
      </c>
      <c r="S536" s="12" t="s">
        <v>1727</v>
      </c>
      <c r="T536" s="12" t="s">
        <v>2123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2782</v>
      </c>
      <c r="M537" s="12" t="s">
        <v>2783</v>
      </c>
      <c r="N537" s="12" t="s">
        <v>2788</v>
      </c>
      <c r="O537" s="12" t="s">
        <v>2789</v>
      </c>
      <c r="P537" s="12" t="s">
        <v>1652</v>
      </c>
      <c r="Q537" s="12" t="s">
        <v>1661</v>
      </c>
      <c r="R537" s="12" t="s">
        <v>1671</v>
      </c>
      <c r="S537" s="12" t="s">
        <v>1727</v>
      </c>
      <c r="T537" s="12" t="s">
        <v>2124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2782</v>
      </c>
      <c r="M538" s="12" t="s">
        <v>2783</v>
      </c>
      <c r="N538" s="12" t="s">
        <v>2788</v>
      </c>
      <c r="O538" s="12" t="s">
        <v>2789</v>
      </c>
      <c r="P538" s="12" t="s">
        <v>1652</v>
      </c>
      <c r="Q538" s="12" t="s">
        <v>1665</v>
      </c>
      <c r="R538" s="12" t="s">
        <v>1671</v>
      </c>
      <c r="S538" s="12" t="s">
        <v>1727</v>
      </c>
      <c r="T538" s="12" t="s">
        <v>2125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2782</v>
      </c>
      <c r="M539" s="12" t="s">
        <v>2783</v>
      </c>
      <c r="N539" s="12" t="s">
        <v>2788</v>
      </c>
      <c r="O539" s="12" t="s">
        <v>2789</v>
      </c>
      <c r="P539" s="12" t="s">
        <v>1652</v>
      </c>
      <c r="Q539" s="12" t="s">
        <v>1666</v>
      </c>
      <c r="R539" s="12" t="s">
        <v>1671</v>
      </c>
      <c r="S539" s="12" t="s">
        <v>1727</v>
      </c>
      <c r="T539" s="12" t="s">
        <v>2077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2782</v>
      </c>
      <c r="M540" s="12" t="s">
        <v>2783</v>
      </c>
      <c r="N540" s="12" t="s">
        <v>2788</v>
      </c>
      <c r="O540" s="12" t="s">
        <v>2789</v>
      </c>
      <c r="P540" s="12" t="s">
        <v>1652</v>
      </c>
      <c r="Q540" s="12" t="s">
        <v>1663</v>
      </c>
      <c r="R540" s="12" t="s">
        <v>1671</v>
      </c>
      <c r="S540" s="12" t="s">
        <v>1727</v>
      </c>
      <c r="T540" s="12" t="s">
        <v>1996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2782</v>
      </c>
      <c r="M541" s="12" t="s">
        <v>2783</v>
      </c>
      <c r="N541" s="12" t="s">
        <v>2788</v>
      </c>
      <c r="O541" s="12" t="s">
        <v>2789</v>
      </c>
      <c r="P541" s="12" t="s">
        <v>1652</v>
      </c>
      <c r="Q541" s="12" t="s">
        <v>1668</v>
      </c>
      <c r="R541" s="12" t="s">
        <v>1671</v>
      </c>
      <c r="S541" s="12" t="s">
        <v>1727</v>
      </c>
      <c r="T541" s="12" t="s">
        <v>2126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2782</v>
      </c>
      <c r="M542" s="12" t="s">
        <v>2783</v>
      </c>
      <c r="N542" s="12" t="s">
        <v>2788</v>
      </c>
      <c r="O542" s="12" t="s">
        <v>2789</v>
      </c>
      <c r="P542" s="12" t="s">
        <v>1652</v>
      </c>
      <c r="Q542" s="12" t="s">
        <v>1666</v>
      </c>
      <c r="R542" s="12" t="s">
        <v>1671</v>
      </c>
      <c r="S542" s="12" t="s">
        <v>1727</v>
      </c>
      <c r="T542" s="12" t="s">
        <v>2127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2790</v>
      </c>
      <c r="M543" s="12" t="s">
        <v>2791</v>
      </c>
      <c r="N543" s="12" t="s">
        <v>2792</v>
      </c>
      <c r="O543" s="12" t="s">
        <v>2793</v>
      </c>
      <c r="P543" s="12" t="s">
        <v>1652</v>
      </c>
      <c r="Q543" s="12" t="s">
        <v>1663</v>
      </c>
      <c r="R543" s="12" t="s">
        <v>1671</v>
      </c>
      <c r="S543" s="12" t="s">
        <v>1728</v>
      </c>
      <c r="T543" s="12" t="s">
        <v>2081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2790</v>
      </c>
      <c r="M544" s="12" t="s">
        <v>2791</v>
      </c>
      <c r="N544" s="12" t="s">
        <v>2794</v>
      </c>
      <c r="O544" s="12" t="s">
        <v>2795</v>
      </c>
      <c r="P544" s="12" t="s">
        <v>1652</v>
      </c>
      <c r="Q544" s="12" t="s">
        <v>1663</v>
      </c>
      <c r="R544" s="12" t="s">
        <v>1671</v>
      </c>
      <c r="S544" s="12" t="s">
        <v>1728</v>
      </c>
      <c r="T544" s="12" t="s">
        <v>2128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2790</v>
      </c>
      <c r="M545" s="12" t="s">
        <v>2791</v>
      </c>
      <c r="N545" s="12" t="s">
        <v>2796</v>
      </c>
      <c r="O545" s="12" t="s">
        <v>2797</v>
      </c>
      <c r="P545" s="12" t="s">
        <v>1652</v>
      </c>
      <c r="Q545" s="12" t="s">
        <v>1666</v>
      </c>
      <c r="R545" s="12" t="s">
        <v>1671</v>
      </c>
      <c r="S545" s="12" t="s">
        <v>1728</v>
      </c>
      <c r="T545" s="12" t="s">
        <v>2117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2790</v>
      </c>
      <c r="M546" s="12" t="s">
        <v>2791</v>
      </c>
      <c r="N546" s="12" t="s">
        <v>2796</v>
      </c>
      <c r="O546" s="12" t="s">
        <v>2797</v>
      </c>
      <c r="P546" s="12" t="s">
        <v>1652</v>
      </c>
      <c r="Q546" s="12" t="s">
        <v>1663</v>
      </c>
      <c r="R546" s="12" t="s">
        <v>1671</v>
      </c>
      <c r="S546" s="12" t="s">
        <v>1728</v>
      </c>
      <c r="T546" s="12" t="s">
        <v>2129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2790</v>
      </c>
      <c r="M547" s="12" t="s">
        <v>2791</v>
      </c>
      <c r="N547" s="12" t="s">
        <v>2796</v>
      </c>
      <c r="O547" s="12" t="s">
        <v>2797</v>
      </c>
      <c r="P547" s="12" t="s">
        <v>1652</v>
      </c>
      <c r="Q547" s="12" t="s">
        <v>1665</v>
      </c>
      <c r="R547" s="12" t="s">
        <v>1671</v>
      </c>
      <c r="S547" s="12" t="s">
        <v>1728</v>
      </c>
      <c r="T547" s="12" t="s">
        <v>2130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2790</v>
      </c>
      <c r="M548" s="12" t="s">
        <v>2791</v>
      </c>
      <c r="N548" s="12" t="s">
        <v>2796</v>
      </c>
      <c r="O548" s="12" t="s">
        <v>2797</v>
      </c>
      <c r="P548" s="12" t="s">
        <v>1652</v>
      </c>
      <c r="Q548" s="12" t="s">
        <v>1664</v>
      </c>
      <c r="R548" s="12" t="s">
        <v>1671</v>
      </c>
      <c r="S548" s="12" t="s">
        <v>1728</v>
      </c>
      <c r="T548" s="12" t="s">
        <v>2131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2790</v>
      </c>
      <c r="M549" s="12" t="s">
        <v>2791</v>
      </c>
      <c r="N549" s="12" t="s">
        <v>2798</v>
      </c>
      <c r="O549" s="12" t="s">
        <v>2799</v>
      </c>
      <c r="P549" s="12" t="s">
        <v>1652</v>
      </c>
      <c r="Q549" s="12" t="s">
        <v>1666</v>
      </c>
      <c r="R549" s="12" t="s">
        <v>1671</v>
      </c>
      <c r="S549" s="12" t="s">
        <v>1728</v>
      </c>
      <c r="T549" s="12" t="s">
        <v>2118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2790</v>
      </c>
      <c r="M550" s="12" t="s">
        <v>2791</v>
      </c>
      <c r="N550" s="12" t="s">
        <v>2798</v>
      </c>
      <c r="O550" s="12" t="s">
        <v>2799</v>
      </c>
      <c r="P550" s="12" t="s">
        <v>1652</v>
      </c>
      <c r="Q550" s="12" t="s">
        <v>1663</v>
      </c>
      <c r="R550" s="12" t="s">
        <v>1671</v>
      </c>
      <c r="S550" s="12" t="s">
        <v>1728</v>
      </c>
      <c r="T550" s="12" t="s">
        <v>2083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2790</v>
      </c>
      <c r="M551" s="12" t="s">
        <v>2791</v>
      </c>
      <c r="N551" s="12" t="s">
        <v>2798</v>
      </c>
      <c r="O551" s="12" t="s">
        <v>2799</v>
      </c>
      <c r="P551" s="12" t="s">
        <v>1652</v>
      </c>
      <c r="Q551" s="12" t="s">
        <v>1669</v>
      </c>
      <c r="R551" s="12" t="s">
        <v>1671</v>
      </c>
      <c r="S551" s="12" t="s">
        <v>1728</v>
      </c>
      <c r="T551" s="12" t="s">
        <v>2132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2790</v>
      </c>
      <c r="M552" s="12" t="s">
        <v>2791</v>
      </c>
      <c r="N552" s="12" t="s">
        <v>2798</v>
      </c>
      <c r="O552" s="12" t="s">
        <v>2799</v>
      </c>
      <c r="P552" s="12" t="s">
        <v>1652</v>
      </c>
      <c r="Q552" s="12" t="s">
        <v>1665</v>
      </c>
      <c r="R552" s="12" t="s">
        <v>1671</v>
      </c>
      <c r="S552" s="12" t="s">
        <v>1728</v>
      </c>
      <c r="T552" s="12" t="s">
        <v>2123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2790</v>
      </c>
      <c r="M553" s="12" t="s">
        <v>2791</v>
      </c>
      <c r="N553" s="12" t="s">
        <v>2798</v>
      </c>
      <c r="O553" s="12" t="s">
        <v>2799</v>
      </c>
      <c r="P553" s="12" t="s">
        <v>1652</v>
      </c>
      <c r="Q553" s="12" t="s">
        <v>1661</v>
      </c>
      <c r="R553" s="12" t="s">
        <v>1671</v>
      </c>
      <c r="S553" s="12" t="s">
        <v>1728</v>
      </c>
      <c r="T553" s="12" t="s">
        <v>2133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2790</v>
      </c>
      <c r="M554" s="12" t="s">
        <v>2791</v>
      </c>
      <c r="N554" s="12" t="s">
        <v>2798</v>
      </c>
      <c r="O554" s="12" t="s">
        <v>2799</v>
      </c>
      <c r="P554" s="12" t="s">
        <v>1652</v>
      </c>
      <c r="Q554" s="12" t="s">
        <v>1667</v>
      </c>
      <c r="R554" s="12" t="s">
        <v>1671</v>
      </c>
      <c r="S554" s="12" t="s">
        <v>1728</v>
      </c>
      <c r="T554" s="12" t="s">
        <v>2134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2790</v>
      </c>
      <c r="M555" s="12" t="s">
        <v>2791</v>
      </c>
      <c r="N555" s="12" t="s">
        <v>2800</v>
      </c>
      <c r="O555" s="12" t="s">
        <v>2801</v>
      </c>
      <c r="P555" s="12" t="s">
        <v>1652</v>
      </c>
      <c r="Q555" s="12" t="s">
        <v>1666</v>
      </c>
      <c r="R555" s="12" t="s">
        <v>1671</v>
      </c>
      <c r="S555" s="12" t="s">
        <v>1728</v>
      </c>
      <c r="T555" s="12" t="s">
        <v>2135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2790</v>
      </c>
      <c r="M556" s="12" t="s">
        <v>2791</v>
      </c>
      <c r="N556" s="12" t="s">
        <v>2800</v>
      </c>
      <c r="O556" s="12" t="s">
        <v>2801</v>
      </c>
      <c r="P556" s="12" t="s">
        <v>1652</v>
      </c>
      <c r="Q556" s="12" t="s">
        <v>1661</v>
      </c>
      <c r="R556" s="12" t="s">
        <v>1671</v>
      </c>
      <c r="S556" s="12" t="s">
        <v>1728</v>
      </c>
      <c r="T556" s="12" t="s">
        <v>2111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2790</v>
      </c>
      <c r="M557" s="12" t="s">
        <v>2791</v>
      </c>
      <c r="N557" s="12" t="s">
        <v>2800</v>
      </c>
      <c r="O557" s="12" t="s">
        <v>2801</v>
      </c>
      <c r="P557" s="12" t="s">
        <v>1652</v>
      </c>
      <c r="Q557" s="12" t="s">
        <v>1663</v>
      </c>
      <c r="R557" s="12" t="s">
        <v>1671</v>
      </c>
      <c r="S557" s="12" t="s">
        <v>1728</v>
      </c>
      <c r="T557" s="12" t="s">
        <v>2136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2802</v>
      </c>
      <c r="M558" s="12" t="s">
        <v>2803</v>
      </c>
      <c r="N558" s="12" t="s">
        <v>2804</v>
      </c>
      <c r="O558" s="12" t="s">
        <v>2805</v>
      </c>
      <c r="P558" s="12" t="s">
        <v>1652</v>
      </c>
      <c r="Q558" s="12" t="s">
        <v>1668</v>
      </c>
      <c r="R558" s="12" t="s">
        <v>1671</v>
      </c>
      <c r="S558" s="12" t="s">
        <v>1740</v>
      </c>
      <c r="T558" s="12" t="s">
        <v>2137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2802</v>
      </c>
      <c r="M559" s="12" t="s">
        <v>2803</v>
      </c>
      <c r="N559" s="12" t="s">
        <v>2804</v>
      </c>
      <c r="O559" s="12" t="s">
        <v>2805</v>
      </c>
      <c r="P559" s="12" t="s">
        <v>1652</v>
      </c>
      <c r="Q559" s="12" t="s">
        <v>1666</v>
      </c>
      <c r="R559" s="12" t="s">
        <v>1671</v>
      </c>
      <c r="S559" s="12" t="s">
        <v>1740</v>
      </c>
      <c r="T559" s="12" t="s">
        <v>2138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2802</v>
      </c>
      <c r="M560" s="12" t="s">
        <v>2803</v>
      </c>
      <c r="N560" s="12" t="s">
        <v>2804</v>
      </c>
      <c r="O560" s="12" t="s">
        <v>2805</v>
      </c>
      <c r="P560" s="12" t="s">
        <v>1652</v>
      </c>
      <c r="Q560" s="12" t="s">
        <v>1665</v>
      </c>
      <c r="R560" s="12" t="s">
        <v>1671</v>
      </c>
      <c r="S560" s="12" t="s">
        <v>1740</v>
      </c>
      <c r="T560" s="12" t="s">
        <v>2139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2802</v>
      </c>
      <c r="M561" s="12" t="s">
        <v>2803</v>
      </c>
      <c r="N561" s="12" t="s">
        <v>2804</v>
      </c>
      <c r="O561" s="12" t="s">
        <v>2805</v>
      </c>
      <c r="P561" s="12" t="s">
        <v>1652</v>
      </c>
      <c r="Q561" s="12" t="s">
        <v>1663</v>
      </c>
      <c r="R561" s="12" t="s">
        <v>1671</v>
      </c>
      <c r="S561" s="12" t="s">
        <v>1740</v>
      </c>
      <c r="T561" s="12" t="s">
        <v>2138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2802</v>
      </c>
      <c r="M562" s="12" t="s">
        <v>2803</v>
      </c>
      <c r="N562" s="12" t="s">
        <v>2806</v>
      </c>
      <c r="O562" s="12" t="s">
        <v>2807</v>
      </c>
      <c r="P562" s="12" t="s">
        <v>1652</v>
      </c>
      <c r="Q562" s="12" t="s">
        <v>1666</v>
      </c>
      <c r="R562" s="12" t="s">
        <v>1671</v>
      </c>
      <c r="S562" s="12" t="s">
        <v>1740</v>
      </c>
      <c r="T562" s="12" t="s">
        <v>1917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2802</v>
      </c>
      <c r="M563" s="12" t="s">
        <v>2803</v>
      </c>
      <c r="N563" s="12" t="s">
        <v>2806</v>
      </c>
      <c r="O563" s="12" t="s">
        <v>2807</v>
      </c>
      <c r="P563" s="12" t="s">
        <v>1652</v>
      </c>
      <c r="Q563" s="12" t="s">
        <v>1661</v>
      </c>
      <c r="R563" s="12" t="s">
        <v>1671</v>
      </c>
      <c r="S563" s="12" t="s">
        <v>1740</v>
      </c>
      <c r="T563" s="12" t="s">
        <v>1964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2802</v>
      </c>
      <c r="M564" s="12" t="s">
        <v>2803</v>
      </c>
      <c r="N564" s="12" t="s">
        <v>2806</v>
      </c>
      <c r="O564" s="12" t="s">
        <v>2808</v>
      </c>
      <c r="P564" s="12" t="s">
        <v>1652</v>
      </c>
      <c r="Q564" s="12" t="s">
        <v>1669</v>
      </c>
      <c r="R564" s="12" t="s">
        <v>1671</v>
      </c>
      <c r="S564" s="12" t="s">
        <v>1740</v>
      </c>
      <c r="T564" s="12" t="s">
        <v>2140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2802</v>
      </c>
      <c r="M565" s="12" t="s">
        <v>2803</v>
      </c>
      <c r="N565" s="12" t="s">
        <v>2806</v>
      </c>
      <c r="O565" s="12" t="s">
        <v>2807</v>
      </c>
      <c r="P565" s="12" t="s">
        <v>1652</v>
      </c>
      <c r="Q565" s="12" t="s">
        <v>1665</v>
      </c>
      <c r="R565" s="12" t="s">
        <v>1671</v>
      </c>
      <c r="S565" s="12" t="s">
        <v>1740</v>
      </c>
      <c r="T565" s="12" t="s">
        <v>2141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2802</v>
      </c>
      <c r="M566" s="12" t="s">
        <v>2803</v>
      </c>
      <c r="N566" s="12" t="s">
        <v>2809</v>
      </c>
      <c r="O566" s="12" t="s">
        <v>2810</v>
      </c>
      <c r="P566" s="12" t="s">
        <v>1652</v>
      </c>
      <c r="Q566" s="12" t="s">
        <v>1666</v>
      </c>
      <c r="R566" s="12" t="s">
        <v>1671</v>
      </c>
      <c r="S566" s="12" t="s">
        <v>1740</v>
      </c>
      <c r="T566" s="12" t="s">
        <v>1834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2802</v>
      </c>
      <c r="M567" s="12" t="s">
        <v>2803</v>
      </c>
      <c r="N567" s="12" t="s">
        <v>2809</v>
      </c>
      <c r="O567" s="12" t="s">
        <v>2811</v>
      </c>
      <c r="P567" s="12" t="s">
        <v>1652</v>
      </c>
      <c r="Q567" s="12" t="s">
        <v>1662</v>
      </c>
      <c r="R567" s="12" t="s">
        <v>1671</v>
      </c>
      <c r="S567" s="12" t="s">
        <v>1740</v>
      </c>
      <c r="T567" s="12" t="s">
        <v>2142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2802</v>
      </c>
      <c r="M568" s="12" t="s">
        <v>2803</v>
      </c>
      <c r="N568" s="12" t="s">
        <v>2809</v>
      </c>
      <c r="O568" s="12" t="s">
        <v>2812</v>
      </c>
      <c r="P568" s="12" t="s">
        <v>1652</v>
      </c>
      <c r="Q568" s="12" t="s">
        <v>1663</v>
      </c>
      <c r="R568" s="12" t="s">
        <v>1671</v>
      </c>
      <c r="S568" s="12" t="s">
        <v>1740</v>
      </c>
      <c r="T568" s="12" t="s">
        <v>2143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2802</v>
      </c>
      <c r="M569" s="12" t="s">
        <v>2803</v>
      </c>
      <c r="N569" s="12" t="s">
        <v>2809</v>
      </c>
      <c r="O569" s="12" t="s">
        <v>2812</v>
      </c>
      <c r="P569" s="12" t="s">
        <v>1652</v>
      </c>
      <c r="Q569" s="12" t="s">
        <v>1668</v>
      </c>
      <c r="R569" s="12" t="s">
        <v>1671</v>
      </c>
      <c r="S569" s="12" t="s">
        <v>1740</v>
      </c>
      <c r="T569" s="12" t="s">
        <v>1834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2802</v>
      </c>
      <c r="M570" s="12" t="s">
        <v>2803</v>
      </c>
      <c r="N570" s="12" t="s">
        <v>2813</v>
      </c>
      <c r="O570" s="12" t="s">
        <v>2806</v>
      </c>
      <c r="P570" s="12" t="s">
        <v>1652</v>
      </c>
      <c r="Q570" s="12" t="s">
        <v>1668</v>
      </c>
      <c r="R570" s="12" t="s">
        <v>1671</v>
      </c>
      <c r="S570" s="12" t="s">
        <v>1740</v>
      </c>
      <c r="T570" s="12" t="s">
        <v>2144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2802</v>
      </c>
      <c r="M571" s="12" t="s">
        <v>2803</v>
      </c>
      <c r="N571" s="12" t="s">
        <v>2814</v>
      </c>
      <c r="O571" s="12" t="s">
        <v>2804</v>
      </c>
      <c r="P571" s="12" t="s">
        <v>1652</v>
      </c>
      <c r="Q571" s="12" t="s">
        <v>1661</v>
      </c>
      <c r="R571" s="12" t="s">
        <v>1671</v>
      </c>
      <c r="S571" s="12" t="s">
        <v>1740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2802</v>
      </c>
      <c r="M572" s="12" t="s">
        <v>2803</v>
      </c>
      <c r="N572" s="12" t="s">
        <v>2814</v>
      </c>
      <c r="O572" s="12" t="s">
        <v>2812</v>
      </c>
      <c r="P572" s="12" t="s">
        <v>1652</v>
      </c>
      <c r="Q572" s="12" t="s">
        <v>1665</v>
      </c>
      <c r="R572" s="12" t="s">
        <v>1671</v>
      </c>
      <c r="S572" s="12" t="s">
        <v>1740</v>
      </c>
      <c r="T572" s="12" t="s">
        <v>2145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2802</v>
      </c>
      <c r="M573" s="12" t="s">
        <v>2803</v>
      </c>
      <c r="N573" s="12" t="s">
        <v>2814</v>
      </c>
      <c r="O573" s="12" t="s">
        <v>2815</v>
      </c>
      <c r="P573" s="12" t="s">
        <v>1652</v>
      </c>
      <c r="Q573" s="12" t="s">
        <v>1663</v>
      </c>
      <c r="R573" s="12" t="s">
        <v>1671</v>
      </c>
      <c r="S573" s="12" t="s">
        <v>1740</v>
      </c>
      <c r="T573" s="12" t="s">
        <v>1845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2802</v>
      </c>
      <c r="M574" s="12" t="s">
        <v>2803</v>
      </c>
      <c r="N574" s="12" t="s">
        <v>2814</v>
      </c>
      <c r="O574" s="12" t="s">
        <v>2816</v>
      </c>
      <c r="P574" s="12" t="s">
        <v>1652</v>
      </c>
      <c r="Q574" s="12" t="s">
        <v>1669</v>
      </c>
      <c r="R574" s="12" t="s">
        <v>1671</v>
      </c>
      <c r="S574" s="12" t="s">
        <v>1740</v>
      </c>
      <c r="T574" s="12" t="s">
        <v>2146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2817</v>
      </c>
      <c r="M575" s="12" t="s">
        <v>2818</v>
      </c>
      <c r="N575" s="12" t="s">
        <v>2819</v>
      </c>
      <c r="O575" s="12" t="s">
        <v>2815</v>
      </c>
      <c r="P575" s="12" t="s">
        <v>1652</v>
      </c>
      <c r="Q575" s="12" t="s">
        <v>1667</v>
      </c>
      <c r="R575" s="12" t="s">
        <v>1671</v>
      </c>
      <c r="S575" s="12" t="s">
        <v>1741</v>
      </c>
      <c r="T575" s="12" t="s">
        <v>2147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2817</v>
      </c>
      <c r="M576" s="12" t="s">
        <v>2818</v>
      </c>
      <c r="N576" s="12" t="s">
        <v>2819</v>
      </c>
      <c r="O576" s="12" t="s">
        <v>2815</v>
      </c>
      <c r="P576" s="12" t="s">
        <v>1652</v>
      </c>
      <c r="Q576" s="12" t="s">
        <v>1662</v>
      </c>
      <c r="R576" s="12" t="s">
        <v>1671</v>
      </c>
      <c r="S576" s="12" t="s">
        <v>1741</v>
      </c>
      <c r="T576" s="12" t="s">
        <v>2148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2817</v>
      </c>
      <c r="M577" s="12" t="s">
        <v>2818</v>
      </c>
      <c r="N577" s="12" t="s">
        <v>2819</v>
      </c>
      <c r="O577" s="12" t="s">
        <v>2815</v>
      </c>
      <c r="P577" s="12" t="s">
        <v>1652</v>
      </c>
      <c r="Q577" s="12" t="s">
        <v>1668</v>
      </c>
      <c r="R577" s="12" t="s">
        <v>1671</v>
      </c>
      <c r="S577" s="12" t="s">
        <v>1741</v>
      </c>
      <c r="T577" s="12" t="s">
        <v>1895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2817</v>
      </c>
      <c r="M578" s="12" t="s">
        <v>2818</v>
      </c>
      <c r="N578" s="12" t="s">
        <v>2819</v>
      </c>
      <c r="O578" s="12" t="s">
        <v>2815</v>
      </c>
      <c r="P578" s="12" t="s">
        <v>1652</v>
      </c>
      <c r="Q578" s="12" t="s">
        <v>1664</v>
      </c>
      <c r="R578" s="12" t="s">
        <v>1671</v>
      </c>
      <c r="S578" s="12" t="s">
        <v>1741</v>
      </c>
      <c r="T578" s="12" t="s">
        <v>1824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2817</v>
      </c>
      <c r="M579" s="12" t="s">
        <v>2818</v>
      </c>
      <c r="N579" s="12" t="s">
        <v>2820</v>
      </c>
      <c r="O579" s="12" t="s">
        <v>2821</v>
      </c>
      <c r="P579" s="12" t="s">
        <v>1652</v>
      </c>
      <c r="Q579" s="12" t="s">
        <v>1661</v>
      </c>
      <c r="R579" s="12" t="s">
        <v>1671</v>
      </c>
      <c r="S579" s="12" t="s">
        <v>1741</v>
      </c>
      <c r="T579" s="12" t="s">
        <v>2149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2817</v>
      </c>
      <c r="M580" s="12" t="s">
        <v>2818</v>
      </c>
      <c r="N580" s="12" t="s">
        <v>2820</v>
      </c>
      <c r="O580" s="12" t="s">
        <v>2821</v>
      </c>
      <c r="P580" s="12" t="s">
        <v>1652</v>
      </c>
      <c r="Q580" s="12" t="s">
        <v>1665</v>
      </c>
      <c r="R580" s="12" t="s">
        <v>1671</v>
      </c>
      <c r="S580" s="12" t="s">
        <v>1741</v>
      </c>
      <c r="T580" s="12" t="s">
        <v>2150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2817</v>
      </c>
      <c r="M581" s="12" t="s">
        <v>2818</v>
      </c>
      <c r="N581" s="12" t="s">
        <v>2822</v>
      </c>
      <c r="O581" s="12" t="s">
        <v>2804</v>
      </c>
      <c r="P581" s="12" t="s">
        <v>1652</v>
      </c>
      <c r="Q581" s="12" t="s">
        <v>1666</v>
      </c>
      <c r="R581" s="12" t="s">
        <v>1671</v>
      </c>
      <c r="S581" s="12" t="s">
        <v>1741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2817</v>
      </c>
      <c r="M582" s="12" t="s">
        <v>2818</v>
      </c>
      <c r="N582" s="12" t="s">
        <v>2822</v>
      </c>
      <c r="O582" s="12" t="s">
        <v>2806</v>
      </c>
      <c r="P582" s="12" t="s">
        <v>1652</v>
      </c>
      <c r="Q582" s="12" t="s">
        <v>1661</v>
      </c>
      <c r="R582" s="12" t="s">
        <v>1671</v>
      </c>
      <c r="S582" s="12" t="s">
        <v>1741</v>
      </c>
      <c r="T582" s="12" t="s">
        <v>2151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2817</v>
      </c>
      <c r="M583" s="12" t="s">
        <v>2818</v>
      </c>
      <c r="N583" s="12" t="s">
        <v>2823</v>
      </c>
      <c r="O583" s="12" t="s">
        <v>2806</v>
      </c>
      <c r="P583" s="12" t="s">
        <v>1652</v>
      </c>
      <c r="Q583" s="12" t="s">
        <v>1669</v>
      </c>
      <c r="R583" s="12" t="s">
        <v>1671</v>
      </c>
      <c r="S583" s="12" t="s">
        <v>1741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2817</v>
      </c>
      <c r="M584" s="12" t="s">
        <v>2818</v>
      </c>
      <c r="N584" s="12" t="s">
        <v>2823</v>
      </c>
      <c r="O584" s="12" t="s">
        <v>2806</v>
      </c>
      <c r="P584" s="12" t="s">
        <v>1652</v>
      </c>
      <c r="Q584" s="12" t="s">
        <v>1668</v>
      </c>
      <c r="R584" s="12" t="s">
        <v>1671</v>
      </c>
      <c r="S584" s="12" t="s">
        <v>1741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2817</v>
      </c>
      <c r="M585" s="12" t="s">
        <v>2818</v>
      </c>
      <c r="N585" s="12" t="s">
        <v>2824</v>
      </c>
      <c r="O585" s="12" t="s">
        <v>2772</v>
      </c>
      <c r="P585" s="12" t="s">
        <v>1652</v>
      </c>
      <c r="Q585" s="12" t="s">
        <v>1663</v>
      </c>
      <c r="R585" s="12" t="s">
        <v>1671</v>
      </c>
      <c r="S585" s="12" t="s">
        <v>1741</v>
      </c>
      <c r="T585" s="12" t="s">
        <v>2152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2817</v>
      </c>
      <c r="M586" s="12" t="s">
        <v>2818</v>
      </c>
      <c r="N586" s="12" t="s">
        <v>2824</v>
      </c>
      <c r="O586" s="12" t="s">
        <v>2772</v>
      </c>
      <c r="P586" s="12" t="s">
        <v>1652</v>
      </c>
      <c r="Q586" s="12" t="s">
        <v>1665</v>
      </c>
      <c r="R586" s="12" t="s">
        <v>1671</v>
      </c>
      <c r="S586" s="12" t="s">
        <v>1741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2817</v>
      </c>
      <c r="M587" s="12" t="s">
        <v>2818</v>
      </c>
      <c r="N587" s="12" t="s">
        <v>2824</v>
      </c>
      <c r="O587" s="12" t="s">
        <v>2772</v>
      </c>
      <c r="P587" s="12" t="s">
        <v>1652</v>
      </c>
      <c r="Q587" s="12" t="s">
        <v>1666</v>
      </c>
      <c r="R587" s="12" t="s">
        <v>1671</v>
      </c>
      <c r="S587" s="12" t="s">
        <v>1741</v>
      </c>
      <c r="T587" s="12" t="s">
        <v>2085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2817</v>
      </c>
      <c r="M588" s="12" t="s">
        <v>2818</v>
      </c>
      <c r="N588" s="12" t="s">
        <v>2824</v>
      </c>
      <c r="O588" s="12" t="s">
        <v>2772</v>
      </c>
      <c r="P588" s="12" t="s">
        <v>1652</v>
      </c>
      <c r="Q588" s="12" t="s">
        <v>1661</v>
      </c>
      <c r="R588" s="12" t="s">
        <v>1671</v>
      </c>
      <c r="S588" s="12" t="s">
        <v>1741</v>
      </c>
      <c r="T588" s="12" t="s">
        <v>2153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2817</v>
      </c>
      <c r="M589" s="12" t="s">
        <v>2818</v>
      </c>
      <c r="N589" s="12" t="s">
        <v>2825</v>
      </c>
      <c r="O589" s="12" t="s">
        <v>2782</v>
      </c>
      <c r="P589" s="12" t="s">
        <v>1652</v>
      </c>
      <c r="Q589" s="12" t="s">
        <v>1669</v>
      </c>
      <c r="R589" s="12" t="s">
        <v>1671</v>
      </c>
      <c r="S589" s="12" t="s">
        <v>1741</v>
      </c>
      <c r="T589" s="12" t="s">
        <v>2154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2817</v>
      </c>
      <c r="M590" s="12" t="s">
        <v>2818</v>
      </c>
      <c r="N590" s="12" t="s">
        <v>2826</v>
      </c>
      <c r="O590" s="12" t="s">
        <v>2827</v>
      </c>
      <c r="P590" s="12" t="s">
        <v>1652</v>
      </c>
      <c r="Q590" s="12" t="s">
        <v>1669</v>
      </c>
      <c r="R590" s="12" t="s">
        <v>1671</v>
      </c>
      <c r="S590" s="12" t="s">
        <v>1741</v>
      </c>
      <c r="T590" s="12" t="s">
        <v>2047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2817</v>
      </c>
      <c r="M591" s="12" t="s">
        <v>2818</v>
      </c>
      <c r="N591" s="12" t="s">
        <v>2826</v>
      </c>
      <c r="O591" s="12" t="s">
        <v>2827</v>
      </c>
      <c r="P591" s="12" t="s">
        <v>1652</v>
      </c>
      <c r="Q591" s="12" t="s">
        <v>1662</v>
      </c>
      <c r="R591" s="12" t="s">
        <v>1671</v>
      </c>
      <c r="S591" s="12" t="s">
        <v>1741</v>
      </c>
      <c r="T591" s="12" t="s">
        <v>2029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2817</v>
      </c>
      <c r="M592" s="12" t="s">
        <v>2818</v>
      </c>
      <c r="N592" s="12" t="s">
        <v>2828</v>
      </c>
      <c r="O592" s="12" t="s">
        <v>2814</v>
      </c>
      <c r="P592" s="12" t="s">
        <v>1652</v>
      </c>
      <c r="Q592" s="12" t="s">
        <v>1663</v>
      </c>
      <c r="R592" s="12" t="s">
        <v>1671</v>
      </c>
      <c r="S592" s="12" t="s">
        <v>1741</v>
      </c>
      <c r="T592" s="12" t="s">
        <v>2102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2817</v>
      </c>
      <c r="M593" s="12" t="s">
        <v>2818</v>
      </c>
      <c r="N593" s="12" t="s">
        <v>2828</v>
      </c>
      <c r="O593" s="12" t="s">
        <v>2814</v>
      </c>
      <c r="P593" s="12" t="s">
        <v>1652</v>
      </c>
      <c r="Q593" s="12" t="s">
        <v>1668</v>
      </c>
      <c r="R593" s="12" t="s">
        <v>1671</v>
      </c>
      <c r="S593" s="12" t="s">
        <v>1741</v>
      </c>
      <c r="T593" s="12" t="s">
        <v>2155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2817</v>
      </c>
      <c r="M594" s="12" t="s">
        <v>2818</v>
      </c>
      <c r="N594" s="12" t="s">
        <v>2828</v>
      </c>
      <c r="O594" s="12" t="s">
        <v>2814</v>
      </c>
      <c r="P594" s="12" t="s">
        <v>1652</v>
      </c>
      <c r="Q594" s="12" t="s">
        <v>1661</v>
      </c>
      <c r="R594" s="12" t="s">
        <v>1671</v>
      </c>
      <c r="S594" s="12" t="s">
        <v>1741</v>
      </c>
      <c r="T594" s="12" t="s">
        <v>2155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2817</v>
      </c>
      <c r="M595" s="12" t="s">
        <v>2818</v>
      </c>
      <c r="N595" s="12" t="s">
        <v>2828</v>
      </c>
      <c r="O595" s="12" t="s">
        <v>2814</v>
      </c>
      <c r="P595" s="12" t="s">
        <v>1652</v>
      </c>
      <c r="Q595" s="12" t="s">
        <v>1669</v>
      </c>
      <c r="R595" s="12" t="s">
        <v>1671</v>
      </c>
      <c r="S595" s="12" t="s">
        <v>1741</v>
      </c>
      <c r="T595" s="12" t="s">
        <v>2156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2817</v>
      </c>
      <c r="M596" s="12" t="s">
        <v>2818</v>
      </c>
      <c r="N596" s="12" t="s">
        <v>2828</v>
      </c>
      <c r="O596" s="12" t="s">
        <v>2814</v>
      </c>
      <c r="P596" s="12" t="s">
        <v>1652</v>
      </c>
      <c r="Q596" s="12" t="s">
        <v>1665</v>
      </c>
      <c r="R596" s="12" t="s">
        <v>1671</v>
      </c>
      <c r="S596" s="12" t="s">
        <v>1741</v>
      </c>
      <c r="T596" s="12" t="s">
        <v>2157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2817</v>
      </c>
      <c r="M597" s="12" t="s">
        <v>2818</v>
      </c>
      <c r="N597" s="12" t="s">
        <v>2829</v>
      </c>
      <c r="O597" s="12" t="s">
        <v>2825</v>
      </c>
      <c r="P597" s="12" t="s">
        <v>1652</v>
      </c>
      <c r="Q597" s="12" t="s">
        <v>1661</v>
      </c>
      <c r="R597" s="12" t="s">
        <v>1671</v>
      </c>
      <c r="S597" s="12" t="s">
        <v>1741</v>
      </c>
      <c r="T597" s="12" t="s">
        <v>2158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2817</v>
      </c>
      <c r="M598" s="12" t="s">
        <v>2818</v>
      </c>
      <c r="N598" s="12" t="s">
        <v>2829</v>
      </c>
      <c r="O598" s="12" t="s">
        <v>2825</v>
      </c>
      <c r="P598" s="12" t="s">
        <v>1652</v>
      </c>
      <c r="Q598" s="12" t="s">
        <v>1668</v>
      </c>
      <c r="R598" s="12" t="s">
        <v>1671</v>
      </c>
      <c r="S598" s="12" t="s">
        <v>1741</v>
      </c>
      <c r="T598" s="12" t="s">
        <v>2159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2817</v>
      </c>
      <c r="M599" s="12" t="s">
        <v>2818</v>
      </c>
      <c r="N599" s="12" t="s">
        <v>2829</v>
      </c>
      <c r="O599" s="12" t="s">
        <v>2825</v>
      </c>
      <c r="P599" s="12" t="s">
        <v>1652</v>
      </c>
      <c r="Q599" s="12" t="s">
        <v>1666</v>
      </c>
      <c r="R599" s="12" t="s">
        <v>1671</v>
      </c>
      <c r="S599" s="12" t="s">
        <v>1741</v>
      </c>
      <c r="T599" s="12" t="s">
        <v>2159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2817</v>
      </c>
      <c r="M600" s="12" t="s">
        <v>2818</v>
      </c>
      <c r="N600" s="12" t="s">
        <v>2829</v>
      </c>
      <c r="O600" s="12" t="s">
        <v>2825</v>
      </c>
      <c r="P600" s="12" t="s">
        <v>1652</v>
      </c>
      <c r="Q600" s="12" t="s">
        <v>1665</v>
      </c>
      <c r="R600" s="12" t="s">
        <v>1671</v>
      </c>
      <c r="S600" s="12" t="s">
        <v>1741</v>
      </c>
      <c r="T600" s="12" t="s">
        <v>2160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2830</v>
      </c>
      <c r="M601" s="12" t="s">
        <v>2831</v>
      </c>
      <c r="N601" s="12" t="s">
        <v>2832</v>
      </c>
      <c r="O601" s="12" t="s">
        <v>2833</v>
      </c>
      <c r="P601" s="12" t="s">
        <v>1652</v>
      </c>
      <c r="Q601" s="12" t="s">
        <v>1666</v>
      </c>
      <c r="R601" s="12" t="s">
        <v>1671</v>
      </c>
      <c r="S601" s="12" t="s">
        <v>1742</v>
      </c>
      <c r="T601" s="12" t="s">
        <v>2161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2830</v>
      </c>
      <c r="M602" s="12" t="s">
        <v>2831</v>
      </c>
      <c r="N602" s="12" t="s">
        <v>2832</v>
      </c>
      <c r="O602" s="12" t="s">
        <v>2833</v>
      </c>
      <c r="P602" s="12" t="s">
        <v>1652</v>
      </c>
      <c r="Q602" s="12" t="s">
        <v>1665</v>
      </c>
      <c r="R602" s="12" t="s">
        <v>1671</v>
      </c>
      <c r="S602" s="12" t="s">
        <v>1742</v>
      </c>
      <c r="T602" s="12" t="s">
        <v>2162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2830</v>
      </c>
      <c r="M603" s="12" t="s">
        <v>2831</v>
      </c>
      <c r="N603" s="12" t="s">
        <v>2832</v>
      </c>
      <c r="O603" s="12" t="s">
        <v>2833</v>
      </c>
      <c r="P603" s="12" t="s">
        <v>1652</v>
      </c>
      <c r="Q603" s="12" t="s">
        <v>1661</v>
      </c>
      <c r="R603" s="12" t="s">
        <v>1671</v>
      </c>
      <c r="S603" s="12" t="s">
        <v>1742</v>
      </c>
      <c r="T603" s="12" t="s">
        <v>2161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2830</v>
      </c>
      <c r="M604" s="12" t="s">
        <v>2831</v>
      </c>
      <c r="N604" s="12" t="s">
        <v>2832</v>
      </c>
      <c r="O604" s="12" t="s">
        <v>2833</v>
      </c>
      <c r="P604" s="12" t="s">
        <v>1652</v>
      </c>
      <c r="Q604" s="12" t="s">
        <v>1668</v>
      </c>
      <c r="R604" s="12" t="s">
        <v>1671</v>
      </c>
      <c r="S604" s="12" t="s">
        <v>1742</v>
      </c>
      <c r="T604" s="12" t="s">
        <v>2120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2830</v>
      </c>
      <c r="M605" s="12" t="s">
        <v>2831</v>
      </c>
      <c r="N605" s="12" t="s">
        <v>2832</v>
      </c>
      <c r="O605" s="12" t="s">
        <v>2833</v>
      </c>
      <c r="P605" s="12" t="s">
        <v>1652</v>
      </c>
      <c r="Q605" s="12" t="s">
        <v>1663</v>
      </c>
      <c r="R605" s="12" t="s">
        <v>1671</v>
      </c>
      <c r="S605" s="12" t="s">
        <v>1742</v>
      </c>
      <c r="T605" s="12" t="s">
        <v>2109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2830</v>
      </c>
      <c r="M606" s="12" t="s">
        <v>2831</v>
      </c>
      <c r="N606" s="12" t="s">
        <v>2832</v>
      </c>
      <c r="O606" s="12" t="s">
        <v>2833</v>
      </c>
      <c r="P606" s="12" t="s">
        <v>1652</v>
      </c>
      <c r="Q606" s="12" t="s">
        <v>1662</v>
      </c>
      <c r="R606" s="12" t="s">
        <v>1671</v>
      </c>
      <c r="S606" s="12" t="s">
        <v>1742</v>
      </c>
      <c r="T606" s="12" t="s">
        <v>2161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2830</v>
      </c>
      <c r="M607" s="12" t="s">
        <v>2831</v>
      </c>
      <c r="N607" s="12" t="s">
        <v>2834</v>
      </c>
      <c r="O607" s="12" t="s">
        <v>2835</v>
      </c>
      <c r="P607" s="12" t="s">
        <v>1652</v>
      </c>
      <c r="Q607" s="12" t="s">
        <v>1666</v>
      </c>
      <c r="R607" s="12" t="s">
        <v>1671</v>
      </c>
      <c r="S607" s="12" t="s">
        <v>1742</v>
      </c>
      <c r="T607" s="12" t="s">
        <v>2152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2830</v>
      </c>
      <c r="M608" s="12" t="s">
        <v>2831</v>
      </c>
      <c r="N608" s="12" t="s">
        <v>2834</v>
      </c>
      <c r="O608" s="12" t="s">
        <v>2835</v>
      </c>
      <c r="P608" s="12" t="s">
        <v>1652</v>
      </c>
      <c r="Q608" s="12" t="s">
        <v>1668</v>
      </c>
      <c r="R608" s="12" t="s">
        <v>1671</v>
      </c>
      <c r="S608" s="12" t="s">
        <v>1742</v>
      </c>
      <c r="T608" s="12" t="s">
        <v>2163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2830</v>
      </c>
      <c r="M609" s="12" t="s">
        <v>2831</v>
      </c>
      <c r="N609" s="12" t="s">
        <v>2834</v>
      </c>
      <c r="O609" s="12" t="s">
        <v>2835</v>
      </c>
      <c r="P609" s="12" t="s">
        <v>1652</v>
      </c>
      <c r="Q609" s="12" t="s">
        <v>1665</v>
      </c>
      <c r="R609" s="12" t="s">
        <v>1671</v>
      </c>
      <c r="S609" s="12" t="s">
        <v>1742</v>
      </c>
      <c r="T609" s="12" t="s">
        <v>2164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2830</v>
      </c>
      <c r="M610" s="12" t="s">
        <v>2831</v>
      </c>
      <c r="N610" s="12" t="s">
        <v>2834</v>
      </c>
      <c r="O610" s="12" t="s">
        <v>2835</v>
      </c>
      <c r="P610" s="12" t="s">
        <v>1652</v>
      </c>
      <c r="Q610" s="12" t="s">
        <v>1663</v>
      </c>
      <c r="R610" s="12" t="s">
        <v>1671</v>
      </c>
      <c r="S610" s="12" t="s">
        <v>1742</v>
      </c>
      <c r="T610" s="12" t="s">
        <v>2165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2830</v>
      </c>
      <c r="M611" s="12" t="s">
        <v>2831</v>
      </c>
      <c r="N611" s="12" t="s">
        <v>2834</v>
      </c>
      <c r="O611" s="12" t="s">
        <v>2835</v>
      </c>
      <c r="P611" s="12" t="s">
        <v>1652</v>
      </c>
      <c r="Q611" s="12" t="s">
        <v>1669</v>
      </c>
      <c r="R611" s="12" t="s">
        <v>1671</v>
      </c>
      <c r="S611" s="12" t="s">
        <v>1742</v>
      </c>
      <c r="T611" s="12" t="s">
        <v>2166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2830</v>
      </c>
      <c r="M612" s="12" t="s">
        <v>2831</v>
      </c>
      <c r="N612" s="12" t="s">
        <v>2834</v>
      </c>
      <c r="O612" s="12" t="s">
        <v>2835</v>
      </c>
      <c r="P612" s="12" t="s">
        <v>1652</v>
      </c>
      <c r="Q612" s="12" t="s">
        <v>1661</v>
      </c>
      <c r="R612" s="12" t="s">
        <v>1671</v>
      </c>
      <c r="S612" s="12" t="s">
        <v>1742</v>
      </c>
      <c r="T612" s="12" t="s">
        <v>2167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2830</v>
      </c>
      <c r="M613" s="12" t="s">
        <v>2831</v>
      </c>
      <c r="N613" s="12" t="s">
        <v>2834</v>
      </c>
      <c r="O613" s="12" t="s">
        <v>2835</v>
      </c>
      <c r="P613" s="12" t="s">
        <v>1652</v>
      </c>
      <c r="Q613" s="12" t="s">
        <v>1664</v>
      </c>
      <c r="R613" s="12" t="s">
        <v>1671</v>
      </c>
      <c r="S613" s="12" t="s">
        <v>1742</v>
      </c>
      <c r="T613" s="12" t="s">
        <v>2168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2830</v>
      </c>
      <c r="M614" s="12" t="s">
        <v>2831</v>
      </c>
      <c r="N614" s="12" t="s">
        <v>2834</v>
      </c>
      <c r="O614" s="12" t="s">
        <v>2835</v>
      </c>
      <c r="P614" s="12" t="s">
        <v>1652</v>
      </c>
      <c r="Q614" s="12" t="s">
        <v>1669</v>
      </c>
      <c r="R614" s="12" t="s">
        <v>1671</v>
      </c>
      <c r="S614" s="12" t="s">
        <v>1742</v>
      </c>
      <c r="T614" s="12" t="s">
        <v>2169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2830</v>
      </c>
      <c r="M615" s="12" t="s">
        <v>2831</v>
      </c>
      <c r="N615" s="12" t="s">
        <v>2834</v>
      </c>
      <c r="O615" s="12" t="s">
        <v>2835</v>
      </c>
      <c r="P615" s="12" t="s">
        <v>1652</v>
      </c>
      <c r="Q615" s="12" t="s">
        <v>1665</v>
      </c>
      <c r="R615" s="12" t="s">
        <v>1671</v>
      </c>
      <c r="S615" s="12" t="s">
        <v>1742</v>
      </c>
      <c r="T615" s="12" t="s">
        <v>2170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2830</v>
      </c>
      <c r="M616" s="12" t="s">
        <v>2831</v>
      </c>
      <c r="N616" s="12" t="s">
        <v>2834</v>
      </c>
      <c r="O616" s="12" t="s">
        <v>2835</v>
      </c>
      <c r="P616" s="12" t="s">
        <v>1652</v>
      </c>
      <c r="Q616" s="12" t="s">
        <v>1666</v>
      </c>
      <c r="R616" s="12" t="s">
        <v>1671</v>
      </c>
      <c r="S616" s="12" t="s">
        <v>1742</v>
      </c>
      <c r="T616" s="12" t="s">
        <v>2118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2830</v>
      </c>
      <c r="M617" s="12" t="s">
        <v>2831</v>
      </c>
      <c r="N617" s="12" t="s">
        <v>2836</v>
      </c>
      <c r="O617" s="12" t="s">
        <v>2828</v>
      </c>
      <c r="P617" s="12" t="s">
        <v>1652</v>
      </c>
      <c r="Q617" s="12" t="s">
        <v>1661</v>
      </c>
      <c r="R617" s="12" t="s">
        <v>1671</v>
      </c>
      <c r="S617" s="12" t="s">
        <v>1742</v>
      </c>
      <c r="T617" s="12" t="s">
        <v>2171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2830</v>
      </c>
      <c r="M618" s="12" t="s">
        <v>2831</v>
      </c>
      <c r="N618" s="12" t="s">
        <v>2836</v>
      </c>
      <c r="O618" s="12" t="s">
        <v>2828</v>
      </c>
      <c r="P618" s="12" t="s">
        <v>1652</v>
      </c>
      <c r="Q618" s="12" t="s">
        <v>1666</v>
      </c>
      <c r="R618" s="12" t="s">
        <v>1671</v>
      </c>
      <c r="S618" s="12" t="s">
        <v>1742</v>
      </c>
      <c r="T618" s="12" t="s">
        <v>2083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2830</v>
      </c>
      <c r="M619" s="12" t="s">
        <v>2831</v>
      </c>
      <c r="N619" s="12" t="s">
        <v>2836</v>
      </c>
      <c r="O619" s="12" t="s">
        <v>2828</v>
      </c>
      <c r="P619" s="12" t="s">
        <v>1652</v>
      </c>
      <c r="Q619" s="12" t="s">
        <v>1665</v>
      </c>
      <c r="R619" s="12" t="s">
        <v>1671</v>
      </c>
      <c r="S619" s="12" t="s">
        <v>1742</v>
      </c>
      <c r="T619" s="12" t="s">
        <v>2083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2830</v>
      </c>
      <c r="M620" s="12" t="s">
        <v>2831</v>
      </c>
      <c r="N620" s="12" t="s">
        <v>2836</v>
      </c>
      <c r="O620" s="12" t="s">
        <v>2828</v>
      </c>
      <c r="P620" s="12" t="s">
        <v>1652</v>
      </c>
      <c r="Q620" s="12" t="s">
        <v>1669</v>
      </c>
      <c r="R620" s="12" t="s">
        <v>1671</v>
      </c>
      <c r="S620" s="12" t="s">
        <v>1742</v>
      </c>
      <c r="T620" s="12" t="s">
        <v>2172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2830</v>
      </c>
      <c r="M621" s="12" t="s">
        <v>2831</v>
      </c>
      <c r="N621" s="12" t="s">
        <v>2836</v>
      </c>
      <c r="O621" s="12" t="s">
        <v>2828</v>
      </c>
      <c r="P621" s="12" t="s">
        <v>1652</v>
      </c>
      <c r="Q621" s="12" t="s">
        <v>1667</v>
      </c>
      <c r="R621" s="12" t="s">
        <v>1671</v>
      </c>
      <c r="S621" s="12" t="s">
        <v>1742</v>
      </c>
      <c r="T621" s="12" t="s">
        <v>2083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2830</v>
      </c>
      <c r="M622" s="12" t="s">
        <v>2831</v>
      </c>
      <c r="N622" s="12" t="s">
        <v>2836</v>
      </c>
      <c r="O622" s="12" t="s">
        <v>2828</v>
      </c>
      <c r="P622" s="12" t="s">
        <v>1652</v>
      </c>
      <c r="Q622" s="12" t="s">
        <v>1662</v>
      </c>
      <c r="R622" s="12" t="s">
        <v>1671</v>
      </c>
      <c r="S622" s="12" t="s">
        <v>1742</v>
      </c>
      <c r="T622" s="12" t="s">
        <v>2173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2830</v>
      </c>
      <c r="M623" s="12" t="s">
        <v>2831</v>
      </c>
      <c r="N623" s="12" t="s">
        <v>2836</v>
      </c>
      <c r="O623" s="12" t="s">
        <v>2837</v>
      </c>
      <c r="P623" s="12" t="s">
        <v>1652</v>
      </c>
      <c r="Q623" s="12" t="s">
        <v>1663</v>
      </c>
      <c r="R623" s="12" t="s">
        <v>1671</v>
      </c>
      <c r="S623" s="12" t="s">
        <v>1742</v>
      </c>
      <c r="T623" s="12" t="s">
        <v>2174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2830</v>
      </c>
      <c r="M624" s="12" t="s">
        <v>2831</v>
      </c>
      <c r="N624" s="12" t="s">
        <v>2836</v>
      </c>
      <c r="O624" s="12" t="s">
        <v>2837</v>
      </c>
      <c r="P624" s="12" t="s">
        <v>1652</v>
      </c>
      <c r="Q624" s="12" t="s">
        <v>1668</v>
      </c>
      <c r="R624" s="12" t="s">
        <v>1671</v>
      </c>
      <c r="S624" s="12" t="s">
        <v>1742</v>
      </c>
      <c r="T624" s="12" t="s">
        <v>2175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2830</v>
      </c>
      <c r="M625" s="12" t="s">
        <v>2831</v>
      </c>
      <c r="N625" s="12" t="s">
        <v>2838</v>
      </c>
      <c r="O625" s="12" t="s">
        <v>2837</v>
      </c>
      <c r="P625" s="12" t="s">
        <v>1652</v>
      </c>
      <c r="Q625" s="12" t="s">
        <v>1661</v>
      </c>
      <c r="R625" s="12" t="s">
        <v>1671</v>
      </c>
      <c r="S625" s="12" t="s">
        <v>1742</v>
      </c>
      <c r="T625" s="12" t="s">
        <v>2111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2830</v>
      </c>
      <c r="M626" s="12" t="s">
        <v>2831</v>
      </c>
      <c r="N626" s="12" t="s">
        <v>2838</v>
      </c>
      <c r="O626" s="12" t="s">
        <v>2837</v>
      </c>
      <c r="P626" s="12" t="s">
        <v>1652</v>
      </c>
      <c r="Q626" s="12" t="s">
        <v>1662</v>
      </c>
      <c r="R626" s="12" t="s">
        <v>1671</v>
      </c>
      <c r="S626" s="12" t="s">
        <v>1742</v>
      </c>
      <c r="T626" s="12" t="s">
        <v>2091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2830</v>
      </c>
      <c r="M627" s="12" t="s">
        <v>2831</v>
      </c>
      <c r="N627" s="12" t="s">
        <v>2838</v>
      </c>
      <c r="O627" s="12" t="s">
        <v>2837</v>
      </c>
      <c r="P627" s="12" t="s">
        <v>1652</v>
      </c>
      <c r="Q627" s="12" t="s">
        <v>1669</v>
      </c>
      <c r="R627" s="12" t="s">
        <v>1671</v>
      </c>
      <c r="S627" s="12" t="s">
        <v>1742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2830</v>
      </c>
      <c r="M628" s="12" t="s">
        <v>2831</v>
      </c>
      <c r="N628" s="12" t="s">
        <v>2838</v>
      </c>
      <c r="O628" s="12" t="s">
        <v>2837</v>
      </c>
      <c r="P628" s="12" t="s">
        <v>1652</v>
      </c>
      <c r="Q628" s="12" t="s">
        <v>1663</v>
      </c>
      <c r="R628" s="12" t="s">
        <v>1671</v>
      </c>
      <c r="S628" s="12" t="s">
        <v>1742</v>
      </c>
      <c r="T628" s="12" t="s">
        <v>2176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2830</v>
      </c>
      <c r="M629" s="12" t="s">
        <v>2831</v>
      </c>
      <c r="N629" s="12" t="s">
        <v>2838</v>
      </c>
      <c r="O629" s="12" t="s">
        <v>2837</v>
      </c>
      <c r="P629" s="12" t="s">
        <v>1652</v>
      </c>
      <c r="Q629" s="12" t="s">
        <v>1668</v>
      </c>
      <c r="R629" s="12" t="s">
        <v>1671</v>
      </c>
      <c r="S629" s="12" t="s">
        <v>1742</v>
      </c>
      <c r="T629" s="12" t="s">
        <v>2154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2830</v>
      </c>
      <c r="M630" s="12" t="s">
        <v>2831</v>
      </c>
      <c r="N630" s="12" t="s">
        <v>2838</v>
      </c>
      <c r="O630" s="12" t="s">
        <v>2837</v>
      </c>
      <c r="P630" s="12" t="s">
        <v>1652</v>
      </c>
      <c r="Q630" s="12" t="s">
        <v>1666</v>
      </c>
      <c r="R630" s="12" t="s">
        <v>1671</v>
      </c>
      <c r="S630" s="12" t="s">
        <v>1742</v>
      </c>
      <c r="T630" s="12" t="s">
        <v>2121</v>
      </c>
    </row>
    <row r="631" spans="1:20" x14ac:dyDescent="0.25">
      <c r="A631" s="12" t="s">
        <v>1484</v>
      </c>
      <c r="B631" s="12" t="s">
        <v>342</v>
      </c>
      <c r="C631" s="12" t="s">
        <v>1485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2839</v>
      </c>
      <c r="M631" s="12" t="s">
        <v>2840</v>
      </c>
      <c r="N631" s="12" t="s">
        <v>2841</v>
      </c>
      <c r="O631" s="12" t="s">
        <v>2817</v>
      </c>
      <c r="P631" s="12" t="s">
        <v>1652</v>
      </c>
      <c r="Q631" s="12" t="s">
        <v>1669</v>
      </c>
      <c r="R631" s="12" t="s">
        <v>1671</v>
      </c>
      <c r="S631" s="12" t="s">
        <v>1734</v>
      </c>
      <c r="T631" s="12" t="s">
        <v>2177</v>
      </c>
    </row>
    <row r="632" spans="1:20" x14ac:dyDescent="0.25">
      <c r="A632" s="12" t="s">
        <v>1484</v>
      </c>
      <c r="B632" s="12" t="s">
        <v>233</v>
      </c>
      <c r="C632" s="12" t="s">
        <v>1486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895</v>
      </c>
      <c r="J632" s="12" t="s">
        <v>285</v>
      </c>
      <c r="K632" s="12" t="s">
        <v>1048</v>
      </c>
      <c r="L632" s="12" t="s">
        <v>2839</v>
      </c>
      <c r="M632" s="12" t="s">
        <v>2840</v>
      </c>
      <c r="N632" s="12" t="s">
        <v>2841</v>
      </c>
      <c r="O632" s="12" t="s">
        <v>2817</v>
      </c>
      <c r="P632" s="12" t="s">
        <v>1652</v>
      </c>
      <c r="Q632" s="12" t="s">
        <v>1665</v>
      </c>
      <c r="R632" s="12" t="s">
        <v>1671</v>
      </c>
      <c r="S632" s="12" t="s">
        <v>1734</v>
      </c>
      <c r="T632" s="12" t="s">
        <v>2030</v>
      </c>
    </row>
    <row r="633" spans="1:20" x14ac:dyDescent="0.25">
      <c r="A633" s="12" t="s">
        <v>1484</v>
      </c>
      <c r="B633" s="12" t="s">
        <v>389</v>
      </c>
      <c r="C633" s="12" t="s">
        <v>1487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2839</v>
      </c>
      <c r="M633" s="12" t="s">
        <v>2840</v>
      </c>
      <c r="N633" s="12" t="s">
        <v>2842</v>
      </c>
      <c r="O633" s="12" t="s">
        <v>2843</v>
      </c>
      <c r="P633" s="12" t="s">
        <v>1652</v>
      </c>
      <c r="Q633" s="12" t="s">
        <v>1661</v>
      </c>
      <c r="R633" s="12" t="s">
        <v>1671</v>
      </c>
      <c r="S633" s="12" t="s">
        <v>1734</v>
      </c>
      <c r="T633" s="12" t="s">
        <v>653</v>
      </c>
    </row>
    <row r="634" spans="1:20" x14ac:dyDescent="0.25">
      <c r="A634" s="12" t="s">
        <v>1484</v>
      </c>
      <c r="B634" s="12" t="s">
        <v>125</v>
      </c>
      <c r="C634" s="12" t="s">
        <v>1498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955</v>
      </c>
      <c r="J634" s="12" t="s">
        <v>381</v>
      </c>
      <c r="K634" s="12" t="s">
        <v>73</v>
      </c>
      <c r="L634" s="12" t="s">
        <v>2839</v>
      </c>
      <c r="M634" s="12" t="s">
        <v>2840</v>
      </c>
      <c r="N634" s="12" t="s">
        <v>2842</v>
      </c>
      <c r="O634" s="12" t="s">
        <v>2843</v>
      </c>
      <c r="P634" s="12" t="s">
        <v>1652</v>
      </c>
      <c r="Q634" s="12" t="s">
        <v>1666</v>
      </c>
      <c r="R634" s="12" t="s">
        <v>1671</v>
      </c>
      <c r="S634" s="12" t="s">
        <v>1734</v>
      </c>
      <c r="T634" s="12" t="s">
        <v>2178</v>
      </c>
    </row>
    <row r="635" spans="1:20" x14ac:dyDescent="0.25">
      <c r="A635" s="12" t="s">
        <v>1484</v>
      </c>
      <c r="B635" s="12" t="s">
        <v>148</v>
      </c>
      <c r="C635" s="12" t="s">
        <v>1488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990</v>
      </c>
      <c r="J635" s="12" t="s">
        <v>302</v>
      </c>
      <c r="K635" s="12" t="s">
        <v>363</v>
      </c>
      <c r="L635" s="12" t="s">
        <v>2839</v>
      </c>
      <c r="M635" s="12" t="s">
        <v>2840</v>
      </c>
      <c r="N635" s="12" t="s">
        <v>2842</v>
      </c>
      <c r="O635" s="12" t="s">
        <v>2843</v>
      </c>
      <c r="P635" s="12" t="s">
        <v>1652</v>
      </c>
      <c r="Q635" s="12" t="s">
        <v>1663</v>
      </c>
      <c r="R635" s="12" t="s">
        <v>1671</v>
      </c>
      <c r="S635" s="12" t="s">
        <v>1734</v>
      </c>
      <c r="T635" s="12" t="s">
        <v>2039</v>
      </c>
    </row>
    <row r="636" spans="1:20" x14ac:dyDescent="0.25">
      <c r="A636" s="12" t="s">
        <v>1484</v>
      </c>
      <c r="B636" s="12" t="s">
        <v>392</v>
      </c>
      <c r="C636" s="12" t="s">
        <v>1489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1040</v>
      </c>
      <c r="L636" s="12" t="s">
        <v>2839</v>
      </c>
      <c r="M636" s="12" t="s">
        <v>2840</v>
      </c>
      <c r="N636" s="12" t="s">
        <v>2842</v>
      </c>
      <c r="O636" s="12" t="s">
        <v>2843</v>
      </c>
      <c r="P636" s="12" t="s">
        <v>1652</v>
      </c>
      <c r="Q636" s="12" t="s">
        <v>1669</v>
      </c>
      <c r="R636" s="12" t="s">
        <v>1671</v>
      </c>
      <c r="S636" s="12" t="s">
        <v>1734</v>
      </c>
      <c r="T636" s="12" t="s">
        <v>2179</v>
      </c>
    </row>
    <row r="637" spans="1:20" x14ac:dyDescent="0.25">
      <c r="A637" s="12" t="s">
        <v>1484</v>
      </c>
      <c r="B637" s="12" t="s">
        <v>386</v>
      </c>
      <c r="C637" s="12" t="s">
        <v>1490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938</v>
      </c>
      <c r="L637" s="12" t="s">
        <v>2839</v>
      </c>
      <c r="M637" s="12" t="s">
        <v>2840</v>
      </c>
      <c r="N637" s="12" t="s">
        <v>2842</v>
      </c>
      <c r="O637" s="12" t="s">
        <v>2843</v>
      </c>
      <c r="P637" s="12" t="s">
        <v>1652</v>
      </c>
      <c r="Q637" s="12" t="s">
        <v>1661</v>
      </c>
      <c r="R637" s="12" t="s">
        <v>1671</v>
      </c>
      <c r="S637" s="12" t="s">
        <v>1734</v>
      </c>
      <c r="T637" s="12" t="s">
        <v>742</v>
      </c>
    </row>
    <row r="638" spans="1:20" x14ac:dyDescent="0.25">
      <c r="A638" s="12" t="s">
        <v>1484</v>
      </c>
      <c r="B638" s="12" t="s">
        <v>228</v>
      </c>
      <c r="C638" s="12" t="s">
        <v>1491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1492</v>
      </c>
      <c r="J638" s="12" t="s">
        <v>908</v>
      </c>
      <c r="K638" s="12" t="s">
        <v>321</v>
      </c>
      <c r="L638" s="12" t="s">
        <v>2839</v>
      </c>
      <c r="M638" s="12" t="s">
        <v>2840</v>
      </c>
      <c r="N638" s="12" t="s">
        <v>2842</v>
      </c>
      <c r="O638" s="12" t="s">
        <v>2843</v>
      </c>
      <c r="P638" s="12" t="s">
        <v>1652</v>
      </c>
      <c r="Q638" s="12" t="s">
        <v>1666</v>
      </c>
      <c r="R638" s="12" t="s">
        <v>1671</v>
      </c>
      <c r="S638" s="12" t="s">
        <v>1734</v>
      </c>
      <c r="T638" s="12" t="s">
        <v>2180</v>
      </c>
    </row>
    <row r="639" spans="1:20" x14ac:dyDescent="0.25">
      <c r="A639" s="12" t="s">
        <v>1484</v>
      </c>
      <c r="B639" s="12" t="s">
        <v>391</v>
      </c>
      <c r="C639" s="12" t="s">
        <v>1493</v>
      </c>
      <c r="D639" s="12" t="s">
        <v>6</v>
      </c>
      <c r="E639" s="12" t="s">
        <v>11</v>
      </c>
      <c r="F639" s="12" t="s">
        <v>1134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2839</v>
      </c>
      <c r="M639" s="12" t="s">
        <v>2844</v>
      </c>
      <c r="N639" s="12" t="s">
        <v>2845</v>
      </c>
      <c r="O639" s="12" t="s">
        <v>2846</v>
      </c>
      <c r="P639" s="12" t="s">
        <v>1652</v>
      </c>
      <c r="Q639" s="12" t="s">
        <v>1663</v>
      </c>
      <c r="R639" s="12" t="s">
        <v>1671</v>
      </c>
      <c r="S639" s="12" t="s">
        <v>1736</v>
      </c>
      <c r="T639" s="12" t="s">
        <v>2040</v>
      </c>
    </row>
    <row r="640" spans="1:20" x14ac:dyDescent="0.25">
      <c r="A640" s="12" t="s">
        <v>1484</v>
      </c>
      <c r="B640" s="12" t="s">
        <v>388</v>
      </c>
      <c r="C640" s="12" t="s">
        <v>1494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1077</v>
      </c>
      <c r="J640" s="12" t="s">
        <v>1495</v>
      </c>
      <c r="K640" s="12" t="s">
        <v>292</v>
      </c>
      <c r="L640" s="12" t="s">
        <v>2839</v>
      </c>
      <c r="M640" s="12" t="s">
        <v>2840</v>
      </c>
      <c r="N640" s="12" t="s">
        <v>2845</v>
      </c>
      <c r="O640" s="12" t="s">
        <v>2846</v>
      </c>
      <c r="P640" s="12" t="s">
        <v>1652</v>
      </c>
      <c r="Q640" s="12" t="s">
        <v>1665</v>
      </c>
      <c r="R640" s="12" t="s">
        <v>1671</v>
      </c>
      <c r="S640" s="12" t="s">
        <v>1734</v>
      </c>
      <c r="T640" s="12" t="s">
        <v>825</v>
      </c>
    </row>
    <row r="641" spans="1:20" x14ac:dyDescent="0.25">
      <c r="A641" s="12" t="s">
        <v>1484</v>
      </c>
      <c r="B641" s="12" t="s">
        <v>387</v>
      </c>
      <c r="C641" s="12" t="s">
        <v>1496</v>
      </c>
      <c r="D641" s="12" t="s">
        <v>6</v>
      </c>
      <c r="E641" s="12" t="s">
        <v>13</v>
      </c>
      <c r="F641" s="12" t="s">
        <v>1134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998</v>
      </c>
      <c r="L641" s="12" t="s">
        <v>2839</v>
      </c>
      <c r="M641" s="12" t="s">
        <v>2844</v>
      </c>
      <c r="N641" s="12" t="s">
        <v>2845</v>
      </c>
      <c r="O641" s="12" t="s">
        <v>2846</v>
      </c>
      <c r="P641" s="12" t="s">
        <v>1652</v>
      </c>
      <c r="Q641" s="12" t="s">
        <v>1666</v>
      </c>
      <c r="R641" s="12" t="s">
        <v>1671</v>
      </c>
      <c r="S641" s="12" t="s">
        <v>1736</v>
      </c>
      <c r="T641" s="12" t="s">
        <v>2181</v>
      </c>
    </row>
    <row r="642" spans="1:20" x14ac:dyDescent="0.25">
      <c r="A642" s="12" t="s">
        <v>1484</v>
      </c>
      <c r="B642" s="12" t="s">
        <v>390</v>
      </c>
      <c r="C642" s="12" t="s">
        <v>1499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893</v>
      </c>
      <c r="J642" s="12" t="s">
        <v>267</v>
      </c>
      <c r="K642" s="12" t="s">
        <v>292</v>
      </c>
      <c r="L642" s="12" t="s">
        <v>2839</v>
      </c>
      <c r="M642" s="12" t="s">
        <v>2840</v>
      </c>
      <c r="N642" s="12" t="s">
        <v>2845</v>
      </c>
      <c r="O642" s="12" t="s">
        <v>2846</v>
      </c>
      <c r="P642" s="12" t="s">
        <v>1652</v>
      </c>
      <c r="Q642" s="12" t="s">
        <v>1664</v>
      </c>
      <c r="R642" s="12" t="s">
        <v>1671</v>
      </c>
      <c r="S642" s="12" t="s">
        <v>1734</v>
      </c>
      <c r="T642" s="12" t="s">
        <v>2182</v>
      </c>
    </row>
    <row r="643" spans="1:20" x14ac:dyDescent="0.25">
      <c r="A643" s="12" t="s">
        <v>1484</v>
      </c>
      <c r="B643" s="12" t="s">
        <v>661</v>
      </c>
      <c r="C643" s="12" t="s">
        <v>1497</v>
      </c>
      <c r="D643" s="12" t="s">
        <v>6</v>
      </c>
      <c r="E643" s="12" t="s">
        <v>9</v>
      </c>
      <c r="F643" s="12" t="s">
        <v>949</v>
      </c>
      <c r="G643" s="12" t="s">
        <v>393</v>
      </c>
      <c r="H643" s="12" t="s">
        <v>804</v>
      </c>
      <c r="I643" s="12" t="s">
        <v>924</v>
      </c>
      <c r="J643" s="12" t="s">
        <v>287</v>
      </c>
      <c r="K643" s="12" t="s">
        <v>315</v>
      </c>
      <c r="L643" s="12" t="s">
        <v>2839</v>
      </c>
      <c r="M643" s="12" t="s">
        <v>2844</v>
      </c>
      <c r="N643" s="12" t="s">
        <v>2845</v>
      </c>
      <c r="O643" s="12" t="s">
        <v>2846</v>
      </c>
      <c r="P643" s="12" t="s">
        <v>1652</v>
      </c>
      <c r="Q643" s="12" t="s">
        <v>1662</v>
      </c>
      <c r="R643" s="12" t="s">
        <v>1671</v>
      </c>
      <c r="S643" s="12" t="s">
        <v>1736</v>
      </c>
      <c r="T643" s="12" t="s">
        <v>2183</v>
      </c>
    </row>
    <row r="644" spans="1:20" x14ac:dyDescent="0.25">
      <c r="A644" s="12" t="s">
        <v>1484</v>
      </c>
      <c r="B644" s="12" t="s">
        <v>727</v>
      </c>
      <c r="C644" s="12" t="s">
        <v>1500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938</v>
      </c>
      <c r="J644" s="12" t="s">
        <v>884</v>
      </c>
      <c r="K644" s="12" t="s">
        <v>292</v>
      </c>
      <c r="L644" s="12" t="s">
        <v>2839</v>
      </c>
      <c r="M644" s="12" t="s">
        <v>2840</v>
      </c>
      <c r="N644" s="12" t="s">
        <v>2847</v>
      </c>
      <c r="O644" s="12" t="s">
        <v>2848</v>
      </c>
      <c r="P644" s="12" t="s">
        <v>1652</v>
      </c>
      <c r="Q644" s="12" t="s">
        <v>1662</v>
      </c>
      <c r="R644" s="12" t="s">
        <v>1671</v>
      </c>
      <c r="S644" s="12" t="s">
        <v>1734</v>
      </c>
      <c r="T644" s="12" t="s">
        <v>2021</v>
      </c>
    </row>
    <row r="645" spans="1:20" x14ac:dyDescent="0.25">
      <c r="A645" s="12" t="s">
        <v>1484</v>
      </c>
      <c r="B645" s="12" t="s">
        <v>754</v>
      </c>
      <c r="C645" s="12" t="s">
        <v>1501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888</v>
      </c>
      <c r="J645" s="12" t="s">
        <v>267</v>
      </c>
      <c r="K645" s="12" t="s">
        <v>306</v>
      </c>
      <c r="L645" s="12" t="s">
        <v>2839</v>
      </c>
      <c r="M645" s="12" t="s">
        <v>2840</v>
      </c>
      <c r="N645" s="12" t="s">
        <v>2847</v>
      </c>
      <c r="O645" s="12" t="s">
        <v>2848</v>
      </c>
      <c r="P645" s="12" t="s">
        <v>1652</v>
      </c>
      <c r="Q645" s="12" t="s">
        <v>1669</v>
      </c>
      <c r="R645" s="12" t="s">
        <v>1671</v>
      </c>
      <c r="S645" s="12" t="s">
        <v>1734</v>
      </c>
      <c r="T645" s="12" t="s">
        <v>2184</v>
      </c>
    </row>
    <row r="646" spans="1:20" x14ac:dyDescent="0.25">
      <c r="A646" s="12" t="s">
        <v>1484</v>
      </c>
      <c r="B646" s="12" t="s">
        <v>743</v>
      </c>
      <c r="C646" s="12" t="s">
        <v>1504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1000</v>
      </c>
      <c r="K646" s="12" t="s">
        <v>306</v>
      </c>
      <c r="L646" s="12" t="s">
        <v>2839</v>
      </c>
      <c r="M646" s="12" t="s">
        <v>2840</v>
      </c>
      <c r="N646" s="12" t="s">
        <v>2847</v>
      </c>
      <c r="O646" s="12" t="s">
        <v>2848</v>
      </c>
      <c r="P646" s="12" t="s">
        <v>1652</v>
      </c>
      <c r="Q646" s="12" t="s">
        <v>1661</v>
      </c>
      <c r="R646" s="12" t="s">
        <v>1671</v>
      </c>
      <c r="S646" s="12" t="s">
        <v>1734</v>
      </c>
      <c r="T646" s="12" t="s">
        <v>2185</v>
      </c>
    </row>
    <row r="647" spans="1:20" x14ac:dyDescent="0.25">
      <c r="A647" s="12" t="s">
        <v>1484</v>
      </c>
      <c r="B647" s="12" t="s">
        <v>699</v>
      </c>
      <c r="C647" s="12" t="s">
        <v>1505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1026</v>
      </c>
      <c r="K647" s="12" t="s">
        <v>360</v>
      </c>
      <c r="L647" s="12" t="s">
        <v>2839</v>
      </c>
      <c r="M647" s="12" t="s">
        <v>2840</v>
      </c>
      <c r="N647" s="12" t="s">
        <v>2847</v>
      </c>
      <c r="O647" s="12" t="s">
        <v>2848</v>
      </c>
      <c r="P647" s="12" t="s">
        <v>1652</v>
      </c>
      <c r="Q647" s="12" t="s">
        <v>1667</v>
      </c>
      <c r="R647" s="12" t="s">
        <v>1671</v>
      </c>
      <c r="S647" s="12" t="s">
        <v>1734</v>
      </c>
      <c r="T647" s="12" t="s">
        <v>2024</v>
      </c>
    </row>
    <row r="648" spans="1:20" x14ac:dyDescent="0.25">
      <c r="A648" s="12" t="s">
        <v>1484</v>
      </c>
      <c r="B648" s="12" t="s">
        <v>739</v>
      </c>
      <c r="C648" s="12" t="s">
        <v>1502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897</v>
      </c>
      <c r="K648" s="12" t="s">
        <v>296</v>
      </c>
      <c r="L648" s="12" t="s">
        <v>2839</v>
      </c>
      <c r="M648" s="12" t="s">
        <v>2840</v>
      </c>
      <c r="N648" s="12" t="s">
        <v>2847</v>
      </c>
      <c r="O648" s="12" t="s">
        <v>2848</v>
      </c>
      <c r="P648" s="12" t="s">
        <v>1652</v>
      </c>
      <c r="Q648" s="12" t="s">
        <v>1665</v>
      </c>
      <c r="R648" s="12" t="s">
        <v>1671</v>
      </c>
      <c r="S648" s="12" t="s">
        <v>1734</v>
      </c>
      <c r="T648" s="12" t="s">
        <v>2102</v>
      </c>
    </row>
    <row r="649" spans="1:20" x14ac:dyDescent="0.25">
      <c r="A649" s="12" t="s">
        <v>1484</v>
      </c>
      <c r="B649" s="12" t="s">
        <v>737</v>
      </c>
      <c r="C649" s="12" t="s">
        <v>1503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1077</v>
      </c>
      <c r="J649" s="12" t="s">
        <v>364</v>
      </c>
      <c r="K649" s="12" t="s">
        <v>1013</v>
      </c>
      <c r="L649" s="12" t="s">
        <v>2839</v>
      </c>
      <c r="M649" s="12" t="s">
        <v>2840</v>
      </c>
      <c r="N649" s="12" t="s">
        <v>2847</v>
      </c>
      <c r="O649" s="12" t="s">
        <v>2848</v>
      </c>
      <c r="P649" s="12" t="s">
        <v>1652</v>
      </c>
      <c r="Q649" s="12" t="s">
        <v>1663</v>
      </c>
      <c r="R649" s="12" t="s">
        <v>1671</v>
      </c>
      <c r="S649" s="12" t="s">
        <v>1734</v>
      </c>
      <c r="T649" s="12" t="s">
        <v>2186</v>
      </c>
    </row>
    <row r="650" spans="1:20" x14ac:dyDescent="0.25">
      <c r="A650" s="12" t="s">
        <v>1484</v>
      </c>
      <c r="B650" s="12" t="s">
        <v>668</v>
      </c>
      <c r="C650" s="12" t="s">
        <v>1506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882</v>
      </c>
      <c r="K650" s="12" t="s">
        <v>1002</v>
      </c>
      <c r="L650" s="12" t="s">
        <v>2839</v>
      </c>
      <c r="M650" s="12" t="s">
        <v>2840</v>
      </c>
      <c r="N650" s="12" t="s">
        <v>2849</v>
      </c>
      <c r="O650" s="12" t="s">
        <v>2850</v>
      </c>
      <c r="P650" s="12" t="s">
        <v>1652</v>
      </c>
      <c r="Q650" s="12" t="s">
        <v>1661</v>
      </c>
      <c r="R650" s="12" t="s">
        <v>1671</v>
      </c>
      <c r="S650" s="12" t="s">
        <v>1734</v>
      </c>
      <c r="T650" s="12" t="s">
        <v>1861</v>
      </c>
    </row>
    <row r="651" spans="1:20" x14ac:dyDescent="0.25">
      <c r="A651" s="12" t="s">
        <v>1484</v>
      </c>
      <c r="B651" s="12" t="s">
        <v>751</v>
      </c>
      <c r="C651" s="12" t="s">
        <v>1507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881</v>
      </c>
      <c r="J651" s="12" t="s">
        <v>285</v>
      </c>
      <c r="K651" s="12" t="s">
        <v>132</v>
      </c>
      <c r="L651" s="12" t="s">
        <v>2839</v>
      </c>
      <c r="M651" s="12" t="s">
        <v>2840</v>
      </c>
      <c r="N651" s="12" t="s">
        <v>2849</v>
      </c>
      <c r="O651" s="12" t="s">
        <v>2850</v>
      </c>
      <c r="P651" s="12" t="s">
        <v>1652</v>
      </c>
      <c r="Q651" s="12" t="s">
        <v>1669</v>
      </c>
      <c r="R651" s="12" t="s">
        <v>1671</v>
      </c>
      <c r="S651" s="12" t="s">
        <v>1734</v>
      </c>
      <c r="T651" s="12" t="s">
        <v>2187</v>
      </c>
    </row>
    <row r="652" spans="1:20" x14ac:dyDescent="0.25">
      <c r="A652" s="12" t="s">
        <v>1484</v>
      </c>
      <c r="B652" s="12" t="s">
        <v>649</v>
      </c>
      <c r="C652" s="12" t="s">
        <v>1508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993</v>
      </c>
      <c r="L652" s="12" t="s">
        <v>2839</v>
      </c>
      <c r="M652" s="12" t="s">
        <v>2840</v>
      </c>
      <c r="N652" s="12" t="s">
        <v>2851</v>
      </c>
      <c r="O652" s="12" t="s">
        <v>2852</v>
      </c>
      <c r="P652" s="12" t="s">
        <v>1652</v>
      </c>
      <c r="Q652" s="12" t="s">
        <v>1662</v>
      </c>
      <c r="R652" s="12" t="s">
        <v>1671</v>
      </c>
      <c r="S652" s="12" t="s">
        <v>1734</v>
      </c>
      <c r="T652" s="12" t="s">
        <v>2188</v>
      </c>
    </row>
    <row r="653" spans="1:20" x14ac:dyDescent="0.25">
      <c r="A653" s="12" t="s">
        <v>1484</v>
      </c>
      <c r="B653" s="12" t="s">
        <v>666</v>
      </c>
      <c r="C653" s="12" t="s">
        <v>1509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934</v>
      </c>
      <c r="K653" s="12" t="s">
        <v>993</v>
      </c>
      <c r="L653" s="12" t="s">
        <v>2839</v>
      </c>
      <c r="M653" s="12" t="s">
        <v>2840</v>
      </c>
      <c r="N653" s="12" t="s">
        <v>2851</v>
      </c>
      <c r="O653" s="12" t="s">
        <v>2852</v>
      </c>
      <c r="P653" s="12" t="s">
        <v>1652</v>
      </c>
      <c r="Q653" s="12" t="s">
        <v>1668</v>
      </c>
      <c r="R653" s="12" t="s">
        <v>1671</v>
      </c>
      <c r="S653" s="12" t="s">
        <v>1734</v>
      </c>
      <c r="T653" s="12" t="s">
        <v>2077</v>
      </c>
    </row>
    <row r="654" spans="1:20" x14ac:dyDescent="0.25">
      <c r="A654" s="12" t="s">
        <v>1484</v>
      </c>
      <c r="B654" s="12" t="s">
        <v>806</v>
      </c>
      <c r="C654" s="12" t="s">
        <v>1510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2839</v>
      </c>
      <c r="M654" s="12" t="s">
        <v>2840</v>
      </c>
      <c r="N654" s="12" t="s">
        <v>2851</v>
      </c>
      <c r="O654" s="12" t="s">
        <v>2852</v>
      </c>
      <c r="P654" s="12" t="s">
        <v>1652</v>
      </c>
      <c r="Q654" s="12" t="s">
        <v>1662</v>
      </c>
      <c r="R654" s="12" t="s">
        <v>1671</v>
      </c>
      <c r="S654" s="12" t="s">
        <v>1734</v>
      </c>
      <c r="T654" s="12" t="s">
        <v>2120</v>
      </c>
    </row>
    <row r="655" spans="1:20" x14ac:dyDescent="0.25">
      <c r="A655" s="12" t="s">
        <v>1484</v>
      </c>
      <c r="B655" s="12" t="s">
        <v>810</v>
      </c>
      <c r="C655" s="12" t="s">
        <v>1511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2839</v>
      </c>
      <c r="M655" s="12" t="s">
        <v>2840</v>
      </c>
      <c r="N655" s="12" t="s">
        <v>2851</v>
      </c>
      <c r="O655" s="12" t="s">
        <v>2852</v>
      </c>
      <c r="P655" s="12" t="s">
        <v>1652</v>
      </c>
      <c r="Q655" s="12" t="s">
        <v>1666</v>
      </c>
      <c r="R655" s="12" t="s">
        <v>1671</v>
      </c>
      <c r="S655" s="12" t="s">
        <v>1734</v>
      </c>
      <c r="T655" s="12" t="s">
        <v>2189</v>
      </c>
    </row>
    <row r="656" spans="1:20" x14ac:dyDescent="0.25">
      <c r="A656" s="12" t="s">
        <v>1484</v>
      </c>
      <c r="B656" s="12" t="s">
        <v>816</v>
      </c>
      <c r="C656" s="12" t="s">
        <v>1512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911</v>
      </c>
      <c r="K656" s="12" t="s">
        <v>126</v>
      </c>
      <c r="L656" s="12" t="s">
        <v>2839</v>
      </c>
      <c r="M656" s="12" t="s">
        <v>2840</v>
      </c>
      <c r="N656" s="12" t="s">
        <v>2853</v>
      </c>
      <c r="O656" s="12" t="s">
        <v>2854</v>
      </c>
      <c r="P656" s="12" t="s">
        <v>1652</v>
      </c>
      <c r="Q656" s="12" t="s">
        <v>1661</v>
      </c>
      <c r="R656" s="12" t="s">
        <v>1671</v>
      </c>
      <c r="S656" s="12" t="s">
        <v>1734</v>
      </c>
      <c r="T656" s="12" t="s">
        <v>1998</v>
      </c>
    </row>
    <row r="657" spans="1:20" x14ac:dyDescent="0.25">
      <c r="A657" s="12" t="s">
        <v>1484</v>
      </c>
      <c r="B657" s="12" t="s">
        <v>820</v>
      </c>
      <c r="C657" s="12" t="s">
        <v>1513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2839</v>
      </c>
      <c r="M657" s="12" t="s">
        <v>2840</v>
      </c>
      <c r="N657" s="12" t="s">
        <v>2853</v>
      </c>
      <c r="O657" s="12" t="s">
        <v>2854</v>
      </c>
      <c r="P657" s="12" t="s">
        <v>1652</v>
      </c>
      <c r="Q657" s="12" t="s">
        <v>1662</v>
      </c>
      <c r="R657" s="12" t="s">
        <v>1671</v>
      </c>
      <c r="S657" s="12" t="s">
        <v>1734</v>
      </c>
      <c r="T657" s="12" t="s">
        <v>1874</v>
      </c>
    </row>
    <row r="658" spans="1:20" x14ac:dyDescent="0.25">
      <c r="A658" s="12" t="s">
        <v>1484</v>
      </c>
      <c r="B658" s="12" t="s">
        <v>734</v>
      </c>
      <c r="C658" s="12" t="s">
        <v>1514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1515</v>
      </c>
      <c r="J658" s="12" t="s">
        <v>344</v>
      </c>
      <c r="K658" s="12" t="s">
        <v>56</v>
      </c>
      <c r="L658" s="12" t="s">
        <v>2839</v>
      </c>
      <c r="M658" s="12" t="s">
        <v>2840</v>
      </c>
      <c r="N658" s="12" t="s">
        <v>2853</v>
      </c>
      <c r="O658" s="12" t="s">
        <v>2854</v>
      </c>
      <c r="P658" s="12" t="s">
        <v>1652</v>
      </c>
      <c r="Q658" s="12" t="s">
        <v>1669</v>
      </c>
      <c r="R658" s="12" t="s">
        <v>1671</v>
      </c>
      <c r="S658" s="12" t="s">
        <v>1734</v>
      </c>
      <c r="T658" s="12" t="s">
        <v>2190</v>
      </c>
    </row>
    <row r="659" spans="1:20" x14ac:dyDescent="0.25">
      <c r="A659" s="12" t="s">
        <v>1484</v>
      </c>
      <c r="B659" s="12" t="s">
        <v>688</v>
      </c>
      <c r="C659" s="12" t="s">
        <v>1516</v>
      </c>
      <c r="D659" s="12" t="s">
        <v>5</v>
      </c>
      <c r="E659" s="12" t="s">
        <v>15</v>
      </c>
      <c r="F659" s="12" t="s">
        <v>1529</v>
      </c>
      <c r="G659" s="12" t="s">
        <v>794</v>
      </c>
      <c r="H659" s="12" t="s">
        <v>804</v>
      </c>
      <c r="I659" s="12" t="s">
        <v>106</v>
      </c>
      <c r="J659" s="12" t="s">
        <v>1517</v>
      </c>
      <c r="K659" s="12" t="s">
        <v>91</v>
      </c>
      <c r="L659" s="12" t="s">
        <v>2839</v>
      </c>
      <c r="M659" s="12" t="s">
        <v>2844</v>
      </c>
      <c r="N659" s="12" t="s">
        <v>2855</v>
      </c>
      <c r="O659" s="12" t="s">
        <v>2856</v>
      </c>
      <c r="P659" s="12" t="s">
        <v>1652</v>
      </c>
      <c r="Q659" s="12" t="s">
        <v>1661</v>
      </c>
      <c r="R659" s="12" t="s">
        <v>1671</v>
      </c>
      <c r="S659" s="12" t="s">
        <v>1736</v>
      </c>
      <c r="T659" s="12" t="s">
        <v>2191</v>
      </c>
    </row>
    <row r="660" spans="1:20" x14ac:dyDescent="0.25">
      <c r="A660" s="12" t="s">
        <v>1484</v>
      </c>
      <c r="B660" s="12" t="s">
        <v>692</v>
      </c>
      <c r="C660" s="12" t="s">
        <v>1518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1519</v>
      </c>
      <c r="J660" s="12" t="s">
        <v>351</v>
      </c>
      <c r="K660" s="12" t="s">
        <v>91</v>
      </c>
      <c r="L660" s="12" t="s">
        <v>2839</v>
      </c>
      <c r="M660" s="12" t="s">
        <v>2844</v>
      </c>
      <c r="N660" s="12" t="s">
        <v>2855</v>
      </c>
      <c r="O660" s="12" t="s">
        <v>2856</v>
      </c>
      <c r="P660" s="12" t="s">
        <v>1652</v>
      </c>
      <c r="Q660" s="12" t="s">
        <v>1662</v>
      </c>
      <c r="R660" s="12" t="s">
        <v>1671</v>
      </c>
      <c r="S660" s="12" t="s">
        <v>1736</v>
      </c>
      <c r="T660" s="12" t="s">
        <v>2191</v>
      </c>
    </row>
    <row r="661" spans="1:20" x14ac:dyDescent="0.25">
      <c r="A661" s="12" t="s">
        <v>1484</v>
      </c>
      <c r="B661" s="12" t="s">
        <v>740</v>
      </c>
      <c r="C661" s="12" t="s">
        <v>1520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1519</v>
      </c>
      <c r="J661" s="12" t="s">
        <v>970</v>
      </c>
      <c r="K661" s="12" t="s">
        <v>90</v>
      </c>
      <c r="L661" s="12" t="s">
        <v>2839</v>
      </c>
      <c r="M661" s="12" t="s">
        <v>2844</v>
      </c>
      <c r="N661" s="12" t="s">
        <v>2855</v>
      </c>
      <c r="O661" s="12" t="s">
        <v>2856</v>
      </c>
      <c r="P661" s="12" t="s">
        <v>1652</v>
      </c>
      <c r="Q661" s="12" t="s">
        <v>1666</v>
      </c>
      <c r="R661" s="12" t="s">
        <v>1671</v>
      </c>
      <c r="S661" s="12" t="s">
        <v>1736</v>
      </c>
      <c r="T661" s="12" t="s">
        <v>1864</v>
      </c>
    </row>
    <row r="662" spans="1:20" x14ac:dyDescent="0.25">
      <c r="A662" s="12" t="s">
        <v>1484</v>
      </c>
      <c r="B662" s="12" t="s">
        <v>651</v>
      </c>
      <c r="C662" s="12" t="s">
        <v>1521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1522</v>
      </c>
      <c r="J662" s="12" t="s">
        <v>1523</v>
      </c>
      <c r="K662" s="12" t="s">
        <v>137</v>
      </c>
      <c r="L662" s="12" t="s">
        <v>2839</v>
      </c>
      <c r="M662" s="12" t="s">
        <v>2844</v>
      </c>
      <c r="N662" s="12" t="s">
        <v>2855</v>
      </c>
      <c r="O662" s="12" t="s">
        <v>2856</v>
      </c>
      <c r="P662" s="12" t="s">
        <v>1652</v>
      </c>
      <c r="Q662" s="12" t="s">
        <v>1669</v>
      </c>
      <c r="R662" s="12" t="s">
        <v>1671</v>
      </c>
      <c r="S662" s="12" t="s">
        <v>1736</v>
      </c>
      <c r="T662" s="12" t="s">
        <v>2192</v>
      </c>
    </row>
    <row r="663" spans="1:20" x14ac:dyDescent="0.25">
      <c r="A663" s="12" t="s">
        <v>1484</v>
      </c>
      <c r="B663" s="12" t="s">
        <v>753</v>
      </c>
      <c r="C663" s="12" t="s">
        <v>1524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1525</v>
      </c>
      <c r="J663" s="12" t="s">
        <v>383</v>
      </c>
      <c r="K663" s="12" t="s">
        <v>1116</v>
      </c>
      <c r="L663" s="12" t="s">
        <v>2839</v>
      </c>
      <c r="M663" s="12" t="s">
        <v>2844</v>
      </c>
      <c r="N663" s="12" t="s">
        <v>2855</v>
      </c>
      <c r="O663" s="12" t="s">
        <v>2856</v>
      </c>
      <c r="P663" s="12" t="s">
        <v>1652</v>
      </c>
      <c r="Q663" s="12" t="s">
        <v>1665</v>
      </c>
      <c r="R663" s="12" t="s">
        <v>1671</v>
      </c>
      <c r="S663" s="12" t="s">
        <v>1736</v>
      </c>
      <c r="T663" s="12" t="s">
        <v>2193</v>
      </c>
    </row>
    <row r="664" spans="1:20" x14ac:dyDescent="0.25">
      <c r="A664" s="12" t="s">
        <v>1484</v>
      </c>
      <c r="B664" s="12" t="s">
        <v>665</v>
      </c>
      <c r="C664" s="12" t="s">
        <v>1526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1517</v>
      </c>
      <c r="K664" s="12" t="s">
        <v>237</v>
      </c>
      <c r="L664" s="12" t="s">
        <v>2857</v>
      </c>
      <c r="M664" s="12" t="s">
        <v>2844</v>
      </c>
      <c r="N664" s="12" t="s">
        <v>2855</v>
      </c>
      <c r="O664" s="12" t="s">
        <v>2856</v>
      </c>
      <c r="P664" s="12" t="s">
        <v>1652</v>
      </c>
      <c r="Q664" s="12" t="s">
        <v>1667</v>
      </c>
      <c r="R664" s="12" t="s">
        <v>1671</v>
      </c>
      <c r="S664" s="12" t="s">
        <v>1743</v>
      </c>
      <c r="T664" s="12" t="s">
        <v>2194</v>
      </c>
    </row>
    <row r="665" spans="1:20" x14ac:dyDescent="0.25">
      <c r="A665" s="12" t="s">
        <v>1484</v>
      </c>
      <c r="B665" s="12" t="s">
        <v>808</v>
      </c>
      <c r="C665" s="12" t="s">
        <v>1527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1150</v>
      </c>
      <c r="J665" s="12" t="s">
        <v>353</v>
      </c>
      <c r="K665" s="12" t="s">
        <v>1528</v>
      </c>
      <c r="L665" s="12" t="s">
        <v>2857</v>
      </c>
      <c r="M665" s="12" t="s">
        <v>2844</v>
      </c>
      <c r="N665" s="12" t="s">
        <v>2855</v>
      </c>
      <c r="O665" s="12" t="s">
        <v>2856</v>
      </c>
      <c r="P665" s="12" t="s">
        <v>1652</v>
      </c>
      <c r="Q665" s="12" t="s">
        <v>1663</v>
      </c>
      <c r="R665" s="12" t="s">
        <v>1671</v>
      </c>
      <c r="S665" s="12" t="s">
        <v>1743</v>
      </c>
      <c r="T665" s="12" t="s">
        <v>2195</v>
      </c>
    </row>
    <row r="666" spans="1:20" x14ac:dyDescent="0.25">
      <c r="A666" s="12" t="s">
        <v>1484</v>
      </c>
      <c r="B666" s="12" t="s">
        <v>755</v>
      </c>
      <c r="C666" s="12" t="s">
        <v>1530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1531</v>
      </c>
      <c r="L666" s="12" t="s">
        <v>2857</v>
      </c>
      <c r="M666" s="12" t="s">
        <v>2858</v>
      </c>
      <c r="N666" s="12" t="s">
        <v>2855</v>
      </c>
      <c r="O666" s="12" t="s">
        <v>2859</v>
      </c>
      <c r="P666" s="12" t="s">
        <v>1652</v>
      </c>
      <c r="Q666" s="12" t="s">
        <v>1661</v>
      </c>
      <c r="R666" s="12" t="s">
        <v>1671</v>
      </c>
      <c r="S666" s="12" t="s">
        <v>1732</v>
      </c>
      <c r="T666" s="12" t="s">
        <v>1874</v>
      </c>
    </row>
    <row r="667" spans="1:20" x14ac:dyDescent="0.25">
      <c r="A667" s="12" t="s">
        <v>1484</v>
      </c>
      <c r="B667" s="12" t="s">
        <v>730</v>
      </c>
      <c r="C667" s="12" t="s">
        <v>1532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1533</v>
      </c>
      <c r="J667" s="12" t="s">
        <v>374</v>
      </c>
      <c r="K667" s="12" t="s">
        <v>1534</v>
      </c>
      <c r="L667" s="12" t="s">
        <v>2857</v>
      </c>
      <c r="M667" s="12" t="s">
        <v>2858</v>
      </c>
      <c r="N667" s="12" t="s">
        <v>2855</v>
      </c>
      <c r="O667" s="12" t="s">
        <v>2859</v>
      </c>
      <c r="P667" s="12" t="s">
        <v>1652</v>
      </c>
      <c r="Q667" s="12" t="s">
        <v>1666</v>
      </c>
      <c r="R667" s="12" t="s">
        <v>1671</v>
      </c>
      <c r="S667" s="12" t="s">
        <v>1732</v>
      </c>
      <c r="T667" s="12" t="s">
        <v>1884</v>
      </c>
    </row>
    <row r="668" spans="1:20" x14ac:dyDescent="0.25">
      <c r="A668" s="12" t="s">
        <v>1484</v>
      </c>
      <c r="B668" s="12" t="s">
        <v>673</v>
      </c>
      <c r="C668" s="12" t="s">
        <v>1535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1536</v>
      </c>
      <c r="J668" s="12" t="s">
        <v>287</v>
      </c>
      <c r="K668" s="12" t="s">
        <v>1531</v>
      </c>
      <c r="L668" s="12" t="s">
        <v>2857</v>
      </c>
      <c r="M668" s="12" t="s">
        <v>2858</v>
      </c>
      <c r="N668" s="12" t="s">
        <v>2855</v>
      </c>
      <c r="O668" s="12" t="s">
        <v>2859</v>
      </c>
      <c r="P668" s="12" t="s">
        <v>1652</v>
      </c>
      <c r="Q668" s="12" t="s">
        <v>1663</v>
      </c>
      <c r="R668" s="12" t="s">
        <v>1671</v>
      </c>
      <c r="S668" s="12" t="s">
        <v>1732</v>
      </c>
      <c r="T668" s="12" t="s">
        <v>1981</v>
      </c>
    </row>
    <row r="669" spans="1:20" x14ac:dyDescent="0.25">
      <c r="A669" s="12" t="s">
        <v>1484</v>
      </c>
      <c r="B669" s="12" t="s">
        <v>721</v>
      </c>
      <c r="C669" s="12" t="s">
        <v>1537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2857</v>
      </c>
      <c r="M669" s="12" t="s">
        <v>2858</v>
      </c>
      <c r="N669" s="12" t="s">
        <v>2855</v>
      </c>
      <c r="O669" s="12" t="s">
        <v>2859</v>
      </c>
      <c r="P669" s="12" t="s">
        <v>1652</v>
      </c>
      <c r="Q669" s="12" t="s">
        <v>1669</v>
      </c>
      <c r="R669" s="12" t="s">
        <v>1671</v>
      </c>
      <c r="S669" s="12" t="s">
        <v>1732</v>
      </c>
      <c r="T669" s="12" t="s">
        <v>2196</v>
      </c>
    </row>
    <row r="670" spans="1:20" x14ac:dyDescent="0.25">
      <c r="A670" s="12" t="s">
        <v>1484</v>
      </c>
      <c r="B670" s="12" t="s">
        <v>698</v>
      </c>
      <c r="C670" s="12" t="s">
        <v>1538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971</v>
      </c>
      <c r="L670" s="12" t="s">
        <v>2857</v>
      </c>
      <c r="M670" s="12" t="s">
        <v>2858</v>
      </c>
      <c r="N670" s="12" t="s">
        <v>2855</v>
      </c>
      <c r="O670" s="12" t="s">
        <v>2859</v>
      </c>
      <c r="P670" s="12" t="s">
        <v>1652</v>
      </c>
      <c r="Q670" s="12" t="s">
        <v>1662</v>
      </c>
      <c r="R670" s="12" t="s">
        <v>1671</v>
      </c>
      <c r="S670" s="12" t="s">
        <v>1732</v>
      </c>
      <c r="T670" s="12" t="s">
        <v>1991</v>
      </c>
    </row>
    <row r="671" spans="1:20" x14ac:dyDescent="0.25">
      <c r="A671" s="12" t="s">
        <v>1484</v>
      </c>
      <c r="B671" s="12" t="s">
        <v>724</v>
      </c>
      <c r="C671" s="12" t="s">
        <v>1539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1540</v>
      </c>
      <c r="K671" s="12" t="s">
        <v>971</v>
      </c>
      <c r="L671" s="12" t="s">
        <v>2857</v>
      </c>
      <c r="M671" s="12" t="s">
        <v>2858</v>
      </c>
      <c r="N671" s="12" t="s">
        <v>2855</v>
      </c>
      <c r="O671" s="12" t="s">
        <v>2859</v>
      </c>
      <c r="P671" s="12" t="s">
        <v>1652</v>
      </c>
      <c r="Q671" s="12" t="s">
        <v>1668</v>
      </c>
      <c r="R671" s="12" t="s">
        <v>1671</v>
      </c>
      <c r="S671" s="12" t="s">
        <v>1732</v>
      </c>
      <c r="T671" s="12" t="s">
        <v>2197</v>
      </c>
    </row>
    <row r="672" spans="1:20" x14ac:dyDescent="0.25">
      <c r="A672" s="12" t="s">
        <v>1484</v>
      </c>
      <c r="B672" s="12" t="s">
        <v>700</v>
      </c>
      <c r="C672" s="12" t="s">
        <v>1541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1540</v>
      </c>
      <c r="K672" s="12" t="s">
        <v>971</v>
      </c>
      <c r="L672" s="12" t="s">
        <v>2857</v>
      </c>
      <c r="M672" s="12" t="s">
        <v>2858</v>
      </c>
      <c r="N672" s="12" t="s">
        <v>2855</v>
      </c>
      <c r="O672" s="12" t="s">
        <v>2859</v>
      </c>
      <c r="P672" s="12" t="s">
        <v>1652</v>
      </c>
      <c r="Q672" s="12" t="s">
        <v>1665</v>
      </c>
      <c r="R672" s="12" t="s">
        <v>1671</v>
      </c>
      <c r="S672" s="12" t="s">
        <v>1732</v>
      </c>
      <c r="T672" s="12" t="s">
        <v>2147</v>
      </c>
    </row>
    <row r="673" spans="1:20" x14ac:dyDescent="0.25">
      <c r="A673" s="12" t="s">
        <v>1484</v>
      </c>
      <c r="B673" s="12" t="s">
        <v>749</v>
      </c>
      <c r="C673" s="12" t="s">
        <v>1542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2857</v>
      </c>
      <c r="M673" s="12" t="s">
        <v>2858</v>
      </c>
      <c r="N673" s="12" t="s">
        <v>2855</v>
      </c>
      <c r="O673" s="12" t="s">
        <v>2859</v>
      </c>
      <c r="P673" s="12" t="s">
        <v>1652</v>
      </c>
      <c r="Q673" s="12" t="s">
        <v>1666</v>
      </c>
      <c r="R673" s="12" t="s">
        <v>1671</v>
      </c>
      <c r="S673" s="12" t="s">
        <v>1732</v>
      </c>
      <c r="T673" s="12" t="s">
        <v>2198</v>
      </c>
    </row>
    <row r="674" spans="1:20" x14ac:dyDescent="0.25">
      <c r="A674" s="12" t="s">
        <v>1484</v>
      </c>
      <c r="B674" s="12" t="s">
        <v>796</v>
      </c>
      <c r="C674" s="12" t="s">
        <v>1543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2857</v>
      </c>
      <c r="M674" s="12" t="s">
        <v>2858</v>
      </c>
      <c r="N674" s="12" t="s">
        <v>2855</v>
      </c>
      <c r="O674" s="12" t="s">
        <v>2859</v>
      </c>
      <c r="P674" s="12" t="s">
        <v>1652</v>
      </c>
      <c r="Q674" s="12" t="s">
        <v>1662</v>
      </c>
      <c r="R674" s="12" t="s">
        <v>1671</v>
      </c>
      <c r="S674" s="12" t="s">
        <v>1732</v>
      </c>
      <c r="T674" s="12" t="s">
        <v>1995</v>
      </c>
    </row>
    <row r="675" spans="1:20" x14ac:dyDescent="0.25">
      <c r="A675" s="12" t="s">
        <v>1484</v>
      </c>
      <c r="B675" s="12" t="s">
        <v>674</v>
      </c>
      <c r="C675" s="12" t="s">
        <v>1544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1366</v>
      </c>
      <c r="L675" s="12" t="s">
        <v>2857</v>
      </c>
      <c r="M675" s="12" t="s">
        <v>2858</v>
      </c>
      <c r="N675" s="12" t="s">
        <v>2860</v>
      </c>
      <c r="O675" s="12" t="s">
        <v>2861</v>
      </c>
      <c r="P675" s="12" t="s">
        <v>1652</v>
      </c>
      <c r="Q675" s="12" t="s">
        <v>1662</v>
      </c>
      <c r="R675" s="12" t="s">
        <v>1671</v>
      </c>
      <c r="S675" s="12" t="s">
        <v>1732</v>
      </c>
      <c r="T675" s="12" t="s">
        <v>2198</v>
      </c>
    </row>
    <row r="676" spans="1:20" x14ac:dyDescent="0.25">
      <c r="A676" s="12" t="s">
        <v>1484</v>
      </c>
      <c r="B676" s="12" t="s">
        <v>827</v>
      </c>
      <c r="C676" s="12" t="s">
        <v>1545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1540</v>
      </c>
      <c r="K676" s="12" t="s">
        <v>39</v>
      </c>
      <c r="L676" s="12" t="s">
        <v>2857</v>
      </c>
      <c r="M676" s="12" t="s">
        <v>2858</v>
      </c>
      <c r="N676" s="12" t="s">
        <v>2860</v>
      </c>
      <c r="O676" s="12" t="s">
        <v>2861</v>
      </c>
      <c r="P676" s="12" t="s">
        <v>1652</v>
      </c>
      <c r="Q676" s="12" t="s">
        <v>1663</v>
      </c>
      <c r="R676" s="12" t="s">
        <v>1671</v>
      </c>
      <c r="S676" s="12" t="s">
        <v>1732</v>
      </c>
      <c r="T676" s="12" t="s">
        <v>1995</v>
      </c>
    </row>
    <row r="677" spans="1:20" x14ac:dyDescent="0.25">
      <c r="A677" s="12" t="s">
        <v>1484</v>
      </c>
      <c r="B677" s="12" t="s">
        <v>676</v>
      </c>
      <c r="C677" s="12" t="s">
        <v>1546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1138</v>
      </c>
      <c r="K677" s="12" t="s">
        <v>126</v>
      </c>
      <c r="L677" s="12" t="s">
        <v>2862</v>
      </c>
      <c r="M677" s="12" t="s">
        <v>2844</v>
      </c>
      <c r="N677" s="12" t="s">
        <v>2860</v>
      </c>
      <c r="O677" s="12" t="s">
        <v>2861</v>
      </c>
      <c r="P677" s="12" t="s">
        <v>1652</v>
      </c>
      <c r="Q677" s="12" t="s">
        <v>1668</v>
      </c>
      <c r="R677" s="12" t="s">
        <v>1671</v>
      </c>
      <c r="S677" s="12" t="s">
        <v>1733</v>
      </c>
      <c r="T677" s="12" t="s">
        <v>2199</v>
      </c>
    </row>
    <row r="678" spans="1:20" x14ac:dyDescent="0.25">
      <c r="A678" s="12" t="s">
        <v>1484</v>
      </c>
      <c r="B678" s="12" t="s">
        <v>790</v>
      </c>
      <c r="C678" s="12" t="s">
        <v>1547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2862</v>
      </c>
      <c r="M678" s="12" t="s">
        <v>2844</v>
      </c>
      <c r="N678" s="12" t="s">
        <v>2860</v>
      </c>
      <c r="O678" s="12" t="s">
        <v>2861</v>
      </c>
      <c r="P678" s="12" t="s">
        <v>1652</v>
      </c>
      <c r="Q678" s="12" t="s">
        <v>1666</v>
      </c>
      <c r="R678" s="12" t="s">
        <v>1671</v>
      </c>
      <c r="S678" s="12" t="s">
        <v>1733</v>
      </c>
      <c r="T678" s="12" t="s">
        <v>2200</v>
      </c>
    </row>
    <row r="679" spans="1:20" x14ac:dyDescent="0.25">
      <c r="A679" s="12" t="s">
        <v>1484</v>
      </c>
      <c r="B679" s="12" t="s">
        <v>795</v>
      </c>
      <c r="C679" s="12" t="s">
        <v>1548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2862</v>
      </c>
      <c r="M679" s="12" t="s">
        <v>2844</v>
      </c>
      <c r="N679" s="12" t="s">
        <v>2860</v>
      </c>
      <c r="O679" s="12" t="s">
        <v>2861</v>
      </c>
      <c r="P679" s="12" t="s">
        <v>1652</v>
      </c>
      <c r="Q679" s="12" t="s">
        <v>1661</v>
      </c>
      <c r="R679" s="12" t="s">
        <v>1671</v>
      </c>
      <c r="S679" s="12" t="s">
        <v>1733</v>
      </c>
      <c r="T679" s="12" t="s">
        <v>2200</v>
      </c>
    </row>
    <row r="680" spans="1:20" x14ac:dyDescent="0.25">
      <c r="A680" s="12" t="s">
        <v>1484</v>
      </c>
      <c r="B680" s="12" t="s">
        <v>669</v>
      </c>
      <c r="C680" s="12" t="s">
        <v>1549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906</v>
      </c>
      <c r="L680" s="12" t="s">
        <v>2857</v>
      </c>
      <c r="M680" s="12" t="s">
        <v>2858</v>
      </c>
      <c r="N680" s="12" t="s">
        <v>2860</v>
      </c>
      <c r="O680" s="12" t="s">
        <v>2861</v>
      </c>
      <c r="P680" s="12" t="s">
        <v>1652</v>
      </c>
      <c r="Q680" s="12" t="s">
        <v>1666</v>
      </c>
      <c r="R680" s="12" t="s">
        <v>1671</v>
      </c>
      <c r="S680" s="12" t="s">
        <v>1732</v>
      </c>
      <c r="T680" s="12" t="s">
        <v>2201</v>
      </c>
    </row>
    <row r="681" spans="1:20" x14ac:dyDescent="0.25">
      <c r="A681" s="12" t="s">
        <v>1484</v>
      </c>
      <c r="B681" s="12" t="s">
        <v>792</v>
      </c>
      <c r="C681" s="12" t="s">
        <v>1550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2862</v>
      </c>
      <c r="M681" s="12" t="s">
        <v>2844</v>
      </c>
      <c r="N681" s="12" t="s">
        <v>2863</v>
      </c>
      <c r="O681" s="12" t="s">
        <v>2845</v>
      </c>
      <c r="P681" s="12" t="s">
        <v>1652</v>
      </c>
      <c r="Q681" s="12" t="s">
        <v>1662</v>
      </c>
      <c r="R681" s="12" t="s">
        <v>1671</v>
      </c>
      <c r="S681" s="12" t="s">
        <v>1733</v>
      </c>
      <c r="T681" s="12" t="s">
        <v>2202</v>
      </c>
    </row>
    <row r="682" spans="1:20" x14ac:dyDescent="0.25">
      <c r="A682" s="12" t="s">
        <v>1484</v>
      </c>
      <c r="B682" s="12" t="s">
        <v>771</v>
      </c>
      <c r="C682" s="12" t="s">
        <v>1551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1138</v>
      </c>
      <c r="K682" s="12" t="s">
        <v>27</v>
      </c>
      <c r="L682" s="12" t="s">
        <v>2857</v>
      </c>
      <c r="M682" s="12" t="s">
        <v>2858</v>
      </c>
      <c r="N682" s="12" t="s">
        <v>2863</v>
      </c>
      <c r="O682" s="12" t="s">
        <v>2845</v>
      </c>
      <c r="P682" s="12" t="s">
        <v>1652</v>
      </c>
      <c r="Q682" s="12" t="s">
        <v>1661</v>
      </c>
      <c r="R682" s="12" t="s">
        <v>1671</v>
      </c>
      <c r="S682" s="12" t="s">
        <v>1732</v>
      </c>
      <c r="T682" s="12" t="s">
        <v>1834</v>
      </c>
    </row>
    <row r="683" spans="1:20" x14ac:dyDescent="0.25">
      <c r="A683" s="12" t="s">
        <v>1484</v>
      </c>
      <c r="B683" s="12" t="s">
        <v>712</v>
      </c>
      <c r="C683" s="12" t="s">
        <v>1552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2857</v>
      </c>
      <c r="M683" s="12" t="s">
        <v>2858</v>
      </c>
      <c r="N683" s="12" t="s">
        <v>2863</v>
      </c>
      <c r="O683" s="12" t="s">
        <v>2845</v>
      </c>
      <c r="P683" s="12" t="s">
        <v>1652</v>
      </c>
      <c r="Q683" s="12" t="s">
        <v>1666</v>
      </c>
      <c r="R683" s="12" t="s">
        <v>1671</v>
      </c>
      <c r="S683" s="12" t="s">
        <v>1732</v>
      </c>
      <c r="T683" s="12" t="s">
        <v>1833</v>
      </c>
    </row>
    <row r="684" spans="1:20" x14ac:dyDescent="0.25">
      <c r="A684" s="12" t="s">
        <v>1484</v>
      </c>
      <c r="B684" s="12" t="s">
        <v>747</v>
      </c>
      <c r="C684" s="12" t="s">
        <v>1553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1153</v>
      </c>
      <c r="J684" s="12" t="s">
        <v>1554</v>
      </c>
      <c r="K684" s="12" t="s">
        <v>42</v>
      </c>
      <c r="L684" s="12" t="s">
        <v>2862</v>
      </c>
      <c r="M684" s="12" t="s">
        <v>2844</v>
      </c>
      <c r="N684" s="12" t="s">
        <v>2863</v>
      </c>
      <c r="O684" s="12" t="s">
        <v>2845</v>
      </c>
      <c r="P684" s="12" t="s">
        <v>1652</v>
      </c>
      <c r="Q684" s="12" t="s">
        <v>1668</v>
      </c>
      <c r="R684" s="12" t="s">
        <v>1671</v>
      </c>
      <c r="S684" s="12" t="s">
        <v>1733</v>
      </c>
      <c r="T684" s="12" t="s">
        <v>1834</v>
      </c>
    </row>
    <row r="685" spans="1:20" x14ac:dyDescent="0.25">
      <c r="A685" s="12" t="s">
        <v>1484</v>
      </c>
      <c r="B685" s="12" t="s">
        <v>748</v>
      </c>
      <c r="C685" s="12" t="s">
        <v>1555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1556</v>
      </c>
      <c r="J685" s="12" t="s">
        <v>1554</v>
      </c>
      <c r="K685" s="12" t="s">
        <v>43</v>
      </c>
      <c r="L685" s="12" t="s">
        <v>2862</v>
      </c>
      <c r="M685" s="12" t="s">
        <v>2844</v>
      </c>
      <c r="N685" s="12" t="s">
        <v>2863</v>
      </c>
      <c r="O685" s="12" t="s">
        <v>2845</v>
      </c>
      <c r="P685" s="12" t="s">
        <v>1652</v>
      </c>
      <c r="Q685" s="12" t="s">
        <v>1663</v>
      </c>
      <c r="R685" s="12" t="s">
        <v>1671</v>
      </c>
      <c r="S685" s="12" t="s">
        <v>1733</v>
      </c>
      <c r="T685" s="12" t="s">
        <v>2203</v>
      </c>
    </row>
    <row r="686" spans="1:20" x14ac:dyDescent="0.25">
      <c r="A686" s="12" t="s">
        <v>1484</v>
      </c>
      <c r="B686" s="12" t="s">
        <v>805</v>
      </c>
      <c r="C686" s="12" t="s">
        <v>1557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1262</v>
      </c>
      <c r="K686" s="12" t="s">
        <v>60</v>
      </c>
      <c r="L686" s="12" t="s">
        <v>2862</v>
      </c>
      <c r="M686" s="12" t="s">
        <v>2844</v>
      </c>
      <c r="N686" s="12" t="s">
        <v>2863</v>
      </c>
      <c r="O686" s="12" t="s">
        <v>2845</v>
      </c>
      <c r="P686" s="12" t="s">
        <v>1652</v>
      </c>
      <c r="Q686" s="12" t="s">
        <v>1665</v>
      </c>
      <c r="R686" s="12" t="s">
        <v>1671</v>
      </c>
      <c r="S686" s="12" t="s">
        <v>1733</v>
      </c>
      <c r="T686" s="12" t="s">
        <v>1834</v>
      </c>
    </row>
    <row r="687" spans="1:20" x14ac:dyDescent="0.25">
      <c r="A687" s="12" t="s">
        <v>1484</v>
      </c>
      <c r="B687" s="12" t="s">
        <v>811</v>
      </c>
      <c r="C687" s="12" t="s">
        <v>1558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1559</v>
      </c>
      <c r="K687" s="12" t="s">
        <v>92</v>
      </c>
      <c r="L687" s="12" t="s">
        <v>2857</v>
      </c>
      <c r="M687" s="12" t="s">
        <v>2858</v>
      </c>
      <c r="N687" s="12" t="s">
        <v>2863</v>
      </c>
      <c r="O687" s="12" t="s">
        <v>2845</v>
      </c>
      <c r="P687" s="12" t="s">
        <v>1652</v>
      </c>
      <c r="Q687" s="12" t="s">
        <v>1667</v>
      </c>
      <c r="R687" s="12" t="s">
        <v>1671</v>
      </c>
      <c r="S687" s="12" t="s">
        <v>1732</v>
      </c>
      <c r="T687" s="12" t="s">
        <v>1908</v>
      </c>
    </row>
    <row r="688" spans="1:20" x14ac:dyDescent="0.25">
      <c r="A688" s="12" t="s">
        <v>1484</v>
      </c>
      <c r="B688" s="12" t="s">
        <v>683</v>
      </c>
      <c r="C688" s="12" t="s">
        <v>1560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2857</v>
      </c>
      <c r="M688" s="12" t="s">
        <v>2858</v>
      </c>
      <c r="N688" s="12" t="s">
        <v>2863</v>
      </c>
      <c r="O688" s="12" t="s">
        <v>2845</v>
      </c>
      <c r="P688" s="12" t="s">
        <v>1652</v>
      </c>
      <c r="Q688" s="12" t="s">
        <v>1661</v>
      </c>
      <c r="R688" s="12" t="s">
        <v>1671</v>
      </c>
      <c r="S688" s="12" t="s">
        <v>1732</v>
      </c>
      <c r="T688" s="12" t="s">
        <v>1827</v>
      </c>
    </row>
    <row r="689" spans="1:20" x14ac:dyDescent="0.25">
      <c r="A689" s="12" t="s">
        <v>1484</v>
      </c>
      <c r="B689" s="12" t="s">
        <v>679</v>
      </c>
      <c r="C689" s="12" t="s">
        <v>1561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1169</v>
      </c>
      <c r="J689" s="12" t="s">
        <v>355</v>
      </c>
      <c r="K689" s="12" t="s">
        <v>60</v>
      </c>
      <c r="L689" s="12" t="s">
        <v>2862</v>
      </c>
      <c r="M689" s="12" t="s">
        <v>2844</v>
      </c>
      <c r="N689" s="12" t="s">
        <v>2863</v>
      </c>
      <c r="O689" s="12" t="s">
        <v>2845</v>
      </c>
      <c r="P689" s="12" t="s">
        <v>1652</v>
      </c>
      <c r="Q689" s="12" t="s">
        <v>1663</v>
      </c>
      <c r="R689" s="12" t="s">
        <v>1671</v>
      </c>
      <c r="S689" s="12" t="s">
        <v>1733</v>
      </c>
      <c r="T689" s="12" t="s">
        <v>1831</v>
      </c>
    </row>
    <row r="690" spans="1:20" x14ac:dyDescent="0.25">
      <c r="A690" s="12" t="s">
        <v>1484</v>
      </c>
      <c r="B690" s="12" t="s">
        <v>399</v>
      </c>
      <c r="C690" s="12" t="s">
        <v>1562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1181</v>
      </c>
      <c r="J690" s="12" t="s">
        <v>375</v>
      </c>
      <c r="K690" s="12" t="s">
        <v>60</v>
      </c>
      <c r="L690" s="12" t="s">
        <v>2862</v>
      </c>
      <c r="M690" s="12" t="s">
        <v>2844</v>
      </c>
      <c r="N690" s="12" t="s">
        <v>2863</v>
      </c>
      <c r="O690" s="12" t="s">
        <v>2845</v>
      </c>
      <c r="P690" s="12" t="s">
        <v>1652</v>
      </c>
      <c r="Q690" s="12" t="s">
        <v>1662</v>
      </c>
      <c r="R690" s="12" t="s">
        <v>1671</v>
      </c>
      <c r="S690" s="12" t="s">
        <v>1733</v>
      </c>
      <c r="T690" s="12" t="s">
        <v>1838</v>
      </c>
    </row>
    <row r="691" spans="1:20" x14ac:dyDescent="0.25">
      <c r="A691" s="12" t="s">
        <v>1484</v>
      </c>
      <c r="B691" s="12" t="s">
        <v>804</v>
      </c>
      <c r="C691" s="12" t="s">
        <v>1563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1129</v>
      </c>
      <c r="J691" s="12" t="s">
        <v>342</v>
      </c>
      <c r="K691" s="12" t="s">
        <v>42</v>
      </c>
      <c r="L691" s="12" t="s">
        <v>2862</v>
      </c>
      <c r="M691" s="12" t="s">
        <v>2844</v>
      </c>
      <c r="N691" s="12" t="s">
        <v>2863</v>
      </c>
      <c r="O691" s="12" t="s">
        <v>2845</v>
      </c>
      <c r="P691" s="12" t="s">
        <v>1652</v>
      </c>
      <c r="Q691" s="12" t="s">
        <v>1669</v>
      </c>
      <c r="R691" s="12" t="s">
        <v>1671</v>
      </c>
      <c r="S691" s="12" t="s">
        <v>1733</v>
      </c>
      <c r="T691" s="12" t="s">
        <v>1833</v>
      </c>
    </row>
    <row r="692" spans="1:20" x14ac:dyDescent="0.25">
      <c r="A692" s="12" t="s">
        <v>1484</v>
      </c>
      <c r="B692" s="12" t="s">
        <v>814</v>
      </c>
      <c r="C692" s="12" t="s">
        <v>1564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1517</v>
      </c>
      <c r="K692" s="12" t="s">
        <v>43</v>
      </c>
      <c r="L692" s="12" t="s">
        <v>2862</v>
      </c>
      <c r="M692" s="12" t="s">
        <v>2844</v>
      </c>
      <c r="N692" s="12" t="s">
        <v>2863</v>
      </c>
      <c r="O692" s="12" t="s">
        <v>2845</v>
      </c>
      <c r="P692" s="12" t="s">
        <v>1652</v>
      </c>
      <c r="Q692" s="12" t="s">
        <v>1666</v>
      </c>
      <c r="R692" s="12" t="s">
        <v>1671</v>
      </c>
      <c r="S692" s="12" t="s">
        <v>1733</v>
      </c>
      <c r="T692" s="12" t="s">
        <v>1827</v>
      </c>
    </row>
    <row r="693" spans="1:20" x14ac:dyDescent="0.25">
      <c r="A693" s="12" t="s">
        <v>1484</v>
      </c>
      <c r="B693" s="12" t="s">
        <v>398</v>
      </c>
      <c r="C693" s="12" t="s">
        <v>1565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2862</v>
      </c>
      <c r="M693" s="12" t="s">
        <v>2844</v>
      </c>
      <c r="N693" s="12" t="s">
        <v>2863</v>
      </c>
      <c r="O693" s="12" t="s">
        <v>2845</v>
      </c>
      <c r="P693" s="12" t="s">
        <v>1652</v>
      </c>
      <c r="Q693" s="12" t="s">
        <v>1668</v>
      </c>
      <c r="R693" s="12" t="s">
        <v>1671</v>
      </c>
      <c r="S693" s="12" t="s">
        <v>1733</v>
      </c>
      <c r="T693" s="12" t="s">
        <v>1830</v>
      </c>
    </row>
    <row r="694" spans="1:20" x14ac:dyDescent="0.25">
      <c r="A694" s="12" t="s">
        <v>1484</v>
      </c>
      <c r="B694" s="12" t="s">
        <v>397</v>
      </c>
      <c r="C694" s="12" t="s">
        <v>1566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1567</v>
      </c>
      <c r="K694" s="12" t="s">
        <v>924</v>
      </c>
      <c r="L694" s="12" t="s">
        <v>2857</v>
      </c>
      <c r="M694" s="12" t="s">
        <v>2858</v>
      </c>
      <c r="N694" s="12" t="s">
        <v>2864</v>
      </c>
      <c r="O694" s="12" t="s">
        <v>2818</v>
      </c>
      <c r="P694" s="12" t="s">
        <v>1652</v>
      </c>
      <c r="Q694" s="12" t="s">
        <v>1661</v>
      </c>
      <c r="R694" s="12" t="s">
        <v>1671</v>
      </c>
      <c r="S694" s="12" t="s">
        <v>1732</v>
      </c>
      <c r="T694" s="12" t="s">
        <v>2204</v>
      </c>
    </row>
    <row r="695" spans="1:20" x14ac:dyDescent="0.25">
      <c r="A695" s="12" t="s">
        <v>1484</v>
      </c>
      <c r="B695" s="12" t="s">
        <v>787</v>
      </c>
      <c r="C695" s="12" t="s">
        <v>1568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2862</v>
      </c>
      <c r="M695" s="12" t="s">
        <v>2844</v>
      </c>
      <c r="N695" s="12" t="s">
        <v>2864</v>
      </c>
      <c r="O695" s="12" t="s">
        <v>2818</v>
      </c>
      <c r="P695" s="12" t="s">
        <v>1652</v>
      </c>
      <c r="Q695" s="12" t="s">
        <v>1665</v>
      </c>
      <c r="R695" s="12" t="s">
        <v>1671</v>
      </c>
      <c r="S695" s="12" t="s">
        <v>1733</v>
      </c>
      <c r="T695" s="12" t="s">
        <v>2205</v>
      </c>
    </row>
    <row r="696" spans="1:20" x14ac:dyDescent="0.25">
      <c r="A696" s="12" t="s">
        <v>1484</v>
      </c>
      <c r="B696" s="12" t="s">
        <v>782</v>
      </c>
      <c r="C696" s="12" t="s">
        <v>1569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1366</v>
      </c>
      <c r="J696" s="12" t="s">
        <v>1567</v>
      </c>
      <c r="K696" s="12" t="s">
        <v>961</v>
      </c>
      <c r="L696" s="12" t="s">
        <v>2857</v>
      </c>
      <c r="M696" s="12" t="s">
        <v>2858</v>
      </c>
      <c r="N696" s="12" t="s">
        <v>2864</v>
      </c>
      <c r="O696" s="12" t="s">
        <v>2818</v>
      </c>
      <c r="P696" s="12" t="s">
        <v>1652</v>
      </c>
      <c r="Q696" s="12" t="s">
        <v>1666</v>
      </c>
      <c r="R696" s="12" t="s">
        <v>1671</v>
      </c>
      <c r="S696" s="12" t="s">
        <v>1732</v>
      </c>
      <c r="T696" s="12" t="s">
        <v>2206</v>
      </c>
    </row>
    <row r="697" spans="1:20" x14ac:dyDescent="0.25">
      <c r="A697" s="12" t="s">
        <v>1484</v>
      </c>
      <c r="B697" s="12" t="s">
        <v>776</v>
      </c>
      <c r="C697" s="12" t="s">
        <v>1570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1571</v>
      </c>
      <c r="L697" s="12" t="s">
        <v>2862</v>
      </c>
      <c r="M697" s="12" t="s">
        <v>2844</v>
      </c>
      <c r="N697" s="12" t="s">
        <v>2864</v>
      </c>
      <c r="O697" s="12" t="s">
        <v>2818</v>
      </c>
      <c r="P697" s="12" t="s">
        <v>1652</v>
      </c>
      <c r="Q697" s="12" t="s">
        <v>1662</v>
      </c>
      <c r="R697" s="12" t="s">
        <v>1671</v>
      </c>
      <c r="S697" s="12" t="s">
        <v>1733</v>
      </c>
      <c r="T697" s="12" t="s">
        <v>2207</v>
      </c>
    </row>
    <row r="698" spans="1:20" x14ac:dyDescent="0.25">
      <c r="A698" s="12" t="s">
        <v>1484</v>
      </c>
      <c r="B698" s="12" t="s">
        <v>775</v>
      </c>
      <c r="C698" s="12" t="s">
        <v>1572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1156</v>
      </c>
      <c r="K698" s="12" t="s">
        <v>120</v>
      </c>
      <c r="L698" s="12" t="s">
        <v>2862</v>
      </c>
      <c r="M698" s="12" t="s">
        <v>2844</v>
      </c>
      <c r="N698" s="12" t="s">
        <v>2864</v>
      </c>
      <c r="O698" s="12" t="s">
        <v>2818</v>
      </c>
      <c r="P698" s="12" t="s">
        <v>1652</v>
      </c>
      <c r="Q698" s="12" t="s">
        <v>1663</v>
      </c>
      <c r="R698" s="12" t="s">
        <v>1671</v>
      </c>
      <c r="S698" s="12" t="s">
        <v>1733</v>
      </c>
      <c r="T698" s="12" t="s">
        <v>2208</v>
      </c>
    </row>
    <row r="699" spans="1:20" x14ac:dyDescent="0.25">
      <c r="A699" s="12" t="s">
        <v>1484</v>
      </c>
      <c r="B699" s="12" t="s">
        <v>774</v>
      </c>
      <c r="C699" s="12" t="s">
        <v>1573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900</v>
      </c>
      <c r="J699" s="12" t="s">
        <v>364</v>
      </c>
      <c r="K699" s="12" t="s">
        <v>961</v>
      </c>
      <c r="L699" s="12" t="s">
        <v>2857</v>
      </c>
      <c r="M699" s="12" t="s">
        <v>2858</v>
      </c>
      <c r="N699" s="12" t="s">
        <v>2864</v>
      </c>
      <c r="O699" s="12" t="s">
        <v>2818</v>
      </c>
      <c r="P699" s="12" t="s">
        <v>1652</v>
      </c>
      <c r="Q699" s="12" t="s">
        <v>1669</v>
      </c>
      <c r="R699" s="12" t="s">
        <v>1671</v>
      </c>
      <c r="S699" s="12" t="s">
        <v>1732</v>
      </c>
      <c r="T699" s="12" t="s">
        <v>2209</v>
      </c>
    </row>
    <row r="700" spans="1:20" x14ac:dyDescent="0.25">
      <c r="A700" s="12" t="s">
        <v>1484</v>
      </c>
      <c r="B700" s="12" t="s">
        <v>803</v>
      </c>
      <c r="C700" s="12" t="s">
        <v>1574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2857</v>
      </c>
      <c r="M700" s="12" t="s">
        <v>2858</v>
      </c>
      <c r="N700" s="12" t="s">
        <v>2864</v>
      </c>
      <c r="O700" s="12" t="s">
        <v>2818</v>
      </c>
      <c r="P700" s="12" t="s">
        <v>1652</v>
      </c>
      <c r="Q700" s="12" t="s">
        <v>1664</v>
      </c>
      <c r="R700" s="12" t="s">
        <v>1671</v>
      </c>
      <c r="S700" s="12" t="s">
        <v>1732</v>
      </c>
      <c r="T700" s="12" t="s">
        <v>2171</v>
      </c>
    </row>
    <row r="701" spans="1:20" x14ac:dyDescent="0.25">
      <c r="A701" s="12" t="s">
        <v>1484</v>
      </c>
      <c r="B701" s="12" t="s">
        <v>815</v>
      </c>
      <c r="C701" s="12" t="s">
        <v>1575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2862</v>
      </c>
      <c r="M701" s="12" t="s">
        <v>2844</v>
      </c>
      <c r="N701" s="12" t="s">
        <v>2864</v>
      </c>
      <c r="O701" s="12" t="s">
        <v>2818</v>
      </c>
      <c r="P701" s="12" t="s">
        <v>1652</v>
      </c>
      <c r="Q701" s="12" t="s">
        <v>1668</v>
      </c>
      <c r="R701" s="12" t="s">
        <v>1671</v>
      </c>
      <c r="S701" s="12" t="s">
        <v>1733</v>
      </c>
      <c r="T701" s="12" t="s">
        <v>2210</v>
      </c>
    </row>
    <row r="702" spans="1:20" x14ac:dyDescent="0.25">
      <c r="A702" s="12" t="s">
        <v>1484</v>
      </c>
      <c r="B702" s="12" t="s">
        <v>777</v>
      </c>
      <c r="C702" s="12" t="s">
        <v>1576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974</v>
      </c>
      <c r="K702" s="12" t="s">
        <v>44</v>
      </c>
      <c r="L702" s="12" t="s">
        <v>2862</v>
      </c>
      <c r="M702" s="12" t="s">
        <v>2844</v>
      </c>
      <c r="N702" s="12" t="s">
        <v>2865</v>
      </c>
      <c r="O702" s="12" t="s">
        <v>2866</v>
      </c>
      <c r="P702" s="12" t="s">
        <v>1652</v>
      </c>
      <c r="Q702" s="12" t="s">
        <v>1661</v>
      </c>
      <c r="R702" s="12" t="s">
        <v>1671</v>
      </c>
      <c r="S702" s="12" t="s">
        <v>1733</v>
      </c>
      <c r="T702" s="12" t="s">
        <v>1938</v>
      </c>
    </row>
    <row r="703" spans="1:20" x14ac:dyDescent="0.25">
      <c r="A703" s="12" t="s">
        <v>1484</v>
      </c>
      <c r="B703" s="12" t="s">
        <v>716</v>
      </c>
      <c r="C703" s="12" t="s">
        <v>1577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2857</v>
      </c>
      <c r="M703" s="12" t="s">
        <v>2858</v>
      </c>
      <c r="N703" s="12" t="s">
        <v>2865</v>
      </c>
      <c r="O703" s="12" t="s">
        <v>2866</v>
      </c>
      <c r="P703" s="12" t="s">
        <v>1652</v>
      </c>
      <c r="Q703" s="12" t="s">
        <v>1666</v>
      </c>
      <c r="R703" s="12" t="s">
        <v>1671</v>
      </c>
      <c r="S703" s="12" t="s">
        <v>1732</v>
      </c>
      <c r="T703" s="12" t="s">
        <v>2211</v>
      </c>
    </row>
    <row r="704" spans="1:20" x14ac:dyDescent="0.25">
      <c r="A704" s="12" t="s">
        <v>1484</v>
      </c>
      <c r="B704" s="12" t="s">
        <v>793</v>
      </c>
      <c r="C704" s="12" t="s">
        <v>1578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986</v>
      </c>
      <c r="K704" s="12" t="s">
        <v>263</v>
      </c>
      <c r="L704" s="12" t="s">
        <v>2867</v>
      </c>
      <c r="M704" s="12" t="s">
        <v>2868</v>
      </c>
      <c r="N704" s="12" t="s">
        <v>2869</v>
      </c>
      <c r="O704" s="12" t="s">
        <v>2870</v>
      </c>
      <c r="P704" s="12" t="s">
        <v>1652</v>
      </c>
      <c r="Q704" s="12" t="s">
        <v>1661</v>
      </c>
      <c r="R704" s="12" t="s">
        <v>1671</v>
      </c>
      <c r="S704" s="12" t="s">
        <v>1735</v>
      </c>
      <c r="T704" s="12" t="s">
        <v>2212</v>
      </c>
    </row>
    <row r="705" spans="1:20" x14ac:dyDescent="0.25">
      <c r="A705" s="12" t="s">
        <v>1484</v>
      </c>
      <c r="B705" s="12" t="s">
        <v>642</v>
      </c>
      <c r="C705" s="12" t="s">
        <v>1579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1533</v>
      </c>
      <c r="L705" s="12" t="s">
        <v>2867</v>
      </c>
      <c r="M705" s="12" t="s">
        <v>2868</v>
      </c>
      <c r="N705" s="12" t="s">
        <v>2869</v>
      </c>
      <c r="O705" s="12" t="s">
        <v>2870</v>
      </c>
      <c r="P705" s="12" t="s">
        <v>1652</v>
      </c>
      <c r="Q705" s="12" t="s">
        <v>1662</v>
      </c>
      <c r="R705" s="12" t="s">
        <v>1671</v>
      </c>
      <c r="S705" s="12" t="s">
        <v>1735</v>
      </c>
      <c r="T705" s="12" t="s">
        <v>2213</v>
      </c>
    </row>
    <row r="706" spans="1:20" x14ac:dyDescent="0.25">
      <c r="A706" s="12" t="s">
        <v>1484</v>
      </c>
      <c r="B706" s="12" t="s">
        <v>794</v>
      </c>
      <c r="C706" s="12" t="s">
        <v>1580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1581</v>
      </c>
      <c r="J706" s="12" t="s">
        <v>351</v>
      </c>
      <c r="K706" s="12" t="s">
        <v>81</v>
      </c>
      <c r="L706" s="12" t="s">
        <v>2867</v>
      </c>
      <c r="M706" s="12" t="s">
        <v>2868</v>
      </c>
      <c r="N706" s="12" t="s">
        <v>2869</v>
      </c>
      <c r="O706" s="12" t="s">
        <v>2870</v>
      </c>
      <c r="P706" s="12" t="s">
        <v>1652</v>
      </c>
      <c r="Q706" s="12" t="s">
        <v>1663</v>
      </c>
      <c r="R706" s="12" t="s">
        <v>1671</v>
      </c>
      <c r="S706" s="12" t="s">
        <v>1735</v>
      </c>
      <c r="T706" s="12" t="s">
        <v>2191</v>
      </c>
    </row>
    <row r="707" spans="1:20" x14ac:dyDescent="0.25">
      <c r="A707" s="12" t="s">
        <v>1484</v>
      </c>
      <c r="B707" s="12" t="s">
        <v>393</v>
      </c>
      <c r="C707" s="12" t="s">
        <v>1582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1183</v>
      </c>
      <c r="J707" s="12" t="s">
        <v>342</v>
      </c>
      <c r="K707" s="12" t="s">
        <v>103</v>
      </c>
      <c r="L707" s="12" t="s">
        <v>2871</v>
      </c>
      <c r="M707" s="12" t="s">
        <v>2872</v>
      </c>
      <c r="N707" s="12" t="s">
        <v>2869</v>
      </c>
      <c r="O707" s="12" t="s">
        <v>2870</v>
      </c>
      <c r="P707" s="12" t="s">
        <v>1652</v>
      </c>
      <c r="Q707" s="12" t="s">
        <v>1666</v>
      </c>
      <c r="R707" s="12" t="s">
        <v>1671</v>
      </c>
      <c r="S707" s="12" t="s">
        <v>1326</v>
      </c>
      <c r="T707" s="12" t="s">
        <v>2214</v>
      </c>
    </row>
    <row r="708" spans="1:20" x14ac:dyDescent="0.25">
      <c r="A708" s="12" t="s">
        <v>1484</v>
      </c>
      <c r="B708" s="12" t="s">
        <v>395</v>
      </c>
      <c r="C708" s="12" t="s">
        <v>1583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2871</v>
      </c>
      <c r="M708" s="12" t="s">
        <v>2872</v>
      </c>
      <c r="N708" s="12" t="s">
        <v>2869</v>
      </c>
      <c r="O708" s="12" t="s">
        <v>2870</v>
      </c>
      <c r="P708" s="12" t="s">
        <v>1652</v>
      </c>
      <c r="Q708" s="12" t="s">
        <v>1669</v>
      </c>
      <c r="R708" s="12" t="s">
        <v>1671</v>
      </c>
      <c r="S708" s="12" t="s">
        <v>1326</v>
      </c>
      <c r="T708" s="12" t="s">
        <v>2215</v>
      </c>
    </row>
    <row r="709" spans="1:20" x14ac:dyDescent="0.25">
      <c r="A709" s="12" t="s">
        <v>1484</v>
      </c>
      <c r="B709" s="12" t="s">
        <v>396</v>
      </c>
      <c r="C709" s="12" t="s">
        <v>1584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1585</v>
      </c>
      <c r="K709" s="12" t="s">
        <v>103</v>
      </c>
      <c r="L709" s="12" t="s">
        <v>2871</v>
      </c>
      <c r="M709" s="12" t="s">
        <v>2872</v>
      </c>
      <c r="N709" s="12" t="s">
        <v>2869</v>
      </c>
      <c r="O709" s="12" t="s">
        <v>2870</v>
      </c>
      <c r="P709" s="12" t="s">
        <v>1652</v>
      </c>
      <c r="Q709" s="12" t="s">
        <v>1664</v>
      </c>
      <c r="R709" s="12" t="s">
        <v>1671</v>
      </c>
      <c r="S709" s="12" t="s">
        <v>1326</v>
      </c>
      <c r="T709" s="12" t="s">
        <v>2191</v>
      </c>
    </row>
    <row r="710" spans="1:20" x14ac:dyDescent="0.25">
      <c r="A710" s="12" t="s">
        <v>1484</v>
      </c>
      <c r="B710" s="12" t="s">
        <v>394</v>
      </c>
      <c r="C710" s="12" t="s">
        <v>1586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1193</v>
      </c>
      <c r="J710" s="12" t="s">
        <v>276</v>
      </c>
      <c r="K710" s="12" t="s">
        <v>62</v>
      </c>
      <c r="L710" s="12" t="s">
        <v>2871</v>
      </c>
      <c r="M710" s="12" t="s">
        <v>2872</v>
      </c>
      <c r="N710" s="12" t="s">
        <v>2869</v>
      </c>
      <c r="O710" s="12" t="s">
        <v>2870</v>
      </c>
      <c r="P710" s="12" t="s">
        <v>1652</v>
      </c>
      <c r="Q710" s="12" t="s">
        <v>1665</v>
      </c>
      <c r="R710" s="12" t="s">
        <v>1671</v>
      </c>
      <c r="S710" s="12" t="s">
        <v>1326</v>
      </c>
      <c r="T710" s="12" t="s">
        <v>2216</v>
      </c>
    </row>
    <row r="711" spans="1:20" x14ac:dyDescent="0.25">
      <c r="A711" s="12" t="s">
        <v>1484</v>
      </c>
      <c r="B711" s="12" t="s">
        <v>643</v>
      </c>
      <c r="C711" s="12" t="s">
        <v>1587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1522</v>
      </c>
      <c r="J711" s="12" t="s">
        <v>281</v>
      </c>
      <c r="K711" s="12" t="s">
        <v>1536</v>
      </c>
      <c r="L711" s="12" t="s">
        <v>2867</v>
      </c>
      <c r="M711" s="12" t="s">
        <v>2868</v>
      </c>
      <c r="N711" s="12" t="s">
        <v>2869</v>
      </c>
      <c r="O711" s="12" t="s">
        <v>2870</v>
      </c>
      <c r="P711" s="12" t="s">
        <v>1652</v>
      </c>
      <c r="Q711" s="12" t="s">
        <v>1667</v>
      </c>
      <c r="R711" s="12" t="s">
        <v>1671</v>
      </c>
      <c r="S711" s="12" t="s">
        <v>1735</v>
      </c>
      <c r="T711" s="12" t="s">
        <v>1859</v>
      </c>
    </row>
    <row r="712" spans="1:20" x14ac:dyDescent="0.25">
      <c r="A712" s="12" t="s">
        <v>1484</v>
      </c>
      <c r="B712" s="12" t="s">
        <v>696</v>
      </c>
      <c r="C712" s="12" t="s">
        <v>1588</v>
      </c>
      <c r="D712" s="12" t="s">
        <v>8</v>
      </c>
      <c r="E712" s="12" t="s">
        <v>10</v>
      </c>
      <c r="F712" s="12" t="s">
        <v>1589</v>
      </c>
      <c r="G712" s="12" t="s">
        <v>393</v>
      </c>
      <c r="H712" s="12" t="s">
        <v>804</v>
      </c>
      <c r="I712" s="12" t="s">
        <v>924</v>
      </c>
      <c r="J712" s="12" t="s">
        <v>1590</v>
      </c>
      <c r="K712" s="12" t="s">
        <v>71</v>
      </c>
      <c r="L712" s="12" t="s">
        <v>2857</v>
      </c>
      <c r="M712" s="12" t="s">
        <v>2858</v>
      </c>
      <c r="N712" s="12" t="s">
        <v>2873</v>
      </c>
      <c r="O712" s="12" t="s">
        <v>2874</v>
      </c>
      <c r="P712" s="12" t="s">
        <v>1652</v>
      </c>
      <c r="Q712" s="12" t="s">
        <v>1665</v>
      </c>
      <c r="R712" s="12" t="s">
        <v>1671</v>
      </c>
      <c r="S712" s="12" t="s">
        <v>1732</v>
      </c>
      <c r="T712" s="12" t="s">
        <v>2217</v>
      </c>
    </row>
    <row r="713" spans="1:20" x14ac:dyDescent="0.25">
      <c r="A713" s="12" t="s">
        <v>1484</v>
      </c>
      <c r="B713" s="12" t="s">
        <v>750</v>
      </c>
      <c r="C713" s="12" t="s">
        <v>1591</v>
      </c>
      <c r="D713" s="12" t="s">
        <v>5</v>
      </c>
      <c r="E713" s="12" t="s">
        <v>15</v>
      </c>
      <c r="F713" s="12" t="s">
        <v>1592</v>
      </c>
      <c r="G713" s="12" t="s">
        <v>393</v>
      </c>
      <c r="H713" s="12" t="s">
        <v>804</v>
      </c>
      <c r="I713" s="12" t="s">
        <v>92</v>
      </c>
      <c r="J713" s="12" t="s">
        <v>914</v>
      </c>
      <c r="K713" s="12" t="s">
        <v>131</v>
      </c>
      <c r="L713" s="12" t="s">
        <v>2862</v>
      </c>
      <c r="M713" s="12" t="s">
        <v>2844</v>
      </c>
      <c r="N713" s="12" t="s">
        <v>2873</v>
      </c>
      <c r="O713" s="12" t="s">
        <v>2874</v>
      </c>
      <c r="P713" s="12" t="s">
        <v>1652</v>
      </c>
      <c r="Q713" s="12" t="s">
        <v>1661</v>
      </c>
      <c r="R713" s="12" t="s">
        <v>1671</v>
      </c>
      <c r="S713" s="12" t="s">
        <v>1733</v>
      </c>
      <c r="T713" s="12" t="s">
        <v>1973</v>
      </c>
    </row>
    <row r="714" spans="1:20" x14ac:dyDescent="0.25">
      <c r="A714" s="12" t="s">
        <v>1484</v>
      </c>
      <c r="B714" s="12" t="s">
        <v>653</v>
      </c>
      <c r="C714" s="12" t="s">
        <v>1593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1594</v>
      </c>
      <c r="J714" s="12" t="s">
        <v>353</v>
      </c>
      <c r="K714" s="12" t="s">
        <v>1274</v>
      </c>
      <c r="L714" s="12" t="s">
        <v>2871</v>
      </c>
      <c r="M714" s="12" t="s">
        <v>2872</v>
      </c>
      <c r="N714" s="12" t="s">
        <v>2873</v>
      </c>
      <c r="O714" s="12" t="s">
        <v>2874</v>
      </c>
      <c r="P714" s="12" t="s">
        <v>1652</v>
      </c>
      <c r="Q714" s="12" t="s">
        <v>1666</v>
      </c>
      <c r="R714" s="12" t="s">
        <v>1671</v>
      </c>
      <c r="S714" s="12" t="s">
        <v>1326</v>
      </c>
      <c r="T714" s="12" t="s">
        <v>2218</v>
      </c>
    </row>
    <row r="715" spans="1:20" x14ac:dyDescent="0.25">
      <c r="A715" s="12" t="s">
        <v>1484</v>
      </c>
      <c r="B715" s="12" t="s">
        <v>742</v>
      </c>
      <c r="C715" s="12" t="s">
        <v>1595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1596</v>
      </c>
      <c r="J715" s="12" t="s">
        <v>359</v>
      </c>
      <c r="K715" s="12" t="s">
        <v>48</v>
      </c>
      <c r="L715" s="12" t="s">
        <v>2871</v>
      </c>
      <c r="M715" s="12" t="s">
        <v>2872</v>
      </c>
      <c r="N715" s="12" t="s">
        <v>2873</v>
      </c>
      <c r="O715" s="12" t="s">
        <v>2874</v>
      </c>
      <c r="P715" s="12" t="s">
        <v>1652</v>
      </c>
      <c r="Q715" s="12" t="s">
        <v>1664</v>
      </c>
      <c r="R715" s="12" t="s">
        <v>1671</v>
      </c>
      <c r="S715" s="12" t="s">
        <v>1326</v>
      </c>
      <c r="T715" s="12" t="s">
        <v>2219</v>
      </c>
    </row>
    <row r="716" spans="1:20" x14ac:dyDescent="0.25">
      <c r="A716" s="12" t="s">
        <v>1484</v>
      </c>
      <c r="B716" s="12" t="s">
        <v>825</v>
      </c>
      <c r="C716" s="12" t="s">
        <v>1597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1019</v>
      </c>
      <c r="K716" s="12" t="s">
        <v>1598</v>
      </c>
      <c r="L716" s="12" t="s">
        <v>2871</v>
      </c>
      <c r="M716" s="12" t="s">
        <v>2872</v>
      </c>
      <c r="N716" s="12" t="s">
        <v>2873</v>
      </c>
      <c r="O716" s="12" t="s">
        <v>2874</v>
      </c>
      <c r="P716" s="12" t="s">
        <v>1652</v>
      </c>
      <c r="Q716" s="12" t="s">
        <v>1661</v>
      </c>
      <c r="R716" s="12" t="s">
        <v>1671</v>
      </c>
      <c r="S716" s="12" t="s">
        <v>1326</v>
      </c>
      <c r="T716" s="12" t="s">
        <v>2220</v>
      </c>
    </row>
    <row r="717" spans="1:20" x14ac:dyDescent="0.25">
      <c r="A717" s="12" t="s">
        <v>1484</v>
      </c>
      <c r="B717" s="12" t="s">
        <v>726</v>
      </c>
      <c r="C717" s="12" t="s">
        <v>1599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2867</v>
      </c>
      <c r="M717" s="12" t="s">
        <v>2868</v>
      </c>
      <c r="N717" s="12" t="s">
        <v>2873</v>
      </c>
      <c r="O717" s="12" t="s">
        <v>2874</v>
      </c>
      <c r="P717" s="12" t="s">
        <v>1652</v>
      </c>
      <c r="Q717" s="12" t="s">
        <v>1662</v>
      </c>
      <c r="R717" s="12" t="s">
        <v>1671</v>
      </c>
      <c r="S717" s="12" t="s">
        <v>1735</v>
      </c>
      <c r="T717" s="12" t="s">
        <v>2221</v>
      </c>
    </row>
    <row r="718" spans="1:20" x14ac:dyDescent="0.25">
      <c r="A718" s="12" t="s">
        <v>1484</v>
      </c>
      <c r="B718" s="12" t="s">
        <v>645</v>
      </c>
      <c r="C718" s="12" t="s">
        <v>1600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1203</v>
      </c>
      <c r="J718" s="12" t="s">
        <v>281</v>
      </c>
      <c r="K718" s="12" t="s">
        <v>22</v>
      </c>
      <c r="L718" s="12" t="s">
        <v>2867</v>
      </c>
      <c r="M718" s="12" t="s">
        <v>2868</v>
      </c>
      <c r="N718" s="12" t="s">
        <v>2873</v>
      </c>
      <c r="O718" s="12" t="s">
        <v>2874</v>
      </c>
      <c r="P718" s="12" t="s">
        <v>1652</v>
      </c>
      <c r="Q718" s="12" t="s">
        <v>1663</v>
      </c>
      <c r="R718" s="12" t="s">
        <v>1671</v>
      </c>
      <c r="S718" s="12" t="s">
        <v>1735</v>
      </c>
      <c r="T718" s="12" t="s">
        <v>2221</v>
      </c>
    </row>
    <row r="719" spans="1:20" x14ac:dyDescent="0.25">
      <c r="A719" s="12" t="s">
        <v>1484</v>
      </c>
      <c r="B719" s="12" t="s">
        <v>800</v>
      </c>
      <c r="C719" s="12" t="s">
        <v>1601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2867</v>
      </c>
      <c r="M719" s="12" t="s">
        <v>2868</v>
      </c>
      <c r="N719" s="12" t="s">
        <v>2873</v>
      </c>
      <c r="O719" s="12" t="s">
        <v>2874</v>
      </c>
      <c r="P719" s="12" t="s">
        <v>1652</v>
      </c>
      <c r="Q719" s="12" t="s">
        <v>1669</v>
      </c>
      <c r="R719" s="12" t="s">
        <v>1671</v>
      </c>
      <c r="S719" s="12" t="s">
        <v>1735</v>
      </c>
      <c r="T719" s="12" t="s">
        <v>1851</v>
      </c>
    </row>
    <row r="720" spans="1:20" x14ac:dyDescent="0.25">
      <c r="A720" s="12" t="s">
        <v>1484</v>
      </c>
      <c r="B720" s="12" t="s">
        <v>773</v>
      </c>
      <c r="C720" s="12" t="s">
        <v>1602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1203</v>
      </c>
      <c r="J720" s="12" t="s">
        <v>281</v>
      </c>
      <c r="K720" s="12" t="s">
        <v>22</v>
      </c>
      <c r="L720" s="12" t="s">
        <v>2867</v>
      </c>
      <c r="M720" s="12" t="s">
        <v>2868</v>
      </c>
      <c r="N720" s="12" t="s">
        <v>2873</v>
      </c>
      <c r="O720" s="12" t="s">
        <v>2874</v>
      </c>
      <c r="P720" s="12" t="s">
        <v>1652</v>
      </c>
      <c r="Q720" s="12" t="s">
        <v>1665</v>
      </c>
      <c r="R720" s="12" t="s">
        <v>1671</v>
      </c>
      <c r="S720" s="12" t="s">
        <v>1735</v>
      </c>
      <c r="T720" s="12" t="s">
        <v>2222</v>
      </c>
    </row>
    <row r="721" spans="1:20" x14ac:dyDescent="0.25">
      <c r="A721" s="12" t="s">
        <v>1484</v>
      </c>
      <c r="B721" s="12" t="s">
        <v>784</v>
      </c>
      <c r="C721" s="12" t="s">
        <v>1603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1604</v>
      </c>
      <c r="J721" s="12" t="s">
        <v>1138</v>
      </c>
      <c r="K721" s="12" t="s">
        <v>44</v>
      </c>
      <c r="L721" s="12" t="s">
        <v>2867</v>
      </c>
      <c r="M721" s="12" t="s">
        <v>2868</v>
      </c>
      <c r="N721" s="12" t="s">
        <v>2873</v>
      </c>
      <c r="O721" s="12" t="s">
        <v>2874</v>
      </c>
      <c r="P721" s="12" t="s">
        <v>1652</v>
      </c>
      <c r="Q721" s="12" t="s">
        <v>1666</v>
      </c>
      <c r="R721" s="12" t="s">
        <v>1671</v>
      </c>
      <c r="S721" s="12" t="s">
        <v>1735</v>
      </c>
      <c r="T721" s="12" t="s">
        <v>2144</v>
      </c>
    </row>
    <row r="722" spans="1:20" x14ac:dyDescent="0.25">
      <c r="A722" s="12" t="s">
        <v>1484</v>
      </c>
      <c r="B722" s="12" t="s">
        <v>789</v>
      </c>
      <c r="C722" s="12" t="s">
        <v>1605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2867</v>
      </c>
      <c r="M722" s="12" t="s">
        <v>2868</v>
      </c>
      <c r="N722" s="12" t="s">
        <v>2875</v>
      </c>
      <c r="O722" s="12" t="s">
        <v>2876</v>
      </c>
      <c r="P722" s="12" t="s">
        <v>1652</v>
      </c>
      <c r="Q722" s="12" t="s">
        <v>1661</v>
      </c>
      <c r="R722" s="12" t="s">
        <v>1671</v>
      </c>
      <c r="S722" s="12" t="s">
        <v>1735</v>
      </c>
      <c r="T722" s="12" t="s">
        <v>2223</v>
      </c>
    </row>
    <row r="723" spans="1:20" x14ac:dyDescent="0.25">
      <c r="A723" s="12" t="s">
        <v>1484</v>
      </c>
      <c r="B723" s="12" t="s">
        <v>646</v>
      </c>
      <c r="C723" s="12" t="s">
        <v>1606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1183</v>
      </c>
      <c r="J723" s="12" t="s">
        <v>351</v>
      </c>
      <c r="K723" s="12" t="s">
        <v>49</v>
      </c>
      <c r="L723" s="12" t="s">
        <v>2867</v>
      </c>
      <c r="M723" s="12" t="s">
        <v>2868</v>
      </c>
      <c r="N723" s="12" t="s">
        <v>2875</v>
      </c>
      <c r="O723" s="12" t="s">
        <v>2876</v>
      </c>
      <c r="P723" s="12" t="s">
        <v>1652</v>
      </c>
      <c r="Q723" s="12" t="s">
        <v>1663</v>
      </c>
      <c r="R723" s="12" t="s">
        <v>1671</v>
      </c>
      <c r="S723" s="12" t="s">
        <v>1735</v>
      </c>
      <c r="T723" s="12" t="s">
        <v>2217</v>
      </c>
    </row>
    <row r="724" spans="1:20" x14ac:dyDescent="0.25">
      <c r="A724" s="12" t="s">
        <v>1484</v>
      </c>
      <c r="B724" s="12" t="s">
        <v>682</v>
      </c>
      <c r="C724" s="12" t="s">
        <v>1607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2867</v>
      </c>
      <c r="M724" s="12" t="s">
        <v>2868</v>
      </c>
      <c r="N724" s="12" t="s">
        <v>2875</v>
      </c>
      <c r="O724" s="12" t="s">
        <v>2876</v>
      </c>
      <c r="P724" s="12" t="s">
        <v>1652</v>
      </c>
      <c r="Q724" s="12" t="s">
        <v>1669</v>
      </c>
      <c r="R724" s="12" t="s">
        <v>1671</v>
      </c>
      <c r="S724" s="12" t="s">
        <v>1735</v>
      </c>
      <c r="T724" s="12" t="s">
        <v>1850</v>
      </c>
    </row>
    <row r="725" spans="1:20" x14ac:dyDescent="0.25">
      <c r="A725" s="12" t="s">
        <v>1484</v>
      </c>
      <c r="B725" s="12" t="s">
        <v>671</v>
      </c>
      <c r="C725" s="12" t="s">
        <v>1608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1609</v>
      </c>
      <c r="K725" s="12" t="s">
        <v>42</v>
      </c>
      <c r="L725" s="12" t="s">
        <v>2867</v>
      </c>
      <c r="M725" s="12" t="s">
        <v>2868</v>
      </c>
      <c r="N725" s="12" t="s">
        <v>2875</v>
      </c>
      <c r="O725" s="12" t="s">
        <v>2876</v>
      </c>
      <c r="P725" s="12" t="s">
        <v>1652</v>
      </c>
      <c r="Q725" s="12" t="s">
        <v>1662</v>
      </c>
      <c r="R725" s="12" t="s">
        <v>1671</v>
      </c>
      <c r="S725" s="12" t="s">
        <v>1735</v>
      </c>
      <c r="T725" s="12" t="s">
        <v>2221</v>
      </c>
    </row>
    <row r="726" spans="1:20" x14ac:dyDescent="0.25">
      <c r="A726" s="12" t="s">
        <v>1484</v>
      </c>
      <c r="B726" s="12" t="s">
        <v>746</v>
      </c>
      <c r="C726" s="12" t="s">
        <v>1610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1094</v>
      </c>
      <c r="K726" s="12" t="s">
        <v>60</v>
      </c>
      <c r="L726" s="12" t="s">
        <v>2867</v>
      </c>
      <c r="M726" s="12" t="s">
        <v>2868</v>
      </c>
      <c r="N726" s="12" t="s">
        <v>2875</v>
      </c>
      <c r="O726" s="12" t="s">
        <v>2876</v>
      </c>
      <c r="P726" s="12" t="s">
        <v>1652</v>
      </c>
      <c r="Q726" s="12" t="s">
        <v>1666</v>
      </c>
      <c r="R726" s="12" t="s">
        <v>1671</v>
      </c>
      <c r="S726" s="12" t="s">
        <v>1735</v>
      </c>
      <c r="T726" s="12" t="s">
        <v>1859</v>
      </c>
    </row>
    <row r="727" spans="1:20" x14ac:dyDescent="0.25">
      <c r="A727" s="12" t="s">
        <v>1484</v>
      </c>
      <c r="B727" s="12" t="s">
        <v>813</v>
      </c>
      <c r="C727" s="12" t="s">
        <v>1611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1112</v>
      </c>
      <c r="J727" s="12" t="s">
        <v>281</v>
      </c>
      <c r="K727" s="12" t="s">
        <v>85</v>
      </c>
      <c r="L727" s="12" t="s">
        <v>2867</v>
      </c>
      <c r="M727" s="12" t="s">
        <v>2868</v>
      </c>
      <c r="N727" s="12" t="s">
        <v>2875</v>
      </c>
      <c r="O727" s="12" t="s">
        <v>2876</v>
      </c>
      <c r="P727" s="12" t="s">
        <v>1652</v>
      </c>
      <c r="Q727" s="12" t="s">
        <v>1665</v>
      </c>
      <c r="R727" s="12" t="s">
        <v>1671</v>
      </c>
      <c r="S727" s="12" t="s">
        <v>1735</v>
      </c>
      <c r="T727" s="12" t="s">
        <v>1851</v>
      </c>
    </row>
    <row r="728" spans="1:20" x14ac:dyDescent="0.25">
      <c r="A728" s="12" t="s">
        <v>1484</v>
      </c>
      <c r="B728" s="12" t="s">
        <v>659</v>
      </c>
      <c r="C728" s="12" t="s">
        <v>1612</v>
      </c>
      <c r="D728" s="12" t="s">
        <v>8</v>
      </c>
      <c r="E728" s="12" t="s">
        <v>17</v>
      </c>
      <c r="F728" s="12" t="s">
        <v>1613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2867</v>
      </c>
      <c r="M728" s="12" t="s">
        <v>2868</v>
      </c>
      <c r="N728" s="12" t="s">
        <v>2875</v>
      </c>
      <c r="O728" s="12" t="s">
        <v>2876</v>
      </c>
      <c r="P728" s="12" t="s">
        <v>1652</v>
      </c>
      <c r="Q728" s="12" t="s">
        <v>1664</v>
      </c>
      <c r="R728" s="12" t="s">
        <v>1671</v>
      </c>
      <c r="S728" s="12" t="s">
        <v>1735</v>
      </c>
      <c r="T728" s="12" t="s">
        <v>2224</v>
      </c>
    </row>
    <row r="729" spans="1:20" x14ac:dyDescent="0.25">
      <c r="A729" s="12" t="s">
        <v>1484</v>
      </c>
      <c r="B729" s="12" t="s">
        <v>695</v>
      </c>
      <c r="C729" s="12" t="s">
        <v>1614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1596</v>
      </c>
      <c r="J729" s="12" t="s">
        <v>268</v>
      </c>
      <c r="K729" s="12" t="s">
        <v>348</v>
      </c>
      <c r="L729" s="12" t="s">
        <v>2871</v>
      </c>
      <c r="M729" s="12" t="s">
        <v>2872</v>
      </c>
      <c r="N729" s="12" t="s">
        <v>2877</v>
      </c>
      <c r="O729" s="12" t="s">
        <v>2878</v>
      </c>
      <c r="P729" s="12" t="s">
        <v>1652</v>
      </c>
      <c r="Q729" s="12" t="s">
        <v>1668</v>
      </c>
      <c r="R729" s="12" t="s">
        <v>1671</v>
      </c>
      <c r="S729" s="12" t="s">
        <v>1326</v>
      </c>
      <c r="T729" s="12" t="s">
        <v>393</v>
      </c>
    </row>
    <row r="730" spans="1:20" x14ac:dyDescent="0.25">
      <c r="A730" s="12" t="s">
        <v>1484</v>
      </c>
      <c r="B730" s="12" t="s">
        <v>672</v>
      </c>
      <c r="C730" s="12" t="s">
        <v>1615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1103</v>
      </c>
      <c r="L730" s="12" t="s">
        <v>2871</v>
      </c>
      <c r="M730" s="12" t="s">
        <v>2872</v>
      </c>
      <c r="N730" s="12" t="s">
        <v>2877</v>
      </c>
      <c r="O730" s="12" t="s">
        <v>2878</v>
      </c>
      <c r="P730" s="12" t="s">
        <v>1652</v>
      </c>
      <c r="Q730" s="12" t="s">
        <v>1663</v>
      </c>
      <c r="R730" s="12" t="s">
        <v>1671</v>
      </c>
      <c r="S730" s="12" t="s">
        <v>1326</v>
      </c>
      <c r="T730" s="12" t="s">
        <v>2225</v>
      </c>
    </row>
    <row r="731" spans="1:20" x14ac:dyDescent="0.25">
      <c r="A731" s="12" t="s">
        <v>1484</v>
      </c>
      <c r="B731" s="12" t="s">
        <v>799</v>
      </c>
      <c r="C731" s="12" t="s">
        <v>1616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1119</v>
      </c>
      <c r="L731" s="12" t="s">
        <v>2871</v>
      </c>
      <c r="M731" s="12" t="s">
        <v>2872</v>
      </c>
      <c r="N731" s="12" t="s">
        <v>2877</v>
      </c>
      <c r="O731" s="12" t="s">
        <v>2878</v>
      </c>
      <c r="P731" s="12" t="s">
        <v>1652</v>
      </c>
      <c r="Q731" s="12" t="s">
        <v>1662</v>
      </c>
      <c r="R731" s="12" t="s">
        <v>1671</v>
      </c>
      <c r="S731" s="12" t="s">
        <v>1326</v>
      </c>
      <c r="T731" s="12" t="s">
        <v>2226</v>
      </c>
    </row>
    <row r="732" spans="1:20" x14ac:dyDescent="0.25">
      <c r="A732" s="12" t="s">
        <v>1484</v>
      </c>
      <c r="B732" s="12" t="s">
        <v>715</v>
      </c>
      <c r="C732" s="12" t="s">
        <v>1617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1193</v>
      </c>
      <c r="J732" s="12" t="s">
        <v>342</v>
      </c>
      <c r="K732" s="12" t="s">
        <v>1103</v>
      </c>
      <c r="L732" s="12" t="s">
        <v>2871</v>
      </c>
      <c r="M732" s="12" t="s">
        <v>2872</v>
      </c>
      <c r="N732" s="12" t="s">
        <v>2877</v>
      </c>
      <c r="O732" s="12" t="s">
        <v>2878</v>
      </c>
      <c r="P732" s="12" t="s">
        <v>1652</v>
      </c>
      <c r="Q732" s="12" t="s">
        <v>1666</v>
      </c>
      <c r="R732" s="12" t="s">
        <v>1671</v>
      </c>
      <c r="S732" s="12" t="s">
        <v>1326</v>
      </c>
      <c r="T732" s="12" t="s">
        <v>2227</v>
      </c>
    </row>
    <row r="733" spans="1:20" x14ac:dyDescent="0.25">
      <c r="A733" s="12" t="s">
        <v>1484</v>
      </c>
      <c r="B733" s="12" t="s">
        <v>725</v>
      </c>
      <c r="C733" s="12" t="s">
        <v>1618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1619</v>
      </c>
      <c r="K733" s="12" t="s">
        <v>1119</v>
      </c>
      <c r="L733" s="12" t="s">
        <v>2871</v>
      </c>
      <c r="M733" s="12" t="s">
        <v>2872</v>
      </c>
      <c r="N733" s="12" t="s">
        <v>2877</v>
      </c>
      <c r="O733" s="12" t="s">
        <v>2878</v>
      </c>
      <c r="P733" s="12" t="s">
        <v>1652</v>
      </c>
      <c r="Q733" s="12" t="s">
        <v>1669</v>
      </c>
      <c r="R733" s="12" t="s">
        <v>1671</v>
      </c>
      <c r="S733" s="12" t="s">
        <v>1326</v>
      </c>
      <c r="T733" s="12" t="s">
        <v>2228</v>
      </c>
    </row>
    <row r="734" spans="1:20" x14ac:dyDescent="0.25">
      <c r="A734" s="12" t="s">
        <v>1484</v>
      </c>
      <c r="B734" s="12" t="s">
        <v>819</v>
      </c>
      <c r="C734" s="12" t="s">
        <v>1620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1621</v>
      </c>
      <c r="K734" s="12" t="s">
        <v>121</v>
      </c>
      <c r="L734" s="12" t="s">
        <v>2871</v>
      </c>
      <c r="M734" s="12" t="s">
        <v>2872</v>
      </c>
      <c r="N734" s="12" t="s">
        <v>2877</v>
      </c>
      <c r="O734" s="12" t="s">
        <v>2879</v>
      </c>
      <c r="P734" s="12" t="s">
        <v>1652</v>
      </c>
      <c r="Q734" s="12" t="s">
        <v>1661</v>
      </c>
      <c r="R734" s="12" t="s">
        <v>1671</v>
      </c>
      <c r="S734" s="12" t="s">
        <v>1326</v>
      </c>
      <c r="T734" s="12" t="s">
        <v>2191</v>
      </c>
    </row>
    <row r="735" spans="1:20" x14ac:dyDescent="0.25">
      <c r="A735" s="12" t="s">
        <v>1484</v>
      </c>
      <c r="B735" s="12" t="s">
        <v>670</v>
      </c>
      <c r="C735" s="12" t="s">
        <v>1622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2871</v>
      </c>
      <c r="M735" s="12" t="s">
        <v>2872</v>
      </c>
      <c r="N735" s="12" t="s">
        <v>2877</v>
      </c>
      <c r="O735" s="12" t="s">
        <v>2879</v>
      </c>
      <c r="P735" s="12" t="s">
        <v>1652</v>
      </c>
      <c r="Q735" s="12" t="s">
        <v>1662</v>
      </c>
      <c r="R735" s="12" t="s">
        <v>1671</v>
      </c>
      <c r="S735" s="12" t="s">
        <v>1326</v>
      </c>
      <c r="T735" s="12" t="s">
        <v>2229</v>
      </c>
    </row>
    <row r="736" spans="1:20" x14ac:dyDescent="0.25">
      <c r="A736" s="12" t="s">
        <v>1484</v>
      </c>
      <c r="B736" s="12" t="s">
        <v>693</v>
      </c>
      <c r="C736" s="12" t="s">
        <v>1623</v>
      </c>
      <c r="D736" s="12" t="s">
        <v>5</v>
      </c>
      <c r="E736" s="12" t="s">
        <v>16</v>
      </c>
      <c r="F736" s="12" t="s">
        <v>1613</v>
      </c>
      <c r="G736" s="12" t="s">
        <v>393</v>
      </c>
      <c r="H736" s="12" t="s">
        <v>804</v>
      </c>
      <c r="I736" s="12" t="s">
        <v>109</v>
      </c>
      <c r="J736" s="12" t="s">
        <v>1517</v>
      </c>
      <c r="K736" s="12" t="s">
        <v>54</v>
      </c>
      <c r="L736" s="12" t="s">
        <v>2871</v>
      </c>
      <c r="M736" s="12" t="s">
        <v>2872</v>
      </c>
      <c r="N736" s="12" t="s">
        <v>2877</v>
      </c>
      <c r="O736" s="12" t="s">
        <v>2879</v>
      </c>
      <c r="P736" s="12" t="s">
        <v>1652</v>
      </c>
      <c r="Q736" s="12" t="s">
        <v>1669</v>
      </c>
      <c r="R736" s="12" t="s">
        <v>1671</v>
      </c>
      <c r="S736" s="12" t="s">
        <v>1326</v>
      </c>
      <c r="T736" s="12" t="s">
        <v>1974</v>
      </c>
    </row>
    <row r="737" spans="1:20" x14ac:dyDescent="0.25">
      <c r="A737" s="12" t="s">
        <v>1484</v>
      </c>
      <c r="B737" s="12" t="s">
        <v>817</v>
      </c>
      <c r="C737" s="12" t="s">
        <v>1624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1158</v>
      </c>
      <c r="J737" s="12" t="s">
        <v>355</v>
      </c>
      <c r="K737" s="12" t="s">
        <v>62</v>
      </c>
      <c r="L737" s="12" t="s">
        <v>2871</v>
      </c>
      <c r="M737" s="12" t="s">
        <v>2872</v>
      </c>
      <c r="N737" s="12" t="s">
        <v>2880</v>
      </c>
      <c r="O737" s="12" t="s">
        <v>2881</v>
      </c>
      <c r="P737" s="12" t="s">
        <v>1652</v>
      </c>
      <c r="Q737" s="12" t="s">
        <v>1661</v>
      </c>
      <c r="R737" s="12" t="s">
        <v>1671</v>
      </c>
      <c r="S737" s="12" t="s">
        <v>1326</v>
      </c>
      <c r="T737" s="12" t="s">
        <v>1850</v>
      </c>
    </row>
    <row r="738" spans="1:20" x14ac:dyDescent="0.25">
      <c r="A738" s="12" t="s">
        <v>1484</v>
      </c>
      <c r="B738" s="12" t="s">
        <v>807</v>
      </c>
      <c r="C738" s="12" t="s">
        <v>1625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1103</v>
      </c>
      <c r="L738" s="12" t="s">
        <v>2871</v>
      </c>
      <c r="M738" s="12" t="s">
        <v>2872</v>
      </c>
      <c r="N738" s="12" t="s">
        <v>2880</v>
      </c>
      <c r="O738" s="12" t="s">
        <v>2881</v>
      </c>
      <c r="P738" s="12" t="s">
        <v>1652</v>
      </c>
      <c r="Q738" s="12" t="s">
        <v>1669</v>
      </c>
      <c r="R738" s="12" t="s">
        <v>1671</v>
      </c>
      <c r="S738" s="12" t="s">
        <v>1326</v>
      </c>
      <c r="T738" s="12" t="s">
        <v>1850</v>
      </c>
    </row>
    <row r="739" spans="1:20" x14ac:dyDescent="0.25">
      <c r="A739" s="12" t="s">
        <v>1484</v>
      </c>
      <c r="B739" s="12" t="s">
        <v>769</v>
      </c>
      <c r="C739" s="12" t="s">
        <v>1626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1627</v>
      </c>
      <c r="J739" s="12" t="s">
        <v>974</v>
      </c>
      <c r="K739" s="12" t="s">
        <v>1103</v>
      </c>
      <c r="L739" s="12" t="s">
        <v>2871</v>
      </c>
      <c r="M739" s="12" t="s">
        <v>2872</v>
      </c>
      <c r="N739" s="12" t="s">
        <v>2880</v>
      </c>
      <c r="O739" s="12" t="s">
        <v>2881</v>
      </c>
      <c r="P739" s="12" t="s">
        <v>1652</v>
      </c>
      <c r="Q739" s="12" t="s">
        <v>1663</v>
      </c>
      <c r="R739" s="12" t="s">
        <v>1671</v>
      </c>
      <c r="S739" s="12" t="s">
        <v>1326</v>
      </c>
      <c r="T739" s="12" t="s">
        <v>2230</v>
      </c>
    </row>
    <row r="740" spans="1:20" x14ac:dyDescent="0.25">
      <c r="A740" s="12" t="s">
        <v>1484</v>
      </c>
      <c r="B740" s="12" t="s">
        <v>731</v>
      </c>
      <c r="C740" s="12" t="s">
        <v>1628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1153</v>
      </c>
      <c r="J740" s="12" t="s">
        <v>304</v>
      </c>
      <c r="K740" s="12" t="s">
        <v>1119</v>
      </c>
      <c r="L740" s="12" t="s">
        <v>2871</v>
      </c>
      <c r="M740" s="12" t="s">
        <v>2872</v>
      </c>
      <c r="N740" s="12" t="s">
        <v>2880</v>
      </c>
      <c r="O740" s="12" t="s">
        <v>2881</v>
      </c>
      <c r="P740" s="12" t="s">
        <v>1652</v>
      </c>
      <c r="Q740" s="12" t="s">
        <v>1666</v>
      </c>
      <c r="R740" s="12" t="s">
        <v>1671</v>
      </c>
      <c r="S740" s="12" t="s">
        <v>1326</v>
      </c>
      <c r="T740" s="12" t="s">
        <v>2231</v>
      </c>
    </row>
    <row r="741" spans="1:20" x14ac:dyDescent="0.25">
      <c r="A741" s="12" t="s">
        <v>1484</v>
      </c>
      <c r="B741" s="12" t="s">
        <v>797</v>
      </c>
      <c r="C741" s="12" t="s">
        <v>1629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1630</v>
      </c>
      <c r="J741" s="12" t="s">
        <v>276</v>
      </c>
      <c r="K741" s="12" t="s">
        <v>45</v>
      </c>
      <c r="L741" s="12" t="s">
        <v>2882</v>
      </c>
      <c r="M741" s="12" t="s">
        <v>2883</v>
      </c>
      <c r="N741" s="12" t="s">
        <v>2884</v>
      </c>
      <c r="O741" s="12" t="s">
        <v>2885</v>
      </c>
      <c r="P741" s="12" t="s">
        <v>1652</v>
      </c>
      <c r="Q741" s="12" t="s">
        <v>1665</v>
      </c>
      <c r="R741" s="12" t="s">
        <v>1671</v>
      </c>
      <c r="S741" s="12" t="s">
        <v>1738</v>
      </c>
      <c r="T741" s="12" t="s">
        <v>2232</v>
      </c>
    </row>
    <row r="742" spans="1:20" x14ac:dyDescent="0.25">
      <c r="A742" s="12" t="s">
        <v>1484</v>
      </c>
      <c r="B742" s="12" t="s">
        <v>677</v>
      </c>
      <c r="C742" s="12" t="s">
        <v>1631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2882</v>
      </c>
      <c r="M742" s="12" t="s">
        <v>2883</v>
      </c>
      <c r="N742" s="12" t="s">
        <v>2884</v>
      </c>
      <c r="O742" s="12" t="s">
        <v>2885</v>
      </c>
      <c r="P742" s="12" t="s">
        <v>1652</v>
      </c>
      <c r="Q742" s="12" t="s">
        <v>1662</v>
      </c>
      <c r="R742" s="12" t="s">
        <v>1671</v>
      </c>
      <c r="S742" s="12" t="s">
        <v>1738</v>
      </c>
      <c r="T742" s="12" t="s">
        <v>1859</v>
      </c>
    </row>
    <row r="743" spans="1:20" x14ac:dyDescent="0.25">
      <c r="A743" s="12" t="s">
        <v>1484</v>
      </c>
      <c r="B743" s="12" t="s">
        <v>663</v>
      </c>
      <c r="C743" s="12" t="s">
        <v>1632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1633</v>
      </c>
      <c r="K743" s="12" t="s">
        <v>121</v>
      </c>
      <c r="L743" s="12" t="s">
        <v>2882</v>
      </c>
      <c r="M743" s="12" t="s">
        <v>2883</v>
      </c>
      <c r="N743" s="12" t="s">
        <v>2884</v>
      </c>
      <c r="O743" s="12" t="s">
        <v>2885</v>
      </c>
      <c r="P743" s="12" t="s">
        <v>1652</v>
      </c>
      <c r="Q743" s="12" t="s">
        <v>1666</v>
      </c>
      <c r="R743" s="12" t="s">
        <v>1671</v>
      </c>
      <c r="S743" s="12" t="s">
        <v>1738</v>
      </c>
      <c r="T743" s="12" t="s">
        <v>396</v>
      </c>
    </row>
    <row r="744" spans="1:20" x14ac:dyDescent="0.25">
      <c r="A744" s="12" t="s">
        <v>1484</v>
      </c>
      <c r="B744" s="12" t="s">
        <v>783</v>
      </c>
      <c r="C744" s="12" t="s">
        <v>1634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2882</v>
      </c>
      <c r="M744" s="12" t="s">
        <v>2883</v>
      </c>
      <c r="N744" s="12" t="s">
        <v>2884</v>
      </c>
      <c r="O744" s="12" t="s">
        <v>2885</v>
      </c>
      <c r="P744" s="12" t="s">
        <v>1652</v>
      </c>
      <c r="Q744" s="12" t="s">
        <v>1661</v>
      </c>
      <c r="R744" s="12" t="s">
        <v>1671</v>
      </c>
      <c r="S744" s="12" t="s">
        <v>1738</v>
      </c>
      <c r="T744" s="12" t="s">
        <v>396</v>
      </c>
    </row>
    <row r="745" spans="1:20" x14ac:dyDescent="0.25">
      <c r="A745" s="12" t="s">
        <v>1484</v>
      </c>
      <c r="B745" s="12" t="s">
        <v>763</v>
      </c>
      <c r="C745" s="12" t="s">
        <v>1635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1019</v>
      </c>
      <c r="K745" s="12" t="s">
        <v>231</v>
      </c>
      <c r="L745" s="12" t="s">
        <v>2882</v>
      </c>
      <c r="M745" s="12" t="s">
        <v>2883</v>
      </c>
      <c r="N745" s="12" t="s">
        <v>2886</v>
      </c>
      <c r="O745" s="12" t="s">
        <v>2873</v>
      </c>
      <c r="P745" s="12" t="s">
        <v>1652</v>
      </c>
      <c r="Q745" s="12" t="s">
        <v>1661</v>
      </c>
      <c r="R745" s="12" t="s">
        <v>1671</v>
      </c>
      <c r="S745" s="12" t="s">
        <v>1738</v>
      </c>
      <c r="T745" s="12" t="s">
        <v>2233</v>
      </c>
    </row>
    <row r="746" spans="1:20" x14ac:dyDescent="0.25">
      <c r="A746" s="12" t="s">
        <v>1484</v>
      </c>
      <c r="B746" s="12" t="s">
        <v>822</v>
      </c>
      <c r="C746" s="12" t="s">
        <v>1636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1101</v>
      </c>
      <c r="J746" s="12" t="s">
        <v>342</v>
      </c>
      <c r="K746" s="12" t="s">
        <v>92</v>
      </c>
      <c r="L746" s="12" t="s">
        <v>2882</v>
      </c>
      <c r="M746" s="12" t="s">
        <v>2883</v>
      </c>
      <c r="N746" s="12" t="s">
        <v>2886</v>
      </c>
      <c r="O746" s="12" t="s">
        <v>2873</v>
      </c>
      <c r="P746" s="12" t="s">
        <v>1652</v>
      </c>
      <c r="Q746" s="12" t="s">
        <v>1663</v>
      </c>
      <c r="R746" s="12" t="s">
        <v>1671</v>
      </c>
      <c r="S746" s="12" t="s">
        <v>1738</v>
      </c>
      <c r="T746" s="12" t="s">
        <v>1865</v>
      </c>
    </row>
    <row r="747" spans="1:20" x14ac:dyDescent="0.25">
      <c r="A747" s="12" t="s">
        <v>1484</v>
      </c>
      <c r="B747" s="12" t="s">
        <v>741</v>
      </c>
      <c r="C747" s="12" t="s">
        <v>1637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2882</v>
      </c>
      <c r="M747" s="12" t="s">
        <v>2883</v>
      </c>
      <c r="N747" s="12" t="s">
        <v>2886</v>
      </c>
      <c r="O747" s="12" t="s">
        <v>2873</v>
      </c>
      <c r="P747" s="12" t="s">
        <v>1652</v>
      </c>
      <c r="Q747" s="12" t="s">
        <v>1666</v>
      </c>
      <c r="R747" s="12" t="s">
        <v>1671</v>
      </c>
      <c r="S747" s="12" t="s">
        <v>1738</v>
      </c>
      <c r="T747" s="12" t="s">
        <v>1865</v>
      </c>
    </row>
    <row r="748" spans="1:20" x14ac:dyDescent="0.25">
      <c r="A748" s="12" t="s">
        <v>1484</v>
      </c>
      <c r="B748" s="12" t="s">
        <v>826</v>
      </c>
      <c r="C748" s="12" t="s">
        <v>1638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1639</v>
      </c>
      <c r="J748" s="12" t="s">
        <v>318</v>
      </c>
      <c r="K748" s="12" t="s">
        <v>53</v>
      </c>
      <c r="L748" s="12" t="s">
        <v>2882</v>
      </c>
      <c r="M748" s="12" t="s">
        <v>2883</v>
      </c>
      <c r="N748" s="12" t="s">
        <v>2886</v>
      </c>
      <c r="O748" s="12" t="s">
        <v>2873</v>
      </c>
      <c r="P748" s="12" t="s">
        <v>1652</v>
      </c>
      <c r="Q748" s="12" t="s">
        <v>1662</v>
      </c>
      <c r="R748" s="12" t="s">
        <v>1671</v>
      </c>
      <c r="S748" s="12" t="s">
        <v>1738</v>
      </c>
      <c r="T748" s="12" t="s">
        <v>1830</v>
      </c>
    </row>
    <row r="749" spans="1:20" x14ac:dyDescent="0.25">
      <c r="A749" s="12" t="s">
        <v>1484</v>
      </c>
      <c r="B749" s="12" t="s">
        <v>802</v>
      </c>
      <c r="C749" s="12" t="s">
        <v>1640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1186</v>
      </c>
      <c r="J749" s="12" t="s">
        <v>342</v>
      </c>
      <c r="K749" s="12" t="s">
        <v>53</v>
      </c>
      <c r="L749" s="12" t="s">
        <v>2882</v>
      </c>
      <c r="M749" s="12" t="s">
        <v>2883</v>
      </c>
      <c r="N749" s="12" t="s">
        <v>2886</v>
      </c>
      <c r="O749" s="12" t="s">
        <v>2873</v>
      </c>
      <c r="P749" s="12" t="s">
        <v>1652</v>
      </c>
      <c r="Q749" s="12" t="s">
        <v>1665</v>
      </c>
      <c r="R749" s="12" t="s">
        <v>1671</v>
      </c>
      <c r="S749" s="12" t="s">
        <v>1738</v>
      </c>
      <c r="T749" s="12" t="s">
        <v>1830</v>
      </c>
    </row>
    <row r="750" spans="1:20" x14ac:dyDescent="0.25">
      <c r="A750" s="12" t="s">
        <v>1484</v>
      </c>
      <c r="B750" s="12" t="s">
        <v>745</v>
      </c>
      <c r="C750" s="12" t="s">
        <v>1641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1186</v>
      </c>
      <c r="J750" s="12" t="s">
        <v>342</v>
      </c>
      <c r="K750" s="12" t="s">
        <v>53</v>
      </c>
      <c r="L750" s="12" t="s">
        <v>2882</v>
      </c>
      <c r="M750" s="12" t="s">
        <v>2883</v>
      </c>
      <c r="N750" s="12" t="s">
        <v>2887</v>
      </c>
      <c r="O750" s="12" t="s">
        <v>2888</v>
      </c>
      <c r="P750" s="12" t="s">
        <v>1652</v>
      </c>
      <c r="Q750" s="12" t="s">
        <v>1668</v>
      </c>
      <c r="R750" s="12" t="s">
        <v>1671</v>
      </c>
      <c r="S750" s="12" t="s">
        <v>1738</v>
      </c>
      <c r="T750" s="12" t="s">
        <v>2234</v>
      </c>
    </row>
    <row r="751" spans="1:20" x14ac:dyDescent="0.25">
      <c r="A751" s="12" t="s">
        <v>1484</v>
      </c>
      <c r="B751" s="12" t="s">
        <v>786</v>
      </c>
      <c r="C751" s="12" t="s">
        <v>1642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2882</v>
      </c>
      <c r="M751" s="12" t="s">
        <v>2883</v>
      </c>
      <c r="N751" s="12" t="s">
        <v>2889</v>
      </c>
      <c r="O751" s="12" t="s">
        <v>2890</v>
      </c>
      <c r="P751" s="12" t="s">
        <v>1652</v>
      </c>
      <c r="Q751" s="12" t="s">
        <v>1661</v>
      </c>
      <c r="R751" s="12" t="s">
        <v>1671</v>
      </c>
      <c r="S751" s="12" t="s">
        <v>1738</v>
      </c>
      <c r="T751" s="12" t="s">
        <v>1869</v>
      </c>
    </row>
    <row r="752" spans="1:20" x14ac:dyDescent="0.25">
      <c r="A752" s="12" t="s">
        <v>1484</v>
      </c>
      <c r="B752" s="12" t="s">
        <v>823</v>
      </c>
      <c r="C752" s="12" t="s">
        <v>1643</v>
      </c>
      <c r="D752" s="12" t="s">
        <v>8</v>
      </c>
      <c r="E752" s="12" t="s">
        <v>11</v>
      </c>
      <c r="F752" s="12" t="s">
        <v>1644</v>
      </c>
      <c r="G752" s="12" t="s">
        <v>393</v>
      </c>
      <c r="H752" s="12" t="s">
        <v>814</v>
      </c>
      <c r="I752" s="12" t="s">
        <v>1210</v>
      </c>
      <c r="J752" s="12" t="s">
        <v>342</v>
      </c>
      <c r="K752" s="12" t="s">
        <v>93</v>
      </c>
      <c r="L752" s="12" t="s">
        <v>2882</v>
      </c>
      <c r="M752" s="12" t="s">
        <v>2891</v>
      </c>
      <c r="N752" s="12" t="s">
        <v>2892</v>
      </c>
      <c r="O752" s="12" t="s">
        <v>2840</v>
      </c>
      <c r="P752" s="12" t="s">
        <v>1652</v>
      </c>
      <c r="Q752" s="12" t="s">
        <v>1663</v>
      </c>
      <c r="R752" s="12" t="s">
        <v>1671</v>
      </c>
      <c r="S752" s="12" t="s">
        <v>1744</v>
      </c>
      <c r="T752" s="12" t="s">
        <v>2235</v>
      </c>
    </row>
    <row r="753" spans="1:20" x14ac:dyDescent="0.25">
      <c r="A753" s="12" t="s">
        <v>1484</v>
      </c>
      <c r="B753" s="12" t="s">
        <v>818</v>
      </c>
      <c r="C753" s="12" t="s">
        <v>1645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1646</v>
      </c>
      <c r="J753" s="12" t="s">
        <v>342</v>
      </c>
      <c r="K753" s="12" t="s">
        <v>32</v>
      </c>
      <c r="L753" s="12" t="s">
        <v>2882</v>
      </c>
      <c r="M753" s="12" t="s">
        <v>2883</v>
      </c>
      <c r="N753" s="12" t="s">
        <v>2892</v>
      </c>
      <c r="O753" s="12" t="s">
        <v>2840</v>
      </c>
      <c r="P753" s="12" t="s">
        <v>1652</v>
      </c>
      <c r="Q753" s="12" t="s">
        <v>1662</v>
      </c>
      <c r="R753" s="12" t="s">
        <v>1671</v>
      </c>
      <c r="S753" s="12" t="s">
        <v>1738</v>
      </c>
      <c r="T753" s="12" t="s">
        <v>2236</v>
      </c>
    </row>
    <row r="754" spans="1:20" x14ac:dyDescent="0.25">
      <c r="A754" s="12" t="s">
        <v>1484</v>
      </c>
      <c r="B754" s="12" t="s">
        <v>735</v>
      </c>
      <c r="C754" s="12" t="s">
        <v>1647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2882</v>
      </c>
      <c r="M754" s="12" t="s">
        <v>2883</v>
      </c>
      <c r="N754" s="12" t="s">
        <v>2892</v>
      </c>
      <c r="O754" s="12" t="s">
        <v>2840</v>
      </c>
      <c r="P754" s="12" t="s">
        <v>1652</v>
      </c>
      <c r="Q754" s="12" t="s">
        <v>1668</v>
      </c>
      <c r="R754" s="12" t="s">
        <v>1671</v>
      </c>
      <c r="S754" s="12" t="s">
        <v>1738</v>
      </c>
      <c r="T754" s="12" t="s">
        <v>2237</v>
      </c>
    </row>
    <row r="755" spans="1:20" x14ac:dyDescent="0.25">
      <c r="A755" s="12" t="s">
        <v>1484</v>
      </c>
      <c r="B755" s="12" t="s">
        <v>714</v>
      </c>
      <c r="C755" s="12" t="s">
        <v>1648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1246</v>
      </c>
      <c r="K755" s="12" t="s">
        <v>1649</v>
      </c>
      <c r="L755" s="12" t="s">
        <v>2882</v>
      </c>
      <c r="M755" s="12" t="s">
        <v>2883</v>
      </c>
      <c r="N755" s="12" t="s">
        <v>2892</v>
      </c>
      <c r="O755" s="12" t="s">
        <v>2840</v>
      </c>
      <c r="P755" s="12" t="s">
        <v>1652</v>
      </c>
      <c r="Q755" s="12" t="s">
        <v>1668</v>
      </c>
      <c r="R755" s="12" t="s">
        <v>1671</v>
      </c>
      <c r="S755" s="12" t="s">
        <v>1738</v>
      </c>
      <c r="T755" s="12" t="s">
        <v>2236</v>
      </c>
    </row>
    <row r="756" spans="1:20" x14ac:dyDescent="0.25">
      <c r="A756" s="12" t="s">
        <v>1484</v>
      </c>
      <c r="B756" s="12" t="s">
        <v>689</v>
      </c>
      <c r="C756" s="12" t="s">
        <v>1650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2882</v>
      </c>
      <c r="M756" s="12" t="s">
        <v>2883</v>
      </c>
      <c r="N756" s="12" t="s">
        <v>2892</v>
      </c>
      <c r="O756" s="12" t="s">
        <v>2840</v>
      </c>
      <c r="P756" s="12" t="s">
        <v>1652</v>
      </c>
      <c r="Q756" s="12" t="s">
        <v>1664</v>
      </c>
      <c r="R756" s="12" t="s">
        <v>1671</v>
      </c>
      <c r="S756" s="12" t="s">
        <v>1738</v>
      </c>
      <c r="T756" s="12" t="s">
        <v>2073</v>
      </c>
    </row>
    <row r="757" spans="1:20" x14ac:dyDescent="0.25">
      <c r="A757" s="12" t="s">
        <v>1484</v>
      </c>
      <c r="B757" s="12" t="s">
        <v>680</v>
      </c>
      <c r="C757" s="12" t="s">
        <v>1653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1654</v>
      </c>
      <c r="K757" s="12" t="s">
        <v>47</v>
      </c>
      <c r="L757" s="12" t="s">
        <v>2893</v>
      </c>
      <c r="M757" s="12" t="s">
        <v>2891</v>
      </c>
      <c r="N757" s="12" t="s">
        <v>2894</v>
      </c>
      <c r="O757" s="12" t="s">
        <v>2880</v>
      </c>
      <c r="P757" s="12" t="s">
        <v>1652</v>
      </c>
      <c r="Q757" s="12" t="s">
        <v>1661</v>
      </c>
      <c r="R757" s="12" t="s">
        <v>1671</v>
      </c>
      <c r="S757" s="12" t="s">
        <v>1725</v>
      </c>
      <c r="T757" s="12" t="s">
        <v>1869</v>
      </c>
    </row>
    <row r="758" spans="1:20" x14ac:dyDescent="0.25">
      <c r="A758" s="12" t="s">
        <v>1484</v>
      </c>
      <c r="B758" s="12" t="s">
        <v>644</v>
      </c>
      <c r="C758" s="12" t="s">
        <v>1655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1639</v>
      </c>
      <c r="J758" s="12" t="s">
        <v>353</v>
      </c>
      <c r="K758" s="12" t="s">
        <v>21</v>
      </c>
      <c r="L758" s="12" t="s">
        <v>2893</v>
      </c>
      <c r="M758" s="12" t="s">
        <v>2891</v>
      </c>
      <c r="N758" s="12" t="s">
        <v>2894</v>
      </c>
      <c r="O758" s="12" t="s">
        <v>2880</v>
      </c>
      <c r="P758" s="12" t="s">
        <v>1652</v>
      </c>
      <c r="Q758" s="12" t="s">
        <v>1666</v>
      </c>
      <c r="R758" s="12" t="s">
        <v>1671</v>
      </c>
      <c r="S758" s="12" t="s">
        <v>1725</v>
      </c>
      <c r="T758" s="12" t="s">
        <v>2237</v>
      </c>
    </row>
    <row r="759" spans="1:20" x14ac:dyDescent="0.25">
      <c r="A759" s="12" t="s">
        <v>1484</v>
      </c>
      <c r="B759" s="12" t="s">
        <v>798</v>
      </c>
      <c r="C759" s="12" t="s">
        <v>1656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1657</v>
      </c>
      <c r="K759" s="12" t="s">
        <v>46</v>
      </c>
      <c r="L759" s="12" t="s">
        <v>2893</v>
      </c>
      <c r="M759" s="12" t="s">
        <v>2891</v>
      </c>
      <c r="N759" s="12" t="s">
        <v>2894</v>
      </c>
      <c r="O759" s="12" t="s">
        <v>2880</v>
      </c>
      <c r="P759" s="12" t="s">
        <v>1652</v>
      </c>
      <c r="Q759" s="12" t="s">
        <v>1669</v>
      </c>
      <c r="R759" s="12" t="s">
        <v>1671</v>
      </c>
      <c r="S759" s="12" t="s">
        <v>1725</v>
      </c>
      <c r="T759" s="12" t="s">
        <v>2238</v>
      </c>
    </row>
    <row r="760" spans="1:20" x14ac:dyDescent="0.25">
      <c r="A760" s="12" t="s">
        <v>1484</v>
      </c>
      <c r="B760" s="12" t="s">
        <v>691</v>
      </c>
      <c r="C760" s="12" t="s">
        <v>1658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1186</v>
      </c>
      <c r="J760" s="12" t="s">
        <v>353</v>
      </c>
      <c r="K760" s="12" t="s">
        <v>45</v>
      </c>
      <c r="L760" s="12" t="s">
        <v>2893</v>
      </c>
      <c r="M760" s="12" t="s">
        <v>2891</v>
      </c>
      <c r="N760" s="12" t="s">
        <v>2894</v>
      </c>
      <c r="O760" s="12" t="s">
        <v>2880</v>
      </c>
      <c r="P760" s="12" t="s">
        <v>1652</v>
      </c>
      <c r="Q760" s="12" t="s">
        <v>1662</v>
      </c>
      <c r="R760" s="12" t="s">
        <v>1671</v>
      </c>
      <c r="S760" s="12" t="s">
        <v>1725</v>
      </c>
      <c r="T760" s="12" t="s">
        <v>2239</v>
      </c>
    </row>
    <row r="761" spans="1:20" x14ac:dyDescent="0.25">
      <c r="A761" s="12" t="s">
        <v>1484</v>
      </c>
      <c r="B761" s="12" t="s">
        <v>667</v>
      </c>
      <c r="C761" s="12" t="s">
        <v>1659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1186</v>
      </c>
      <c r="J761" s="12" t="s">
        <v>1246</v>
      </c>
      <c r="K761" s="12" t="s">
        <v>22</v>
      </c>
      <c r="L761" s="12" t="s">
        <v>2893</v>
      </c>
      <c r="M761" s="12" t="s">
        <v>2891</v>
      </c>
      <c r="N761" s="12" t="s">
        <v>2895</v>
      </c>
      <c r="O761" s="12" t="s">
        <v>2884</v>
      </c>
      <c r="P761" s="12" t="s">
        <v>1652</v>
      </c>
      <c r="Q761" s="12" t="s">
        <v>1661</v>
      </c>
      <c r="R761" s="12" t="s">
        <v>1671</v>
      </c>
      <c r="S761" s="12" t="s">
        <v>1725</v>
      </c>
      <c r="T761" s="12" t="s">
        <v>1822</v>
      </c>
    </row>
    <row r="762" spans="1:20" x14ac:dyDescent="0.25">
      <c r="A762" s="12" t="s">
        <v>1484</v>
      </c>
      <c r="B762" s="12" t="s">
        <v>736</v>
      </c>
      <c r="C762" s="12" t="s">
        <v>1672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1114</v>
      </c>
      <c r="J762" s="12" t="s">
        <v>357</v>
      </c>
      <c r="K762" s="12" t="s">
        <v>32</v>
      </c>
      <c r="L762" s="12" t="s">
        <v>2893</v>
      </c>
      <c r="M762" s="12" t="s">
        <v>2891</v>
      </c>
      <c r="N762" s="12" t="s">
        <v>2896</v>
      </c>
      <c r="O762" s="12" t="s">
        <v>2897</v>
      </c>
      <c r="P762" s="12" t="s">
        <v>1652</v>
      </c>
      <c r="Q762" s="12" t="s">
        <v>1668</v>
      </c>
      <c r="R762" s="12" t="s">
        <v>1671</v>
      </c>
      <c r="S762" s="12" t="s">
        <v>1725</v>
      </c>
      <c r="T762" s="12" t="s">
        <v>2240</v>
      </c>
    </row>
    <row r="763" spans="1:20" x14ac:dyDescent="0.25">
      <c r="A763" s="12" t="s">
        <v>1484</v>
      </c>
      <c r="B763" s="12" t="s">
        <v>821</v>
      </c>
      <c r="C763" s="12" t="s">
        <v>1673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1029</v>
      </c>
      <c r="K763" s="12" t="s">
        <v>1649</v>
      </c>
      <c r="L763" s="12" t="s">
        <v>2893</v>
      </c>
      <c r="M763" s="12" t="s">
        <v>2891</v>
      </c>
      <c r="N763" s="12" t="s">
        <v>2896</v>
      </c>
      <c r="O763" s="12" t="s">
        <v>2897</v>
      </c>
      <c r="P763" s="12" t="s">
        <v>1652</v>
      </c>
      <c r="Q763" s="12" t="s">
        <v>1661</v>
      </c>
      <c r="R763" s="12" t="s">
        <v>1671</v>
      </c>
      <c r="S763" s="12" t="s">
        <v>1725</v>
      </c>
      <c r="T763" s="12" t="s">
        <v>2241</v>
      </c>
    </row>
    <row r="764" spans="1:20" x14ac:dyDescent="0.25">
      <c r="A764" s="12" t="s">
        <v>1484</v>
      </c>
      <c r="B764" s="12" t="s">
        <v>658</v>
      </c>
      <c r="C764" s="12" t="s">
        <v>1674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1166</v>
      </c>
      <c r="K764" s="12" t="s">
        <v>1649</v>
      </c>
      <c r="L764" s="12" t="s">
        <v>2893</v>
      </c>
      <c r="M764" s="12" t="s">
        <v>2891</v>
      </c>
      <c r="N764" s="12" t="s">
        <v>2896</v>
      </c>
      <c r="O764" s="12" t="s">
        <v>2897</v>
      </c>
      <c r="P764" s="12" t="s">
        <v>1652</v>
      </c>
      <c r="Q764" s="12" t="s">
        <v>1669</v>
      </c>
      <c r="R764" s="12" t="s">
        <v>1671</v>
      </c>
      <c r="S764" s="12" t="s">
        <v>1725</v>
      </c>
      <c r="T764" s="12" t="s">
        <v>1982</v>
      </c>
    </row>
    <row r="765" spans="1:20" x14ac:dyDescent="0.25">
      <c r="A765" s="12" t="s">
        <v>1484</v>
      </c>
      <c r="B765" s="12" t="s">
        <v>772</v>
      </c>
      <c r="C765" s="12" t="s">
        <v>1675</v>
      </c>
      <c r="D765" s="12" t="s">
        <v>6</v>
      </c>
      <c r="E765" s="12" t="s">
        <v>1676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1166</v>
      </c>
      <c r="K765" s="12" t="s">
        <v>114</v>
      </c>
      <c r="L765" s="12" t="s">
        <v>2893</v>
      </c>
      <c r="M765" s="12" t="s">
        <v>2891</v>
      </c>
      <c r="N765" s="12" t="s">
        <v>2898</v>
      </c>
      <c r="O765" s="12" t="s">
        <v>2899</v>
      </c>
      <c r="P765" s="12" t="s">
        <v>1652</v>
      </c>
      <c r="Q765" s="12" t="s">
        <v>1691</v>
      </c>
      <c r="R765" s="12" t="s">
        <v>1671</v>
      </c>
      <c r="S765" s="12" t="s">
        <v>1725</v>
      </c>
      <c r="T765" s="12" t="s">
        <v>1986</v>
      </c>
    </row>
    <row r="766" spans="1:20" x14ac:dyDescent="0.25">
      <c r="A766" s="12" t="s">
        <v>1484</v>
      </c>
      <c r="B766" s="12" t="s">
        <v>801</v>
      </c>
      <c r="C766" s="12" t="s">
        <v>1677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2893</v>
      </c>
      <c r="M766" s="12" t="s">
        <v>2891</v>
      </c>
      <c r="N766" s="12" t="s">
        <v>2898</v>
      </c>
      <c r="O766" s="12" t="s">
        <v>2894</v>
      </c>
      <c r="P766" s="12" t="s">
        <v>1652</v>
      </c>
      <c r="Q766" s="12" t="s">
        <v>1668</v>
      </c>
      <c r="R766" s="12" t="s">
        <v>1671</v>
      </c>
      <c r="S766" s="12" t="s">
        <v>1725</v>
      </c>
      <c r="T766" s="12" t="s">
        <v>2242</v>
      </c>
    </row>
    <row r="767" spans="1:20" x14ac:dyDescent="0.25">
      <c r="A767" s="12" t="s">
        <v>1484</v>
      </c>
      <c r="B767" s="12" t="s">
        <v>785</v>
      </c>
      <c r="C767" s="12" t="s">
        <v>1678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2893</v>
      </c>
      <c r="M767" s="12" t="s">
        <v>2891</v>
      </c>
      <c r="N767" s="12" t="s">
        <v>2898</v>
      </c>
      <c r="O767" s="12" t="s">
        <v>2894</v>
      </c>
      <c r="P767" s="12" t="s">
        <v>1652</v>
      </c>
      <c r="Q767" s="12" t="s">
        <v>1666</v>
      </c>
      <c r="R767" s="12" t="s">
        <v>1671</v>
      </c>
      <c r="S767" s="12" t="s">
        <v>1725</v>
      </c>
      <c r="T767" s="12" t="s">
        <v>1833</v>
      </c>
    </row>
    <row r="768" spans="1:20" x14ac:dyDescent="0.25">
      <c r="A768" s="12" t="s">
        <v>1484</v>
      </c>
      <c r="B768" s="12" t="s">
        <v>824</v>
      </c>
      <c r="C768" s="12" t="s">
        <v>1679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1115</v>
      </c>
      <c r="K768" s="12" t="s">
        <v>102</v>
      </c>
      <c r="L768" s="12" t="s">
        <v>2893</v>
      </c>
      <c r="M768" s="12" t="s">
        <v>2891</v>
      </c>
      <c r="N768" s="12" t="s">
        <v>2898</v>
      </c>
      <c r="O768" s="12" t="s">
        <v>2894</v>
      </c>
      <c r="P768" s="12" t="s">
        <v>1652</v>
      </c>
      <c r="Q768" s="12" t="s">
        <v>1663</v>
      </c>
      <c r="R768" s="12" t="s">
        <v>1671</v>
      </c>
      <c r="S768" s="12" t="s">
        <v>1725</v>
      </c>
      <c r="T768" s="12" t="s">
        <v>1827</v>
      </c>
    </row>
    <row r="769" spans="1:20" x14ac:dyDescent="0.25">
      <c r="A769" s="12" t="s">
        <v>1484</v>
      </c>
      <c r="B769" s="12" t="s">
        <v>791</v>
      </c>
      <c r="C769" s="12" t="s">
        <v>1680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2893</v>
      </c>
      <c r="M769" s="12" t="s">
        <v>2891</v>
      </c>
      <c r="N769" s="12" t="s">
        <v>2867</v>
      </c>
      <c r="O769" s="12" t="s">
        <v>2895</v>
      </c>
      <c r="P769" s="12" t="s">
        <v>1652</v>
      </c>
      <c r="Q769" s="12" t="s">
        <v>1661</v>
      </c>
      <c r="R769" s="12" t="s">
        <v>1671</v>
      </c>
      <c r="S769" s="12" t="s">
        <v>1725</v>
      </c>
      <c r="T769" s="12" t="s">
        <v>1998</v>
      </c>
    </row>
    <row r="770" spans="1:20" x14ac:dyDescent="0.25">
      <c r="A770" s="12" t="s">
        <v>1484</v>
      </c>
      <c r="B770" s="12" t="s">
        <v>738</v>
      </c>
      <c r="C770" s="12" t="s">
        <v>1681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1682</v>
      </c>
      <c r="L770" s="12" t="s">
        <v>2893</v>
      </c>
      <c r="M770" s="12" t="s">
        <v>2891</v>
      </c>
      <c r="N770" s="12" t="s">
        <v>2867</v>
      </c>
      <c r="O770" s="12" t="s">
        <v>2895</v>
      </c>
      <c r="P770" s="12" t="s">
        <v>1652</v>
      </c>
      <c r="Q770" s="12" t="s">
        <v>1668</v>
      </c>
      <c r="R770" s="12" t="s">
        <v>1671</v>
      </c>
      <c r="S770" s="12" t="s">
        <v>1725</v>
      </c>
      <c r="T770" s="12" t="s">
        <v>2243</v>
      </c>
    </row>
    <row r="771" spans="1:20" x14ac:dyDescent="0.25">
      <c r="A771" s="12" t="s">
        <v>1484</v>
      </c>
      <c r="B771" s="12" t="s">
        <v>690</v>
      </c>
      <c r="C771" s="12" t="s">
        <v>1683</v>
      </c>
      <c r="D771" s="12" t="s">
        <v>5</v>
      </c>
      <c r="E771" s="12" t="s">
        <v>1676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1684</v>
      </c>
      <c r="L771" s="12" t="s">
        <v>2893</v>
      </c>
      <c r="M771" s="12" t="s">
        <v>2891</v>
      </c>
      <c r="N771" s="12" t="s">
        <v>2867</v>
      </c>
      <c r="O771" s="12" t="s">
        <v>2895</v>
      </c>
      <c r="P771" s="12" t="s">
        <v>1652</v>
      </c>
      <c r="Q771" s="12" t="s">
        <v>1691</v>
      </c>
      <c r="R771" s="12" t="s">
        <v>1671</v>
      </c>
      <c r="S771" s="12" t="s">
        <v>1725</v>
      </c>
      <c r="T771" s="12" t="s">
        <v>2244</v>
      </c>
    </row>
    <row r="772" spans="1:20" x14ac:dyDescent="0.25">
      <c r="A772" s="12" t="s">
        <v>1484</v>
      </c>
      <c r="B772" s="12" t="s">
        <v>809</v>
      </c>
      <c r="C772" s="12" t="s">
        <v>1685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2893</v>
      </c>
      <c r="M772" s="12" t="s">
        <v>2891</v>
      </c>
      <c r="N772" s="12" t="s">
        <v>2867</v>
      </c>
      <c r="O772" s="12" t="s">
        <v>2895</v>
      </c>
      <c r="P772" s="12" t="s">
        <v>1652</v>
      </c>
      <c r="Q772" s="12" t="s">
        <v>1665</v>
      </c>
      <c r="R772" s="12" t="s">
        <v>1671</v>
      </c>
      <c r="S772" s="12" t="s">
        <v>1725</v>
      </c>
      <c r="T772" s="12" t="s">
        <v>2245</v>
      </c>
    </row>
    <row r="773" spans="1:20" x14ac:dyDescent="0.25">
      <c r="A773" s="12" t="s">
        <v>1484</v>
      </c>
      <c r="B773" s="12" t="s">
        <v>812</v>
      </c>
      <c r="C773" s="12" t="s">
        <v>1686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1116</v>
      </c>
      <c r="J773" s="12" t="s">
        <v>384</v>
      </c>
      <c r="K773" s="12" t="s">
        <v>39</v>
      </c>
      <c r="L773" s="12" t="s">
        <v>2893</v>
      </c>
      <c r="M773" s="12" t="s">
        <v>2891</v>
      </c>
      <c r="N773" s="12" t="s">
        <v>2900</v>
      </c>
      <c r="O773" s="12" t="s">
        <v>2901</v>
      </c>
      <c r="P773" s="12" t="s">
        <v>1652</v>
      </c>
      <c r="Q773" s="12" t="s">
        <v>1665</v>
      </c>
      <c r="R773" s="12" t="s">
        <v>1671</v>
      </c>
      <c r="S773" s="12" t="s">
        <v>1725</v>
      </c>
      <c r="T773" s="12" t="s">
        <v>2246</v>
      </c>
    </row>
    <row r="774" spans="1:20" x14ac:dyDescent="0.25">
      <c r="A774" s="12" t="s">
        <v>1484</v>
      </c>
      <c r="B774" s="12" t="s">
        <v>744</v>
      </c>
      <c r="C774" s="12" t="s">
        <v>1687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1101</v>
      </c>
      <c r="J774" s="12" t="s">
        <v>358</v>
      </c>
      <c r="K774" s="12" t="s">
        <v>21</v>
      </c>
      <c r="L774" s="12" t="s">
        <v>2902</v>
      </c>
      <c r="M774" s="12" t="s">
        <v>2903</v>
      </c>
      <c r="N774" s="12" t="s">
        <v>2900</v>
      </c>
      <c r="O774" s="12" t="s">
        <v>2901</v>
      </c>
      <c r="P774" s="12" t="s">
        <v>1652</v>
      </c>
      <c r="Q774" s="12" t="s">
        <v>1661</v>
      </c>
      <c r="R774" s="12" t="s">
        <v>1671</v>
      </c>
      <c r="S774" s="12" t="s">
        <v>1727</v>
      </c>
      <c r="T774" s="12" t="s">
        <v>1833</v>
      </c>
    </row>
    <row r="775" spans="1:20" x14ac:dyDescent="0.25">
      <c r="A775" s="12" t="s">
        <v>1484</v>
      </c>
      <c r="B775" s="12" t="s">
        <v>697</v>
      </c>
      <c r="C775" s="12" t="s">
        <v>1692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1688</v>
      </c>
      <c r="J775" s="12" t="s">
        <v>302</v>
      </c>
      <c r="K775" s="12" t="s">
        <v>1446</v>
      </c>
      <c r="L775" s="12" t="s">
        <v>2893</v>
      </c>
      <c r="M775" s="12" t="s">
        <v>2891</v>
      </c>
      <c r="N775" s="12" t="s">
        <v>2900</v>
      </c>
      <c r="O775" s="12" t="s">
        <v>2901</v>
      </c>
      <c r="P775" s="12" t="s">
        <v>1652</v>
      </c>
      <c r="Q775" s="12" t="s">
        <v>1669</v>
      </c>
      <c r="R775" s="12" t="s">
        <v>1671</v>
      </c>
      <c r="S775" s="12" t="s">
        <v>1725</v>
      </c>
      <c r="T775" s="12" t="s">
        <v>2247</v>
      </c>
    </row>
    <row r="776" spans="1:20" x14ac:dyDescent="0.25">
      <c r="A776" s="12" t="s">
        <v>1484</v>
      </c>
      <c r="B776" s="12" t="s">
        <v>694</v>
      </c>
      <c r="C776" s="12" t="s">
        <v>1689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1101</v>
      </c>
      <c r="J776" s="12" t="s">
        <v>1517</v>
      </c>
      <c r="K776" s="12" t="s">
        <v>124</v>
      </c>
      <c r="L776" s="12" t="s">
        <v>2902</v>
      </c>
      <c r="M776" s="12" t="s">
        <v>2903</v>
      </c>
      <c r="N776" s="12" t="s">
        <v>2900</v>
      </c>
      <c r="O776" s="12" t="s">
        <v>2901</v>
      </c>
      <c r="P776" s="12" t="s">
        <v>1652</v>
      </c>
      <c r="Q776" s="12" t="s">
        <v>1663</v>
      </c>
      <c r="R776" s="12" t="s">
        <v>1671</v>
      </c>
      <c r="S776" s="12" t="s">
        <v>1727</v>
      </c>
      <c r="T776" s="12" t="s">
        <v>1827</v>
      </c>
    </row>
    <row r="777" spans="1:20" x14ac:dyDescent="0.25">
      <c r="A777" s="12" t="s">
        <v>1484</v>
      </c>
      <c r="B777" s="12" t="s">
        <v>762</v>
      </c>
      <c r="C777" s="12" t="s">
        <v>1690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1186</v>
      </c>
      <c r="J777" s="12" t="s">
        <v>375</v>
      </c>
      <c r="K777" s="12" t="s">
        <v>124</v>
      </c>
      <c r="L777" s="12" t="s">
        <v>2902</v>
      </c>
      <c r="M777" s="12" t="s">
        <v>2903</v>
      </c>
      <c r="N777" s="12" t="s">
        <v>2900</v>
      </c>
      <c r="O777" s="12" t="s">
        <v>2901</v>
      </c>
      <c r="P777" s="12" t="s">
        <v>1652</v>
      </c>
      <c r="Q777" s="12" t="s">
        <v>1666</v>
      </c>
      <c r="R777" s="12" t="s">
        <v>1671</v>
      </c>
      <c r="S777" s="12" t="s">
        <v>1727</v>
      </c>
      <c r="T777" s="12" t="s">
        <v>1831</v>
      </c>
    </row>
    <row r="778" spans="1:20" x14ac:dyDescent="0.25">
      <c r="A778" s="12" t="s">
        <v>1484</v>
      </c>
      <c r="B778" s="12" t="s">
        <v>788</v>
      </c>
      <c r="C778" s="12" t="s">
        <v>1693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1253</v>
      </c>
      <c r="K778" s="12" t="s">
        <v>1649</v>
      </c>
      <c r="L778" s="12" t="s">
        <v>2902</v>
      </c>
      <c r="M778" s="12" t="s">
        <v>2903</v>
      </c>
      <c r="N778" s="12" t="s">
        <v>2904</v>
      </c>
      <c r="O778" s="12" t="s">
        <v>2905</v>
      </c>
      <c r="P778" s="12" t="s">
        <v>1652</v>
      </c>
      <c r="Q778" s="12" t="s">
        <v>1661</v>
      </c>
      <c r="R778" s="12" t="s">
        <v>1671</v>
      </c>
      <c r="S778" s="12" t="s">
        <v>1727</v>
      </c>
      <c r="T778" s="12" t="s">
        <v>2245</v>
      </c>
    </row>
    <row r="779" spans="1:20" x14ac:dyDescent="0.25">
      <c r="A779" s="12" t="s">
        <v>1484</v>
      </c>
      <c r="B779" s="12" t="s">
        <v>770</v>
      </c>
      <c r="C779" s="12" t="s">
        <v>1694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1581</v>
      </c>
      <c r="J779" s="12" t="s">
        <v>351</v>
      </c>
      <c r="K779" s="12" t="s">
        <v>81</v>
      </c>
      <c r="L779" s="12" t="s">
        <v>2902</v>
      </c>
      <c r="M779" s="12" t="s">
        <v>2903</v>
      </c>
      <c r="N779" s="12" t="s">
        <v>2904</v>
      </c>
      <c r="O779" s="12" t="s">
        <v>2905</v>
      </c>
      <c r="P779" s="12" t="s">
        <v>1652</v>
      </c>
      <c r="Q779" s="12" t="s">
        <v>1668</v>
      </c>
      <c r="R779" s="12" t="s">
        <v>1671</v>
      </c>
      <c r="S779" s="12" t="s">
        <v>1727</v>
      </c>
      <c r="T779" s="12" t="s">
        <v>2248</v>
      </c>
    </row>
    <row r="780" spans="1:20" x14ac:dyDescent="0.25">
      <c r="A780" s="12" t="s">
        <v>1484</v>
      </c>
      <c r="B780" s="12" t="s">
        <v>722</v>
      </c>
      <c r="C780" s="12" t="s">
        <v>1695</v>
      </c>
      <c r="D780" s="12" t="s">
        <v>8</v>
      </c>
      <c r="E780" s="12" t="s">
        <v>1676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1523</v>
      </c>
      <c r="K780" s="12" t="s">
        <v>81</v>
      </c>
      <c r="L780" s="12" t="s">
        <v>2902</v>
      </c>
      <c r="M780" s="12" t="s">
        <v>2903</v>
      </c>
      <c r="N780" s="12" t="s">
        <v>2904</v>
      </c>
      <c r="O780" s="12" t="s">
        <v>2905</v>
      </c>
      <c r="P780" s="12" t="s">
        <v>1652</v>
      </c>
      <c r="Q780" s="12" t="s">
        <v>1691</v>
      </c>
      <c r="R780" s="12" t="s">
        <v>1671</v>
      </c>
      <c r="S780" s="12" t="s">
        <v>1727</v>
      </c>
      <c r="T780" s="12" t="s">
        <v>1862</v>
      </c>
    </row>
    <row r="781" spans="1:20" x14ac:dyDescent="0.25">
      <c r="A781" s="12" t="s">
        <v>1484</v>
      </c>
      <c r="B781" s="12" t="s">
        <v>664</v>
      </c>
      <c r="C781" s="12" t="s">
        <v>1696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2902</v>
      </c>
      <c r="M781" s="12" t="s">
        <v>2903</v>
      </c>
      <c r="N781" s="12" t="s">
        <v>2904</v>
      </c>
      <c r="O781" s="12" t="s">
        <v>2905</v>
      </c>
      <c r="P781" s="12" t="s">
        <v>1652</v>
      </c>
      <c r="Q781" s="12" t="s">
        <v>1666</v>
      </c>
      <c r="R781" s="12" t="s">
        <v>1671</v>
      </c>
      <c r="S781" s="12" t="s">
        <v>1727</v>
      </c>
      <c r="T781" s="12" t="s">
        <v>643</v>
      </c>
    </row>
    <row r="782" spans="1:20" x14ac:dyDescent="0.25">
      <c r="A782" s="12" t="s">
        <v>1484</v>
      </c>
      <c r="B782" s="12" t="s">
        <v>656</v>
      </c>
      <c r="C782" s="12" t="s">
        <v>1697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2902</v>
      </c>
      <c r="M782" s="12" t="s">
        <v>2903</v>
      </c>
      <c r="N782" s="12" t="s">
        <v>2904</v>
      </c>
      <c r="O782" s="12" t="s">
        <v>2905</v>
      </c>
      <c r="P782" s="12" t="s">
        <v>1652</v>
      </c>
      <c r="Q782" s="12" t="s">
        <v>1663</v>
      </c>
      <c r="R782" s="12" t="s">
        <v>1671</v>
      </c>
      <c r="S782" s="12" t="s">
        <v>1727</v>
      </c>
      <c r="T782" s="12" t="s">
        <v>2249</v>
      </c>
    </row>
    <row r="783" spans="1:20" x14ac:dyDescent="0.25">
      <c r="A783" s="12" t="s">
        <v>1484</v>
      </c>
      <c r="B783" s="12" t="s">
        <v>855</v>
      </c>
      <c r="C783" s="12" t="s">
        <v>1698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2902</v>
      </c>
      <c r="M783" s="12" t="s">
        <v>2903</v>
      </c>
      <c r="N783" s="12" t="s">
        <v>2904</v>
      </c>
      <c r="O783" s="12" t="s">
        <v>2905</v>
      </c>
      <c r="P783" s="12" t="s">
        <v>1652</v>
      </c>
      <c r="Q783" s="12" t="s">
        <v>1669</v>
      </c>
      <c r="R783" s="12" t="s">
        <v>1671</v>
      </c>
      <c r="S783" s="12" t="s">
        <v>1727</v>
      </c>
      <c r="T783" s="12" t="s">
        <v>643</v>
      </c>
    </row>
    <row r="784" spans="1:20" x14ac:dyDescent="0.25">
      <c r="A784" s="12" t="s">
        <v>1484</v>
      </c>
      <c r="B784" s="12" t="s">
        <v>848</v>
      </c>
      <c r="C784" s="12" t="s">
        <v>1699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2902</v>
      </c>
      <c r="M784" s="12" t="s">
        <v>2903</v>
      </c>
      <c r="N784" s="12" t="s">
        <v>2906</v>
      </c>
      <c r="O784" s="12" t="s">
        <v>2907</v>
      </c>
      <c r="P784" s="12" t="s">
        <v>1652</v>
      </c>
      <c r="Q784" s="12" t="s">
        <v>1661</v>
      </c>
      <c r="R784" s="12" t="s">
        <v>1671</v>
      </c>
      <c r="S784" s="12" t="s">
        <v>1727</v>
      </c>
      <c r="T784" s="12" t="s">
        <v>2250</v>
      </c>
    </row>
    <row r="785" spans="1:20" x14ac:dyDescent="0.25">
      <c r="A785" s="12" t="s">
        <v>1484</v>
      </c>
      <c r="B785" s="12" t="s">
        <v>655</v>
      </c>
      <c r="C785" s="12" t="s">
        <v>1700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2902</v>
      </c>
      <c r="M785" s="12" t="s">
        <v>2903</v>
      </c>
      <c r="N785" s="12" t="s">
        <v>2906</v>
      </c>
      <c r="O785" s="12" t="s">
        <v>2907</v>
      </c>
      <c r="P785" s="12" t="s">
        <v>1652</v>
      </c>
      <c r="Q785" s="12" t="s">
        <v>1668</v>
      </c>
      <c r="R785" s="12" t="s">
        <v>1671</v>
      </c>
      <c r="S785" s="12" t="s">
        <v>1727</v>
      </c>
      <c r="T785" s="12" t="s">
        <v>2079</v>
      </c>
    </row>
    <row r="786" spans="1:20" x14ac:dyDescent="0.25">
      <c r="A786" s="12" t="s">
        <v>1484</v>
      </c>
      <c r="B786" s="12" t="s">
        <v>733</v>
      </c>
      <c r="C786" s="12" t="s">
        <v>1701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2902</v>
      </c>
      <c r="M786" s="12" t="s">
        <v>2903</v>
      </c>
      <c r="N786" s="12" t="s">
        <v>2906</v>
      </c>
      <c r="O786" s="12" t="s">
        <v>2907</v>
      </c>
      <c r="P786" s="12" t="s">
        <v>1652</v>
      </c>
      <c r="Q786" s="12" t="s">
        <v>1663</v>
      </c>
      <c r="R786" s="12" t="s">
        <v>1671</v>
      </c>
      <c r="S786" s="12" t="s">
        <v>1727</v>
      </c>
      <c r="T786" s="12" t="s">
        <v>2251</v>
      </c>
    </row>
    <row r="787" spans="1:20" x14ac:dyDescent="0.25">
      <c r="A787" s="12" t="s">
        <v>1484</v>
      </c>
      <c r="B787" s="12" t="s">
        <v>760</v>
      </c>
      <c r="C787" s="12" t="s">
        <v>1702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2902</v>
      </c>
      <c r="M787" s="12" t="s">
        <v>2903</v>
      </c>
      <c r="N787" s="12" t="s">
        <v>2906</v>
      </c>
      <c r="O787" s="12" t="s">
        <v>2907</v>
      </c>
      <c r="P787" s="12" t="s">
        <v>1652</v>
      </c>
      <c r="Q787" s="12" t="s">
        <v>1662</v>
      </c>
      <c r="R787" s="12" t="s">
        <v>1671</v>
      </c>
      <c r="S787" s="12" t="s">
        <v>1727</v>
      </c>
      <c r="T787" s="12" t="s">
        <v>2208</v>
      </c>
    </row>
    <row r="788" spans="1:20" x14ac:dyDescent="0.25">
      <c r="A788" s="12" t="s">
        <v>1484</v>
      </c>
      <c r="B788" s="12" t="s">
        <v>732</v>
      </c>
      <c r="C788" s="12" t="s">
        <v>1703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2902</v>
      </c>
      <c r="M788" s="12" t="s">
        <v>2903</v>
      </c>
      <c r="N788" s="12" t="s">
        <v>2906</v>
      </c>
      <c r="O788" s="12" t="s">
        <v>2907</v>
      </c>
      <c r="P788" s="12" t="s">
        <v>1652</v>
      </c>
      <c r="Q788" s="12" t="s">
        <v>1666</v>
      </c>
      <c r="R788" s="12" t="s">
        <v>1671</v>
      </c>
      <c r="S788" s="12" t="s">
        <v>1727</v>
      </c>
      <c r="T788" s="12" t="s">
        <v>2252</v>
      </c>
    </row>
    <row r="789" spans="1:20" x14ac:dyDescent="0.25">
      <c r="A789" s="12" t="s">
        <v>1484</v>
      </c>
      <c r="B789" s="12" t="s">
        <v>723</v>
      </c>
      <c r="C789" s="12" t="s">
        <v>1716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1495</v>
      </c>
      <c r="K789" s="12" t="s">
        <v>931</v>
      </c>
      <c r="L789" s="12" t="s">
        <v>2902</v>
      </c>
      <c r="M789" s="12" t="s">
        <v>2903</v>
      </c>
      <c r="N789" s="12" t="s">
        <v>2908</v>
      </c>
      <c r="O789" s="12" t="s">
        <v>2867</v>
      </c>
      <c r="P789" s="12" t="s">
        <v>1652</v>
      </c>
      <c r="Q789" s="12" t="s">
        <v>1661</v>
      </c>
      <c r="R789" s="12" t="s">
        <v>1671</v>
      </c>
      <c r="S789" s="12" t="s">
        <v>1727</v>
      </c>
      <c r="T789" s="12" t="s">
        <v>2253</v>
      </c>
    </row>
    <row r="790" spans="1:20" x14ac:dyDescent="0.25">
      <c r="A790" s="12" t="s">
        <v>1484</v>
      </c>
      <c r="B790" s="12" t="s">
        <v>717</v>
      </c>
      <c r="C790" s="12" t="s">
        <v>1717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908</v>
      </c>
      <c r="K790" s="12" t="s">
        <v>101</v>
      </c>
      <c r="L790" s="12" t="s">
        <v>2902</v>
      </c>
      <c r="M790" s="12" t="s">
        <v>2909</v>
      </c>
      <c r="N790" s="12" t="s">
        <v>2910</v>
      </c>
      <c r="O790" s="12" t="s">
        <v>2911</v>
      </c>
      <c r="P790" s="12" t="s">
        <v>1652</v>
      </c>
      <c r="Q790" s="12" t="s">
        <v>1661</v>
      </c>
      <c r="R790" s="12" t="s">
        <v>1671</v>
      </c>
      <c r="S790" s="12" t="s">
        <v>1745</v>
      </c>
      <c r="T790" s="12" t="s">
        <v>2254</v>
      </c>
    </row>
    <row r="791" spans="1:20" x14ac:dyDescent="0.25">
      <c r="A791" s="12" t="s">
        <v>1484</v>
      </c>
      <c r="B791" s="12" t="s">
        <v>759</v>
      </c>
      <c r="C791" s="12" t="s">
        <v>1718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911</v>
      </c>
      <c r="K791" s="12" t="s">
        <v>361</v>
      </c>
      <c r="L791" s="12" t="s">
        <v>2902</v>
      </c>
      <c r="M791" s="12" t="s">
        <v>2909</v>
      </c>
      <c r="N791" s="12" t="s">
        <v>2910</v>
      </c>
      <c r="O791" s="12" t="s">
        <v>2911</v>
      </c>
      <c r="P791" s="12" t="s">
        <v>1652</v>
      </c>
      <c r="Q791" s="12" t="s">
        <v>1668</v>
      </c>
      <c r="R791" s="12" t="s">
        <v>1671</v>
      </c>
      <c r="S791" s="12" t="s">
        <v>1745</v>
      </c>
      <c r="T791" s="12" t="s">
        <v>2255</v>
      </c>
    </row>
    <row r="792" spans="1:20" x14ac:dyDescent="0.25">
      <c r="A792" s="12" t="s">
        <v>1484</v>
      </c>
      <c r="B792" s="12" t="s">
        <v>729</v>
      </c>
      <c r="C792" s="12" t="s">
        <v>1719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2902</v>
      </c>
      <c r="M792" s="12" t="s">
        <v>2909</v>
      </c>
      <c r="N792" s="12" t="s">
        <v>2910</v>
      </c>
      <c r="O792" s="12" t="s">
        <v>2911</v>
      </c>
      <c r="P792" s="12" t="s">
        <v>1652</v>
      </c>
      <c r="Q792" s="12" t="s">
        <v>1662</v>
      </c>
      <c r="R792" s="12" t="s">
        <v>1671</v>
      </c>
      <c r="S792" s="12" t="s">
        <v>1745</v>
      </c>
      <c r="T792" s="12" t="s">
        <v>2256</v>
      </c>
    </row>
    <row r="793" spans="1:20" x14ac:dyDescent="0.25">
      <c r="A793" s="12" t="s">
        <v>1484</v>
      </c>
      <c r="B793" s="12" t="s">
        <v>781</v>
      </c>
      <c r="C793" s="12" t="s">
        <v>1720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1567</v>
      </c>
      <c r="K793" s="12" t="s">
        <v>361</v>
      </c>
      <c r="L793" s="12" t="s">
        <v>2902</v>
      </c>
      <c r="M793" s="12" t="s">
        <v>2909</v>
      </c>
      <c r="N793" s="12" t="s">
        <v>2910</v>
      </c>
      <c r="O793" s="12" t="s">
        <v>2911</v>
      </c>
      <c r="P793" s="12" t="s">
        <v>1652</v>
      </c>
      <c r="Q793" s="12" t="s">
        <v>1665</v>
      </c>
      <c r="R793" s="12" t="s">
        <v>1671</v>
      </c>
      <c r="S793" s="12" t="s">
        <v>1745</v>
      </c>
      <c r="T793" s="12" t="s">
        <v>2256</v>
      </c>
    </row>
    <row r="794" spans="1:20" x14ac:dyDescent="0.25">
      <c r="A794" s="12" t="s">
        <v>1484</v>
      </c>
      <c r="B794" s="12" t="s">
        <v>720</v>
      </c>
      <c r="C794" s="12" t="s">
        <v>1747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1567</v>
      </c>
      <c r="K794" s="12" t="s">
        <v>924</v>
      </c>
      <c r="L794" s="12" t="s">
        <v>2912</v>
      </c>
      <c r="M794" s="12" t="s">
        <v>2909</v>
      </c>
      <c r="N794" s="12" t="s">
        <v>2913</v>
      </c>
      <c r="O794" s="12" t="s">
        <v>2914</v>
      </c>
      <c r="P794" s="12" t="s">
        <v>1652</v>
      </c>
      <c r="Q794" s="12" t="s">
        <v>1668</v>
      </c>
      <c r="R794" s="12" t="s">
        <v>1671</v>
      </c>
      <c r="S794" s="12" t="s">
        <v>1728</v>
      </c>
      <c r="T794" s="12" t="s">
        <v>2257</v>
      </c>
    </row>
    <row r="795" spans="1:20" x14ac:dyDescent="0.25">
      <c r="A795" s="12" t="s">
        <v>1484</v>
      </c>
      <c r="B795" s="12" t="s">
        <v>768</v>
      </c>
      <c r="C795" s="12" t="s">
        <v>1748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895</v>
      </c>
      <c r="J795" s="12" t="s">
        <v>1050</v>
      </c>
      <c r="K795" s="12" t="s">
        <v>73</v>
      </c>
      <c r="L795" s="12" t="s">
        <v>2902</v>
      </c>
      <c r="M795" s="12" t="s">
        <v>2903</v>
      </c>
      <c r="N795" s="12" t="s">
        <v>2913</v>
      </c>
      <c r="O795" s="12" t="s">
        <v>2914</v>
      </c>
      <c r="P795" s="12" t="s">
        <v>1652</v>
      </c>
      <c r="Q795" s="12" t="s">
        <v>1663</v>
      </c>
      <c r="R795" s="12" t="s">
        <v>1671</v>
      </c>
      <c r="S795" s="12" t="s">
        <v>1727</v>
      </c>
      <c r="T795" s="12" t="s">
        <v>2182</v>
      </c>
    </row>
    <row r="796" spans="1:20" x14ac:dyDescent="0.25">
      <c r="A796" s="12" t="s">
        <v>1484</v>
      </c>
      <c r="B796" s="12" t="s">
        <v>752</v>
      </c>
      <c r="C796" s="12" t="s">
        <v>1749</v>
      </c>
      <c r="D796" s="12" t="s">
        <v>6</v>
      </c>
      <c r="E796" s="12" t="s">
        <v>13</v>
      </c>
      <c r="F796" s="12" t="s">
        <v>1613</v>
      </c>
      <c r="G796" s="12" t="s">
        <v>396</v>
      </c>
      <c r="H796" s="12" t="s">
        <v>814</v>
      </c>
      <c r="I796" s="12" t="s">
        <v>1467</v>
      </c>
      <c r="J796" s="12" t="s">
        <v>302</v>
      </c>
      <c r="K796" s="12" t="s">
        <v>188</v>
      </c>
      <c r="L796" s="12" t="s">
        <v>2912</v>
      </c>
      <c r="M796" s="12" t="s">
        <v>2909</v>
      </c>
      <c r="N796" s="12" t="s">
        <v>2913</v>
      </c>
      <c r="O796" s="12" t="s">
        <v>2914</v>
      </c>
      <c r="P796" s="12" t="s">
        <v>1652</v>
      </c>
      <c r="Q796" s="12" t="s">
        <v>1666</v>
      </c>
      <c r="R796" s="12" t="s">
        <v>1671</v>
      </c>
      <c r="S796" s="12" t="s">
        <v>1728</v>
      </c>
      <c r="T796" s="12" t="s">
        <v>2021</v>
      </c>
    </row>
    <row r="797" spans="1:20" x14ac:dyDescent="0.25">
      <c r="A797" s="12" t="s">
        <v>1484</v>
      </c>
      <c r="B797" s="12" t="s">
        <v>847</v>
      </c>
      <c r="C797" s="12" t="s">
        <v>1750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884</v>
      </c>
      <c r="K797" s="12" t="s">
        <v>371</v>
      </c>
      <c r="L797" s="12" t="s">
        <v>2902</v>
      </c>
      <c r="M797" s="12" t="s">
        <v>2903</v>
      </c>
      <c r="N797" s="12" t="s">
        <v>2913</v>
      </c>
      <c r="O797" s="12" t="s">
        <v>2914</v>
      </c>
      <c r="P797" s="12" t="s">
        <v>1652</v>
      </c>
      <c r="Q797" s="12" t="s">
        <v>1665</v>
      </c>
      <c r="R797" s="12" t="s">
        <v>1671</v>
      </c>
      <c r="S797" s="12" t="s">
        <v>1727</v>
      </c>
      <c r="T797" s="12" t="s">
        <v>2016</v>
      </c>
    </row>
    <row r="798" spans="1:20" x14ac:dyDescent="0.25">
      <c r="A798" s="12" t="s">
        <v>1484</v>
      </c>
      <c r="B798" s="12" t="s">
        <v>858</v>
      </c>
      <c r="C798" s="12" t="s">
        <v>1751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908</v>
      </c>
      <c r="K798" s="12" t="s">
        <v>265</v>
      </c>
      <c r="L798" s="12" t="s">
        <v>2912</v>
      </c>
      <c r="M798" s="12" t="s">
        <v>2909</v>
      </c>
      <c r="N798" s="12" t="s">
        <v>2913</v>
      </c>
      <c r="O798" s="12" t="s">
        <v>2914</v>
      </c>
      <c r="P798" s="12" t="s">
        <v>1652</v>
      </c>
      <c r="Q798" s="12" t="s">
        <v>1667</v>
      </c>
      <c r="R798" s="12" t="s">
        <v>1671</v>
      </c>
      <c r="S798" s="12" t="s">
        <v>1728</v>
      </c>
      <c r="T798" s="12" t="s">
        <v>2258</v>
      </c>
    </row>
    <row r="799" spans="1:20" x14ac:dyDescent="0.25">
      <c r="A799" s="12" t="s">
        <v>1484</v>
      </c>
      <c r="B799" s="12" t="s">
        <v>839</v>
      </c>
      <c r="C799" s="12" t="s">
        <v>1752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2902</v>
      </c>
      <c r="M799" s="12" t="s">
        <v>2903</v>
      </c>
      <c r="N799" s="12" t="s">
        <v>2913</v>
      </c>
      <c r="O799" s="12" t="s">
        <v>2914</v>
      </c>
      <c r="P799" s="12" t="s">
        <v>1652</v>
      </c>
      <c r="Q799" s="12" t="s">
        <v>1661</v>
      </c>
      <c r="R799" s="12" t="s">
        <v>1671</v>
      </c>
      <c r="S799" s="12" t="s">
        <v>1727</v>
      </c>
      <c r="T799" s="12" t="s">
        <v>2016</v>
      </c>
    </row>
    <row r="800" spans="1:20" x14ac:dyDescent="0.25">
      <c r="A800" s="12" t="s">
        <v>1484</v>
      </c>
      <c r="B800" s="12" t="s">
        <v>765</v>
      </c>
      <c r="C800" s="12" t="s">
        <v>1753</v>
      </c>
      <c r="D800" s="12" t="s">
        <v>6</v>
      </c>
      <c r="E800" s="12" t="s">
        <v>16</v>
      </c>
      <c r="F800" s="12" t="s">
        <v>1613</v>
      </c>
      <c r="G800" s="12" t="s">
        <v>396</v>
      </c>
      <c r="H800" s="12" t="s">
        <v>814</v>
      </c>
      <c r="I800" s="12" t="s">
        <v>23</v>
      </c>
      <c r="J800" s="12" t="s">
        <v>884</v>
      </c>
      <c r="K800" s="12" t="s">
        <v>371</v>
      </c>
      <c r="L800" s="12" t="s">
        <v>2902</v>
      </c>
      <c r="M800" s="12" t="s">
        <v>2903</v>
      </c>
      <c r="N800" s="12" t="s">
        <v>2913</v>
      </c>
      <c r="O800" s="12" t="s">
        <v>2914</v>
      </c>
      <c r="P800" s="12" t="s">
        <v>1652</v>
      </c>
      <c r="Q800" s="12" t="s">
        <v>1669</v>
      </c>
      <c r="R800" s="12" t="s">
        <v>1671</v>
      </c>
      <c r="S800" s="12" t="s">
        <v>1727</v>
      </c>
      <c r="T800" s="12" t="s">
        <v>2020</v>
      </c>
    </row>
    <row r="801" spans="1:20" x14ac:dyDescent="0.25">
      <c r="A801" s="12" t="s">
        <v>1484</v>
      </c>
      <c r="B801" s="12" t="s">
        <v>850</v>
      </c>
      <c r="C801" s="12" t="s">
        <v>1754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1755</v>
      </c>
      <c r="J801" s="12" t="s">
        <v>341</v>
      </c>
      <c r="K801" s="12" t="s">
        <v>924</v>
      </c>
      <c r="L801" s="12" t="s">
        <v>2912</v>
      </c>
      <c r="M801" s="12" t="s">
        <v>2909</v>
      </c>
      <c r="N801" s="12" t="s">
        <v>2913</v>
      </c>
      <c r="O801" s="12" t="s">
        <v>2914</v>
      </c>
      <c r="P801" s="12" t="s">
        <v>1652</v>
      </c>
      <c r="Q801" s="12" t="s">
        <v>1662</v>
      </c>
      <c r="R801" s="12" t="s">
        <v>1671</v>
      </c>
      <c r="S801" s="12" t="s">
        <v>1728</v>
      </c>
      <c r="T801" s="12" t="s">
        <v>2259</v>
      </c>
    </row>
    <row r="802" spans="1:20" x14ac:dyDescent="0.25">
      <c r="A802" s="12" t="s">
        <v>1484</v>
      </c>
      <c r="B802" s="12" t="s">
        <v>836</v>
      </c>
      <c r="C802" s="12" t="s">
        <v>1756</v>
      </c>
      <c r="D802" s="12" t="s">
        <v>4</v>
      </c>
      <c r="E802" s="12" t="s">
        <v>1676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1002</v>
      </c>
      <c r="L802" s="12" t="s">
        <v>2902</v>
      </c>
      <c r="M802" s="12" t="s">
        <v>2903</v>
      </c>
      <c r="N802" s="12" t="s">
        <v>2913</v>
      </c>
      <c r="O802" s="12" t="s">
        <v>2914</v>
      </c>
      <c r="P802" s="12" t="s">
        <v>1652</v>
      </c>
      <c r="Q802" s="12" t="s">
        <v>1691</v>
      </c>
      <c r="R802" s="12" t="s">
        <v>1671</v>
      </c>
      <c r="S802" s="12" t="s">
        <v>1727</v>
      </c>
      <c r="T802" s="12" t="s">
        <v>2260</v>
      </c>
    </row>
    <row r="803" spans="1:20" x14ac:dyDescent="0.25">
      <c r="A803" s="12" t="s">
        <v>1484</v>
      </c>
      <c r="B803" s="12" t="s">
        <v>842</v>
      </c>
      <c r="C803" s="12" t="s">
        <v>1757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2912</v>
      </c>
      <c r="M803" s="12" t="s">
        <v>2909</v>
      </c>
      <c r="N803" s="12" t="s">
        <v>2913</v>
      </c>
      <c r="O803" s="12" t="s">
        <v>2914</v>
      </c>
      <c r="P803" s="12" t="s">
        <v>1652</v>
      </c>
      <c r="Q803" s="12" t="s">
        <v>1664</v>
      </c>
      <c r="R803" s="12" t="s">
        <v>1671</v>
      </c>
      <c r="S803" s="12" t="s">
        <v>1728</v>
      </c>
      <c r="T803" s="12" t="s">
        <v>2261</v>
      </c>
    </row>
    <row r="804" spans="1:20" x14ac:dyDescent="0.25">
      <c r="A804" s="12" t="s">
        <v>1484</v>
      </c>
      <c r="B804" s="12" t="s">
        <v>849</v>
      </c>
      <c r="C804" s="12" t="s">
        <v>1758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906</v>
      </c>
      <c r="L804" s="12" t="s">
        <v>2902</v>
      </c>
      <c r="M804" s="12" t="s">
        <v>2903</v>
      </c>
      <c r="N804" s="12" t="s">
        <v>2915</v>
      </c>
      <c r="O804" s="12" t="s">
        <v>2904</v>
      </c>
      <c r="P804" s="12" t="s">
        <v>1652</v>
      </c>
      <c r="Q804" s="12" t="s">
        <v>1662</v>
      </c>
      <c r="R804" s="12" t="s">
        <v>1671</v>
      </c>
      <c r="S804" s="12" t="s">
        <v>1727</v>
      </c>
      <c r="T804" s="12" t="s">
        <v>2262</v>
      </c>
    </row>
    <row r="805" spans="1:20" x14ac:dyDescent="0.25">
      <c r="A805" s="12" t="s">
        <v>1484</v>
      </c>
      <c r="B805" s="12" t="s">
        <v>860</v>
      </c>
      <c r="C805" s="12" t="s">
        <v>1759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944</v>
      </c>
      <c r="L805" s="12" t="s">
        <v>2902</v>
      </c>
      <c r="M805" s="12" t="s">
        <v>2903</v>
      </c>
      <c r="N805" s="12" t="s">
        <v>2915</v>
      </c>
      <c r="O805" s="12" t="s">
        <v>2904</v>
      </c>
      <c r="P805" s="12" t="s">
        <v>1652</v>
      </c>
      <c r="Q805" s="12" t="s">
        <v>1661</v>
      </c>
      <c r="R805" s="12" t="s">
        <v>1671</v>
      </c>
      <c r="S805" s="12" t="s">
        <v>1727</v>
      </c>
      <c r="T805" s="12" t="s">
        <v>2263</v>
      </c>
    </row>
    <row r="806" spans="1:20" x14ac:dyDescent="0.25">
      <c r="A806" s="12" t="s">
        <v>1484</v>
      </c>
      <c r="B806" s="12" t="s">
        <v>702</v>
      </c>
      <c r="C806" s="12" t="s">
        <v>1760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1761</v>
      </c>
      <c r="J806" s="12" t="s">
        <v>287</v>
      </c>
      <c r="K806" s="12" t="s">
        <v>1762</v>
      </c>
      <c r="L806" s="12" t="s">
        <v>2912</v>
      </c>
      <c r="M806" s="12" t="s">
        <v>2909</v>
      </c>
      <c r="N806" s="12" t="s">
        <v>2915</v>
      </c>
      <c r="O806" s="12" t="s">
        <v>2904</v>
      </c>
      <c r="P806" s="12" t="s">
        <v>1652</v>
      </c>
      <c r="Q806" s="12" t="s">
        <v>1669</v>
      </c>
      <c r="R806" s="12" t="s">
        <v>1671</v>
      </c>
      <c r="S806" s="12" t="s">
        <v>1728</v>
      </c>
      <c r="T806" s="12" t="s">
        <v>2016</v>
      </c>
    </row>
    <row r="807" spans="1:20" x14ac:dyDescent="0.25">
      <c r="A807" s="12" t="s">
        <v>1484</v>
      </c>
      <c r="B807" s="12" t="s">
        <v>652</v>
      </c>
      <c r="C807" s="12" t="s">
        <v>1763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1010</v>
      </c>
      <c r="L807" s="12" t="s">
        <v>2902</v>
      </c>
      <c r="M807" s="12" t="s">
        <v>2903</v>
      </c>
      <c r="N807" s="12" t="s">
        <v>2915</v>
      </c>
      <c r="O807" s="12" t="s">
        <v>2904</v>
      </c>
      <c r="P807" s="12" t="s">
        <v>1652</v>
      </c>
      <c r="Q807" s="12" t="s">
        <v>1663</v>
      </c>
      <c r="R807" s="12" t="s">
        <v>1671</v>
      </c>
      <c r="S807" s="12" t="s">
        <v>1727</v>
      </c>
      <c r="T807" s="12" t="s">
        <v>2264</v>
      </c>
    </row>
    <row r="808" spans="1:20" x14ac:dyDescent="0.25">
      <c r="A808" s="12" t="s">
        <v>1484</v>
      </c>
      <c r="B808" s="12" t="s">
        <v>761</v>
      </c>
      <c r="C808" s="12" t="s">
        <v>1764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1684</v>
      </c>
      <c r="J808" s="12" t="s">
        <v>332</v>
      </c>
      <c r="K808" s="12" t="s">
        <v>1762</v>
      </c>
      <c r="L808" s="12" t="s">
        <v>2912</v>
      </c>
      <c r="M808" s="12" t="s">
        <v>2909</v>
      </c>
      <c r="N808" s="12" t="s">
        <v>2915</v>
      </c>
      <c r="O808" s="12" t="s">
        <v>2904</v>
      </c>
      <c r="P808" s="12" t="s">
        <v>1652</v>
      </c>
      <c r="Q808" s="12" t="s">
        <v>1665</v>
      </c>
      <c r="R808" s="12" t="s">
        <v>1671</v>
      </c>
      <c r="S808" s="12" t="s">
        <v>1728</v>
      </c>
      <c r="T808" s="12" t="s">
        <v>2265</v>
      </c>
    </row>
    <row r="809" spans="1:20" x14ac:dyDescent="0.25">
      <c r="A809" s="12" t="s">
        <v>1484</v>
      </c>
      <c r="B809" s="12" t="s">
        <v>713</v>
      </c>
      <c r="C809" s="12" t="s">
        <v>1765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1766</v>
      </c>
      <c r="K809" s="12" t="s">
        <v>57</v>
      </c>
      <c r="L809" s="12" t="s">
        <v>2912</v>
      </c>
      <c r="M809" s="12" t="s">
        <v>2909</v>
      </c>
      <c r="N809" s="12" t="s">
        <v>2915</v>
      </c>
      <c r="O809" s="12" t="s">
        <v>2904</v>
      </c>
      <c r="P809" s="12" t="s">
        <v>1652</v>
      </c>
      <c r="Q809" s="12" t="s">
        <v>1661</v>
      </c>
      <c r="R809" s="12" t="s">
        <v>1671</v>
      </c>
      <c r="S809" s="12" t="s">
        <v>1728</v>
      </c>
      <c r="T809" s="12" t="s">
        <v>2266</v>
      </c>
    </row>
    <row r="810" spans="1:20" x14ac:dyDescent="0.25">
      <c r="A810" s="12" t="s">
        <v>1484</v>
      </c>
      <c r="B810" s="12" t="s">
        <v>657</v>
      </c>
      <c r="C810" s="12" t="s">
        <v>1767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911</v>
      </c>
      <c r="K810" s="12" t="s">
        <v>1762</v>
      </c>
      <c r="L810" s="12" t="s">
        <v>2912</v>
      </c>
      <c r="M810" s="12" t="s">
        <v>2909</v>
      </c>
      <c r="N810" s="12" t="s">
        <v>2915</v>
      </c>
      <c r="O810" s="12" t="s">
        <v>2904</v>
      </c>
      <c r="P810" s="12" t="s">
        <v>1652</v>
      </c>
      <c r="Q810" s="12" t="s">
        <v>1662</v>
      </c>
      <c r="R810" s="12" t="s">
        <v>1671</v>
      </c>
      <c r="S810" s="12" t="s">
        <v>1728</v>
      </c>
      <c r="T810" s="12" t="s">
        <v>2034</v>
      </c>
    </row>
    <row r="811" spans="1:20" x14ac:dyDescent="0.25">
      <c r="A811" s="12" t="s">
        <v>1484</v>
      </c>
      <c r="B811" s="12" t="s">
        <v>678</v>
      </c>
      <c r="C811" s="12" t="s">
        <v>1768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1766</v>
      </c>
      <c r="K811" s="12" t="s">
        <v>57</v>
      </c>
      <c r="L811" s="12" t="s">
        <v>2912</v>
      </c>
      <c r="M811" s="12" t="s">
        <v>2909</v>
      </c>
      <c r="N811" s="12" t="s">
        <v>2915</v>
      </c>
      <c r="O811" s="12" t="s">
        <v>2904</v>
      </c>
      <c r="P811" s="12" t="s">
        <v>1652</v>
      </c>
      <c r="Q811" s="12" t="s">
        <v>1668</v>
      </c>
      <c r="R811" s="12" t="s">
        <v>1671</v>
      </c>
      <c r="S811" s="12" t="s">
        <v>1728</v>
      </c>
      <c r="T811" s="12" t="s">
        <v>2267</v>
      </c>
    </row>
    <row r="812" spans="1:20" x14ac:dyDescent="0.25">
      <c r="A812" s="12" t="s">
        <v>1484</v>
      </c>
      <c r="B812" s="12" t="s">
        <v>764</v>
      </c>
      <c r="C812" s="12" t="s">
        <v>1769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1559</v>
      </c>
      <c r="K812" s="12" t="s">
        <v>1021</v>
      </c>
      <c r="L812" s="12" t="s">
        <v>2912</v>
      </c>
      <c r="M812" s="12" t="s">
        <v>2909</v>
      </c>
      <c r="N812" s="12" t="s">
        <v>2868</v>
      </c>
      <c r="O812" s="12" t="s">
        <v>2916</v>
      </c>
      <c r="P812" s="12" t="s">
        <v>1652</v>
      </c>
      <c r="Q812" s="12" t="s">
        <v>1665</v>
      </c>
      <c r="R812" s="12" t="s">
        <v>1671</v>
      </c>
      <c r="S812" s="12" t="s">
        <v>1728</v>
      </c>
      <c r="T812" s="12" t="s">
        <v>2268</v>
      </c>
    </row>
    <row r="813" spans="1:20" x14ac:dyDescent="0.25">
      <c r="A813" s="12" t="s">
        <v>1484</v>
      </c>
      <c r="B813" s="12" t="s">
        <v>856</v>
      </c>
      <c r="C813" s="12" t="s">
        <v>1770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1567</v>
      </c>
      <c r="K813" s="12" t="s">
        <v>24</v>
      </c>
      <c r="L813" s="12" t="s">
        <v>2912</v>
      </c>
      <c r="M813" s="12" t="s">
        <v>2909</v>
      </c>
      <c r="N813" s="12" t="s">
        <v>2917</v>
      </c>
      <c r="O813" s="12" t="s">
        <v>2918</v>
      </c>
      <c r="P813" s="12" t="s">
        <v>1652</v>
      </c>
      <c r="Q813" s="12" t="s">
        <v>1668</v>
      </c>
      <c r="R813" s="12" t="s">
        <v>1671</v>
      </c>
      <c r="S813" s="12" t="s">
        <v>1728</v>
      </c>
      <c r="T813" s="12" t="s">
        <v>2269</v>
      </c>
    </row>
    <row r="814" spans="1:20" x14ac:dyDescent="0.25">
      <c r="A814" s="12" t="s">
        <v>1484</v>
      </c>
      <c r="B814" s="12" t="s">
        <v>834</v>
      </c>
      <c r="C814" s="12" t="s">
        <v>1771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2912</v>
      </c>
      <c r="M814" s="12" t="s">
        <v>2909</v>
      </c>
      <c r="N814" s="12" t="s">
        <v>2917</v>
      </c>
      <c r="O814" s="12" t="s">
        <v>2918</v>
      </c>
      <c r="P814" s="12" t="s">
        <v>1652</v>
      </c>
      <c r="Q814" s="12" t="s">
        <v>1666</v>
      </c>
      <c r="R814" s="12" t="s">
        <v>1671</v>
      </c>
      <c r="S814" s="12" t="s">
        <v>1728</v>
      </c>
      <c r="T814" s="12" t="s">
        <v>2270</v>
      </c>
    </row>
    <row r="815" spans="1:20" x14ac:dyDescent="0.25">
      <c r="A815" s="12" t="s">
        <v>1484</v>
      </c>
      <c r="B815" s="12" t="s">
        <v>838</v>
      </c>
      <c r="C815" s="12" t="s">
        <v>1772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2912</v>
      </c>
      <c r="M815" s="12" t="s">
        <v>2909</v>
      </c>
      <c r="N815" s="12" t="s">
        <v>2917</v>
      </c>
      <c r="O815" s="12" t="s">
        <v>2918</v>
      </c>
      <c r="P815" s="12" t="s">
        <v>1652</v>
      </c>
      <c r="Q815" s="12" t="s">
        <v>1669</v>
      </c>
      <c r="R815" s="12" t="s">
        <v>1671</v>
      </c>
      <c r="S815" s="12" t="s">
        <v>1728</v>
      </c>
      <c r="T815" s="12" t="s">
        <v>2270</v>
      </c>
    </row>
    <row r="816" spans="1:20" x14ac:dyDescent="0.25">
      <c r="A816" s="12" t="s">
        <v>1484</v>
      </c>
      <c r="B816" s="12" t="s">
        <v>863</v>
      </c>
      <c r="C816" s="12" t="s">
        <v>1773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2912</v>
      </c>
      <c r="M816" s="12" t="s">
        <v>2909</v>
      </c>
      <c r="N816" s="12" t="s">
        <v>2917</v>
      </c>
      <c r="O816" s="12" t="s">
        <v>2918</v>
      </c>
      <c r="P816" s="12" t="s">
        <v>1652</v>
      </c>
      <c r="Q816" s="12" t="s">
        <v>1665</v>
      </c>
      <c r="R816" s="12" t="s">
        <v>1671</v>
      </c>
      <c r="S816" s="12" t="s">
        <v>1728</v>
      </c>
      <c r="T816" s="12" t="s">
        <v>2270</v>
      </c>
    </row>
    <row r="817" spans="1:20" x14ac:dyDescent="0.25">
      <c r="A817" s="12" t="s">
        <v>1484</v>
      </c>
      <c r="B817" s="12" t="s">
        <v>843</v>
      </c>
      <c r="C817" s="12" t="s">
        <v>1774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2893</v>
      </c>
      <c r="M817" s="12" t="s">
        <v>2909</v>
      </c>
      <c r="N817" s="12" t="s">
        <v>2919</v>
      </c>
      <c r="O817" s="12" t="s">
        <v>2920</v>
      </c>
      <c r="P817" s="12" t="s">
        <v>1652</v>
      </c>
      <c r="Q817" s="12" t="s">
        <v>1667</v>
      </c>
      <c r="R817" s="12" t="s">
        <v>1671</v>
      </c>
      <c r="S817" s="12" t="s">
        <v>1726</v>
      </c>
      <c r="T817" s="12" t="s">
        <v>2271</v>
      </c>
    </row>
    <row r="818" spans="1:20" x14ac:dyDescent="0.25">
      <c r="A818" s="12" t="s">
        <v>1484</v>
      </c>
      <c r="B818" s="12" t="s">
        <v>830</v>
      </c>
      <c r="C818" s="12" t="s">
        <v>1775</v>
      </c>
      <c r="D818" s="12" t="s">
        <v>6</v>
      </c>
      <c r="E818" s="12" t="s">
        <v>15</v>
      </c>
      <c r="F818" s="12" t="s">
        <v>1100</v>
      </c>
      <c r="G818" s="12" t="s">
        <v>394</v>
      </c>
      <c r="H818" s="12" t="s">
        <v>814</v>
      </c>
      <c r="I818" s="12" t="s">
        <v>320</v>
      </c>
      <c r="J818" s="12" t="s">
        <v>1012</v>
      </c>
      <c r="K818" s="12" t="s">
        <v>1040</v>
      </c>
      <c r="L818" s="12" t="s">
        <v>2893</v>
      </c>
      <c r="M818" s="12" t="s">
        <v>2903</v>
      </c>
      <c r="N818" s="12" t="s">
        <v>2921</v>
      </c>
      <c r="O818" s="12" t="s">
        <v>2913</v>
      </c>
      <c r="P818" s="12" t="s">
        <v>1652</v>
      </c>
      <c r="Q818" s="12" t="s">
        <v>1661</v>
      </c>
      <c r="R818" s="12" t="s">
        <v>1671</v>
      </c>
      <c r="S818" s="12" t="s">
        <v>1784</v>
      </c>
      <c r="T818" s="12" t="s">
        <v>2272</v>
      </c>
    </row>
    <row r="819" spans="1:20" x14ac:dyDescent="0.25">
      <c r="A819" s="12" t="s">
        <v>1484</v>
      </c>
      <c r="B819" s="12" t="s">
        <v>853</v>
      </c>
      <c r="C819" s="12" t="s">
        <v>1776</v>
      </c>
      <c r="D819" s="12" t="s">
        <v>6</v>
      </c>
      <c r="E819" s="12" t="s">
        <v>12</v>
      </c>
      <c r="F819" s="12" t="s">
        <v>1152</v>
      </c>
      <c r="G819" s="12" t="s">
        <v>394</v>
      </c>
      <c r="H819" s="12" t="s">
        <v>814</v>
      </c>
      <c r="I819" s="12" t="s">
        <v>316</v>
      </c>
      <c r="J819" s="12" t="s">
        <v>911</v>
      </c>
      <c r="K819" s="12" t="s">
        <v>269</v>
      </c>
      <c r="L819" s="12" t="s">
        <v>2893</v>
      </c>
      <c r="M819" s="12" t="s">
        <v>2903</v>
      </c>
      <c r="N819" s="12" t="s">
        <v>2921</v>
      </c>
      <c r="O819" s="12" t="s">
        <v>2913</v>
      </c>
      <c r="P819" s="12" t="s">
        <v>1652</v>
      </c>
      <c r="Q819" s="12" t="s">
        <v>1667</v>
      </c>
      <c r="R819" s="12" t="s">
        <v>1671</v>
      </c>
      <c r="S819" s="12" t="s">
        <v>1784</v>
      </c>
      <c r="T819" s="12" t="s">
        <v>2273</v>
      </c>
    </row>
    <row r="820" spans="1:20" x14ac:dyDescent="0.25">
      <c r="A820" s="12" t="s">
        <v>1484</v>
      </c>
      <c r="B820" s="12" t="s">
        <v>832</v>
      </c>
      <c r="C820" s="12" t="s">
        <v>1777</v>
      </c>
      <c r="D820" s="12" t="s">
        <v>6</v>
      </c>
      <c r="E820" s="12" t="s">
        <v>12</v>
      </c>
      <c r="F820" s="12" t="s">
        <v>1152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2893</v>
      </c>
      <c r="M820" s="12" t="s">
        <v>2903</v>
      </c>
      <c r="N820" s="12" t="s">
        <v>2921</v>
      </c>
      <c r="O820" s="12" t="s">
        <v>2913</v>
      </c>
      <c r="P820" s="12" t="s">
        <v>1652</v>
      </c>
      <c r="Q820" s="12" t="s">
        <v>1667</v>
      </c>
      <c r="R820" s="12" t="s">
        <v>1671</v>
      </c>
      <c r="S820" s="12" t="s">
        <v>1784</v>
      </c>
      <c r="T820" s="12" t="s">
        <v>2042</v>
      </c>
    </row>
    <row r="821" spans="1:20" x14ac:dyDescent="0.25">
      <c r="A821" s="12" t="s">
        <v>1484</v>
      </c>
      <c r="B821" s="12" t="s">
        <v>685</v>
      </c>
      <c r="C821" s="12" t="s">
        <v>1778</v>
      </c>
      <c r="D821" s="12" t="s">
        <v>6</v>
      </c>
      <c r="E821" s="12" t="s">
        <v>15</v>
      </c>
      <c r="F821" s="12" t="s">
        <v>1100</v>
      </c>
      <c r="G821" s="12" t="s">
        <v>394</v>
      </c>
      <c r="H821" s="12" t="s">
        <v>814</v>
      </c>
      <c r="I821" s="12" t="s">
        <v>275</v>
      </c>
      <c r="J821" s="12" t="s">
        <v>1012</v>
      </c>
      <c r="K821" s="12" t="s">
        <v>301</v>
      </c>
      <c r="L821" s="12" t="s">
        <v>2893</v>
      </c>
      <c r="M821" s="12" t="s">
        <v>2903</v>
      </c>
      <c r="N821" s="12" t="s">
        <v>2921</v>
      </c>
      <c r="O821" s="12" t="s">
        <v>2913</v>
      </c>
      <c r="P821" s="12" t="s">
        <v>1652</v>
      </c>
      <c r="Q821" s="12" t="s">
        <v>1661</v>
      </c>
      <c r="R821" s="12" t="s">
        <v>1671</v>
      </c>
      <c r="S821" s="12" t="s">
        <v>1784</v>
      </c>
      <c r="T821" s="12" t="s">
        <v>2266</v>
      </c>
    </row>
    <row r="822" spans="1:20" x14ac:dyDescent="0.25">
      <c r="A822" s="12" t="s">
        <v>1484</v>
      </c>
      <c r="B822" s="12" t="s">
        <v>648</v>
      </c>
      <c r="C822" s="12" t="s">
        <v>1779</v>
      </c>
      <c r="D822" s="12" t="s">
        <v>8</v>
      </c>
      <c r="E822" s="12" t="s">
        <v>9</v>
      </c>
      <c r="F822" s="12" t="s">
        <v>1089</v>
      </c>
      <c r="G822" s="12" t="s">
        <v>394</v>
      </c>
      <c r="H822" s="12" t="s">
        <v>814</v>
      </c>
      <c r="I822" s="12" t="s">
        <v>363</v>
      </c>
      <c r="J822" s="12" t="s">
        <v>1012</v>
      </c>
      <c r="K822" s="12" t="s">
        <v>310</v>
      </c>
      <c r="L822" s="12" t="s">
        <v>2893</v>
      </c>
      <c r="M822" s="12" t="s">
        <v>2903</v>
      </c>
      <c r="N822" s="12" t="s">
        <v>2921</v>
      </c>
      <c r="O822" s="12" t="s">
        <v>2913</v>
      </c>
      <c r="P822" s="12" t="s">
        <v>1652</v>
      </c>
      <c r="Q822" s="12" t="s">
        <v>1662</v>
      </c>
      <c r="R822" s="12" t="s">
        <v>1671</v>
      </c>
      <c r="S822" s="12" t="s">
        <v>1784</v>
      </c>
      <c r="T822" s="12" t="s">
        <v>2022</v>
      </c>
    </row>
    <row r="823" spans="1:20" x14ac:dyDescent="0.25">
      <c r="A823" s="12" t="s">
        <v>1484</v>
      </c>
      <c r="B823" s="12" t="s">
        <v>757</v>
      </c>
      <c r="C823" s="12" t="s">
        <v>1780</v>
      </c>
      <c r="D823" s="12" t="s">
        <v>8</v>
      </c>
      <c r="E823" s="12" t="s">
        <v>13</v>
      </c>
      <c r="F823" s="12" t="s">
        <v>880</v>
      </c>
      <c r="G823" s="12" t="s">
        <v>394</v>
      </c>
      <c r="H823" s="12" t="s">
        <v>814</v>
      </c>
      <c r="I823" s="12" t="s">
        <v>51</v>
      </c>
      <c r="J823" s="12" t="s">
        <v>1559</v>
      </c>
      <c r="K823" s="12" t="s">
        <v>74</v>
      </c>
      <c r="L823" s="12" t="s">
        <v>2912</v>
      </c>
      <c r="M823" s="12" t="s">
        <v>2922</v>
      </c>
      <c r="N823" s="12" t="s">
        <v>2921</v>
      </c>
      <c r="O823" s="12" t="s">
        <v>2913</v>
      </c>
      <c r="P823" s="12" t="s">
        <v>1652</v>
      </c>
      <c r="Q823" s="12" t="s">
        <v>1666</v>
      </c>
      <c r="R823" s="12" t="s">
        <v>1671</v>
      </c>
      <c r="S823" s="12" t="s">
        <v>1785</v>
      </c>
      <c r="T823" s="12" t="s">
        <v>2274</v>
      </c>
    </row>
    <row r="824" spans="1:20" x14ac:dyDescent="0.25">
      <c r="A824" s="12" t="s">
        <v>1484</v>
      </c>
      <c r="B824" s="12" t="s">
        <v>687</v>
      </c>
      <c r="C824" s="12" t="s">
        <v>1781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1782</v>
      </c>
      <c r="J824" s="12" t="s">
        <v>1012</v>
      </c>
      <c r="K824" s="12" t="s">
        <v>385</v>
      </c>
      <c r="L824" s="12" t="s">
        <v>2893</v>
      </c>
      <c r="M824" s="12" t="s">
        <v>2891</v>
      </c>
      <c r="N824" s="12" t="s">
        <v>2921</v>
      </c>
      <c r="O824" s="12" t="s">
        <v>2913</v>
      </c>
      <c r="P824" s="12" t="s">
        <v>1652</v>
      </c>
      <c r="Q824" s="12" t="s">
        <v>1663</v>
      </c>
      <c r="R824" s="12" t="s">
        <v>1671</v>
      </c>
      <c r="S824" s="12" t="s">
        <v>1725</v>
      </c>
      <c r="T824" s="12" t="s">
        <v>2275</v>
      </c>
    </row>
    <row r="825" spans="1:20" x14ac:dyDescent="0.25">
      <c r="A825" s="12" t="s">
        <v>1484</v>
      </c>
      <c r="B825" s="12" t="s">
        <v>864</v>
      </c>
      <c r="C825" s="12" t="s">
        <v>1783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1050</v>
      </c>
      <c r="K825" s="12" t="s">
        <v>249</v>
      </c>
      <c r="L825" s="12" t="s">
        <v>2902</v>
      </c>
      <c r="M825" s="12" t="s">
        <v>2903</v>
      </c>
      <c r="N825" s="12" t="s">
        <v>2921</v>
      </c>
      <c r="O825" s="12" t="s">
        <v>2913</v>
      </c>
      <c r="P825" s="12" t="s">
        <v>1652</v>
      </c>
      <c r="Q825" s="12" t="s">
        <v>1668</v>
      </c>
      <c r="R825" s="12" t="s">
        <v>1671</v>
      </c>
      <c r="S825" s="12" t="s">
        <v>1727</v>
      </c>
      <c r="T825" s="12" t="s">
        <v>2276</v>
      </c>
    </row>
    <row r="826" spans="1:20" x14ac:dyDescent="0.25">
      <c r="A826" s="12" t="s">
        <v>1484</v>
      </c>
      <c r="B826" s="12" t="s">
        <v>681</v>
      </c>
      <c r="C826" s="12" t="s">
        <v>1786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2912</v>
      </c>
      <c r="M826" s="12" t="s">
        <v>2909</v>
      </c>
      <c r="N826" s="12" t="s">
        <v>2923</v>
      </c>
      <c r="O826" s="12" t="s">
        <v>2924</v>
      </c>
      <c r="P826" s="12" t="s">
        <v>1652</v>
      </c>
      <c r="Q826" s="12" t="s">
        <v>1663</v>
      </c>
      <c r="R826" s="12" t="s">
        <v>1671</v>
      </c>
      <c r="S826" s="12" t="s">
        <v>1728</v>
      </c>
      <c r="T826" s="12" t="s">
        <v>1992</v>
      </c>
    </row>
    <row r="827" spans="1:20" x14ac:dyDescent="0.25">
      <c r="A827" s="12" t="s">
        <v>1484</v>
      </c>
      <c r="B827" s="12" t="s">
        <v>841</v>
      </c>
      <c r="C827" s="12" t="s">
        <v>1787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882</v>
      </c>
      <c r="K827" s="12" t="s">
        <v>87</v>
      </c>
      <c r="L827" s="12" t="s">
        <v>2912</v>
      </c>
      <c r="M827" s="12" t="s">
        <v>2909</v>
      </c>
      <c r="N827" s="12" t="s">
        <v>2925</v>
      </c>
      <c r="O827" s="12" t="s">
        <v>2926</v>
      </c>
      <c r="P827" s="12" t="s">
        <v>1652</v>
      </c>
      <c r="Q827" s="12" t="s">
        <v>1661</v>
      </c>
      <c r="R827" s="12" t="s">
        <v>1671</v>
      </c>
      <c r="S827" s="12" t="s">
        <v>1728</v>
      </c>
      <c r="T827" s="12" t="s">
        <v>1883</v>
      </c>
    </row>
    <row r="828" spans="1:20" x14ac:dyDescent="0.25">
      <c r="A828" s="12" t="s">
        <v>1484</v>
      </c>
      <c r="B828" s="12" t="s">
        <v>650</v>
      </c>
      <c r="C828" s="12" t="s">
        <v>1788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2912</v>
      </c>
      <c r="M828" s="12" t="s">
        <v>2909</v>
      </c>
      <c r="N828" s="12" t="s">
        <v>2925</v>
      </c>
      <c r="O828" s="12" t="s">
        <v>2926</v>
      </c>
      <c r="P828" s="12" t="s">
        <v>1652</v>
      </c>
      <c r="Q828" s="12" t="s">
        <v>1669</v>
      </c>
      <c r="R828" s="12" t="s">
        <v>1671</v>
      </c>
      <c r="S828" s="12" t="s">
        <v>1728</v>
      </c>
      <c r="T828" s="12" t="s">
        <v>1862</v>
      </c>
    </row>
    <row r="829" spans="1:20" x14ac:dyDescent="0.25">
      <c r="A829" s="12" t="s">
        <v>1484</v>
      </c>
      <c r="B829" s="12" t="s">
        <v>758</v>
      </c>
      <c r="C829" s="12" t="s">
        <v>1789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1559</v>
      </c>
      <c r="K829" s="12" t="s">
        <v>222</v>
      </c>
      <c r="L829" s="12" t="s">
        <v>2912</v>
      </c>
      <c r="M829" s="12" t="s">
        <v>2909</v>
      </c>
      <c r="N829" s="12" t="s">
        <v>2925</v>
      </c>
      <c r="O829" s="12" t="s">
        <v>2926</v>
      </c>
      <c r="P829" s="12" t="s">
        <v>1652</v>
      </c>
      <c r="Q829" s="12" t="s">
        <v>1667</v>
      </c>
      <c r="R829" s="12" t="s">
        <v>1671</v>
      </c>
      <c r="S829" s="12" t="s">
        <v>1728</v>
      </c>
      <c r="T829" s="12" t="s">
        <v>2277</v>
      </c>
    </row>
    <row r="830" spans="1:20" x14ac:dyDescent="0.25">
      <c r="A830" s="12" t="s">
        <v>1484</v>
      </c>
      <c r="B830" s="12" t="s">
        <v>767</v>
      </c>
      <c r="C830" s="12" t="s">
        <v>1790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2912</v>
      </c>
      <c r="M830" s="12" t="s">
        <v>2909</v>
      </c>
      <c r="N830" s="12" t="s">
        <v>2925</v>
      </c>
      <c r="O830" s="12" t="s">
        <v>2926</v>
      </c>
      <c r="P830" s="12" t="s">
        <v>1652</v>
      </c>
      <c r="Q830" s="12" t="s">
        <v>1662</v>
      </c>
      <c r="R830" s="12" t="s">
        <v>1671</v>
      </c>
      <c r="S830" s="12" t="s">
        <v>1728</v>
      </c>
      <c r="T830" s="12" t="s">
        <v>2147</v>
      </c>
    </row>
    <row r="831" spans="1:20" x14ac:dyDescent="0.25">
      <c r="A831" s="12" t="s">
        <v>1484</v>
      </c>
      <c r="B831" s="12" t="s">
        <v>862</v>
      </c>
      <c r="C831" s="12" t="s">
        <v>1791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911</v>
      </c>
      <c r="K831" s="12" t="s">
        <v>193</v>
      </c>
      <c r="L831" s="12" t="s">
        <v>2912</v>
      </c>
      <c r="M831" s="12" t="s">
        <v>2909</v>
      </c>
      <c r="N831" s="12" t="s">
        <v>2872</v>
      </c>
      <c r="O831" s="12" t="s">
        <v>2927</v>
      </c>
      <c r="P831" s="12" t="s">
        <v>1652</v>
      </c>
      <c r="Q831" s="12" t="s">
        <v>1668</v>
      </c>
      <c r="R831" s="12" t="s">
        <v>1671</v>
      </c>
      <c r="S831" s="12" t="s">
        <v>1728</v>
      </c>
      <c r="T831" s="12" t="s">
        <v>2277</v>
      </c>
    </row>
    <row r="832" spans="1:20" x14ac:dyDescent="0.25">
      <c r="A832" s="12" t="s">
        <v>1484</v>
      </c>
      <c r="B832" s="12" t="s">
        <v>778</v>
      </c>
      <c r="C832" s="12" t="s">
        <v>1792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2912</v>
      </c>
      <c r="M832" s="12" t="s">
        <v>2909</v>
      </c>
      <c r="N832" s="12" t="s">
        <v>2872</v>
      </c>
      <c r="O832" s="12" t="s">
        <v>2927</v>
      </c>
      <c r="P832" s="12" t="s">
        <v>1652</v>
      </c>
      <c r="Q832" s="12" t="s">
        <v>1665</v>
      </c>
      <c r="R832" s="12" t="s">
        <v>1671</v>
      </c>
      <c r="S832" s="12" t="s">
        <v>1728</v>
      </c>
      <c r="T832" s="12" t="s">
        <v>2278</v>
      </c>
    </row>
    <row r="833" spans="1:20" x14ac:dyDescent="0.25">
      <c r="A833" s="12" t="s">
        <v>1484</v>
      </c>
      <c r="B833" s="12" t="s">
        <v>828</v>
      </c>
      <c r="C833" s="12" t="s">
        <v>1793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911</v>
      </c>
      <c r="K833" s="12" t="s">
        <v>193</v>
      </c>
      <c r="L833" s="12" t="s">
        <v>2912</v>
      </c>
      <c r="M833" s="12" t="s">
        <v>2909</v>
      </c>
      <c r="N833" s="12" t="s">
        <v>2872</v>
      </c>
      <c r="O833" s="12" t="s">
        <v>2927</v>
      </c>
      <c r="P833" s="12" t="s">
        <v>1652</v>
      </c>
      <c r="Q833" s="12" t="s">
        <v>1663</v>
      </c>
      <c r="R833" s="12" t="s">
        <v>1671</v>
      </c>
      <c r="S833" s="12" t="s">
        <v>1728</v>
      </c>
      <c r="T833" s="12" t="s">
        <v>2279</v>
      </c>
    </row>
    <row r="834" spans="1:20" x14ac:dyDescent="0.25">
      <c r="A834" s="12" t="s">
        <v>1484</v>
      </c>
      <c r="B834" s="12" t="s">
        <v>837</v>
      </c>
      <c r="C834" s="12" t="s">
        <v>1794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911</v>
      </c>
      <c r="K834" s="12" t="s">
        <v>193</v>
      </c>
      <c r="L834" s="12" t="s">
        <v>2912</v>
      </c>
      <c r="M834" s="12" t="s">
        <v>2909</v>
      </c>
      <c r="N834" s="12" t="s">
        <v>2872</v>
      </c>
      <c r="O834" s="12" t="s">
        <v>2927</v>
      </c>
      <c r="P834" s="12" t="s">
        <v>1652</v>
      </c>
      <c r="Q834" s="12" t="s">
        <v>1666</v>
      </c>
      <c r="R834" s="12" t="s">
        <v>1671</v>
      </c>
      <c r="S834" s="12" t="s">
        <v>1728</v>
      </c>
      <c r="T834" s="12" t="s">
        <v>2200</v>
      </c>
    </row>
    <row r="835" spans="1:20" x14ac:dyDescent="0.25">
      <c r="A835" s="12" t="s">
        <v>1484</v>
      </c>
      <c r="B835" s="12" t="s">
        <v>851</v>
      </c>
      <c r="C835" s="12" t="s">
        <v>1795</v>
      </c>
      <c r="D835" s="12" t="s">
        <v>5</v>
      </c>
      <c r="E835" s="12" t="s">
        <v>1676</v>
      </c>
      <c r="F835" s="12" t="s">
        <v>1134</v>
      </c>
      <c r="G835" s="12" t="s">
        <v>395</v>
      </c>
      <c r="H835" s="12" t="s">
        <v>814</v>
      </c>
      <c r="I835" s="12" t="s">
        <v>88</v>
      </c>
      <c r="J835" s="12" t="s">
        <v>1567</v>
      </c>
      <c r="K835" s="12" t="s">
        <v>68</v>
      </c>
      <c r="L835" s="12" t="s">
        <v>2912</v>
      </c>
      <c r="M835" s="12" t="s">
        <v>2909</v>
      </c>
      <c r="N835" s="12" t="s">
        <v>2928</v>
      </c>
      <c r="O835" s="12" t="s">
        <v>2929</v>
      </c>
      <c r="P835" s="12" t="s">
        <v>1652</v>
      </c>
      <c r="Q835" s="12" t="s">
        <v>1691</v>
      </c>
      <c r="R835" s="12" t="s">
        <v>1671</v>
      </c>
      <c r="S835" s="12" t="s">
        <v>1728</v>
      </c>
      <c r="T835" s="12" t="s">
        <v>2280</v>
      </c>
    </row>
    <row r="836" spans="1:20" x14ac:dyDescent="0.25">
      <c r="A836" s="12" t="s">
        <v>1484</v>
      </c>
      <c r="B836" s="12" t="s">
        <v>684</v>
      </c>
      <c r="C836" s="12" t="s">
        <v>1796</v>
      </c>
      <c r="D836" s="12" t="s">
        <v>5</v>
      </c>
      <c r="E836" s="12" t="s">
        <v>16</v>
      </c>
      <c r="F836" s="12" t="s">
        <v>1797</v>
      </c>
      <c r="G836" s="12" t="s">
        <v>396</v>
      </c>
      <c r="H836" s="12" t="s">
        <v>814</v>
      </c>
      <c r="I836" s="12" t="s">
        <v>119</v>
      </c>
      <c r="J836" s="12" t="s">
        <v>1012</v>
      </c>
      <c r="K836" s="12" t="s">
        <v>330</v>
      </c>
      <c r="L836" s="12" t="s">
        <v>2893</v>
      </c>
      <c r="M836" s="12" t="s">
        <v>2891</v>
      </c>
      <c r="N836" s="12" t="s">
        <v>2930</v>
      </c>
      <c r="O836" s="12" t="s">
        <v>2919</v>
      </c>
      <c r="P836" s="12" t="s">
        <v>1652</v>
      </c>
      <c r="Q836" s="12" t="s">
        <v>1669</v>
      </c>
      <c r="R836" s="12" t="s">
        <v>1671</v>
      </c>
      <c r="S836" s="12" t="s">
        <v>1725</v>
      </c>
      <c r="T836" s="12" t="s">
        <v>2163</v>
      </c>
    </row>
    <row r="837" spans="1:20" x14ac:dyDescent="0.25">
      <c r="A837" s="12" t="s">
        <v>1484</v>
      </c>
      <c r="B837" s="12" t="s">
        <v>701</v>
      </c>
      <c r="C837" s="12" t="s">
        <v>1798</v>
      </c>
      <c r="D837" s="12" t="s">
        <v>5</v>
      </c>
      <c r="E837" s="12" t="s">
        <v>9</v>
      </c>
      <c r="F837" s="12" t="s">
        <v>1797</v>
      </c>
      <c r="G837" s="12" t="s">
        <v>396</v>
      </c>
      <c r="H837" s="12" t="s">
        <v>814</v>
      </c>
      <c r="I837" s="12" t="s">
        <v>312</v>
      </c>
      <c r="J837" s="12" t="s">
        <v>1012</v>
      </c>
      <c r="K837" s="12" t="s">
        <v>291</v>
      </c>
      <c r="L837" s="12" t="s">
        <v>2893</v>
      </c>
      <c r="M837" s="12" t="s">
        <v>2891</v>
      </c>
      <c r="N837" s="12" t="s">
        <v>2930</v>
      </c>
      <c r="O837" s="12" t="s">
        <v>2919</v>
      </c>
      <c r="P837" s="12" t="s">
        <v>1652</v>
      </c>
      <c r="Q837" s="12" t="s">
        <v>1662</v>
      </c>
      <c r="R837" s="12" t="s">
        <v>1671</v>
      </c>
      <c r="S837" s="12" t="s">
        <v>1725</v>
      </c>
      <c r="T837" s="12" t="s">
        <v>2281</v>
      </c>
    </row>
    <row r="838" spans="1:20" x14ac:dyDescent="0.25">
      <c r="A838" s="12" t="s">
        <v>1484</v>
      </c>
      <c r="B838" s="12" t="s">
        <v>718</v>
      </c>
      <c r="C838" s="12" t="s">
        <v>1799</v>
      </c>
      <c r="D838" s="12" t="s">
        <v>5</v>
      </c>
      <c r="E838" s="12" t="s">
        <v>12</v>
      </c>
      <c r="F838" s="12" t="s">
        <v>1797</v>
      </c>
      <c r="G838" s="12" t="s">
        <v>396</v>
      </c>
      <c r="H838" s="12" t="s">
        <v>814</v>
      </c>
      <c r="I838" s="12" t="s">
        <v>312</v>
      </c>
      <c r="J838" s="12" t="s">
        <v>1590</v>
      </c>
      <c r="K838" s="12" t="s">
        <v>294</v>
      </c>
      <c r="L838" s="12" t="s">
        <v>2893</v>
      </c>
      <c r="M838" s="12" t="s">
        <v>2891</v>
      </c>
      <c r="N838" s="12" t="s">
        <v>2930</v>
      </c>
      <c r="O838" s="12" t="s">
        <v>2919</v>
      </c>
      <c r="P838" s="12" t="s">
        <v>1652</v>
      </c>
      <c r="Q838" s="12" t="s">
        <v>1667</v>
      </c>
      <c r="R838" s="12" t="s">
        <v>1671</v>
      </c>
      <c r="S838" s="12" t="s">
        <v>1725</v>
      </c>
      <c r="T838" s="12" t="s">
        <v>2282</v>
      </c>
    </row>
    <row r="839" spans="1:20" x14ac:dyDescent="0.25">
      <c r="A839" s="12" t="s">
        <v>1484</v>
      </c>
      <c r="B839" s="12" t="s">
        <v>766</v>
      </c>
      <c r="C839" s="12" t="s">
        <v>1800</v>
      </c>
      <c r="D839" s="12" t="s">
        <v>5</v>
      </c>
      <c r="E839" s="12" t="s">
        <v>14</v>
      </c>
      <c r="F839" s="12" t="s">
        <v>1797</v>
      </c>
      <c r="G839" s="12" t="s">
        <v>396</v>
      </c>
      <c r="H839" s="12" t="s">
        <v>814</v>
      </c>
      <c r="I839" s="12" t="s">
        <v>335</v>
      </c>
      <c r="J839" s="12" t="s">
        <v>1801</v>
      </c>
      <c r="K839" s="12" t="s">
        <v>1802</v>
      </c>
      <c r="L839" s="12" t="s">
        <v>2893</v>
      </c>
      <c r="M839" s="12" t="s">
        <v>2891</v>
      </c>
      <c r="N839" s="12" t="s">
        <v>2930</v>
      </c>
      <c r="O839" s="12" t="s">
        <v>2919</v>
      </c>
      <c r="P839" s="12" t="s">
        <v>1652</v>
      </c>
      <c r="Q839" s="12" t="s">
        <v>1668</v>
      </c>
      <c r="R839" s="12" t="s">
        <v>1671</v>
      </c>
      <c r="S839" s="12" t="s">
        <v>1725</v>
      </c>
      <c r="T839" s="12" t="s">
        <v>2283</v>
      </c>
    </row>
    <row r="840" spans="1:20" x14ac:dyDescent="0.25">
      <c r="A840" s="12" t="s">
        <v>1484</v>
      </c>
      <c r="B840" s="12" t="s">
        <v>675</v>
      </c>
      <c r="C840" s="12" t="s">
        <v>1803</v>
      </c>
      <c r="D840" s="12" t="s">
        <v>4</v>
      </c>
      <c r="E840" s="12" t="s">
        <v>13</v>
      </c>
      <c r="F840" s="12" t="s">
        <v>1797</v>
      </c>
      <c r="G840" s="12" t="s">
        <v>396</v>
      </c>
      <c r="H840" s="12" t="s">
        <v>814</v>
      </c>
      <c r="I840" s="12" t="s">
        <v>284</v>
      </c>
      <c r="J840" s="12" t="s">
        <v>1188</v>
      </c>
      <c r="K840" s="12" t="s">
        <v>311</v>
      </c>
      <c r="L840" s="12" t="s">
        <v>2893</v>
      </c>
      <c r="M840" s="12" t="s">
        <v>2891</v>
      </c>
      <c r="N840" s="12" t="s">
        <v>2931</v>
      </c>
      <c r="O840" s="12" t="s">
        <v>2921</v>
      </c>
      <c r="P840" s="12" t="s">
        <v>1652</v>
      </c>
      <c r="Q840" s="12" t="s">
        <v>1666</v>
      </c>
      <c r="R840" s="12" t="s">
        <v>1671</v>
      </c>
      <c r="S840" s="12" t="s">
        <v>1725</v>
      </c>
      <c r="T840" s="12" t="s">
        <v>2108</v>
      </c>
    </row>
    <row r="841" spans="1:20" x14ac:dyDescent="0.25">
      <c r="A841" s="12" t="s">
        <v>1484</v>
      </c>
      <c r="B841" s="12" t="s">
        <v>756</v>
      </c>
      <c r="C841" s="12" t="s">
        <v>1804</v>
      </c>
      <c r="D841" s="12" t="s">
        <v>6</v>
      </c>
      <c r="E841" s="12" t="s">
        <v>15</v>
      </c>
      <c r="F841" s="12" t="s">
        <v>1797</v>
      </c>
      <c r="G841" s="12" t="s">
        <v>396</v>
      </c>
      <c r="H841" s="12" t="s">
        <v>814</v>
      </c>
      <c r="I841" s="12" t="s">
        <v>329</v>
      </c>
      <c r="J841" s="12" t="s">
        <v>1805</v>
      </c>
      <c r="K841" s="12" t="s">
        <v>282</v>
      </c>
      <c r="L841" s="12" t="s">
        <v>2893</v>
      </c>
      <c r="M841" s="12" t="s">
        <v>2891</v>
      </c>
      <c r="N841" s="12" t="s">
        <v>2931</v>
      </c>
      <c r="O841" s="12" t="s">
        <v>2921</v>
      </c>
      <c r="P841" s="12" t="s">
        <v>1652</v>
      </c>
      <c r="Q841" s="12" t="s">
        <v>1661</v>
      </c>
      <c r="R841" s="12" t="s">
        <v>1671</v>
      </c>
      <c r="S841" s="12" t="s">
        <v>1725</v>
      </c>
      <c r="T841" s="12" t="s">
        <v>2120</v>
      </c>
    </row>
    <row r="842" spans="1:20" x14ac:dyDescent="0.25">
      <c r="A842" s="12" t="s">
        <v>1484</v>
      </c>
      <c r="B842" s="12" t="s">
        <v>647</v>
      </c>
      <c r="C842" s="12" t="s">
        <v>1806</v>
      </c>
      <c r="D842" s="12" t="s">
        <v>6</v>
      </c>
      <c r="E842" s="12" t="s">
        <v>10</v>
      </c>
      <c r="F842" s="12" t="s">
        <v>1797</v>
      </c>
      <c r="G842" s="12" t="s">
        <v>396</v>
      </c>
      <c r="H842" s="12" t="s">
        <v>814</v>
      </c>
      <c r="I842" s="12" t="s">
        <v>284</v>
      </c>
      <c r="J842" s="12" t="s">
        <v>1807</v>
      </c>
      <c r="K842" s="12" t="s">
        <v>327</v>
      </c>
      <c r="L842" s="12" t="s">
        <v>2893</v>
      </c>
      <c r="M842" s="12" t="s">
        <v>2891</v>
      </c>
      <c r="N842" s="12" t="s">
        <v>2931</v>
      </c>
      <c r="O842" s="12" t="s">
        <v>2921</v>
      </c>
      <c r="P842" s="12" t="s">
        <v>1652</v>
      </c>
      <c r="Q842" s="12" t="s">
        <v>1665</v>
      </c>
      <c r="R842" s="12" t="s">
        <v>1671</v>
      </c>
      <c r="S842" s="12" t="s">
        <v>1725</v>
      </c>
      <c r="T842" s="12" t="s">
        <v>2108</v>
      </c>
    </row>
    <row r="843" spans="1:20" x14ac:dyDescent="0.25">
      <c r="A843" s="12" t="s">
        <v>1484</v>
      </c>
      <c r="B843" s="12" t="s">
        <v>706</v>
      </c>
      <c r="C843" s="12" t="s">
        <v>1808</v>
      </c>
      <c r="D843" s="12" t="s">
        <v>6</v>
      </c>
      <c r="E843" s="12" t="s">
        <v>11</v>
      </c>
      <c r="F843" s="12" t="s">
        <v>1797</v>
      </c>
      <c r="G843" s="12" t="s">
        <v>396</v>
      </c>
      <c r="H843" s="12" t="s">
        <v>814</v>
      </c>
      <c r="I843" s="12" t="s">
        <v>284</v>
      </c>
      <c r="J843" s="12" t="s">
        <v>1801</v>
      </c>
      <c r="K843" s="12" t="s">
        <v>282</v>
      </c>
      <c r="L843" s="12" t="s">
        <v>2893</v>
      </c>
      <c r="M843" s="12" t="s">
        <v>2891</v>
      </c>
      <c r="N843" s="12" t="s">
        <v>2931</v>
      </c>
      <c r="O843" s="12" t="s">
        <v>2921</v>
      </c>
      <c r="P843" s="12" t="s">
        <v>1652</v>
      </c>
      <c r="Q843" s="12" t="s">
        <v>1663</v>
      </c>
      <c r="R843" s="12" t="s">
        <v>1671</v>
      </c>
      <c r="S843" s="12" t="s">
        <v>1725</v>
      </c>
      <c r="T843" s="12" t="s">
        <v>2108</v>
      </c>
    </row>
    <row r="844" spans="1:20" x14ac:dyDescent="0.25">
      <c r="A844" s="12" t="s">
        <v>1484</v>
      </c>
      <c r="B844" s="12" t="s">
        <v>835</v>
      </c>
      <c r="C844" s="12" t="s">
        <v>1809</v>
      </c>
      <c r="D844" s="12" t="s">
        <v>4</v>
      </c>
      <c r="E844" s="12" t="s">
        <v>16</v>
      </c>
      <c r="F844" s="12" t="s">
        <v>1797</v>
      </c>
      <c r="G844" s="12" t="s">
        <v>396</v>
      </c>
      <c r="H844" s="12" t="s">
        <v>814</v>
      </c>
      <c r="I844" s="12" t="s">
        <v>1810</v>
      </c>
      <c r="J844" s="12" t="s">
        <v>1012</v>
      </c>
      <c r="K844" s="12" t="s">
        <v>282</v>
      </c>
      <c r="L844" s="12" t="s">
        <v>2893</v>
      </c>
      <c r="M844" s="12" t="s">
        <v>2891</v>
      </c>
      <c r="N844" s="12" t="s">
        <v>2931</v>
      </c>
      <c r="O844" s="12" t="s">
        <v>2921</v>
      </c>
      <c r="P844" s="12" t="s">
        <v>1652</v>
      </c>
      <c r="Q844" s="12" t="s">
        <v>1669</v>
      </c>
      <c r="R844" s="12" t="s">
        <v>1671</v>
      </c>
      <c r="S844" s="12" t="s">
        <v>1725</v>
      </c>
      <c r="T844" s="12" t="s">
        <v>2204</v>
      </c>
    </row>
    <row r="845" spans="1:20" x14ac:dyDescent="0.25">
      <c r="A845" s="12" t="s">
        <v>1484</v>
      </c>
      <c r="B845" s="12" t="s">
        <v>709</v>
      </c>
      <c r="C845" s="12" t="s">
        <v>1811</v>
      </c>
      <c r="D845" s="12" t="s">
        <v>4</v>
      </c>
      <c r="E845" s="12" t="s">
        <v>17</v>
      </c>
      <c r="F845" s="12" t="s">
        <v>1797</v>
      </c>
      <c r="G845" s="12" t="s">
        <v>396</v>
      </c>
      <c r="H845" s="12" t="s">
        <v>814</v>
      </c>
      <c r="I845" s="12" t="s">
        <v>333</v>
      </c>
      <c r="J845" s="12" t="s">
        <v>1801</v>
      </c>
      <c r="K845" s="12" t="s">
        <v>18</v>
      </c>
      <c r="L845" s="12" t="s">
        <v>2893</v>
      </c>
      <c r="M845" s="12" t="s">
        <v>2891</v>
      </c>
      <c r="N845" s="12" t="s">
        <v>2931</v>
      </c>
      <c r="O845" s="12" t="s">
        <v>2921</v>
      </c>
      <c r="P845" s="12" t="s">
        <v>1652</v>
      </c>
      <c r="Q845" s="12" t="s">
        <v>1664</v>
      </c>
      <c r="R845" s="12" t="s">
        <v>1671</v>
      </c>
      <c r="S845" s="12" t="s">
        <v>1725</v>
      </c>
      <c r="T845" s="12" t="s">
        <v>2284</v>
      </c>
    </row>
    <row r="846" spans="1:20" x14ac:dyDescent="0.25">
      <c r="A846" s="12" t="s">
        <v>1484</v>
      </c>
      <c r="B846" s="12" t="s">
        <v>854</v>
      </c>
      <c r="C846" s="12" t="s">
        <v>1812</v>
      </c>
      <c r="D846" s="12" t="s">
        <v>4</v>
      </c>
      <c r="E846" s="12" t="s">
        <v>1676</v>
      </c>
      <c r="F846" s="12" t="s">
        <v>1797</v>
      </c>
      <c r="G846" s="12" t="s">
        <v>396</v>
      </c>
      <c r="H846" s="12" t="s">
        <v>814</v>
      </c>
      <c r="I846" s="12" t="s">
        <v>333</v>
      </c>
      <c r="J846" s="12" t="s">
        <v>1801</v>
      </c>
      <c r="K846" s="12" t="s">
        <v>18</v>
      </c>
      <c r="L846" s="12" t="s">
        <v>2893</v>
      </c>
      <c r="M846" s="12" t="s">
        <v>2891</v>
      </c>
      <c r="N846" s="12" t="s">
        <v>2931</v>
      </c>
      <c r="O846" s="12" t="s">
        <v>2921</v>
      </c>
      <c r="P846" s="12" t="s">
        <v>1652</v>
      </c>
      <c r="Q846" s="12" t="s">
        <v>1691</v>
      </c>
      <c r="R846" s="12" t="s">
        <v>1671</v>
      </c>
      <c r="S846" s="12" t="s">
        <v>1725</v>
      </c>
      <c r="T846" s="12" t="s">
        <v>2284</v>
      </c>
    </row>
    <row r="847" spans="1:20" x14ac:dyDescent="0.25">
      <c r="A847" s="12" t="s">
        <v>1484</v>
      </c>
      <c r="B847" s="12" t="s">
        <v>840</v>
      </c>
      <c r="C847" s="12" t="s">
        <v>1813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1559</v>
      </c>
      <c r="K847" s="12" t="s">
        <v>947</v>
      </c>
      <c r="L847" s="12" t="s">
        <v>2912</v>
      </c>
      <c r="M847" s="12" t="s">
        <v>2909</v>
      </c>
      <c r="N847" s="12" t="s">
        <v>2932</v>
      </c>
      <c r="O847" s="12" t="s">
        <v>2933</v>
      </c>
      <c r="P847" s="12" t="s">
        <v>1652</v>
      </c>
      <c r="Q847" s="12" t="s">
        <v>1663</v>
      </c>
      <c r="R847" s="12" t="s">
        <v>1671</v>
      </c>
      <c r="S847" s="12" t="s">
        <v>1728</v>
      </c>
      <c r="T847" s="12" t="s">
        <v>1869</v>
      </c>
    </row>
    <row r="848" spans="1:20" x14ac:dyDescent="0.25">
      <c r="A848" s="12" t="s">
        <v>1484</v>
      </c>
      <c r="B848" s="12" t="s">
        <v>703</v>
      </c>
      <c r="C848" s="12" t="s">
        <v>1814</v>
      </c>
      <c r="D848" s="12" t="s">
        <v>6</v>
      </c>
      <c r="E848" s="12" t="s">
        <v>15</v>
      </c>
      <c r="F848" s="12" t="s">
        <v>1815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1816</v>
      </c>
      <c r="L848" s="12" t="s">
        <v>2912</v>
      </c>
      <c r="M848" s="12" t="s">
        <v>2909</v>
      </c>
      <c r="N848" s="12" t="s">
        <v>2932</v>
      </c>
      <c r="O848" s="12" t="s">
        <v>2933</v>
      </c>
      <c r="P848" s="12" t="s">
        <v>1652</v>
      </c>
      <c r="Q848" s="12" t="s">
        <v>1661</v>
      </c>
      <c r="R848" s="12" t="s">
        <v>1671</v>
      </c>
      <c r="S848" s="12" t="s">
        <v>1728</v>
      </c>
      <c r="T848" s="12" t="s">
        <v>1824</v>
      </c>
    </row>
    <row r="849" spans="1:20" x14ac:dyDescent="0.25">
      <c r="A849" s="12" t="s">
        <v>1484</v>
      </c>
      <c r="B849" s="12" t="s">
        <v>662</v>
      </c>
      <c r="C849" s="12" t="s">
        <v>1817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908</v>
      </c>
      <c r="K849" s="12" t="s">
        <v>1045</v>
      </c>
      <c r="L849" s="12" t="s">
        <v>2902</v>
      </c>
      <c r="M849" s="12" t="s">
        <v>2903</v>
      </c>
      <c r="N849" s="12" t="s">
        <v>2932</v>
      </c>
      <c r="O849" s="12" t="s">
        <v>2933</v>
      </c>
      <c r="P849" s="12" t="s">
        <v>1652</v>
      </c>
      <c r="Q849" s="12" t="s">
        <v>1669</v>
      </c>
      <c r="R849" s="12" t="s">
        <v>1671</v>
      </c>
      <c r="S849" s="12" t="s">
        <v>1727</v>
      </c>
      <c r="T849" s="12" t="s">
        <v>2196</v>
      </c>
    </row>
    <row r="850" spans="1:20" x14ac:dyDescent="0.25">
      <c r="A850" s="12" t="s">
        <v>1484</v>
      </c>
      <c r="B850" s="12" t="s">
        <v>708</v>
      </c>
      <c r="C850" s="12" t="s">
        <v>1818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1026</v>
      </c>
      <c r="K850" s="12" t="s">
        <v>1045</v>
      </c>
      <c r="L850" s="12" t="s">
        <v>2902</v>
      </c>
      <c r="M850" s="12" t="s">
        <v>2903</v>
      </c>
      <c r="N850" s="12" t="s">
        <v>2932</v>
      </c>
      <c r="O850" s="12" t="s">
        <v>2933</v>
      </c>
      <c r="P850" s="12" t="s">
        <v>1652</v>
      </c>
      <c r="Q850" s="12" t="s">
        <v>1665</v>
      </c>
      <c r="R850" s="12" t="s">
        <v>1671</v>
      </c>
      <c r="S850" s="12" t="s">
        <v>1727</v>
      </c>
      <c r="T850" s="12" t="s">
        <v>2196</v>
      </c>
    </row>
    <row r="851" spans="1:20" x14ac:dyDescent="0.25">
      <c r="A851" s="12" t="s">
        <v>1484</v>
      </c>
      <c r="B851" s="12" t="s">
        <v>719</v>
      </c>
      <c r="C851" s="12" t="s">
        <v>1819</v>
      </c>
      <c r="D851" s="12" t="s">
        <v>8</v>
      </c>
      <c r="E851" s="12" t="s">
        <v>14</v>
      </c>
      <c r="F851" s="12" t="s">
        <v>1815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1032</v>
      </c>
      <c r="L851" s="12" t="s">
        <v>2902</v>
      </c>
      <c r="M851" s="12" t="s">
        <v>2903</v>
      </c>
      <c r="N851" s="12" t="s">
        <v>2932</v>
      </c>
      <c r="O851" s="12" t="s">
        <v>2933</v>
      </c>
      <c r="P851" s="12" t="s">
        <v>1652</v>
      </c>
      <c r="Q851" s="12" t="s">
        <v>1668</v>
      </c>
      <c r="R851" s="12" t="s">
        <v>1671</v>
      </c>
      <c r="S851" s="12" t="s">
        <v>1727</v>
      </c>
      <c r="T851" s="12" t="s">
        <v>2245</v>
      </c>
    </row>
    <row r="852" spans="1:20" x14ac:dyDescent="0.25">
      <c r="A852" s="12" t="s">
        <v>1484</v>
      </c>
      <c r="B852" s="12" t="s">
        <v>705</v>
      </c>
      <c r="C852" s="12" t="s">
        <v>1820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1762</v>
      </c>
      <c r="J852" s="12" t="s">
        <v>302</v>
      </c>
      <c r="K852" s="12" t="s">
        <v>361</v>
      </c>
      <c r="L852" s="12" t="s">
        <v>2912</v>
      </c>
      <c r="M852" s="12" t="s">
        <v>2909</v>
      </c>
      <c r="N852" s="12" t="s">
        <v>2932</v>
      </c>
      <c r="O852" s="12" t="s">
        <v>2933</v>
      </c>
      <c r="P852" s="12" t="s">
        <v>1652</v>
      </c>
      <c r="Q852" s="12" t="s">
        <v>1662</v>
      </c>
      <c r="R852" s="12" t="s">
        <v>1671</v>
      </c>
      <c r="S852" s="12" t="s">
        <v>1728</v>
      </c>
      <c r="T852" s="12" t="s">
        <v>2074</v>
      </c>
    </row>
    <row r="853" spans="1:20" x14ac:dyDescent="0.25">
      <c r="A853" s="12" t="s">
        <v>2299</v>
      </c>
      <c r="B853" s="12" t="s">
        <v>342</v>
      </c>
      <c r="C853" s="12" t="s">
        <v>2285</v>
      </c>
      <c r="D853" s="12" t="s">
        <v>8</v>
      </c>
      <c r="E853" s="12" t="s">
        <v>2286</v>
      </c>
      <c r="F853" s="12" t="s">
        <v>140</v>
      </c>
      <c r="G853" s="12" t="s">
        <v>393</v>
      </c>
      <c r="H853" s="12" t="s">
        <v>397</v>
      </c>
      <c r="I853" s="12" t="s">
        <v>182</v>
      </c>
      <c r="J853" s="12" t="s">
        <v>311</v>
      </c>
      <c r="K853" s="12" t="s">
        <v>177</v>
      </c>
      <c r="L853" s="12" t="s">
        <v>2642</v>
      </c>
      <c r="M853" s="12" t="s">
        <v>2643</v>
      </c>
      <c r="N853" s="12" t="s">
        <v>2644</v>
      </c>
      <c r="O853" s="12" t="s">
        <v>2645</v>
      </c>
      <c r="P853" s="12" t="s">
        <v>1652</v>
      </c>
      <c r="Q853" s="12" t="s">
        <v>2300</v>
      </c>
      <c r="R853" s="12" t="s">
        <v>1671</v>
      </c>
      <c r="S853" s="12" t="s">
        <v>1734</v>
      </c>
      <c r="T853" s="12" t="s">
        <v>2301</v>
      </c>
    </row>
    <row r="854" spans="1:20" x14ac:dyDescent="0.25">
      <c r="A854" s="12" t="s">
        <v>2299</v>
      </c>
      <c r="B854" s="12" t="s">
        <v>233</v>
      </c>
      <c r="C854" s="12" t="s">
        <v>2287</v>
      </c>
      <c r="D854" s="12" t="s">
        <v>4</v>
      </c>
      <c r="E854" s="12" t="s">
        <v>2288</v>
      </c>
      <c r="F854" s="12" t="s">
        <v>140</v>
      </c>
      <c r="G854" s="12" t="s">
        <v>393</v>
      </c>
      <c r="H854" s="12" t="s">
        <v>397</v>
      </c>
      <c r="I854" s="12" t="s">
        <v>2289</v>
      </c>
      <c r="J854" s="12" t="s">
        <v>347</v>
      </c>
      <c r="K854" s="12" t="s">
        <v>154</v>
      </c>
      <c r="L854" s="12" t="s">
        <v>2642</v>
      </c>
      <c r="M854" s="12" t="s">
        <v>2643</v>
      </c>
      <c r="N854" s="12" t="s">
        <v>2644</v>
      </c>
      <c r="O854" s="12" t="s">
        <v>2645</v>
      </c>
      <c r="P854" s="12" t="s">
        <v>1652</v>
      </c>
      <c r="Q854" s="12" t="s">
        <v>2302</v>
      </c>
      <c r="R854" s="12" t="s">
        <v>1671</v>
      </c>
      <c r="S854" s="12" t="s">
        <v>1734</v>
      </c>
      <c r="T854" s="12" t="s">
        <v>2303</v>
      </c>
    </row>
    <row r="855" spans="1:20" x14ac:dyDescent="0.25">
      <c r="A855" s="12" t="s">
        <v>2299</v>
      </c>
      <c r="B855" s="12" t="s">
        <v>389</v>
      </c>
      <c r="C855" s="12" t="s">
        <v>2290</v>
      </c>
      <c r="D855" s="12" t="s">
        <v>4</v>
      </c>
      <c r="E855" s="12" t="s">
        <v>15</v>
      </c>
      <c r="F855" s="12" t="s">
        <v>140</v>
      </c>
      <c r="G855" s="12" t="s">
        <v>393</v>
      </c>
      <c r="H855" s="12" t="s">
        <v>397</v>
      </c>
      <c r="I855" s="12" t="s">
        <v>216</v>
      </c>
      <c r="J855" s="12" t="s">
        <v>311</v>
      </c>
      <c r="K855" s="12" t="s">
        <v>219</v>
      </c>
      <c r="L855" s="12" t="s">
        <v>2642</v>
      </c>
      <c r="M855" s="12" t="s">
        <v>2643</v>
      </c>
      <c r="N855" s="12" t="s">
        <v>2644</v>
      </c>
      <c r="O855" s="12" t="s">
        <v>2645</v>
      </c>
      <c r="P855" s="12" t="s">
        <v>1652</v>
      </c>
      <c r="Q855" s="12" t="s">
        <v>1661</v>
      </c>
      <c r="R855" s="12" t="s">
        <v>1671</v>
      </c>
      <c r="S855" s="12" t="s">
        <v>1734</v>
      </c>
      <c r="T855" s="12" t="s">
        <v>2304</v>
      </c>
    </row>
    <row r="856" spans="1:20" x14ac:dyDescent="0.25">
      <c r="A856" s="12" t="s">
        <v>2299</v>
      </c>
      <c r="B856" s="12" t="s">
        <v>125</v>
      </c>
      <c r="C856" s="12" t="s">
        <v>2291</v>
      </c>
      <c r="D856" s="12" t="s">
        <v>8</v>
      </c>
      <c r="E856" s="12" t="s">
        <v>13</v>
      </c>
      <c r="F856" s="12" t="s">
        <v>140</v>
      </c>
      <c r="G856" s="12" t="s">
        <v>393</v>
      </c>
      <c r="H856" s="12" t="s">
        <v>397</v>
      </c>
      <c r="I856" s="12" t="s">
        <v>216</v>
      </c>
      <c r="J856" s="12" t="s">
        <v>372</v>
      </c>
      <c r="K856" s="12" t="s">
        <v>1277</v>
      </c>
      <c r="L856" s="12" t="s">
        <v>2642</v>
      </c>
      <c r="M856" s="12" t="s">
        <v>2643</v>
      </c>
      <c r="N856" s="12" t="s">
        <v>2644</v>
      </c>
      <c r="O856" s="12" t="s">
        <v>2645</v>
      </c>
      <c r="P856" s="12" t="s">
        <v>1652</v>
      </c>
      <c r="Q856" s="12" t="s">
        <v>1666</v>
      </c>
      <c r="R856" s="12" t="s">
        <v>1671</v>
      </c>
      <c r="S856" s="12" t="s">
        <v>1734</v>
      </c>
      <c r="T856" s="12" t="s">
        <v>2305</v>
      </c>
    </row>
    <row r="857" spans="1:20" x14ac:dyDescent="0.25">
      <c r="A857" s="12" t="s">
        <v>2299</v>
      </c>
      <c r="B857" s="12" t="s">
        <v>148</v>
      </c>
      <c r="C857" s="12" t="s">
        <v>2292</v>
      </c>
      <c r="D857" s="12" t="s">
        <v>6</v>
      </c>
      <c r="E857" s="12" t="s">
        <v>11</v>
      </c>
      <c r="F857" s="12" t="s">
        <v>140</v>
      </c>
      <c r="G857" s="12" t="s">
        <v>393</v>
      </c>
      <c r="H857" s="12" t="s">
        <v>397</v>
      </c>
      <c r="I857" s="12" t="s">
        <v>1250</v>
      </c>
      <c r="J857" s="12" t="s">
        <v>2293</v>
      </c>
      <c r="K857" s="12" t="s">
        <v>2294</v>
      </c>
      <c r="L857" s="12" t="s">
        <v>2642</v>
      </c>
      <c r="M857" s="12" t="s">
        <v>2643</v>
      </c>
      <c r="N857" s="12" t="s">
        <v>2644</v>
      </c>
      <c r="O857" s="12" t="s">
        <v>2645</v>
      </c>
      <c r="P857" s="12" t="s">
        <v>1652</v>
      </c>
      <c r="Q857" s="12" t="s">
        <v>1663</v>
      </c>
      <c r="R857" s="12" t="s">
        <v>1671</v>
      </c>
      <c r="S857" s="12" t="s">
        <v>1734</v>
      </c>
      <c r="T857" s="12" t="s">
        <v>2306</v>
      </c>
    </row>
    <row r="858" spans="1:20" x14ac:dyDescent="0.25">
      <c r="A858" s="12" t="s">
        <v>2299</v>
      </c>
      <c r="B858" s="12" t="s">
        <v>392</v>
      </c>
      <c r="C858" s="12" t="s">
        <v>2295</v>
      </c>
      <c r="D858" s="12" t="s">
        <v>6</v>
      </c>
      <c r="E858" s="12" t="s">
        <v>16</v>
      </c>
      <c r="F858" s="12" t="s">
        <v>140</v>
      </c>
      <c r="G858" s="12" t="s">
        <v>393</v>
      </c>
      <c r="H858" s="12" t="s">
        <v>397</v>
      </c>
      <c r="I858" s="12" t="s">
        <v>2296</v>
      </c>
      <c r="J858" s="12" t="s">
        <v>290</v>
      </c>
      <c r="K858" s="12" t="s">
        <v>198</v>
      </c>
      <c r="L858" s="12" t="s">
        <v>2642</v>
      </c>
      <c r="M858" s="12" t="s">
        <v>2643</v>
      </c>
      <c r="N858" s="12" t="s">
        <v>2644</v>
      </c>
      <c r="O858" s="12" t="s">
        <v>2645</v>
      </c>
      <c r="P858" s="12" t="s">
        <v>1652</v>
      </c>
      <c r="Q858" s="12" t="s">
        <v>1669</v>
      </c>
      <c r="R858" s="12" t="s">
        <v>1671</v>
      </c>
      <c r="S858" s="12" t="s">
        <v>1734</v>
      </c>
      <c r="T858" s="12" t="s">
        <v>2307</v>
      </c>
    </row>
    <row r="859" spans="1:20" x14ac:dyDescent="0.25">
      <c r="A859" s="12" t="s">
        <v>2299</v>
      </c>
      <c r="B859" s="12" t="s">
        <v>386</v>
      </c>
      <c r="C859" s="12" t="s">
        <v>2297</v>
      </c>
      <c r="D859" s="12" t="s">
        <v>6</v>
      </c>
      <c r="E859" s="12" t="s">
        <v>14</v>
      </c>
      <c r="F859" s="12" t="s">
        <v>140</v>
      </c>
      <c r="G859" s="12" t="s">
        <v>393</v>
      </c>
      <c r="H859" s="12" t="s">
        <v>397</v>
      </c>
      <c r="I859" s="12" t="s">
        <v>213</v>
      </c>
      <c r="J859" s="12" t="s">
        <v>2298</v>
      </c>
      <c r="K859" s="12" t="s">
        <v>198</v>
      </c>
      <c r="L859" s="12" t="s">
        <v>2642</v>
      </c>
      <c r="M859" s="12" t="s">
        <v>2643</v>
      </c>
      <c r="N859" s="12" t="s">
        <v>2644</v>
      </c>
      <c r="O859" s="12" t="s">
        <v>2645</v>
      </c>
      <c r="P859" s="12" t="s">
        <v>1652</v>
      </c>
      <c r="Q859" s="12" t="s">
        <v>1668</v>
      </c>
      <c r="R859" s="12" t="s">
        <v>1671</v>
      </c>
      <c r="S859" s="12" t="s">
        <v>1734</v>
      </c>
      <c r="T859" s="12" t="s">
        <v>2308</v>
      </c>
    </row>
    <row r="860" spans="1:20" x14ac:dyDescent="0.25">
      <c r="A860" s="12" t="s">
        <v>2299</v>
      </c>
      <c r="B860" s="12" t="s">
        <v>228</v>
      </c>
      <c r="C860" s="12" t="s">
        <v>2309</v>
      </c>
      <c r="D860" s="12" t="s">
        <v>8</v>
      </c>
      <c r="E860" s="12" t="s">
        <v>9</v>
      </c>
      <c r="F860" s="12" t="s">
        <v>140</v>
      </c>
      <c r="G860" s="12" t="s">
        <v>393</v>
      </c>
      <c r="H860" s="12" t="s">
        <v>397</v>
      </c>
      <c r="I860" s="12" t="s">
        <v>1257</v>
      </c>
      <c r="J860" s="12" t="s">
        <v>288</v>
      </c>
      <c r="K860" s="12" t="s">
        <v>2310</v>
      </c>
      <c r="L860" s="12" t="s">
        <v>2642</v>
      </c>
      <c r="M860" s="12" t="s">
        <v>2643</v>
      </c>
      <c r="N860" s="12" t="s">
        <v>2646</v>
      </c>
      <c r="O860" s="12" t="s">
        <v>2647</v>
      </c>
      <c r="P860" s="12" t="s">
        <v>1652</v>
      </c>
      <c r="Q860" s="12" t="s">
        <v>1662</v>
      </c>
      <c r="R860" s="12" t="s">
        <v>1671</v>
      </c>
      <c r="S860" s="12" t="s">
        <v>1734</v>
      </c>
      <c r="T860" s="12" t="s">
        <v>2311</v>
      </c>
    </row>
    <row r="861" spans="1:20" x14ac:dyDescent="0.25">
      <c r="A861" s="12" t="s">
        <v>2299</v>
      </c>
      <c r="B861" s="12" t="s">
        <v>391</v>
      </c>
      <c r="C861" s="12" t="s">
        <v>2312</v>
      </c>
      <c r="D861" s="12" t="s">
        <v>8</v>
      </c>
      <c r="E861" s="12" t="s">
        <v>14</v>
      </c>
      <c r="F861" s="12" t="s">
        <v>140</v>
      </c>
      <c r="G861" s="12" t="s">
        <v>393</v>
      </c>
      <c r="H861" s="12" t="s">
        <v>397</v>
      </c>
      <c r="I861" s="12" t="s">
        <v>260</v>
      </c>
      <c r="J861" s="12" t="s">
        <v>369</v>
      </c>
      <c r="K861" s="12" t="s">
        <v>1121</v>
      </c>
      <c r="L861" s="12" t="s">
        <v>2642</v>
      </c>
      <c r="M861" s="12" t="s">
        <v>2643</v>
      </c>
      <c r="N861" s="12" t="s">
        <v>2646</v>
      </c>
      <c r="O861" s="12" t="s">
        <v>2647</v>
      </c>
      <c r="P861" s="12" t="s">
        <v>1652</v>
      </c>
      <c r="Q861" s="12" t="s">
        <v>1668</v>
      </c>
      <c r="R861" s="12" t="s">
        <v>1671</v>
      </c>
      <c r="S861" s="12" t="s">
        <v>1734</v>
      </c>
      <c r="T861" s="12" t="s">
        <v>2313</v>
      </c>
    </row>
    <row r="862" spans="1:20" x14ac:dyDescent="0.25">
      <c r="A862" s="12" t="s">
        <v>2299</v>
      </c>
      <c r="B862" s="12" t="s">
        <v>388</v>
      </c>
      <c r="C862" s="12" t="s">
        <v>2314</v>
      </c>
      <c r="D862" s="12" t="s">
        <v>4</v>
      </c>
      <c r="E862" s="12" t="s">
        <v>15</v>
      </c>
      <c r="F862" s="12" t="s">
        <v>140</v>
      </c>
      <c r="G862" s="12" t="s">
        <v>393</v>
      </c>
      <c r="H862" s="12" t="s">
        <v>397</v>
      </c>
      <c r="I862" s="12" t="s">
        <v>2315</v>
      </c>
      <c r="J862" s="12" t="s">
        <v>271</v>
      </c>
      <c r="K862" s="12" t="s">
        <v>224</v>
      </c>
      <c r="L862" s="12" t="s">
        <v>2642</v>
      </c>
      <c r="M862" s="12" t="s">
        <v>2643</v>
      </c>
      <c r="N862" s="12" t="s">
        <v>2646</v>
      </c>
      <c r="O862" s="12" t="s">
        <v>2647</v>
      </c>
      <c r="P862" s="12" t="s">
        <v>1652</v>
      </c>
      <c r="Q862" s="12" t="s">
        <v>1661</v>
      </c>
      <c r="R862" s="12" t="s">
        <v>1671</v>
      </c>
      <c r="S862" s="12" t="s">
        <v>1734</v>
      </c>
      <c r="T862" s="12" t="s">
        <v>2320</v>
      </c>
    </row>
    <row r="863" spans="1:20" x14ac:dyDescent="0.25">
      <c r="A863" s="12" t="s">
        <v>2299</v>
      </c>
      <c r="B863" s="12" t="s">
        <v>387</v>
      </c>
      <c r="C863" s="12" t="s">
        <v>2316</v>
      </c>
      <c r="D863" s="12" t="s">
        <v>4</v>
      </c>
      <c r="E863" s="12" t="s">
        <v>2288</v>
      </c>
      <c r="F863" s="12" t="s">
        <v>140</v>
      </c>
      <c r="G863" s="12" t="s">
        <v>393</v>
      </c>
      <c r="H863" s="12" t="s">
        <v>397</v>
      </c>
      <c r="I863" s="12" t="s">
        <v>2317</v>
      </c>
      <c r="J863" s="12" t="s">
        <v>268</v>
      </c>
      <c r="K863" s="12" t="s">
        <v>1190</v>
      </c>
      <c r="L863" s="12" t="s">
        <v>2642</v>
      </c>
      <c r="M863" s="12" t="s">
        <v>2643</v>
      </c>
      <c r="N863" s="12" t="s">
        <v>2646</v>
      </c>
      <c r="O863" s="12" t="s">
        <v>2647</v>
      </c>
      <c r="P863" s="12" t="s">
        <v>1652</v>
      </c>
      <c r="Q863" s="12" t="s">
        <v>2302</v>
      </c>
      <c r="R863" s="12" t="s">
        <v>1671</v>
      </c>
      <c r="S863" s="12" t="s">
        <v>1734</v>
      </c>
      <c r="T863" s="12" t="s">
        <v>2321</v>
      </c>
    </row>
    <row r="864" spans="1:20" x14ac:dyDescent="0.25">
      <c r="A864" s="12" t="s">
        <v>2299</v>
      </c>
      <c r="B864" s="12" t="s">
        <v>390</v>
      </c>
      <c r="C864" s="12" t="s">
        <v>2318</v>
      </c>
      <c r="D864" s="12" t="s">
        <v>6</v>
      </c>
      <c r="E864" s="12" t="s">
        <v>11</v>
      </c>
      <c r="F864" s="12" t="s">
        <v>140</v>
      </c>
      <c r="G864" s="12" t="s">
        <v>393</v>
      </c>
      <c r="H864" s="12" t="s">
        <v>397</v>
      </c>
      <c r="I864" s="12" t="s">
        <v>392</v>
      </c>
      <c r="J864" s="12" t="s">
        <v>271</v>
      </c>
      <c r="K864" s="12" t="s">
        <v>29</v>
      </c>
      <c r="L864" s="12" t="s">
        <v>2642</v>
      </c>
      <c r="M864" s="12" t="s">
        <v>2643</v>
      </c>
      <c r="N864" s="12" t="s">
        <v>2646</v>
      </c>
      <c r="O864" s="12" t="s">
        <v>2647</v>
      </c>
      <c r="P864" s="12" t="s">
        <v>1652</v>
      </c>
      <c r="Q864" s="12" t="s">
        <v>1663</v>
      </c>
      <c r="R864" s="12" t="s">
        <v>1671</v>
      </c>
      <c r="S864" s="12" t="s">
        <v>1734</v>
      </c>
      <c r="T864" s="12" t="s">
        <v>2322</v>
      </c>
    </row>
    <row r="865" spans="1:20" x14ac:dyDescent="0.25">
      <c r="A865" s="12" t="s">
        <v>2299</v>
      </c>
      <c r="B865" s="12" t="s">
        <v>661</v>
      </c>
      <c r="C865" s="12" t="s">
        <v>2319</v>
      </c>
      <c r="D865" s="12" t="s">
        <v>5</v>
      </c>
      <c r="E865" s="12" t="s">
        <v>12</v>
      </c>
      <c r="F865" s="12" t="s">
        <v>140</v>
      </c>
      <c r="G865" s="12" t="s">
        <v>393</v>
      </c>
      <c r="H865" s="12" t="s">
        <v>397</v>
      </c>
      <c r="I865" s="12" t="s">
        <v>2315</v>
      </c>
      <c r="J865" s="12" t="s">
        <v>303</v>
      </c>
      <c r="K865" s="12" t="s">
        <v>99</v>
      </c>
      <c r="L865" s="12" t="s">
        <v>2642</v>
      </c>
      <c r="M865" s="12" t="s">
        <v>2643</v>
      </c>
      <c r="N865" s="12" t="s">
        <v>2646</v>
      </c>
      <c r="O865" s="12" t="s">
        <v>2647</v>
      </c>
      <c r="P865" s="12" t="s">
        <v>1652</v>
      </c>
      <c r="Q865" s="12" t="s">
        <v>1667</v>
      </c>
      <c r="R865" s="12" t="s">
        <v>1671</v>
      </c>
      <c r="S865" s="12" t="s">
        <v>1734</v>
      </c>
      <c r="T865" s="12" t="s">
        <v>2323</v>
      </c>
    </row>
    <row r="866" spans="1:20" x14ac:dyDescent="0.25">
      <c r="A866" s="12" t="s">
        <v>2299</v>
      </c>
      <c r="B866" s="12" t="s">
        <v>727</v>
      </c>
      <c r="C866" s="12" t="s">
        <v>2324</v>
      </c>
      <c r="D866" s="12" t="s">
        <v>4</v>
      </c>
      <c r="E866" s="12" t="s">
        <v>15</v>
      </c>
      <c r="F866" s="12" t="s">
        <v>140</v>
      </c>
      <c r="G866" s="12" t="s">
        <v>393</v>
      </c>
      <c r="H866" s="12" t="s">
        <v>397</v>
      </c>
      <c r="I866" s="12" t="s">
        <v>226</v>
      </c>
      <c r="J866" s="12" t="s">
        <v>1040</v>
      </c>
      <c r="K866" s="12" t="s">
        <v>157</v>
      </c>
      <c r="L866" s="12" t="s">
        <v>2642</v>
      </c>
      <c r="M866" s="12" t="s">
        <v>2643</v>
      </c>
      <c r="N866" s="12" t="s">
        <v>2648</v>
      </c>
      <c r="O866" s="12" t="s">
        <v>2649</v>
      </c>
      <c r="P866" s="12" t="s">
        <v>1652</v>
      </c>
      <c r="Q866" s="12" t="s">
        <v>1661</v>
      </c>
      <c r="R866" s="12" t="s">
        <v>1671</v>
      </c>
      <c r="S866" s="12" t="s">
        <v>1734</v>
      </c>
      <c r="T866" s="12" t="s">
        <v>2342</v>
      </c>
    </row>
    <row r="867" spans="1:20" x14ac:dyDescent="0.25">
      <c r="A867" s="12" t="s">
        <v>2299</v>
      </c>
      <c r="B867" s="12" t="s">
        <v>754</v>
      </c>
      <c r="C867" s="12" t="s">
        <v>2325</v>
      </c>
      <c r="D867" s="12" t="s">
        <v>4</v>
      </c>
      <c r="E867" s="12" t="s">
        <v>13</v>
      </c>
      <c r="F867" s="12" t="s">
        <v>140</v>
      </c>
      <c r="G867" s="12" t="s">
        <v>393</v>
      </c>
      <c r="H867" s="12" t="s">
        <v>397</v>
      </c>
      <c r="I867" s="12" t="s">
        <v>2326</v>
      </c>
      <c r="J867" s="12" t="s">
        <v>2327</v>
      </c>
      <c r="K867" s="12" t="s">
        <v>162</v>
      </c>
      <c r="L867" s="12" t="s">
        <v>2650</v>
      </c>
      <c r="M867" s="12" t="s">
        <v>2651</v>
      </c>
      <c r="N867" s="12" t="s">
        <v>2648</v>
      </c>
      <c r="O867" s="12" t="s">
        <v>2649</v>
      </c>
      <c r="P867" s="12" t="s">
        <v>1652</v>
      </c>
      <c r="Q867" s="12" t="s">
        <v>1666</v>
      </c>
      <c r="R867" s="12" t="s">
        <v>1671</v>
      </c>
      <c r="S867" s="12" t="s">
        <v>1732</v>
      </c>
      <c r="T867" s="12" t="s">
        <v>2343</v>
      </c>
    </row>
    <row r="868" spans="1:20" x14ac:dyDescent="0.25">
      <c r="A868" s="12" t="s">
        <v>2299</v>
      </c>
      <c r="B868" s="12" t="s">
        <v>743</v>
      </c>
      <c r="C868" s="12" t="s">
        <v>2328</v>
      </c>
      <c r="D868" s="12" t="s">
        <v>4</v>
      </c>
      <c r="E868" s="12" t="s">
        <v>2286</v>
      </c>
      <c r="F868" s="12" t="s">
        <v>140</v>
      </c>
      <c r="G868" s="12" t="s">
        <v>393</v>
      </c>
      <c r="H868" s="12" t="s">
        <v>397</v>
      </c>
      <c r="I868" s="12" t="s">
        <v>226</v>
      </c>
      <c r="J868" s="12" t="s">
        <v>360</v>
      </c>
      <c r="K868" s="12" t="s">
        <v>2329</v>
      </c>
      <c r="L868" s="12" t="s">
        <v>2642</v>
      </c>
      <c r="M868" s="12" t="s">
        <v>2643</v>
      </c>
      <c r="N868" s="12" t="s">
        <v>2648</v>
      </c>
      <c r="O868" s="12" t="s">
        <v>2649</v>
      </c>
      <c r="P868" s="12" t="s">
        <v>1652</v>
      </c>
      <c r="Q868" s="12" t="s">
        <v>2300</v>
      </c>
      <c r="R868" s="12" t="s">
        <v>1671</v>
      </c>
      <c r="S868" s="12" t="s">
        <v>1734</v>
      </c>
      <c r="T868" s="12" t="s">
        <v>2344</v>
      </c>
    </row>
    <row r="869" spans="1:20" x14ac:dyDescent="0.25">
      <c r="A869" s="12" t="s">
        <v>2299</v>
      </c>
      <c r="B869" s="12" t="s">
        <v>699</v>
      </c>
      <c r="C869" s="12" t="s">
        <v>2330</v>
      </c>
      <c r="D869" s="12" t="s">
        <v>4</v>
      </c>
      <c r="E869" s="12" t="s">
        <v>11</v>
      </c>
      <c r="F869" s="12" t="s">
        <v>140</v>
      </c>
      <c r="G869" s="12" t="s">
        <v>393</v>
      </c>
      <c r="H869" s="12" t="s">
        <v>397</v>
      </c>
      <c r="I869" s="12" t="s">
        <v>2326</v>
      </c>
      <c r="J869" s="12" t="s">
        <v>233</v>
      </c>
      <c r="K869" s="12" t="s">
        <v>234</v>
      </c>
      <c r="L869" s="12" t="s">
        <v>2650</v>
      </c>
      <c r="M869" s="12" t="s">
        <v>2651</v>
      </c>
      <c r="N869" s="12" t="s">
        <v>2648</v>
      </c>
      <c r="O869" s="12" t="s">
        <v>2649</v>
      </c>
      <c r="P869" s="12" t="s">
        <v>1652</v>
      </c>
      <c r="Q869" s="12" t="s">
        <v>1663</v>
      </c>
      <c r="R869" s="12" t="s">
        <v>1671</v>
      </c>
      <c r="S869" s="12" t="s">
        <v>1732</v>
      </c>
      <c r="T869" s="12" t="s">
        <v>2345</v>
      </c>
    </row>
    <row r="870" spans="1:20" x14ac:dyDescent="0.25">
      <c r="A870" s="12" t="s">
        <v>2299</v>
      </c>
      <c r="B870" s="12" t="s">
        <v>739</v>
      </c>
      <c r="C870" s="12" t="s">
        <v>2331</v>
      </c>
      <c r="D870" s="12" t="s">
        <v>4</v>
      </c>
      <c r="E870" s="12" t="s">
        <v>10</v>
      </c>
      <c r="F870" s="12" t="s">
        <v>140</v>
      </c>
      <c r="G870" s="12" t="s">
        <v>393</v>
      </c>
      <c r="H870" s="12" t="s">
        <v>397</v>
      </c>
      <c r="I870" s="12" t="s">
        <v>2332</v>
      </c>
      <c r="J870" s="12" t="s">
        <v>2333</v>
      </c>
      <c r="K870" s="12" t="s">
        <v>2334</v>
      </c>
      <c r="L870" s="12" t="s">
        <v>2642</v>
      </c>
      <c r="M870" s="12" t="s">
        <v>2643</v>
      </c>
      <c r="N870" s="12" t="s">
        <v>2648</v>
      </c>
      <c r="O870" s="12" t="s">
        <v>2649</v>
      </c>
      <c r="P870" s="12" t="s">
        <v>1652</v>
      </c>
      <c r="Q870" s="12" t="s">
        <v>1665</v>
      </c>
      <c r="R870" s="12" t="s">
        <v>1671</v>
      </c>
      <c r="S870" s="12" t="s">
        <v>1734</v>
      </c>
      <c r="T870" s="12" t="s">
        <v>2306</v>
      </c>
    </row>
    <row r="871" spans="1:20" x14ac:dyDescent="0.25">
      <c r="A871" s="12" t="s">
        <v>2299</v>
      </c>
      <c r="B871" s="12" t="s">
        <v>737</v>
      </c>
      <c r="C871" s="12" t="s">
        <v>2335</v>
      </c>
      <c r="D871" s="12" t="s">
        <v>4</v>
      </c>
      <c r="E871" s="12" t="s">
        <v>9</v>
      </c>
      <c r="F871" s="12" t="s">
        <v>140</v>
      </c>
      <c r="G871" s="12" t="s">
        <v>393</v>
      </c>
      <c r="H871" s="12" t="s">
        <v>397</v>
      </c>
      <c r="I871" s="12" t="s">
        <v>2336</v>
      </c>
      <c r="J871" s="12" t="s">
        <v>233</v>
      </c>
      <c r="K871" s="12" t="s">
        <v>2334</v>
      </c>
      <c r="L871" s="12" t="s">
        <v>2650</v>
      </c>
      <c r="M871" s="12" t="s">
        <v>2651</v>
      </c>
      <c r="N871" s="12" t="s">
        <v>2648</v>
      </c>
      <c r="O871" s="12" t="s">
        <v>2649</v>
      </c>
      <c r="P871" s="12" t="s">
        <v>1652</v>
      </c>
      <c r="Q871" s="12" t="s">
        <v>1662</v>
      </c>
      <c r="R871" s="12" t="s">
        <v>1671</v>
      </c>
      <c r="S871" s="12" t="s">
        <v>1732</v>
      </c>
      <c r="T871" s="12" t="s">
        <v>716</v>
      </c>
    </row>
    <row r="872" spans="1:20" x14ac:dyDescent="0.25">
      <c r="A872" s="12" t="s">
        <v>2299</v>
      </c>
      <c r="B872" s="12" t="s">
        <v>668</v>
      </c>
      <c r="C872" s="12" t="s">
        <v>2337</v>
      </c>
      <c r="D872" s="12" t="s">
        <v>4</v>
      </c>
      <c r="E872" s="12" t="s">
        <v>11</v>
      </c>
      <c r="F872" s="12" t="s">
        <v>140</v>
      </c>
      <c r="G872" s="12" t="s">
        <v>393</v>
      </c>
      <c r="H872" s="12" t="s">
        <v>397</v>
      </c>
      <c r="I872" s="12" t="s">
        <v>2338</v>
      </c>
      <c r="J872" s="12" t="s">
        <v>308</v>
      </c>
      <c r="K872" s="12" t="s">
        <v>198</v>
      </c>
      <c r="L872" s="12" t="s">
        <v>2650</v>
      </c>
      <c r="M872" s="12" t="s">
        <v>2651</v>
      </c>
      <c r="N872" s="12" t="s">
        <v>2648</v>
      </c>
      <c r="O872" s="12" t="s">
        <v>2649</v>
      </c>
      <c r="P872" s="12" t="s">
        <v>1652</v>
      </c>
      <c r="Q872" s="12" t="s">
        <v>1663</v>
      </c>
      <c r="R872" s="12" t="s">
        <v>1671</v>
      </c>
      <c r="S872" s="12" t="s">
        <v>1732</v>
      </c>
      <c r="T872" s="12" t="s">
        <v>2346</v>
      </c>
    </row>
    <row r="873" spans="1:20" x14ac:dyDescent="0.25">
      <c r="A873" s="12" t="s">
        <v>2299</v>
      </c>
      <c r="B873" s="12" t="s">
        <v>751</v>
      </c>
      <c r="C873" s="12" t="s">
        <v>2339</v>
      </c>
      <c r="D873" s="12" t="s">
        <v>4</v>
      </c>
      <c r="E873" s="12" t="s">
        <v>9</v>
      </c>
      <c r="F873" s="12" t="s">
        <v>140</v>
      </c>
      <c r="G873" s="12" t="s">
        <v>393</v>
      </c>
      <c r="H873" s="12" t="s">
        <v>397</v>
      </c>
      <c r="I873" s="12" t="s">
        <v>2340</v>
      </c>
      <c r="J873" s="12" t="s">
        <v>233</v>
      </c>
      <c r="K873" s="12" t="s">
        <v>240</v>
      </c>
      <c r="L873" s="12" t="s">
        <v>2650</v>
      </c>
      <c r="M873" s="12" t="s">
        <v>2651</v>
      </c>
      <c r="N873" s="12" t="s">
        <v>2648</v>
      </c>
      <c r="O873" s="12" t="s">
        <v>2649</v>
      </c>
      <c r="P873" s="12" t="s">
        <v>1652</v>
      </c>
      <c r="Q873" s="12" t="s">
        <v>1662</v>
      </c>
      <c r="R873" s="12" t="s">
        <v>1671</v>
      </c>
      <c r="S873" s="12" t="s">
        <v>1732</v>
      </c>
      <c r="T873" s="12" t="s">
        <v>2347</v>
      </c>
    </row>
    <row r="874" spans="1:20" x14ac:dyDescent="0.25">
      <c r="A874" s="12" t="s">
        <v>2299</v>
      </c>
      <c r="B874" s="12" t="s">
        <v>649</v>
      </c>
      <c r="C874" s="12" t="s">
        <v>2341</v>
      </c>
      <c r="D874" s="12" t="s">
        <v>4</v>
      </c>
      <c r="E874" s="12" t="s">
        <v>14</v>
      </c>
      <c r="F874" s="12" t="s">
        <v>140</v>
      </c>
      <c r="G874" s="12" t="s">
        <v>393</v>
      </c>
      <c r="H874" s="12" t="s">
        <v>397</v>
      </c>
      <c r="I874" s="12" t="s">
        <v>168</v>
      </c>
      <c r="J874" s="12" t="s">
        <v>233</v>
      </c>
      <c r="K874" s="12" t="s">
        <v>171</v>
      </c>
      <c r="L874" s="12" t="s">
        <v>2650</v>
      </c>
      <c r="M874" s="12" t="s">
        <v>2651</v>
      </c>
      <c r="N874" s="12" t="s">
        <v>2648</v>
      </c>
      <c r="O874" s="12" t="s">
        <v>2649</v>
      </c>
      <c r="P874" s="12" t="s">
        <v>1652</v>
      </c>
      <c r="Q874" s="12" t="s">
        <v>1668</v>
      </c>
      <c r="R874" s="12" t="s">
        <v>1671</v>
      </c>
      <c r="S874" s="12" t="s">
        <v>1732</v>
      </c>
      <c r="T874" s="12" t="s">
        <v>2348</v>
      </c>
    </row>
    <row r="875" spans="1:20" x14ac:dyDescent="0.25">
      <c r="A875" s="12" t="s">
        <v>2299</v>
      </c>
      <c r="B875" s="12" t="s">
        <v>666</v>
      </c>
      <c r="C875" s="12" t="s">
        <v>2349</v>
      </c>
      <c r="D875" s="12" t="s">
        <v>4</v>
      </c>
      <c r="E875" s="12" t="s">
        <v>9</v>
      </c>
      <c r="F875" s="12" t="s">
        <v>140</v>
      </c>
      <c r="G875" s="12" t="s">
        <v>393</v>
      </c>
      <c r="H875" s="12" t="s">
        <v>397</v>
      </c>
      <c r="I875" s="12" t="s">
        <v>153</v>
      </c>
      <c r="J875" s="12" t="s">
        <v>233</v>
      </c>
      <c r="K875" s="12" t="s">
        <v>224</v>
      </c>
      <c r="L875" s="12" t="s">
        <v>2650</v>
      </c>
      <c r="M875" s="12" t="s">
        <v>2651</v>
      </c>
      <c r="N875" s="12" t="s">
        <v>2652</v>
      </c>
      <c r="O875" s="12" t="s">
        <v>2653</v>
      </c>
      <c r="P875" s="12" t="s">
        <v>1652</v>
      </c>
      <c r="Q875" s="12" t="s">
        <v>1662</v>
      </c>
      <c r="R875" s="12" t="s">
        <v>1671</v>
      </c>
      <c r="S875" s="12" t="s">
        <v>1732</v>
      </c>
      <c r="T875" s="12" t="s">
        <v>2350</v>
      </c>
    </row>
    <row r="876" spans="1:20" x14ac:dyDescent="0.25">
      <c r="A876" s="12" t="s">
        <v>2299</v>
      </c>
      <c r="B876" s="12" t="s">
        <v>806</v>
      </c>
      <c r="C876" s="12" t="s">
        <v>2351</v>
      </c>
      <c r="D876" s="12" t="s">
        <v>8</v>
      </c>
      <c r="E876" s="12" t="s">
        <v>11</v>
      </c>
      <c r="F876" s="12" t="s">
        <v>140</v>
      </c>
      <c r="G876" s="12" t="s">
        <v>393</v>
      </c>
      <c r="H876" s="12" t="s">
        <v>397</v>
      </c>
      <c r="I876" s="12" t="s">
        <v>153</v>
      </c>
      <c r="J876" s="12" t="s">
        <v>233</v>
      </c>
      <c r="K876" s="12" t="s">
        <v>224</v>
      </c>
      <c r="L876" s="12" t="s">
        <v>2650</v>
      </c>
      <c r="M876" s="12" t="s">
        <v>2651</v>
      </c>
      <c r="N876" s="12" t="s">
        <v>2652</v>
      </c>
      <c r="O876" s="12" t="s">
        <v>2653</v>
      </c>
      <c r="P876" s="12" t="s">
        <v>1652</v>
      </c>
      <c r="Q876" s="12" t="s">
        <v>1663</v>
      </c>
      <c r="R876" s="12" t="s">
        <v>1671</v>
      </c>
      <c r="S876" s="12" t="s">
        <v>1732</v>
      </c>
      <c r="T876" s="12" t="s">
        <v>2352</v>
      </c>
    </row>
    <row r="877" spans="1:20" x14ac:dyDescent="0.25">
      <c r="A877" s="12" t="s">
        <v>2299</v>
      </c>
      <c r="B877" s="12" t="s">
        <v>810</v>
      </c>
      <c r="C877" s="12" t="s">
        <v>2353</v>
      </c>
      <c r="D877" s="12" t="s">
        <v>6</v>
      </c>
      <c r="E877" s="12" t="s">
        <v>14</v>
      </c>
      <c r="F877" s="12" t="s">
        <v>140</v>
      </c>
      <c r="G877" s="12" t="s">
        <v>393</v>
      </c>
      <c r="H877" s="12" t="s">
        <v>397</v>
      </c>
      <c r="I877" s="12" t="s">
        <v>2354</v>
      </c>
      <c r="J877" s="12" t="s">
        <v>269</v>
      </c>
      <c r="K877" s="12" t="s">
        <v>1193</v>
      </c>
      <c r="L877" s="12" t="s">
        <v>2650</v>
      </c>
      <c r="M877" s="12" t="s">
        <v>2651</v>
      </c>
      <c r="N877" s="12" t="s">
        <v>2652</v>
      </c>
      <c r="O877" s="12" t="s">
        <v>2653</v>
      </c>
      <c r="P877" s="12" t="s">
        <v>1652</v>
      </c>
      <c r="Q877" s="12" t="s">
        <v>1668</v>
      </c>
      <c r="R877" s="12" t="s">
        <v>1671</v>
      </c>
      <c r="S877" s="12" t="s">
        <v>1732</v>
      </c>
      <c r="T877" s="12" t="s">
        <v>2355</v>
      </c>
    </row>
    <row r="878" spans="1:20" x14ac:dyDescent="0.25">
      <c r="A878" s="12" t="s">
        <v>2299</v>
      </c>
      <c r="B878" s="12" t="s">
        <v>816</v>
      </c>
      <c r="C878" s="12" t="s">
        <v>2356</v>
      </c>
      <c r="D878" s="12" t="s">
        <v>8</v>
      </c>
      <c r="E878" s="12" t="s">
        <v>15</v>
      </c>
      <c r="F878" s="12" t="s">
        <v>140</v>
      </c>
      <c r="G878" s="12" t="s">
        <v>393</v>
      </c>
      <c r="H878" s="12" t="s">
        <v>397</v>
      </c>
      <c r="I878" s="12" t="s">
        <v>2289</v>
      </c>
      <c r="J878" s="12" t="s">
        <v>312</v>
      </c>
      <c r="K878" s="12" t="s">
        <v>224</v>
      </c>
      <c r="L878" s="12" t="s">
        <v>2650</v>
      </c>
      <c r="M878" s="12" t="s">
        <v>2651</v>
      </c>
      <c r="N878" s="12" t="s">
        <v>2652</v>
      </c>
      <c r="O878" s="12" t="s">
        <v>2653</v>
      </c>
      <c r="P878" s="12" t="s">
        <v>1652</v>
      </c>
      <c r="Q878" s="12" t="s">
        <v>1661</v>
      </c>
      <c r="R878" s="12" t="s">
        <v>1671</v>
      </c>
      <c r="S878" s="12" t="s">
        <v>1732</v>
      </c>
      <c r="T878" s="12" t="s">
        <v>2357</v>
      </c>
    </row>
    <row r="879" spans="1:20" x14ac:dyDescent="0.25">
      <c r="A879" s="12" t="s">
        <v>2299</v>
      </c>
      <c r="B879" s="12" t="s">
        <v>820</v>
      </c>
      <c r="C879" s="12" t="s">
        <v>2358</v>
      </c>
      <c r="D879" s="12" t="s">
        <v>5</v>
      </c>
      <c r="E879" s="12" t="s">
        <v>13</v>
      </c>
      <c r="F879" s="12" t="s">
        <v>140</v>
      </c>
      <c r="G879" s="12" t="s">
        <v>393</v>
      </c>
      <c r="H879" s="12" t="s">
        <v>397</v>
      </c>
      <c r="I879" s="12" t="s">
        <v>2289</v>
      </c>
      <c r="J879" s="12" t="s">
        <v>312</v>
      </c>
      <c r="K879" s="12" t="s">
        <v>224</v>
      </c>
      <c r="L879" s="12" t="s">
        <v>2650</v>
      </c>
      <c r="M879" s="12" t="s">
        <v>2651</v>
      </c>
      <c r="N879" s="12" t="s">
        <v>2652</v>
      </c>
      <c r="O879" s="12" t="s">
        <v>2653</v>
      </c>
      <c r="P879" s="12" t="s">
        <v>1652</v>
      </c>
      <c r="Q879" s="12" t="s">
        <v>1666</v>
      </c>
      <c r="R879" s="12" t="s">
        <v>1671</v>
      </c>
      <c r="S879" s="12" t="s">
        <v>1732</v>
      </c>
      <c r="T879" s="12" t="s">
        <v>2359</v>
      </c>
    </row>
    <row r="880" spans="1:20" x14ac:dyDescent="0.25">
      <c r="A880" s="12" t="s">
        <v>2299</v>
      </c>
      <c r="B880" s="12" t="s">
        <v>734</v>
      </c>
      <c r="C880" s="12" t="s">
        <v>2360</v>
      </c>
      <c r="D880" s="12" t="s">
        <v>5</v>
      </c>
      <c r="E880" s="12" t="s">
        <v>10</v>
      </c>
      <c r="F880" s="12" t="s">
        <v>140</v>
      </c>
      <c r="G880" s="12" t="s">
        <v>393</v>
      </c>
      <c r="H880" s="12" t="s">
        <v>397</v>
      </c>
      <c r="I880" s="12" t="s">
        <v>2354</v>
      </c>
      <c r="J880" s="12" t="s">
        <v>144</v>
      </c>
      <c r="K880" s="12" t="s">
        <v>1183</v>
      </c>
      <c r="L880" s="12" t="s">
        <v>2650</v>
      </c>
      <c r="M880" s="12" t="s">
        <v>2651</v>
      </c>
      <c r="N880" s="12" t="s">
        <v>2652</v>
      </c>
      <c r="O880" s="12" t="s">
        <v>2653</v>
      </c>
      <c r="P880" s="12" t="s">
        <v>1652</v>
      </c>
      <c r="Q880" s="12" t="s">
        <v>1665</v>
      </c>
      <c r="R880" s="12" t="s">
        <v>1671</v>
      </c>
      <c r="S880" s="12" t="s">
        <v>1732</v>
      </c>
      <c r="T880" s="12" t="s">
        <v>2361</v>
      </c>
    </row>
    <row r="881" spans="1:20" x14ac:dyDescent="0.25">
      <c r="A881" s="12" t="s">
        <v>2299</v>
      </c>
      <c r="B881" s="12" t="s">
        <v>688</v>
      </c>
      <c r="C881" s="12" t="s">
        <v>2362</v>
      </c>
      <c r="D881" s="12" t="s">
        <v>8</v>
      </c>
      <c r="E881" s="12" t="s">
        <v>11</v>
      </c>
      <c r="F881" s="12" t="s">
        <v>140</v>
      </c>
      <c r="G881" s="12" t="s">
        <v>393</v>
      </c>
      <c r="H881" s="12" t="s">
        <v>397</v>
      </c>
      <c r="I881" s="12" t="s">
        <v>2363</v>
      </c>
      <c r="J881" s="12" t="s">
        <v>316</v>
      </c>
      <c r="K881" s="12" t="s">
        <v>147</v>
      </c>
      <c r="L881" s="12" t="s">
        <v>2654</v>
      </c>
      <c r="M881" s="12" t="s">
        <v>2655</v>
      </c>
      <c r="N881" s="12" t="s">
        <v>2656</v>
      </c>
      <c r="O881" s="12" t="s">
        <v>2657</v>
      </c>
      <c r="P881" s="12" t="s">
        <v>1652</v>
      </c>
      <c r="Q881" s="12" t="s">
        <v>1663</v>
      </c>
      <c r="R881" s="12" t="s">
        <v>1671</v>
      </c>
      <c r="S881" s="12" t="s">
        <v>1733</v>
      </c>
      <c r="T881" s="12" t="s">
        <v>2364</v>
      </c>
    </row>
    <row r="882" spans="1:20" x14ac:dyDescent="0.25">
      <c r="A882" s="12" t="s">
        <v>2299</v>
      </c>
      <c r="B882" s="12" t="s">
        <v>692</v>
      </c>
      <c r="C882" s="12" t="s">
        <v>2365</v>
      </c>
      <c r="D882" s="12" t="s">
        <v>8</v>
      </c>
      <c r="E882" s="12" t="s">
        <v>13</v>
      </c>
      <c r="F882" s="12" t="s">
        <v>140</v>
      </c>
      <c r="G882" s="12" t="s">
        <v>393</v>
      </c>
      <c r="H882" s="12" t="s">
        <v>397</v>
      </c>
      <c r="I882" s="12" t="s">
        <v>386</v>
      </c>
      <c r="J882" s="12" t="s">
        <v>1040</v>
      </c>
      <c r="K882" s="12" t="s">
        <v>197</v>
      </c>
      <c r="L882" s="12" t="s">
        <v>2650</v>
      </c>
      <c r="M882" s="12" t="s">
        <v>2651</v>
      </c>
      <c r="N882" s="12" t="s">
        <v>2656</v>
      </c>
      <c r="O882" s="12" t="s">
        <v>2657</v>
      </c>
      <c r="P882" s="12" t="s">
        <v>1652</v>
      </c>
      <c r="Q882" s="12" t="s">
        <v>1666</v>
      </c>
      <c r="R882" s="12" t="s">
        <v>1671</v>
      </c>
      <c r="S882" s="12" t="s">
        <v>1732</v>
      </c>
      <c r="T882" s="12" t="s">
        <v>2350</v>
      </c>
    </row>
    <row r="883" spans="1:20" x14ac:dyDescent="0.25">
      <c r="A883" s="12" t="s">
        <v>2299</v>
      </c>
      <c r="B883" s="12" t="s">
        <v>740</v>
      </c>
      <c r="C883" s="12" t="s">
        <v>2366</v>
      </c>
      <c r="D883" s="12" t="s">
        <v>8</v>
      </c>
      <c r="E883" s="12" t="s">
        <v>16</v>
      </c>
      <c r="F883" s="12" t="s">
        <v>140</v>
      </c>
      <c r="G883" s="12" t="s">
        <v>393</v>
      </c>
      <c r="H883" s="12" t="s">
        <v>397</v>
      </c>
      <c r="I883" s="12" t="s">
        <v>2367</v>
      </c>
      <c r="J883" s="12" t="s">
        <v>316</v>
      </c>
      <c r="K883" s="12" t="s">
        <v>185</v>
      </c>
      <c r="L883" s="12" t="s">
        <v>2654</v>
      </c>
      <c r="M883" s="12" t="s">
        <v>2655</v>
      </c>
      <c r="N883" s="12" t="s">
        <v>2656</v>
      </c>
      <c r="O883" s="12" t="s">
        <v>2657</v>
      </c>
      <c r="P883" s="12" t="s">
        <v>1652</v>
      </c>
      <c r="Q883" s="12" t="s">
        <v>1669</v>
      </c>
      <c r="R883" s="12" t="s">
        <v>1671</v>
      </c>
      <c r="S883" s="12" t="s">
        <v>1733</v>
      </c>
      <c r="T883" s="12" t="s">
        <v>2364</v>
      </c>
    </row>
    <row r="884" spans="1:20" x14ac:dyDescent="0.25">
      <c r="A884" s="12" t="s">
        <v>2299</v>
      </c>
      <c r="B884" s="12" t="s">
        <v>651</v>
      </c>
      <c r="C884" s="12" t="s">
        <v>2368</v>
      </c>
      <c r="D884" s="12" t="s">
        <v>8</v>
      </c>
      <c r="E884" s="12" t="s">
        <v>15</v>
      </c>
      <c r="F884" s="12" t="s">
        <v>140</v>
      </c>
      <c r="G884" s="12" t="s">
        <v>393</v>
      </c>
      <c r="H884" s="12" t="s">
        <v>397</v>
      </c>
      <c r="I884" s="12" t="s">
        <v>2369</v>
      </c>
      <c r="J884" s="12" t="s">
        <v>885</v>
      </c>
      <c r="K884" s="12" t="s">
        <v>219</v>
      </c>
      <c r="L884" s="12" t="s">
        <v>2654</v>
      </c>
      <c r="M884" s="12" t="s">
        <v>2655</v>
      </c>
      <c r="N884" s="12" t="s">
        <v>2656</v>
      </c>
      <c r="O884" s="12" t="s">
        <v>2657</v>
      </c>
      <c r="P884" s="12" t="s">
        <v>1652</v>
      </c>
      <c r="Q884" s="12" t="s">
        <v>1661</v>
      </c>
      <c r="R884" s="12" t="s">
        <v>1671</v>
      </c>
      <c r="S884" s="12" t="s">
        <v>1733</v>
      </c>
      <c r="T884" s="12" t="s">
        <v>2370</v>
      </c>
    </row>
    <row r="885" spans="1:20" x14ac:dyDescent="0.25">
      <c r="A885" s="12" t="s">
        <v>2299</v>
      </c>
      <c r="B885" s="12" t="s">
        <v>753</v>
      </c>
      <c r="C885" s="12" t="s">
        <v>2371</v>
      </c>
      <c r="D885" s="12" t="s">
        <v>8</v>
      </c>
      <c r="E885" s="12" t="s">
        <v>10</v>
      </c>
      <c r="F885" s="12" t="s">
        <v>140</v>
      </c>
      <c r="G885" s="12" t="s">
        <v>393</v>
      </c>
      <c r="H885" s="12" t="s">
        <v>397</v>
      </c>
      <c r="I885" s="12" t="s">
        <v>2340</v>
      </c>
      <c r="J885" s="12" t="s">
        <v>370</v>
      </c>
      <c r="K885" s="12" t="s">
        <v>2294</v>
      </c>
      <c r="L885" s="12" t="s">
        <v>2650</v>
      </c>
      <c r="M885" s="12" t="s">
        <v>2651</v>
      </c>
      <c r="N885" s="12" t="s">
        <v>2656</v>
      </c>
      <c r="O885" s="12" t="s">
        <v>2657</v>
      </c>
      <c r="P885" s="12" t="s">
        <v>1652</v>
      </c>
      <c r="Q885" s="12" t="s">
        <v>1665</v>
      </c>
      <c r="R885" s="12" t="s">
        <v>1671</v>
      </c>
      <c r="S885" s="12" t="s">
        <v>1732</v>
      </c>
      <c r="T885" s="12" t="s">
        <v>2350</v>
      </c>
    </row>
    <row r="886" spans="1:20" x14ac:dyDescent="0.25">
      <c r="A886" s="12" t="s">
        <v>2299</v>
      </c>
      <c r="B886" s="12" t="s">
        <v>665</v>
      </c>
      <c r="C886" s="12" t="s">
        <v>2372</v>
      </c>
      <c r="D886" s="12" t="s">
        <v>8</v>
      </c>
      <c r="E886" s="12" t="s">
        <v>14</v>
      </c>
      <c r="F886" s="12" t="s">
        <v>140</v>
      </c>
      <c r="G886" s="12" t="s">
        <v>393</v>
      </c>
      <c r="H886" s="12" t="s">
        <v>397</v>
      </c>
      <c r="I886" s="12" t="s">
        <v>2373</v>
      </c>
      <c r="J886" s="12" t="s">
        <v>296</v>
      </c>
      <c r="K886" s="12" t="s">
        <v>1594</v>
      </c>
      <c r="L886" s="12" t="s">
        <v>2650</v>
      </c>
      <c r="M886" s="12" t="s">
        <v>2651</v>
      </c>
      <c r="N886" s="12" t="s">
        <v>2656</v>
      </c>
      <c r="O886" s="12" t="s">
        <v>2657</v>
      </c>
      <c r="P886" s="12" t="s">
        <v>1652</v>
      </c>
      <c r="Q886" s="12" t="s">
        <v>1668</v>
      </c>
      <c r="R886" s="12" t="s">
        <v>1671</v>
      </c>
      <c r="S886" s="12" t="s">
        <v>1732</v>
      </c>
      <c r="T886" s="12" t="s">
        <v>2357</v>
      </c>
    </row>
    <row r="887" spans="1:20" x14ac:dyDescent="0.25">
      <c r="A887" s="12" t="s">
        <v>2299</v>
      </c>
      <c r="B887" s="12" t="s">
        <v>808</v>
      </c>
      <c r="C887" s="12" t="s">
        <v>2374</v>
      </c>
      <c r="D887" s="12" t="s">
        <v>8</v>
      </c>
      <c r="E887" s="12" t="s">
        <v>12</v>
      </c>
      <c r="F887" s="12" t="s">
        <v>140</v>
      </c>
      <c r="G887" s="12" t="s">
        <v>393</v>
      </c>
      <c r="H887" s="12" t="s">
        <v>397</v>
      </c>
      <c r="I887" s="12" t="s">
        <v>227</v>
      </c>
      <c r="J887" s="12" t="s">
        <v>73</v>
      </c>
      <c r="K887" s="12" t="s">
        <v>240</v>
      </c>
      <c r="L887" s="12" t="s">
        <v>2650</v>
      </c>
      <c r="M887" s="12" t="s">
        <v>2651</v>
      </c>
      <c r="N887" s="12" t="s">
        <v>2656</v>
      </c>
      <c r="O887" s="12" t="s">
        <v>2657</v>
      </c>
      <c r="P887" s="12" t="s">
        <v>1652</v>
      </c>
      <c r="Q887" s="12" t="s">
        <v>1667</v>
      </c>
      <c r="R887" s="12" t="s">
        <v>1671</v>
      </c>
      <c r="S887" s="12" t="s">
        <v>1732</v>
      </c>
      <c r="T887" s="12" t="s">
        <v>2375</v>
      </c>
    </row>
    <row r="888" spans="1:20" x14ac:dyDescent="0.25">
      <c r="A888" s="12" t="s">
        <v>2299</v>
      </c>
      <c r="B888" s="12" t="s">
        <v>755</v>
      </c>
      <c r="C888" s="12" t="s">
        <v>2376</v>
      </c>
      <c r="D888" s="12" t="s">
        <v>8</v>
      </c>
      <c r="E888" s="12" t="s">
        <v>2288</v>
      </c>
      <c r="F888" s="12" t="s">
        <v>140</v>
      </c>
      <c r="G888" s="12" t="s">
        <v>393</v>
      </c>
      <c r="H888" s="12" t="s">
        <v>397</v>
      </c>
      <c r="I888" s="12" t="s">
        <v>2377</v>
      </c>
      <c r="J888" s="12" t="s">
        <v>290</v>
      </c>
      <c r="K888" s="12" t="s">
        <v>1277</v>
      </c>
      <c r="L888" s="12" t="s">
        <v>2654</v>
      </c>
      <c r="M888" s="12" t="s">
        <v>2655</v>
      </c>
      <c r="N888" s="12" t="s">
        <v>2656</v>
      </c>
      <c r="O888" s="12" t="s">
        <v>2657</v>
      </c>
      <c r="P888" s="12" t="s">
        <v>1652</v>
      </c>
      <c r="Q888" s="12" t="s">
        <v>2302</v>
      </c>
      <c r="R888" s="12" t="s">
        <v>1671</v>
      </c>
      <c r="S888" s="12" t="s">
        <v>1733</v>
      </c>
      <c r="T888" s="12" t="s">
        <v>2357</v>
      </c>
    </row>
    <row r="889" spans="1:20" x14ac:dyDescent="0.25">
      <c r="A889" s="12" t="s">
        <v>2299</v>
      </c>
      <c r="B889" s="12" t="s">
        <v>730</v>
      </c>
      <c r="C889" s="12" t="s">
        <v>2378</v>
      </c>
      <c r="D889" s="12" t="s">
        <v>6</v>
      </c>
      <c r="E889" s="12" t="s">
        <v>11</v>
      </c>
      <c r="F889" s="12" t="s">
        <v>140</v>
      </c>
      <c r="G889" s="12" t="s">
        <v>393</v>
      </c>
      <c r="H889" s="12" t="s">
        <v>397</v>
      </c>
      <c r="I889" s="12" t="s">
        <v>182</v>
      </c>
      <c r="J889" s="12" t="s">
        <v>2298</v>
      </c>
      <c r="K889" s="12" t="s">
        <v>1240</v>
      </c>
      <c r="L889" s="12" t="s">
        <v>2654</v>
      </c>
      <c r="M889" s="12" t="s">
        <v>2655</v>
      </c>
      <c r="N889" s="12" t="s">
        <v>2658</v>
      </c>
      <c r="O889" s="12" t="s">
        <v>2659</v>
      </c>
      <c r="P889" s="12" t="s">
        <v>1652</v>
      </c>
      <c r="Q889" s="12" t="s">
        <v>1663</v>
      </c>
      <c r="R889" s="12" t="s">
        <v>1671</v>
      </c>
      <c r="S889" s="12" t="s">
        <v>1733</v>
      </c>
      <c r="T889" s="12" t="s">
        <v>2343</v>
      </c>
    </row>
    <row r="890" spans="1:20" x14ac:dyDescent="0.25">
      <c r="A890" s="12" t="s">
        <v>2299</v>
      </c>
      <c r="B890" s="12" t="s">
        <v>673</v>
      </c>
      <c r="C890" s="12" t="s">
        <v>2379</v>
      </c>
      <c r="D890" s="12" t="s">
        <v>8</v>
      </c>
      <c r="E890" s="12" t="s">
        <v>13</v>
      </c>
      <c r="F890" s="12" t="s">
        <v>140</v>
      </c>
      <c r="G890" s="12" t="s">
        <v>393</v>
      </c>
      <c r="H890" s="12" t="s">
        <v>397</v>
      </c>
      <c r="I890" s="12" t="s">
        <v>2380</v>
      </c>
      <c r="J890" s="12" t="s">
        <v>1782</v>
      </c>
      <c r="K890" s="12" t="s">
        <v>172</v>
      </c>
      <c r="L890" s="12" t="s">
        <v>2654</v>
      </c>
      <c r="M890" s="12" t="s">
        <v>2655</v>
      </c>
      <c r="N890" s="12" t="s">
        <v>2658</v>
      </c>
      <c r="O890" s="12" t="s">
        <v>2659</v>
      </c>
      <c r="P890" s="12" t="s">
        <v>1652</v>
      </c>
      <c r="Q890" s="12" t="s">
        <v>1666</v>
      </c>
      <c r="R890" s="12" t="s">
        <v>1671</v>
      </c>
      <c r="S890" s="12" t="s">
        <v>1733</v>
      </c>
      <c r="T890" s="12" t="s">
        <v>2381</v>
      </c>
    </row>
    <row r="891" spans="1:20" x14ac:dyDescent="0.25">
      <c r="A891" s="12" t="s">
        <v>2299</v>
      </c>
      <c r="B891" s="12" t="s">
        <v>721</v>
      </c>
      <c r="C891" s="12" t="s">
        <v>2382</v>
      </c>
      <c r="D891" s="12" t="s">
        <v>8</v>
      </c>
      <c r="E891" s="12" t="s">
        <v>15</v>
      </c>
      <c r="F891" s="12" t="s">
        <v>140</v>
      </c>
      <c r="G891" s="12" t="s">
        <v>393</v>
      </c>
      <c r="H891" s="12" t="s">
        <v>397</v>
      </c>
      <c r="I891" s="12" t="s">
        <v>153</v>
      </c>
      <c r="J891" s="12" t="s">
        <v>372</v>
      </c>
      <c r="K891" s="12" t="s">
        <v>258</v>
      </c>
      <c r="L891" s="12" t="s">
        <v>2654</v>
      </c>
      <c r="M891" s="12" t="s">
        <v>2655</v>
      </c>
      <c r="N891" s="12" t="s">
        <v>2658</v>
      </c>
      <c r="O891" s="12" t="s">
        <v>2659</v>
      </c>
      <c r="P891" s="12" t="s">
        <v>1652</v>
      </c>
      <c r="Q891" s="12" t="s">
        <v>1661</v>
      </c>
      <c r="R891" s="12" t="s">
        <v>1671</v>
      </c>
      <c r="S891" s="12" t="s">
        <v>1733</v>
      </c>
      <c r="T891" s="12" t="s">
        <v>716</v>
      </c>
    </row>
    <row r="892" spans="1:20" x14ac:dyDescent="0.25">
      <c r="A892" s="12" t="s">
        <v>2299</v>
      </c>
      <c r="B892" s="12" t="s">
        <v>698</v>
      </c>
      <c r="C892" s="12" t="s">
        <v>2383</v>
      </c>
      <c r="D892" s="12" t="s">
        <v>4</v>
      </c>
      <c r="E892" s="12" t="s">
        <v>16</v>
      </c>
      <c r="F892" s="12" t="s">
        <v>140</v>
      </c>
      <c r="G892" s="12" t="s">
        <v>393</v>
      </c>
      <c r="H892" s="12" t="s">
        <v>397</v>
      </c>
      <c r="I892" s="12" t="s">
        <v>227</v>
      </c>
      <c r="J892" s="12" t="s">
        <v>233</v>
      </c>
      <c r="K892" s="12" t="s">
        <v>177</v>
      </c>
      <c r="L892" s="12" t="s">
        <v>2654</v>
      </c>
      <c r="M892" s="12" t="s">
        <v>2655</v>
      </c>
      <c r="N892" s="12" t="s">
        <v>2658</v>
      </c>
      <c r="O892" s="12" t="s">
        <v>2659</v>
      </c>
      <c r="P892" s="12" t="s">
        <v>1652</v>
      </c>
      <c r="Q892" s="12" t="s">
        <v>1669</v>
      </c>
      <c r="R892" s="12" t="s">
        <v>1671</v>
      </c>
      <c r="S892" s="12" t="s">
        <v>1733</v>
      </c>
      <c r="T892" s="12" t="s">
        <v>2384</v>
      </c>
    </row>
    <row r="893" spans="1:20" x14ac:dyDescent="0.25">
      <c r="A893" s="12" t="s">
        <v>2299</v>
      </c>
      <c r="B893" s="12" t="s">
        <v>724</v>
      </c>
      <c r="C893" s="12" t="s">
        <v>2385</v>
      </c>
      <c r="D893" s="12" t="s">
        <v>4</v>
      </c>
      <c r="E893" s="12" t="s">
        <v>15</v>
      </c>
      <c r="F893" s="12" t="s">
        <v>140</v>
      </c>
      <c r="G893" s="12" t="s">
        <v>393</v>
      </c>
      <c r="H893" s="12" t="s">
        <v>397</v>
      </c>
      <c r="I893" s="12" t="s">
        <v>1243</v>
      </c>
      <c r="J893" s="12" t="s">
        <v>347</v>
      </c>
      <c r="K893" s="12" t="s">
        <v>147</v>
      </c>
      <c r="L893" s="12" t="s">
        <v>2654</v>
      </c>
      <c r="M893" s="12" t="s">
        <v>2655</v>
      </c>
      <c r="N893" s="12" t="s">
        <v>2660</v>
      </c>
      <c r="O893" s="12" t="s">
        <v>2661</v>
      </c>
      <c r="P893" s="12" t="s">
        <v>1652</v>
      </c>
      <c r="Q893" s="12" t="s">
        <v>1661</v>
      </c>
      <c r="R893" s="12" t="s">
        <v>1671</v>
      </c>
      <c r="S893" s="12" t="s">
        <v>1733</v>
      </c>
      <c r="T893" s="12" t="s">
        <v>2386</v>
      </c>
    </row>
    <row r="894" spans="1:20" x14ac:dyDescent="0.25">
      <c r="A894" s="12" t="s">
        <v>2299</v>
      </c>
      <c r="B894" s="12" t="s">
        <v>700</v>
      </c>
      <c r="C894" s="12" t="s">
        <v>2387</v>
      </c>
      <c r="D894" s="12" t="s">
        <v>4</v>
      </c>
      <c r="E894" s="12" t="s">
        <v>11</v>
      </c>
      <c r="F894" s="12" t="s">
        <v>140</v>
      </c>
      <c r="G894" s="12" t="s">
        <v>393</v>
      </c>
      <c r="H894" s="12" t="s">
        <v>397</v>
      </c>
      <c r="I894" s="12" t="s">
        <v>159</v>
      </c>
      <c r="J894" s="12" t="s">
        <v>324</v>
      </c>
      <c r="K894" s="12" t="s">
        <v>147</v>
      </c>
      <c r="L894" s="12" t="s">
        <v>2654</v>
      </c>
      <c r="M894" s="12" t="s">
        <v>2655</v>
      </c>
      <c r="N894" s="12" t="s">
        <v>2660</v>
      </c>
      <c r="O894" s="12" t="s">
        <v>2661</v>
      </c>
      <c r="P894" s="12" t="s">
        <v>1652</v>
      </c>
      <c r="Q894" s="12" t="s">
        <v>1663</v>
      </c>
      <c r="R894" s="12" t="s">
        <v>1671</v>
      </c>
      <c r="S894" s="12" t="s">
        <v>1733</v>
      </c>
      <c r="T894" s="12" t="s">
        <v>2388</v>
      </c>
    </row>
    <row r="895" spans="1:20" x14ac:dyDescent="0.25">
      <c r="A895" s="12" t="s">
        <v>2299</v>
      </c>
      <c r="B895" s="12" t="s">
        <v>749</v>
      </c>
      <c r="C895" s="12" t="s">
        <v>2392</v>
      </c>
      <c r="D895" s="12" t="s">
        <v>4</v>
      </c>
      <c r="E895" s="12" t="s">
        <v>14</v>
      </c>
      <c r="F895" s="12" t="s">
        <v>140</v>
      </c>
      <c r="G895" s="12" t="s">
        <v>393</v>
      </c>
      <c r="H895" s="12" t="s">
        <v>397</v>
      </c>
      <c r="I895" s="12" t="s">
        <v>215</v>
      </c>
      <c r="J895" s="12" t="s">
        <v>300</v>
      </c>
      <c r="K895" s="12" t="s">
        <v>253</v>
      </c>
      <c r="L895" s="12" t="s">
        <v>2654</v>
      </c>
      <c r="M895" s="12" t="s">
        <v>2655</v>
      </c>
      <c r="N895" s="12" t="s">
        <v>2662</v>
      </c>
      <c r="O895" s="12" t="s">
        <v>2663</v>
      </c>
      <c r="P895" s="12" t="s">
        <v>1652</v>
      </c>
      <c r="Q895" s="12" t="s">
        <v>1668</v>
      </c>
      <c r="R895" s="12" t="s">
        <v>1671</v>
      </c>
      <c r="S895" s="12" t="s">
        <v>1733</v>
      </c>
      <c r="T895" s="12" t="s">
        <v>2348</v>
      </c>
    </row>
    <row r="896" spans="1:20" x14ac:dyDescent="0.25">
      <c r="A896" s="12" t="s">
        <v>2299</v>
      </c>
      <c r="B896" s="12" t="s">
        <v>796</v>
      </c>
      <c r="C896" s="12" t="s">
        <v>2393</v>
      </c>
      <c r="D896" s="12" t="s">
        <v>4</v>
      </c>
      <c r="E896" s="12" t="s">
        <v>1676</v>
      </c>
      <c r="F896" s="12" t="s">
        <v>140</v>
      </c>
      <c r="G896" s="12" t="s">
        <v>393</v>
      </c>
      <c r="H896" s="12" t="s">
        <v>397</v>
      </c>
      <c r="I896" s="12" t="s">
        <v>183</v>
      </c>
      <c r="J896" s="12" t="s">
        <v>2394</v>
      </c>
      <c r="K896" s="12" t="s">
        <v>198</v>
      </c>
      <c r="L896" s="12" t="s">
        <v>2654</v>
      </c>
      <c r="M896" s="12" t="s">
        <v>2655</v>
      </c>
      <c r="N896" s="12" t="s">
        <v>2662</v>
      </c>
      <c r="O896" s="12" t="s">
        <v>2663</v>
      </c>
      <c r="P896" s="12" t="s">
        <v>1652</v>
      </c>
      <c r="Q896" s="12" t="s">
        <v>1691</v>
      </c>
      <c r="R896" s="12" t="s">
        <v>1671</v>
      </c>
      <c r="S896" s="12" t="s">
        <v>1733</v>
      </c>
      <c r="T896" s="12" t="s">
        <v>2398</v>
      </c>
    </row>
    <row r="897" spans="1:20" x14ac:dyDescent="0.25">
      <c r="A897" s="12" t="s">
        <v>2299</v>
      </c>
      <c r="B897" s="12" t="s">
        <v>674</v>
      </c>
      <c r="C897" s="12" t="s">
        <v>2395</v>
      </c>
      <c r="D897" s="12" t="s">
        <v>4</v>
      </c>
      <c r="E897" s="12" t="s">
        <v>2286</v>
      </c>
      <c r="F897" s="12" t="s">
        <v>140</v>
      </c>
      <c r="G897" s="12" t="s">
        <v>393</v>
      </c>
      <c r="H897" s="12" t="s">
        <v>397</v>
      </c>
      <c r="I897" s="12" t="s">
        <v>215</v>
      </c>
      <c r="J897" s="12" t="s">
        <v>385</v>
      </c>
      <c r="K897" s="12" t="s">
        <v>2396</v>
      </c>
      <c r="L897" s="12" t="s">
        <v>2654</v>
      </c>
      <c r="M897" s="12" t="s">
        <v>2655</v>
      </c>
      <c r="N897" s="12" t="s">
        <v>2662</v>
      </c>
      <c r="O897" s="12" t="s">
        <v>2663</v>
      </c>
      <c r="P897" s="12" t="s">
        <v>1652</v>
      </c>
      <c r="Q897" s="12" t="s">
        <v>2300</v>
      </c>
      <c r="R897" s="12" t="s">
        <v>1671</v>
      </c>
      <c r="S897" s="12" t="s">
        <v>1733</v>
      </c>
      <c r="T897" s="12" t="s">
        <v>2399</v>
      </c>
    </row>
    <row r="898" spans="1:20" x14ac:dyDescent="0.25">
      <c r="A898" s="12" t="s">
        <v>2299</v>
      </c>
      <c r="B898" s="12" t="s">
        <v>827</v>
      </c>
      <c r="C898" s="12" t="s">
        <v>2397</v>
      </c>
      <c r="D898" s="12" t="s">
        <v>4</v>
      </c>
      <c r="E898" s="12" t="s">
        <v>15</v>
      </c>
      <c r="F898" s="12" t="s">
        <v>140</v>
      </c>
      <c r="G898" s="12" t="s">
        <v>393</v>
      </c>
      <c r="H898" s="12" t="s">
        <v>397</v>
      </c>
      <c r="I898" s="12" t="s">
        <v>215</v>
      </c>
      <c r="J898" s="12" t="s">
        <v>385</v>
      </c>
      <c r="K898" s="12" t="s">
        <v>2396</v>
      </c>
      <c r="L898" s="12" t="s">
        <v>2654</v>
      </c>
      <c r="M898" s="12" t="s">
        <v>2655</v>
      </c>
      <c r="N898" s="12" t="s">
        <v>2662</v>
      </c>
      <c r="O898" s="12" t="s">
        <v>2663</v>
      </c>
      <c r="P898" s="12" t="s">
        <v>1652</v>
      </c>
      <c r="Q898" s="12" t="s">
        <v>1661</v>
      </c>
      <c r="R898" s="12" t="s">
        <v>1671</v>
      </c>
      <c r="S898" s="12" t="s">
        <v>1733</v>
      </c>
      <c r="T898" s="12" t="s">
        <v>2399</v>
      </c>
    </row>
    <row r="899" spans="1:20" x14ac:dyDescent="0.25">
      <c r="A899" s="12" t="s">
        <v>2299</v>
      </c>
      <c r="B899" s="12" t="s">
        <v>676</v>
      </c>
      <c r="C899" s="12" t="s">
        <v>2401</v>
      </c>
      <c r="D899" s="12" t="s">
        <v>6</v>
      </c>
      <c r="E899" s="12" t="s">
        <v>15</v>
      </c>
      <c r="F899" s="12" t="s">
        <v>140</v>
      </c>
      <c r="G899" s="12" t="s">
        <v>393</v>
      </c>
      <c r="H899" s="12" t="s">
        <v>397</v>
      </c>
      <c r="I899" s="12" t="s">
        <v>386</v>
      </c>
      <c r="J899" s="12" t="s">
        <v>324</v>
      </c>
      <c r="K899" s="12" t="s">
        <v>166</v>
      </c>
      <c r="L899" s="12" t="s">
        <v>2654</v>
      </c>
      <c r="M899" s="12" t="s">
        <v>2655</v>
      </c>
      <c r="N899" s="12" t="s">
        <v>2664</v>
      </c>
      <c r="O899" s="12" t="s">
        <v>2665</v>
      </c>
      <c r="P899" s="12" t="s">
        <v>1652</v>
      </c>
      <c r="Q899" s="12" t="s">
        <v>1661</v>
      </c>
      <c r="R899" s="12" t="s">
        <v>1671</v>
      </c>
      <c r="S899" s="12" t="s">
        <v>1733</v>
      </c>
      <c r="T899" s="12" t="s">
        <v>2413</v>
      </c>
    </row>
    <row r="900" spans="1:20" x14ac:dyDescent="0.25">
      <c r="A900" s="12" t="s">
        <v>2299</v>
      </c>
      <c r="B900" s="12" t="s">
        <v>790</v>
      </c>
      <c r="C900" s="12" t="s">
        <v>2402</v>
      </c>
      <c r="D900" s="12" t="s">
        <v>6</v>
      </c>
      <c r="E900" s="12" t="s">
        <v>16</v>
      </c>
      <c r="F900" s="12" t="s">
        <v>140</v>
      </c>
      <c r="G900" s="12" t="s">
        <v>393</v>
      </c>
      <c r="H900" s="12" t="s">
        <v>397</v>
      </c>
      <c r="I900" s="12" t="s">
        <v>1243</v>
      </c>
      <c r="J900" s="12" t="s">
        <v>2403</v>
      </c>
      <c r="K900" s="12" t="s">
        <v>2404</v>
      </c>
      <c r="L900" s="12" t="s">
        <v>2650</v>
      </c>
      <c r="M900" s="12" t="s">
        <v>2651</v>
      </c>
      <c r="N900" s="12" t="s">
        <v>2664</v>
      </c>
      <c r="O900" s="12" t="s">
        <v>2665</v>
      </c>
      <c r="P900" s="12" t="s">
        <v>1652</v>
      </c>
      <c r="Q900" s="12" t="s">
        <v>1669</v>
      </c>
      <c r="R900" s="12" t="s">
        <v>1671</v>
      </c>
      <c r="S900" s="12" t="s">
        <v>1732</v>
      </c>
      <c r="T900" s="12" t="s">
        <v>2414</v>
      </c>
    </row>
    <row r="901" spans="1:20" x14ac:dyDescent="0.25">
      <c r="A901" s="12" t="s">
        <v>2299</v>
      </c>
      <c r="B901" s="12" t="s">
        <v>795</v>
      </c>
      <c r="C901" s="12" t="s">
        <v>2405</v>
      </c>
      <c r="D901" s="12" t="s">
        <v>6</v>
      </c>
      <c r="E901" s="12" t="s">
        <v>13</v>
      </c>
      <c r="F901" s="12" t="s">
        <v>140</v>
      </c>
      <c r="G901" s="12" t="s">
        <v>393</v>
      </c>
      <c r="H901" s="12" t="s">
        <v>397</v>
      </c>
      <c r="I901" s="12" t="s">
        <v>172</v>
      </c>
      <c r="J901" s="12" t="s">
        <v>302</v>
      </c>
      <c r="K901" s="12" t="s">
        <v>1245</v>
      </c>
      <c r="L901" s="12" t="s">
        <v>2642</v>
      </c>
      <c r="M901" s="12" t="s">
        <v>2643</v>
      </c>
      <c r="N901" s="12" t="s">
        <v>2664</v>
      </c>
      <c r="O901" s="12" t="s">
        <v>2665</v>
      </c>
      <c r="P901" s="12" t="s">
        <v>1652</v>
      </c>
      <c r="Q901" s="12" t="s">
        <v>1666</v>
      </c>
      <c r="R901" s="12" t="s">
        <v>1671</v>
      </c>
      <c r="S901" s="12" t="s">
        <v>1734</v>
      </c>
      <c r="T901" s="12" t="s">
        <v>2342</v>
      </c>
    </row>
    <row r="902" spans="1:20" x14ac:dyDescent="0.25">
      <c r="A902" s="12" t="s">
        <v>2299</v>
      </c>
      <c r="B902" s="12" t="s">
        <v>669</v>
      </c>
      <c r="C902" s="12" t="s">
        <v>2406</v>
      </c>
      <c r="D902" s="12" t="s">
        <v>6</v>
      </c>
      <c r="E902" s="12" t="s">
        <v>2286</v>
      </c>
      <c r="F902" s="12" t="s">
        <v>140</v>
      </c>
      <c r="G902" s="12" t="s">
        <v>393</v>
      </c>
      <c r="H902" s="12" t="s">
        <v>397</v>
      </c>
      <c r="I902" s="12" t="s">
        <v>177</v>
      </c>
      <c r="J902" s="12" t="s">
        <v>1540</v>
      </c>
      <c r="K902" s="12" t="s">
        <v>2407</v>
      </c>
      <c r="L902" s="12" t="s">
        <v>2642</v>
      </c>
      <c r="M902" s="12" t="s">
        <v>2643</v>
      </c>
      <c r="N902" s="12" t="s">
        <v>2664</v>
      </c>
      <c r="O902" s="12" t="s">
        <v>2665</v>
      </c>
      <c r="P902" s="12" t="s">
        <v>1652</v>
      </c>
      <c r="Q902" s="12" t="s">
        <v>2300</v>
      </c>
      <c r="R902" s="12" t="s">
        <v>1671</v>
      </c>
      <c r="S902" s="12" t="s">
        <v>1734</v>
      </c>
      <c r="T902" s="12" t="s">
        <v>2344</v>
      </c>
    </row>
    <row r="903" spans="1:20" x14ac:dyDescent="0.25">
      <c r="A903" s="12" t="s">
        <v>2299</v>
      </c>
      <c r="B903" s="12" t="s">
        <v>792</v>
      </c>
      <c r="C903" s="12" t="s">
        <v>2408</v>
      </c>
      <c r="D903" s="12" t="s">
        <v>6</v>
      </c>
      <c r="E903" s="12" t="s">
        <v>11</v>
      </c>
      <c r="F903" s="12" t="s">
        <v>140</v>
      </c>
      <c r="G903" s="12" t="s">
        <v>393</v>
      </c>
      <c r="H903" s="12" t="s">
        <v>397</v>
      </c>
      <c r="I903" s="12" t="s">
        <v>2354</v>
      </c>
      <c r="J903" s="12" t="s">
        <v>2409</v>
      </c>
      <c r="K903" s="12" t="s">
        <v>2410</v>
      </c>
      <c r="L903" s="12" t="s">
        <v>2654</v>
      </c>
      <c r="M903" s="12" t="s">
        <v>2655</v>
      </c>
      <c r="N903" s="12" t="s">
        <v>2664</v>
      </c>
      <c r="O903" s="12" t="s">
        <v>2665</v>
      </c>
      <c r="P903" s="12" t="s">
        <v>1652</v>
      </c>
      <c r="Q903" s="12" t="s">
        <v>1663</v>
      </c>
      <c r="R903" s="12" t="s">
        <v>1671</v>
      </c>
      <c r="S903" s="12" t="s">
        <v>1733</v>
      </c>
      <c r="T903" s="12" t="s">
        <v>2415</v>
      </c>
    </row>
    <row r="904" spans="1:20" x14ac:dyDescent="0.25">
      <c r="A904" s="12" t="s">
        <v>2299</v>
      </c>
      <c r="B904" s="12" t="s">
        <v>771</v>
      </c>
      <c r="C904" s="12" t="s">
        <v>2411</v>
      </c>
      <c r="D904" s="12" t="s">
        <v>6</v>
      </c>
      <c r="E904" s="12" t="s">
        <v>14</v>
      </c>
      <c r="F904" s="12" t="s">
        <v>140</v>
      </c>
      <c r="G904" s="12" t="s">
        <v>393</v>
      </c>
      <c r="H904" s="12" t="s">
        <v>397</v>
      </c>
      <c r="I904" s="12" t="s">
        <v>2412</v>
      </c>
      <c r="J904" s="12" t="s">
        <v>1621</v>
      </c>
      <c r="K904" s="12" t="s">
        <v>192</v>
      </c>
      <c r="L904" s="12" t="s">
        <v>2650</v>
      </c>
      <c r="M904" s="12" t="s">
        <v>2651</v>
      </c>
      <c r="N904" s="12" t="s">
        <v>2664</v>
      </c>
      <c r="O904" s="12" t="s">
        <v>2665</v>
      </c>
      <c r="P904" s="12" t="s">
        <v>1652</v>
      </c>
      <c r="Q904" s="12" t="s">
        <v>1668</v>
      </c>
      <c r="R904" s="12" t="s">
        <v>1671</v>
      </c>
      <c r="S904" s="12" t="s">
        <v>1732</v>
      </c>
      <c r="T904" s="12" t="s">
        <v>2416</v>
      </c>
    </row>
    <row r="905" spans="1:20" x14ac:dyDescent="0.25">
      <c r="A905" s="12" t="s">
        <v>2299</v>
      </c>
      <c r="B905" s="12" t="s">
        <v>712</v>
      </c>
      <c r="C905" s="12" t="s">
        <v>2417</v>
      </c>
      <c r="D905" s="12" t="s">
        <v>8</v>
      </c>
      <c r="E905" s="12" t="s">
        <v>1676</v>
      </c>
      <c r="F905" s="12" t="s">
        <v>140</v>
      </c>
      <c r="G905" s="12" t="s">
        <v>393</v>
      </c>
      <c r="H905" s="12" t="s">
        <v>397</v>
      </c>
      <c r="I905" s="12" t="s">
        <v>207</v>
      </c>
      <c r="J905" s="12" t="s">
        <v>914</v>
      </c>
      <c r="K905" s="12" t="s">
        <v>162</v>
      </c>
      <c r="L905" s="12" t="s">
        <v>2642</v>
      </c>
      <c r="M905" s="12" t="s">
        <v>2643</v>
      </c>
      <c r="N905" s="12" t="s">
        <v>2666</v>
      </c>
      <c r="O905" s="12" t="s">
        <v>2667</v>
      </c>
      <c r="P905" s="12" t="s">
        <v>1652</v>
      </c>
      <c r="Q905" s="12" t="s">
        <v>1691</v>
      </c>
      <c r="R905" s="12" t="s">
        <v>1671</v>
      </c>
      <c r="S905" s="12" t="s">
        <v>1734</v>
      </c>
      <c r="T905" s="12" t="s">
        <v>2418</v>
      </c>
    </row>
    <row r="906" spans="1:20" x14ac:dyDescent="0.25">
      <c r="A906" s="12" t="s">
        <v>2299</v>
      </c>
      <c r="B906" s="12" t="s">
        <v>747</v>
      </c>
      <c r="C906" s="12" t="s">
        <v>2419</v>
      </c>
      <c r="D906" s="12" t="s">
        <v>5</v>
      </c>
      <c r="E906" s="12" t="s">
        <v>2286</v>
      </c>
      <c r="F906" s="12" t="s">
        <v>140</v>
      </c>
      <c r="G906" s="12" t="s">
        <v>393</v>
      </c>
      <c r="H906" s="12" t="s">
        <v>397</v>
      </c>
      <c r="I906" s="12" t="s">
        <v>207</v>
      </c>
      <c r="J906" s="12" t="s">
        <v>364</v>
      </c>
      <c r="K906" s="12" t="s">
        <v>160</v>
      </c>
      <c r="L906" s="12" t="s">
        <v>2642</v>
      </c>
      <c r="M906" s="12" t="s">
        <v>2643</v>
      </c>
      <c r="N906" s="12" t="s">
        <v>2666</v>
      </c>
      <c r="O906" s="12" t="s">
        <v>2667</v>
      </c>
      <c r="P906" s="12" t="s">
        <v>1652</v>
      </c>
      <c r="Q906" s="12" t="s">
        <v>2300</v>
      </c>
      <c r="R906" s="12" t="s">
        <v>1671</v>
      </c>
      <c r="S906" s="12" t="s">
        <v>1734</v>
      </c>
      <c r="T906" s="12" t="s">
        <v>2420</v>
      </c>
    </row>
    <row r="907" spans="1:20" x14ac:dyDescent="0.25">
      <c r="A907" s="12" t="s">
        <v>2299</v>
      </c>
      <c r="B907" s="12" t="s">
        <v>748</v>
      </c>
      <c r="C907" s="12" t="s">
        <v>2421</v>
      </c>
      <c r="D907" s="12" t="s">
        <v>8</v>
      </c>
      <c r="E907" s="12" t="s">
        <v>10</v>
      </c>
      <c r="F907" s="12" t="s">
        <v>140</v>
      </c>
      <c r="G907" s="12" t="s">
        <v>393</v>
      </c>
      <c r="H907" s="12" t="s">
        <v>397</v>
      </c>
      <c r="I907" s="12" t="s">
        <v>207</v>
      </c>
      <c r="J907" s="12" t="s">
        <v>287</v>
      </c>
      <c r="K907" s="12" t="s">
        <v>147</v>
      </c>
      <c r="L907" s="12" t="s">
        <v>2650</v>
      </c>
      <c r="M907" s="12" t="s">
        <v>2651</v>
      </c>
      <c r="N907" s="12" t="s">
        <v>2668</v>
      </c>
      <c r="O907" s="12" t="s">
        <v>2658</v>
      </c>
      <c r="P907" s="12" t="s">
        <v>1652</v>
      </c>
      <c r="Q907" s="12" t="s">
        <v>1665</v>
      </c>
      <c r="R907" s="12" t="s">
        <v>1671</v>
      </c>
      <c r="S907" s="12" t="s">
        <v>1732</v>
      </c>
      <c r="T907" s="12" t="s">
        <v>2342</v>
      </c>
    </row>
    <row r="908" spans="1:20" x14ac:dyDescent="0.25">
      <c r="A908" s="12" t="s">
        <v>2299</v>
      </c>
      <c r="B908" s="12" t="s">
        <v>805</v>
      </c>
      <c r="C908" s="12" t="s">
        <v>2422</v>
      </c>
      <c r="D908" s="12" t="s">
        <v>8</v>
      </c>
      <c r="E908" s="12" t="s">
        <v>2286</v>
      </c>
      <c r="F908" s="12" t="s">
        <v>140</v>
      </c>
      <c r="G908" s="12" t="s">
        <v>393</v>
      </c>
      <c r="H908" s="12" t="s">
        <v>397</v>
      </c>
      <c r="I908" s="12" t="s">
        <v>2423</v>
      </c>
      <c r="J908" s="12" t="s">
        <v>1654</v>
      </c>
      <c r="K908" s="12" t="s">
        <v>160</v>
      </c>
      <c r="L908" s="12" t="s">
        <v>2654</v>
      </c>
      <c r="M908" s="12" t="s">
        <v>2655</v>
      </c>
      <c r="N908" s="12" t="s">
        <v>2668</v>
      </c>
      <c r="O908" s="12" t="s">
        <v>2658</v>
      </c>
      <c r="P908" s="12" t="s">
        <v>1652</v>
      </c>
      <c r="Q908" s="12" t="s">
        <v>2300</v>
      </c>
      <c r="R908" s="12" t="s">
        <v>1671</v>
      </c>
      <c r="S908" s="12" t="s">
        <v>1733</v>
      </c>
      <c r="T908" s="12" t="s">
        <v>2433</v>
      </c>
    </row>
    <row r="909" spans="1:20" x14ac:dyDescent="0.25">
      <c r="A909" s="12" t="s">
        <v>2299</v>
      </c>
      <c r="B909" s="12" t="s">
        <v>811</v>
      </c>
      <c r="C909" s="12" t="s">
        <v>2424</v>
      </c>
      <c r="D909" s="12" t="s">
        <v>8</v>
      </c>
      <c r="E909" s="12" t="s">
        <v>15</v>
      </c>
      <c r="F909" s="12" t="s">
        <v>140</v>
      </c>
      <c r="G909" s="12" t="s">
        <v>393</v>
      </c>
      <c r="H909" s="12" t="s">
        <v>397</v>
      </c>
      <c r="I909" s="12" t="s">
        <v>243</v>
      </c>
      <c r="J909" s="12" t="s">
        <v>1654</v>
      </c>
      <c r="K909" s="12" t="s">
        <v>207</v>
      </c>
      <c r="L909" s="12" t="s">
        <v>2654</v>
      </c>
      <c r="M909" s="12" t="s">
        <v>2655</v>
      </c>
      <c r="N909" s="12" t="s">
        <v>2668</v>
      </c>
      <c r="O909" s="12" t="s">
        <v>2658</v>
      </c>
      <c r="P909" s="12" t="s">
        <v>1652</v>
      </c>
      <c r="Q909" s="12" t="s">
        <v>1661</v>
      </c>
      <c r="R909" s="12" t="s">
        <v>1671</v>
      </c>
      <c r="S909" s="12" t="s">
        <v>1733</v>
      </c>
      <c r="T909" s="12" t="s">
        <v>2434</v>
      </c>
    </row>
    <row r="910" spans="1:20" x14ac:dyDescent="0.25">
      <c r="A910" s="12" t="s">
        <v>2299</v>
      </c>
      <c r="B910" s="12" t="s">
        <v>683</v>
      </c>
      <c r="C910" s="12" t="s">
        <v>2425</v>
      </c>
      <c r="D910" s="12" t="s">
        <v>8</v>
      </c>
      <c r="E910" s="12" t="s">
        <v>1676</v>
      </c>
      <c r="F910" s="12" t="s">
        <v>140</v>
      </c>
      <c r="G910" s="12" t="s">
        <v>393</v>
      </c>
      <c r="H910" s="12" t="s">
        <v>397</v>
      </c>
      <c r="I910" s="12" t="s">
        <v>210</v>
      </c>
      <c r="J910" s="12" t="s">
        <v>374</v>
      </c>
      <c r="K910" s="12" t="s">
        <v>76</v>
      </c>
      <c r="L910" s="12" t="s">
        <v>2650</v>
      </c>
      <c r="M910" s="12" t="s">
        <v>2651</v>
      </c>
      <c r="N910" s="12" t="s">
        <v>2668</v>
      </c>
      <c r="O910" s="12" t="s">
        <v>2658</v>
      </c>
      <c r="P910" s="12" t="s">
        <v>1652</v>
      </c>
      <c r="Q910" s="12" t="s">
        <v>1691</v>
      </c>
      <c r="R910" s="12" t="s">
        <v>1671</v>
      </c>
      <c r="S910" s="12" t="s">
        <v>1732</v>
      </c>
      <c r="T910" s="12" t="s">
        <v>2435</v>
      </c>
    </row>
    <row r="911" spans="1:20" x14ac:dyDescent="0.25">
      <c r="A911" s="12" t="s">
        <v>2299</v>
      </c>
      <c r="B911" s="12" t="s">
        <v>679</v>
      </c>
      <c r="C911" s="12" t="s">
        <v>2426</v>
      </c>
      <c r="D911" s="12" t="s">
        <v>8</v>
      </c>
      <c r="E911" s="12" t="s">
        <v>17</v>
      </c>
      <c r="F911" s="12" t="s">
        <v>140</v>
      </c>
      <c r="G911" s="12" t="s">
        <v>393</v>
      </c>
      <c r="H911" s="12" t="s">
        <v>397</v>
      </c>
      <c r="I911" s="12" t="s">
        <v>2427</v>
      </c>
      <c r="J911" s="12" t="s">
        <v>2428</v>
      </c>
      <c r="K911" s="12" t="s">
        <v>176</v>
      </c>
      <c r="L911" s="12" t="s">
        <v>2654</v>
      </c>
      <c r="M911" s="12" t="s">
        <v>2655</v>
      </c>
      <c r="N911" s="12" t="s">
        <v>2668</v>
      </c>
      <c r="O911" s="12" t="s">
        <v>2658</v>
      </c>
      <c r="P911" s="12" t="s">
        <v>1652</v>
      </c>
      <c r="Q911" s="12" t="s">
        <v>1664</v>
      </c>
      <c r="R911" s="12" t="s">
        <v>1671</v>
      </c>
      <c r="S911" s="12" t="s">
        <v>1733</v>
      </c>
      <c r="T911" s="12" t="s">
        <v>2436</v>
      </c>
    </row>
    <row r="912" spans="1:20" x14ac:dyDescent="0.25">
      <c r="A912" s="12" t="s">
        <v>2299</v>
      </c>
      <c r="B912" s="12" t="s">
        <v>399</v>
      </c>
      <c r="C912" s="12" t="s">
        <v>2429</v>
      </c>
      <c r="D912" s="12" t="s">
        <v>8</v>
      </c>
      <c r="E912" s="12" t="s">
        <v>1676</v>
      </c>
      <c r="F912" s="12" t="s">
        <v>140</v>
      </c>
      <c r="G912" s="12" t="s">
        <v>393</v>
      </c>
      <c r="H912" s="12" t="s">
        <v>397</v>
      </c>
      <c r="I912" s="12" t="s">
        <v>2430</v>
      </c>
      <c r="J912" s="12" t="s">
        <v>2431</v>
      </c>
      <c r="K912" s="12" t="s">
        <v>2432</v>
      </c>
      <c r="L912" s="12" t="s">
        <v>2654</v>
      </c>
      <c r="M912" s="12" t="s">
        <v>2655</v>
      </c>
      <c r="N912" s="12" t="s">
        <v>2668</v>
      </c>
      <c r="O912" s="12" t="s">
        <v>2658</v>
      </c>
      <c r="P912" s="12" t="s">
        <v>1652</v>
      </c>
      <c r="Q912" s="12" t="s">
        <v>1691</v>
      </c>
      <c r="R912" s="12" t="s">
        <v>1671</v>
      </c>
      <c r="S912" s="12" t="s">
        <v>1733</v>
      </c>
      <c r="T912" s="12" t="s">
        <v>2437</v>
      </c>
    </row>
    <row r="913" spans="1:20" x14ac:dyDescent="0.25">
      <c r="A913" s="12" t="s">
        <v>2299</v>
      </c>
      <c r="B913" s="12" t="s">
        <v>804</v>
      </c>
      <c r="C913" s="12" t="s">
        <v>2441</v>
      </c>
      <c r="D913" s="12" t="s">
        <v>8</v>
      </c>
      <c r="E913" s="12" t="s">
        <v>13</v>
      </c>
      <c r="F913" s="12" t="s">
        <v>140</v>
      </c>
      <c r="G913" s="12" t="s">
        <v>393</v>
      </c>
      <c r="H913" s="12" t="s">
        <v>397</v>
      </c>
      <c r="I913" s="12" t="s">
        <v>2442</v>
      </c>
      <c r="J913" s="12" t="s">
        <v>342</v>
      </c>
      <c r="K913" s="12" t="s">
        <v>257</v>
      </c>
      <c r="L913" s="12" t="s">
        <v>2669</v>
      </c>
      <c r="M913" s="12" t="s">
        <v>2670</v>
      </c>
      <c r="N913" s="12" t="s">
        <v>2671</v>
      </c>
      <c r="O913" s="12" t="s">
        <v>2672</v>
      </c>
      <c r="P913" s="12" t="s">
        <v>1652</v>
      </c>
      <c r="Q913" s="12" t="s">
        <v>1666</v>
      </c>
      <c r="R913" s="12" t="s">
        <v>1671</v>
      </c>
      <c r="S913" s="12" t="s">
        <v>1735</v>
      </c>
      <c r="T913" s="12" t="s">
        <v>2448</v>
      </c>
    </row>
    <row r="914" spans="1:20" x14ac:dyDescent="0.25">
      <c r="A914" s="12" t="s">
        <v>2299</v>
      </c>
      <c r="B914" s="12" t="s">
        <v>814</v>
      </c>
      <c r="C914" s="12" t="s">
        <v>2443</v>
      </c>
      <c r="D914" s="12" t="s">
        <v>5</v>
      </c>
      <c r="E914" s="12" t="s">
        <v>9</v>
      </c>
      <c r="F914" s="12" t="s">
        <v>140</v>
      </c>
      <c r="G914" s="12" t="s">
        <v>393</v>
      </c>
      <c r="H914" s="12" t="s">
        <v>397</v>
      </c>
      <c r="I914" s="12" t="s">
        <v>2442</v>
      </c>
      <c r="J914" s="12" t="s">
        <v>342</v>
      </c>
      <c r="K914" s="12" t="s">
        <v>257</v>
      </c>
      <c r="L914" s="12" t="s">
        <v>2669</v>
      </c>
      <c r="M914" s="12" t="s">
        <v>2670</v>
      </c>
      <c r="N914" s="12" t="s">
        <v>2671</v>
      </c>
      <c r="O914" s="12" t="s">
        <v>2672</v>
      </c>
      <c r="P914" s="12" t="s">
        <v>1652</v>
      </c>
      <c r="Q914" s="12" t="s">
        <v>1662</v>
      </c>
      <c r="R914" s="12" t="s">
        <v>1671</v>
      </c>
      <c r="S914" s="12" t="s">
        <v>1735</v>
      </c>
      <c r="T914" s="12" t="s">
        <v>793</v>
      </c>
    </row>
    <row r="915" spans="1:20" x14ac:dyDescent="0.25">
      <c r="A915" s="12" t="s">
        <v>2299</v>
      </c>
      <c r="B915" s="12" t="s">
        <v>398</v>
      </c>
      <c r="C915" s="12" t="s">
        <v>2444</v>
      </c>
      <c r="D915" s="12" t="s">
        <v>5</v>
      </c>
      <c r="E915" s="12" t="s">
        <v>11</v>
      </c>
      <c r="F915" s="12" t="s">
        <v>140</v>
      </c>
      <c r="G915" s="12" t="s">
        <v>393</v>
      </c>
      <c r="H915" s="12" t="s">
        <v>397</v>
      </c>
      <c r="I915" s="12" t="s">
        <v>2445</v>
      </c>
      <c r="J915" s="12" t="s">
        <v>290</v>
      </c>
      <c r="K915" s="12" t="s">
        <v>173</v>
      </c>
      <c r="L915" s="12" t="s">
        <v>2673</v>
      </c>
      <c r="M915" s="12" t="s">
        <v>2674</v>
      </c>
      <c r="N915" s="12" t="s">
        <v>2671</v>
      </c>
      <c r="O915" s="12" t="s">
        <v>2672</v>
      </c>
      <c r="P915" s="12" t="s">
        <v>1652</v>
      </c>
      <c r="Q915" s="12" t="s">
        <v>1663</v>
      </c>
      <c r="R915" s="12" t="s">
        <v>1671</v>
      </c>
      <c r="S915" s="12" t="s">
        <v>1326</v>
      </c>
      <c r="T915" s="12" t="s">
        <v>2320</v>
      </c>
    </row>
    <row r="916" spans="1:20" x14ac:dyDescent="0.25">
      <c r="A916" s="12" t="s">
        <v>2299</v>
      </c>
      <c r="B916" s="12" t="s">
        <v>397</v>
      </c>
      <c r="C916" s="12" t="s">
        <v>2446</v>
      </c>
      <c r="D916" s="12" t="s">
        <v>8</v>
      </c>
      <c r="E916" s="12" t="s">
        <v>16</v>
      </c>
      <c r="F916" s="12" t="s">
        <v>140</v>
      </c>
      <c r="G916" s="12" t="s">
        <v>393</v>
      </c>
      <c r="H916" s="12" t="s">
        <v>397</v>
      </c>
      <c r="I916" s="12" t="s">
        <v>2289</v>
      </c>
      <c r="J916" s="12" t="s">
        <v>2447</v>
      </c>
      <c r="K916" s="12" t="s">
        <v>1121</v>
      </c>
      <c r="L916" s="12" t="s">
        <v>2673</v>
      </c>
      <c r="M916" s="12" t="s">
        <v>2674</v>
      </c>
      <c r="N916" s="12" t="s">
        <v>2671</v>
      </c>
      <c r="O916" s="12" t="s">
        <v>2672</v>
      </c>
      <c r="P916" s="12" t="s">
        <v>1652</v>
      </c>
      <c r="Q916" s="12" t="s">
        <v>1669</v>
      </c>
      <c r="R916" s="12" t="s">
        <v>1671</v>
      </c>
      <c r="S916" s="12" t="s">
        <v>1326</v>
      </c>
      <c r="T916" s="12" t="s">
        <v>2320</v>
      </c>
    </row>
    <row r="917" spans="1:20" x14ac:dyDescent="0.25">
      <c r="A917" s="12" t="s">
        <v>2299</v>
      </c>
      <c r="B917" s="12" t="s">
        <v>787</v>
      </c>
      <c r="C917" s="12" t="s">
        <v>2449</v>
      </c>
      <c r="D917" s="12" t="s">
        <v>5</v>
      </c>
      <c r="E917" s="12" t="s">
        <v>14</v>
      </c>
      <c r="F917" s="12" t="s">
        <v>140</v>
      </c>
      <c r="G917" s="12" t="s">
        <v>393</v>
      </c>
      <c r="H917" s="12" t="s">
        <v>397</v>
      </c>
      <c r="I917" s="12" t="s">
        <v>1153</v>
      </c>
      <c r="J917" s="12" t="s">
        <v>351</v>
      </c>
      <c r="K917" s="12" t="s">
        <v>37</v>
      </c>
      <c r="L917" s="12" t="s">
        <v>2669</v>
      </c>
      <c r="M917" s="12" t="s">
        <v>2670</v>
      </c>
      <c r="N917" s="12" t="s">
        <v>2675</v>
      </c>
      <c r="O917" s="12" t="s">
        <v>2676</v>
      </c>
      <c r="P917" s="12" t="s">
        <v>1652</v>
      </c>
      <c r="Q917" s="12" t="s">
        <v>1668</v>
      </c>
      <c r="R917" s="12" t="s">
        <v>1671</v>
      </c>
      <c r="S917" s="12" t="s">
        <v>1735</v>
      </c>
      <c r="T917" s="12" t="s">
        <v>2137</v>
      </c>
    </row>
    <row r="918" spans="1:20" x14ac:dyDescent="0.25">
      <c r="A918" s="12" t="s">
        <v>2299</v>
      </c>
      <c r="B918" s="12" t="s">
        <v>782</v>
      </c>
      <c r="C918" s="12" t="s">
        <v>2450</v>
      </c>
      <c r="D918" s="12" t="s">
        <v>8</v>
      </c>
      <c r="E918" s="12" t="s">
        <v>2286</v>
      </c>
      <c r="F918" s="12" t="s">
        <v>140</v>
      </c>
      <c r="G918" s="12" t="s">
        <v>393</v>
      </c>
      <c r="H918" s="12" t="s">
        <v>397</v>
      </c>
      <c r="I918" s="12" t="s">
        <v>195</v>
      </c>
      <c r="J918" s="12" t="s">
        <v>351</v>
      </c>
      <c r="K918" s="12" t="s">
        <v>22</v>
      </c>
      <c r="L918" s="12" t="s">
        <v>2669</v>
      </c>
      <c r="M918" s="12" t="s">
        <v>2670</v>
      </c>
      <c r="N918" s="12" t="s">
        <v>2675</v>
      </c>
      <c r="O918" s="12" t="s">
        <v>2676</v>
      </c>
      <c r="P918" s="12" t="s">
        <v>1652</v>
      </c>
      <c r="Q918" s="12" t="s">
        <v>2300</v>
      </c>
      <c r="R918" s="12" t="s">
        <v>1671</v>
      </c>
      <c r="S918" s="12" t="s">
        <v>1735</v>
      </c>
      <c r="T918" s="12" t="s">
        <v>2451</v>
      </c>
    </row>
    <row r="919" spans="1:20" x14ac:dyDescent="0.25">
      <c r="A919" s="12" t="s">
        <v>2299</v>
      </c>
      <c r="B919" s="12" t="s">
        <v>776</v>
      </c>
      <c r="C919" s="12" t="s">
        <v>2452</v>
      </c>
      <c r="D919" s="12" t="s">
        <v>8</v>
      </c>
      <c r="E919" s="12" t="s">
        <v>15</v>
      </c>
      <c r="F919" s="12" t="s">
        <v>140</v>
      </c>
      <c r="G919" s="12" t="s">
        <v>393</v>
      </c>
      <c r="H919" s="12" t="s">
        <v>397</v>
      </c>
      <c r="I919" s="12" t="s">
        <v>157</v>
      </c>
      <c r="J919" s="12" t="s">
        <v>2453</v>
      </c>
      <c r="K919" s="12" t="s">
        <v>108</v>
      </c>
      <c r="L919" s="12" t="s">
        <v>2673</v>
      </c>
      <c r="M919" s="12" t="s">
        <v>2674</v>
      </c>
      <c r="N919" s="12" t="s">
        <v>2675</v>
      </c>
      <c r="O919" s="12" t="s">
        <v>2676</v>
      </c>
      <c r="P919" s="12" t="s">
        <v>1652</v>
      </c>
      <c r="Q919" s="12" t="s">
        <v>1661</v>
      </c>
      <c r="R919" s="12" t="s">
        <v>1671</v>
      </c>
      <c r="S919" s="12" t="s">
        <v>1326</v>
      </c>
      <c r="T919" s="12" t="s">
        <v>2454</v>
      </c>
    </row>
    <row r="920" spans="1:20" x14ac:dyDescent="0.25">
      <c r="A920" s="12" t="s">
        <v>2299</v>
      </c>
      <c r="B920" s="12" t="s">
        <v>775</v>
      </c>
      <c r="C920" s="12" t="s">
        <v>2455</v>
      </c>
      <c r="D920" s="12" t="s">
        <v>5</v>
      </c>
      <c r="E920" s="12" t="s">
        <v>10</v>
      </c>
      <c r="F920" s="12" t="s">
        <v>140</v>
      </c>
      <c r="G920" s="12" t="s">
        <v>393</v>
      </c>
      <c r="H920" s="12" t="s">
        <v>397</v>
      </c>
      <c r="I920" s="12" t="s">
        <v>172</v>
      </c>
      <c r="J920" s="12" t="s">
        <v>365</v>
      </c>
      <c r="K920" s="12" t="s">
        <v>108</v>
      </c>
      <c r="L920" s="12" t="s">
        <v>2673</v>
      </c>
      <c r="M920" s="12" t="s">
        <v>2674</v>
      </c>
      <c r="N920" s="12" t="s">
        <v>2675</v>
      </c>
      <c r="O920" s="12" t="s">
        <v>2676</v>
      </c>
      <c r="P920" s="12" t="s">
        <v>1652</v>
      </c>
      <c r="Q920" s="12" t="s">
        <v>1665</v>
      </c>
      <c r="R920" s="12" t="s">
        <v>1671</v>
      </c>
      <c r="S920" s="12" t="s">
        <v>1326</v>
      </c>
      <c r="T920" s="12" t="s">
        <v>1962</v>
      </c>
    </row>
    <row r="921" spans="1:20" x14ac:dyDescent="0.25">
      <c r="A921" s="12" t="s">
        <v>2299</v>
      </c>
      <c r="B921" s="12" t="s">
        <v>774</v>
      </c>
      <c r="C921" s="12" t="s">
        <v>2456</v>
      </c>
      <c r="D921" s="12" t="s">
        <v>5</v>
      </c>
      <c r="E921" s="12" t="s">
        <v>2286</v>
      </c>
      <c r="F921" s="12" t="s">
        <v>140</v>
      </c>
      <c r="G921" s="12" t="s">
        <v>393</v>
      </c>
      <c r="H921" s="12" t="s">
        <v>397</v>
      </c>
      <c r="I921" s="12" t="s">
        <v>106</v>
      </c>
      <c r="J921" s="12" t="s">
        <v>1253</v>
      </c>
      <c r="K921" s="12" t="s">
        <v>2457</v>
      </c>
      <c r="L921" s="12" t="s">
        <v>2669</v>
      </c>
      <c r="M921" s="12" t="s">
        <v>2670</v>
      </c>
      <c r="N921" s="12" t="s">
        <v>2677</v>
      </c>
      <c r="O921" s="12" t="s">
        <v>2678</v>
      </c>
      <c r="P921" s="12" t="s">
        <v>1652</v>
      </c>
      <c r="Q921" s="12" t="s">
        <v>2300</v>
      </c>
      <c r="R921" s="12" t="s">
        <v>1671</v>
      </c>
      <c r="S921" s="12" t="s">
        <v>1735</v>
      </c>
      <c r="T921" s="12" t="s">
        <v>1939</v>
      </c>
    </row>
    <row r="922" spans="1:20" x14ac:dyDescent="0.25">
      <c r="A922" s="12" t="s">
        <v>2299</v>
      </c>
      <c r="B922" s="12" t="s">
        <v>803</v>
      </c>
      <c r="C922" s="12" t="s">
        <v>2458</v>
      </c>
      <c r="D922" s="12" t="s">
        <v>5</v>
      </c>
      <c r="E922" s="12" t="s">
        <v>15</v>
      </c>
      <c r="F922" s="12" t="s">
        <v>140</v>
      </c>
      <c r="G922" s="12" t="s">
        <v>393</v>
      </c>
      <c r="H922" s="12" t="s">
        <v>397</v>
      </c>
      <c r="I922" s="12" t="s">
        <v>1245</v>
      </c>
      <c r="J922" s="12" t="s">
        <v>1619</v>
      </c>
      <c r="K922" s="12" t="s">
        <v>98</v>
      </c>
      <c r="L922" s="12" t="s">
        <v>2673</v>
      </c>
      <c r="M922" s="12" t="s">
        <v>2674</v>
      </c>
      <c r="N922" s="12" t="s">
        <v>2677</v>
      </c>
      <c r="O922" s="12" t="s">
        <v>2678</v>
      </c>
      <c r="P922" s="12" t="s">
        <v>1652</v>
      </c>
      <c r="Q922" s="12" t="s">
        <v>1661</v>
      </c>
      <c r="R922" s="12" t="s">
        <v>1671</v>
      </c>
      <c r="S922" s="12" t="s">
        <v>1326</v>
      </c>
      <c r="T922" s="12" t="s">
        <v>1917</v>
      </c>
    </row>
    <row r="923" spans="1:20" x14ac:dyDescent="0.25">
      <c r="A923" s="12" t="s">
        <v>2299</v>
      </c>
      <c r="B923" s="12" t="s">
        <v>815</v>
      </c>
      <c r="C923" s="12" t="s">
        <v>2459</v>
      </c>
      <c r="D923" s="12" t="s">
        <v>5</v>
      </c>
      <c r="E923" s="12" t="s">
        <v>1676</v>
      </c>
      <c r="F923" s="12" t="s">
        <v>140</v>
      </c>
      <c r="G923" s="12" t="s">
        <v>393</v>
      </c>
      <c r="H923" s="12" t="s">
        <v>397</v>
      </c>
      <c r="I923" s="12" t="s">
        <v>1154</v>
      </c>
      <c r="J923" s="12" t="s">
        <v>345</v>
      </c>
      <c r="K923" s="12" t="s">
        <v>33</v>
      </c>
      <c r="L923" s="12" t="s">
        <v>2669</v>
      </c>
      <c r="M923" s="12" t="s">
        <v>2670</v>
      </c>
      <c r="N923" s="12" t="s">
        <v>2677</v>
      </c>
      <c r="O923" s="12" t="s">
        <v>2678</v>
      </c>
      <c r="P923" s="12" t="s">
        <v>1652</v>
      </c>
      <c r="Q923" s="12" t="s">
        <v>1691</v>
      </c>
      <c r="R923" s="12" t="s">
        <v>1671</v>
      </c>
      <c r="S923" s="12" t="s">
        <v>1735</v>
      </c>
      <c r="T923" s="12" t="s">
        <v>1941</v>
      </c>
    </row>
    <row r="924" spans="1:20" x14ac:dyDescent="0.25">
      <c r="A924" s="12" t="s">
        <v>2299</v>
      </c>
      <c r="B924" s="12" t="s">
        <v>777</v>
      </c>
      <c r="C924" s="12" t="s">
        <v>2460</v>
      </c>
      <c r="D924" s="12" t="s">
        <v>5</v>
      </c>
      <c r="E924" s="12" t="s">
        <v>10</v>
      </c>
      <c r="F924" s="12" t="s">
        <v>140</v>
      </c>
      <c r="G924" s="12" t="s">
        <v>393</v>
      </c>
      <c r="H924" s="12" t="s">
        <v>397</v>
      </c>
      <c r="I924" s="12" t="s">
        <v>173</v>
      </c>
      <c r="J924" s="12" t="s">
        <v>276</v>
      </c>
      <c r="K924" s="12" t="s">
        <v>98</v>
      </c>
      <c r="L924" s="12" t="s">
        <v>2673</v>
      </c>
      <c r="M924" s="12" t="s">
        <v>2674</v>
      </c>
      <c r="N924" s="12" t="s">
        <v>2677</v>
      </c>
      <c r="O924" s="12" t="s">
        <v>2678</v>
      </c>
      <c r="P924" s="12" t="s">
        <v>1652</v>
      </c>
      <c r="Q924" s="12" t="s">
        <v>1665</v>
      </c>
      <c r="R924" s="12" t="s">
        <v>1671</v>
      </c>
      <c r="S924" s="12" t="s">
        <v>1326</v>
      </c>
      <c r="T924" s="12" t="s">
        <v>2462</v>
      </c>
    </row>
    <row r="925" spans="1:20" x14ac:dyDescent="0.25">
      <c r="A925" s="12" t="s">
        <v>2299</v>
      </c>
      <c r="B925" s="12" t="s">
        <v>716</v>
      </c>
      <c r="C925" s="12" t="s">
        <v>2461</v>
      </c>
      <c r="D925" s="12" t="s">
        <v>5</v>
      </c>
      <c r="E925" s="12" t="s">
        <v>16</v>
      </c>
      <c r="F925" s="12" t="s">
        <v>140</v>
      </c>
      <c r="G925" s="12" t="s">
        <v>393</v>
      </c>
      <c r="H925" s="12" t="s">
        <v>397</v>
      </c>
      <c r="I925" s="12" t="s">
        <v>1245</v>
      </c>
      <c r="J925" s="12" t="s">
        <v>318</v>
      </c>
      <c r="K925" s="12" t="s">
        <v>125</v>
      </c>
      <c r="L925" s="12" t="s">
        <v>2673</v>
      </c>
      <c r="M925" s="12" t="s">
        <v>2674</v>
      </c>
      <c r="N925" s="12" t="s">
        <v>2677</v>
      </c>
      <c r="O925" s="12" t="s">
        <v>2678</v>
      </c>
      <c r="P925" s="12" t="s">
        <v>1652</v>
      </c>
      <c r="Q925" s="12" t="s">
        <v>1669</v>
      </c>
      <c r="R925" s="12" t="s">
        <v>1671</v>
      </c>
      <c r="S925" s="12" t="s">
        <v>1326</v>
      </c>
      <c r="T925" s="12" t="s">
        <v>393</v>
      </c>
    </row>
    <row r="926" spans="1:20" x14ac:dyDescent="0.25">
      <c r="A926" s="12" t="s">
        <v>2299</v>
      </c>
      <c r="B926" s="12" t="s">
        <v>793</v>
      </c>
      <c r="C926" s="12" t="s">
        <v>2463</v>
      </c>
      <c r="D926" s="12" t="s">
        <v>8</v>
      </c>
      <c r="E926" s="12" t="s">
        <v>2286</v>
      </c>
      <c r="F926" s="12" t="s">
        <v>140</v>
      </c>
      <c r="G926" s="12" t="s">
        <v>393</v>
      </c>
      <c r="H926" s="12" t="s">
        <v>397</v>
      </c>
      <c r="I926" s="12" t="s">
        <v>65</v>
      </c>
      <c r="J926" s="12" t="s">
        <v>382</v>
      </c>
      <c r="K926" s="12" t="s">
        <v>1126</v>
      </c>
      <c r="L926" s="12" t="s">
        <v>2669</v>
      </c>
      <c r="M926" s="12" t="s">
        <v>2670</v>
      </c>
      <c r="N926" s="12" t="s">
        <v>2679</v>
      </c>
      <c r="O926" s="12" t="s">
        <v>2680</v>
      </c>
      <c r="P926" s="12" t="s">
        <v>1652</v>
      </c>
      <c r="Q926" s="12" t="s">
        <v>2300</v>
      </c>
      <c r="R926" s="12" t="s">
        <v>1671</v>
      </c>
      <c r="S926" s="12" t="s">
        <v>1735</v>
      </c>
      <c r="T926" s="12" t="s">
        <v>1923</v>
      </c>
    </row>
    <row r="927" spans="1:20" x14ac:dyDescent="0.25">
      <c r="A927" s="12" t="s">
        <v>2299</v>
      </c>
      <c r="B927" s="12" t="s">
        <v>642</v>
      </c>
      <c r="C927" s="12" t="s">
        <v>2464</v>
      </c>
      <c r="D927" s="12" t="s">
        <v>8</v>
      </c>
      <c r="E927" s="12" t="s">
        <v>15</v>
      </c>
      <c r="F927" s="12" t="s">
        <v>140</v>
      </c>
      <c r="G927" s="12" t="s">
        <v>393</v>
      </c>
      <c r="H927" s="12" t="s">
        <v>397</v>
      </c>
      <c r="I927" s="12" t="s">
        <v>108</v>
      </c>
      <c r="J927" s="12" t="s">
        <v>285</v>
      </c>
      <c r="K927" s="12" t="s">
        <v>103</v>
      </c>
      <c r="L927" s="12" t="s">
        <v>2669</v>
      </c>
      <c r="M927" s="12" t="s">
        <v>2670</v>
      </c>
      <c r="N927" s="12" t="s">
        <v>2679</v>
      </c>
      <c r="O927" s="12" t="s">
        <v>2680</v>
      </c>
      <c r="P927" s="12" t="s">
        <v>1652</v>
      </c>
      <c r="Q927" s="12" t="s">
        <v>1661</v>
      </c>
      <c r="R927" s="12" t="s">
        <v>1671</v>
      </c>
      <c r="S927" s="12" t="s">
        <v>1735</v>
      </c>
      <c r="T927" s="12" t="s">
        <v>2465</v>
      </c>
    </row>
    <row r="928" spans="1:20" x14ac:dyDescent="0.25">
      <c r="A928" s="12" t="s">
        <v>2299</v>
      </c>
      <c r="B928" s="12" t="s">
        <v>794</v>
      </c>
      <c r="C928" s="12" t="s">
        <v>2466</v>
      </c>
      <c r="D928" s="12" t="s">
        <v>8</v>
      </c>
      <c r="E928" s="12" t="s">
        <v>11</v>
      </c>
      <c r="F928" s="12" t="s">
        <v>140</v>
      </c>
      <c r="G928" s="12" t="s">
        <v>393</v>
      </c>
      <c r="H928" s="12" t="s">
        <v>397</v>
      </c>
      <c r="I928" s="12" t="s">
        <v>197</v>
      </c>
      <c r="J928" s="12" t="s">
        <v>272</v>
      </c>
      <c r="K928" s="12" t="s">
        <v>1646</v>
      </c>
      <c r="L928" s="12" t="s">
        <v>2673</v>
      </c>
      <c r="M928" s="12" t="s">
        <v>2674</v>
      </c>
      <c r="N928" s="12" t="s">
        <v>2679</v>
      </c>
      <c r="O928" s="12" t="s">
        <v>2680</v>
      </c>
      <c r="P928" s="12" t="s">
        <v>1652</v>
      </c>
      <c r="Q928" s="12" t="s">
        <v>1663</v>
      </c>
      <c r="R928" s="12" t="s">
        <v>1671</v>
      </c>
      <c r="S928" s="12" t="s">
        <v>1326</v>
      </c>
      <c r="T928" s="12" t="s">
        <v>2467</v>
      </c>
    </row>
    <row r="929" spans="1:20" x14ac:dyDescent="0.25">
      <c r="A929" s="12" t="s">
        <v>2299</v>
      </c>
      <c r="B929" s="12" t="s">
        <v>393</v>
      </c>
      <c r="C929" s="12" t="s">
        <v>2468</v>
      </c>
      <c r="D929" s="12" t="s">
        <v>8</v>
      </c>
      <c r="E929" s="12" t="s">
        <v>16</v>
      </c>
      <c r="F929" s="12" t="s">
        <v>140</v>
      </c>
      <c r="G929" s="12" t="s">
        <v>393</v>
      </c>
      <c r="H929" s="12" t="s">
        <v>397</v>
      </c>
      <c r="I929" s="12" t="s">
        <v>1268</v>
      </c>
      <c r="J929" s="12" t="s">
        <v>375</v>
      </c>
      <c r="K929" s="12" t="s">
        <v>1143</v>
      </c>
      <c r="L929" s="12" t="s">
        <v>2673</v>
      </c>
      <c r="M929" s="12" t="s">
        <v>2674</v>
      </c>
      <c r="N929" s="12" t="s">
        <v>2679</v>
      </c>
      <c r="O929" s="12" t="s">
        <v>2680</v>
      </c>
      <c r="P929" s="12" t="s">
        <v>1652</v>
      </c>
      <c r="Q929" s="12" t="s">
        <v>1669</v>
      </c>
      <c r="R929" s="12" t="s">
        <v>1671</v>
      </c>
      <c r="S929" s="12" t="s">
        <v>1326</v>
      </c>
      <c r="T929" s="12" t="s">
        <v>2467</v>
      </c>
    </row>
    <row r="930" spans="1:20" x14ac:dyDescent="0.25">
      <c r="A930" s="12" t="s">
        <v>2299</v>
      </c>
      <c r="B930" s="12" t="s">
        <v>395</v>
      </c>
      <c r="C930" s="12" t="s">
        <v>2469</v>
      </c>
      <c r="D930" s="12" t="s">
        <v>8</v>
      </c>
      <c r="E930" s="12" t="s">
        <v>13</v>
      </c>
      <c r="F930" s="12" t="s">
        <v>140</v>
      </c>
      <c r="G930" s="12" t="s">
        <v>393</v>
      </c>
      <c r="H930" s="12" t="s">
        <v>397</v>
      </c>
      <c r="I930" s="12" t="s">
        <v>205</v>
      </c>
      <c r="J930" s="12" t="s">
        <v>304</v>
      </c>
      <c r="K930" s="12" t="s">
        <v>1646</v>
      </c>
      <c r="L930" s="12" t="s">
        <v>2673</v>
      </c>
      <c r="M930" s="12" t="s">
        <v>2674</v>
      </c>
      <c r="N930" s="12" t="s">
        <v>2679</v>
      </c>
      <c r="O930" s="12" t="s">
        <v>2680</v>
      </c>
      <c r="P930" s="12" t="s">
        <v>1652</v>
      </c>
      <c r="Q930" s="12" t="s">
        <v>1666</v>
      </c>
      <c r="R930" s="12" t="s">
        <v>1671</v>
      </c>
      <c r="S930" s="12" t="s">
        <v>1326</v>
      </c>
      <c r="T930" s="12" t="s">
        <v>2470</v>
      </c>
    </row>
    <row r="931" spans="1:20" x14ac:dyDescent="0.25">
      <c r="A931" s="12" t="s">
        <v>2299</v>
      </c>
      <c r="B931" s="12" t="s">
        <v>396</v>
      </c>
      <c r="C931" s="12" t="s">
        <v>2471</v>
      </c>
      <c r="D931" s="12" t="s">
        <v>8</v>
      </c>
      <c r="E931" s="12" t="s">
        <v>10</v>
      </c>
      <c r="F931" s="12" t="s">
        <v>140</v>
      </c>
      <c r="G931" s="12" t="s">
        <v>393</v>
      </c>
      <c r="H931" s="12" t="s">
        <v>397</v>
      </c>
      <c r="I931" s="12" t="s">
        <v>1227</v>
      </c>
      <c r="J931" s="12" t="s">
        <v>1567</v>
      </c>
      <c r="K931" s="12" t="s">
        <v>1119</v>
      </c>
      <c r="L931" s="12" t="s">
        <v>2669</v>
      </c>
      <c r="M931" s="12" t="s">
        <v>2670</v>
      </c>
      <c r="N931" s="12" t="s">
        <v>2679</v>
      </c>
      <c r="O931" s="12" t="s">
        <v>2680</v>
      </c>
      <c r="P931" s="12" t="s">
        <v>1652</v>
      </c>
      <c r="Q931" s="12" t="s">
        <v>1665</v>
      </c>
      <c r="R931" s="12" t="s">
        <v>1671</v>
      </c>
      <c r="S931" s="12" t="s">
        <v>1735</v>
      </c>
      <c r="T931" s="12" t="s">
        <v>2472</v>
      </c>
    </row>
    <row r="932" spans="1:20" x14ac:dyDescent="0.25">
      <c r="A932" s="12" t="s">
        <v>2299</v>
      </c>
      <c r="B932" s="12" t="s">
        <v>394</v>
      </c>
      <c r="C932" s="12" t="s">
        <v>2473</v>
      </c>
      <c r="D932" s="12" t="s">
        <v>8</v>
      </c>
      <c r="E932" s="12" t="s">
        <v>12</v>
      </c>
      <c r="F932" s="12" t="s">
        <v>140</v>
      </c>
      <c r="G932" s="12" t="s">
        <v>393</v>
      </c>
      <c r="H932" s="12" t="s">
        <v>397</v>
      </c>
      <c r="I932" s="12" t="s">
        <v>151</v>
      </c>
      <c r="J932" s="12" t="s">
        <v>2474</v>
      </c>
      <c r="K932" s="12" t="s">
        <v>63</v>
      </c>
      <c r="L932" s="12" t="s">
        <v>2669</v>
      </c>
      <c r="M932" s="12" t="s">
        <v>2670</v>
      </c>
      <c r="N932" s="12" t="s">
        <v>2679</v>
      </c>
      <c r="O932" s="12" t="s">
        <v>2680</v>
      </c>
      <c r="P932" s="12" t="s">
        <v>1652</v>
      </c>
      <c r="Q932" s="12" t="s">
        <v>1667</v>
      </c>
      <c r="R932" s="12" t="s">
        <v>1671</v>
      </c>
      <c r="S932" s="12" t="s">
        <v>1735</v>
      </c>
      <c r="T932" s="12" t="s">
        <v>2475</v>
      </c>
    </row>
    <row r="933" spans="1:20" x14ac:dyDescent="0.25">
      <c r="A933" s="12" t="s">
        <v>2299</v>
      </c>
      <c r="B933" s="12" t="s">
        <v>643</v>
      </c>
      <c r="C933" s="12" t="s">
        <v>2476</v>
      </c>
      <c r="D933" s="12" t="s">
        <v>8</v>
      </c>
      <c r="E933" s="12" t="s">
        <v>1676</v>
      </c>
      <c r="F933" s="12" t="s">
        <v>140</v>
      </c>
      <c r="G933" s="12" t="s">
        <v>393</v>
      </c>
      <c r="H933" s="12" t="s">
        <v>397</v>
      </c>
      <c r="I933" s="12" t="s">
        <v>242</v>
      </c>
      <c r="J933" s="12" t="s">
        <v>342</v>
      </c>
      <c r="K933" s="12" t="s">
        <v>123</v>
      </c>
      <c r="L933" s="12" t="s">
        <v>2681</v>
      </c>
      <c r="M933" s="12" t="s">
        <v>2682</v>
      </c>
      <c r="N933" s="12" t="s">
        <v>2683</v>
      </c>
      <c r="O933" s="12" t="s">
        <v>2684</v>
      </c>
      <c r="P933" s="12" t="s">
        <v>1652</v>
      </c>
      <c r="Q933" s="12" t="s">
        <v>1691</v>
      </c>
      <c r="R933" s="12" t="s">
        <v>1671</v>
      </c>
      <c r="S933" s="12" t="s">
        <v>1738</v>
      </c>
      <c r="T933" s="12" t="s">
        <v>2480</v>
      </c>
    </row>
    <row r="934" spans="1:20" x14ac:dyDescent="0.25">
      <c r="A934" s="12" t="s">
        <v>2299</v>
      </c>
      <c r="B934" s="12" t="s">
        <v>696</v>
      </c>
      <c r="C934" s="12" t="s">
        <v>2477</v>
      </c>
      <c r="D934" s="12" t="s">
        <v>8</v>
      </c>
      <c r="E934" s="12" t="s">
        <v>14</v>
      </c>
      <c r="F934" s="12" t="s">
        <v>140</v>
      </c>
      <c r="G934" s="12" t="s">
        <v>393</v>
      </c>
      <c r="H934" s="12" t="s">
        <v>397</v>
      </c>
      <c r="I934" s="12" t="s">
        <v>209</v>
      </c>
      <c r="J934" s="12" t="s">
        <v>1619</v>
      </c>
      <c r="K934" s="12" t="s">
        <v>1163</v>
      </c>
      <c r="L934" s="12" t="s">
        <v>2681</v>
      </c>
      <c r="M934" s="12" t="s">
        <v>2682</v>
      </c>
      <c r="N934" s="12" t="s">
        <v>2683</v>
      </c>
      <c r="O934" s="12" t="s">
        <v>2684</v>
      </c>
      <c r="P934" s="12" t="s">
        <v>1652</v>
      </c>
      <c r="Q934" s="12" t="s">
        <v>1668</v>
      </c>
      <c r="R934" s="12" t="s">
        <v>1671</v>
      </c>
      <c r="S934" s="12" t="s">
        <v>1738</v>
      </c>
      <c r="T934" s="12" t="s">
        <v>2481</v>
      </c>
    </row>
    <row r="935" spans="1:20" x14ac:dyDescent="0.25">
      <c r="A935" s="12" t="s">
        <v>2299</v>
      </c>
      <c r="B935" s="12" t="s">
        <v>750</v>
      </c>
      <c r="C935" s="12" t="s">
        <v>2478</v>
      </c>
      <c r="D935" s="12" t="s">
        <v>5</v>
      </c>
      <c r="E935" s="12" t="s">
        <v>2286</v>
      </c>
      <c r="F935" s="12" t="s">
        <v>140</v>
      </c>
      <c r="G935" s="12" t="s">
        <v>393</v>
      </c>
      <c r="H935" s="12" t="s">
        <v>397</v>
      </c>
      <c r="I935" s="12" t="s">
        <v>180</v>
      </c>
      <c r="J935" s="12" t="s">
        <v>342</v>
      </c>
      <c r="K935" s="12" t="s">
        <v>195</v>
      </c>
      <c r="L935" s="12" t="s">
        <v>2681</v>
      </c>
      <c r="M935" s="12" t="s">
        <v>2682</v>
      </c>
      <c r="N935" s="12" t="s">
        <v>2683</v>
      </c>
      <c r="O935" s="12" t="s">
        <v>2684</v>
      </c>
      <c r="P935" s="12" t="s">
        <v>1652</v>
      </c>
      <c r="Q935" s="12" t="s">
        <v>2300</v>
      </c>
      <c r="R935" s="12" t="s">
        <v>1671</v>
      </c>
      <c r="S935" s="12" t="s">
        <v>1738</v>
      </c>
      <c r="T935" s="12" t="s">
        <v>2482</v>
      </c>
    </row>
    <row r="936" spans="1:20" x14ac:dyDescent="0.25">
      <c r="A936" s="12" t="s">
        <v>2299</v>
      </c>
      <c r="B936" s="12" t="s">
        <v>653</v>
      </c>
      <c r="C936" s="12" t="s">
        <v>2479</v>
      </c>
      <c r="D936" s="12" t="s">
        <v>5</v>
      </c>
      <c r="E936" s="12" t="s">
        <v>12</v>
      </c>
      <c r="F936" s="12" t="s">
        <v>140</v>
      </c>
      <c r="G936" s="12" t="s">
        <v>393</v>
      </c>
      <c r="H936" s="12" t="s">
        <v>397</v>
      </c>
      <c r="I936" s="12" t="s">
        <v>199</v>
      </c>
      <c r="J936" s="12" t="s">
        <v>1654</v>
      </c>
      <c r="K936" s="12" t="s">
        <v>195</v>
      </c>
      <c r="L936" s="12" t="s">
        <v>2681</v>
      </c>
      <c r="M936" s="12" t="s">
        <v>2682</v>
      </c>
      <c r="N936" s="12" t="s">
        <v>2683</v>
      </c>
      <c r="O936" s="12" t="s">
        <v>2684</v>
      </c>
      <c r="P936" s="12" t="s">
        <v>1652</v>
      </c>
      <c r="Q936" s="12" t="s">
        <v>1667</v>
      </c>
      <c r="R936" s="12" t="s">
        <v>1671</v>
      </c>
      <c r="S936" s="12" t="s">
        <v>1738</v>
      </c>
      <c r="T936" s="12" t="s">
        <v>2483</v>
      </c>
    </row>
    <row r="937" spans="1:20" x14ac:dyDescent="0.25">
      <c r="A937" s="12" t="s">
        <v>2299</v>
      </c>
      <c r="B937" s="12" t="s">
        <v>742</v>
      </c>
      <c r="C937" s="12" t="s">
        <v>2484</v>
      </c>
      <c r="D937" s="12" t="s">
        <v>6</v>
      </c>
      <c r="E937" s="12" t="s">
        <v>2288</v>
      </c>
      <c r="F937" s="12" t="s">
        <v>140</v>
      </c>
      <c r="G937" s="12" t="s">
        <v>393</v>
      </c>
      <c r="H937" s="12" t="s">
        <v>397</v>
      </c>
      <c r="I937" s="12" t="s">
        <v>259</v>
      </c>
      <c r="J937" s="12" t="s">
        <v>342</v>
      </c>
      <c r="K937" s="12" t="s">
        <v>224</v>
      </c>
      <c r="L937" s="12" t="s">
        <v>2681</v>
      </c>
      <c r="M937" s="12" t="s">
        <v>2682</v>
      </c>
      <c r="N937" s="12" t="s">
        <v>2685</v>
      </c>
      <c r="O937" s="12" t="s">
        <v>2686</v>
      </c>
      <c r="P937" s="12" t="s">
        <v>1652</v>
      </c>
      <c r="Q937" s="12" t="s">
        <v>2302</v>
      </c>
      <c r="R937" s="12" t="s">
        <v>1671</v>
      </c>
      <c r="S937" s="12" t="s">
        <v>1738</v>
      </c>
      <c r="T937" s="12" t="s">
        <v>2485</v>
      </c>
    </row>
    <row r="938" spans="1:20" x14ac:dyDescent="0.25">
      <c r="A938" s="12" t="s">
        <v>2299</v>
      </c>
      <c r="B938" s="12" t="s">
        <v>825</v>
      </c>
      <c r="C938" s="12" t="s">
        <v>2486</v>
      </c>
      <c r="D938" s="12" t="s">
        <v>8</v>
      </c>
      <c r="E938" s="12" t="s">
        <v>2286</v>
      </c>
      <c r="F938" s="12" t="s">
        <v>140</v>
      </c>
      <c r="G938" s="12" t="s">
        <v>393</v>
      </c>
      <c r="H938" s="12" t="s">
        <v>397</v>
      </c>
      <c r="I938" s="12" t="s">
        <v>210</v>
      </c>
      <c r="J938" s="12" t="s">
        <v>342</v>
      </c>
      <c r="K938" s="12" t="s">
        <v>155</v>
      </c>
      <c r="L938" s="12" t="s">
        <v>2681</v>
      </c>
      <c r="M938" s="12" t="s">
        <v>2682</v>
      </c>
      <c r="N938" s="12" t="s">
        <v>2685</v>
      </c>
      <c r="O938" s="12" t="s">
        <v>2686</v>
      </c>
      <c r="P938" s="12" t="s">
        <v>1652</v>
      </c>
      <c r="Q938" s="12" t="s">
        <v>2300</v>
      </c>
      <c r="R938" s="12" t="s">
        <v>1671</v>
      </c>
      <c r="S938" s="12" t="s">
        <v>1738</v>
      </c>
      <c r="T938" s="12" t="s">
        <v>2487</v>
      </c>
    </row>
    <row r="939" spans="1:20" x14ac:dyDescent="0.25">
      <c r="A939" s="12" t="s">
        <v>2299</v>
      </c>
      <c r="B939" s="12" t="s">
        <v>726</v>
      </c>
      <c r="C939" s="12" t="s">
        <v>2488</v>
      </c>
      <c r="D939" s="12" t="s">
        <v>6</v>
      </c>
      <c r="E939" s="12" t="s">
        <v>11</v>
      </c>
      <c r="F939" s="12" t="s">
        <v>140</v>
      </c>
      <c r="G939" s="12" t="s">
        <v>393</v>
      </c>
      <c r="H939" s="12" t="s">
        <v>397</v>
      </c>
      <c r="I939" s="12" t="s">
        <v>392</v>
      </c>
      <c r="J939" s="12" t="s">
        <v>286</v>
      </c>
      <c r="K939" s="12" t="s">
        <v>2407</v>
      </c>
      <c r="L939" s="12" t="s">
        <v>2681</v>
      </c>
      <c r="M939" s="12" t="s">
        <v>2682</v>
      </c>
      <c r="N939" s="12" t="s">
        <v>2685</v>
      </c>
      <c r="O939" s="12" t="s">
        <v>2686</v>
      </c>
      <c r="P939" s="12" t="s">
        <v>1652</v>
      </c>
      <c r="Q939" s="12" t="s">
        <v>1663</v>
      </c>
      <c r="R939" s="12" t="s">
        <v>1671</v>
      </c>
      <c r="S939" s="12" t="s">
        <v>1738</v>
      </c>
      <c r="T939" s="12" t="s">
        <v>2487</v>
      </c>
    </row>
    <row r="940" spans="1:20" x14ac:dyDescent="0.25">
      <c r="A940" s="12" t="s">
        <v>2299</v>
      </c>
      <c r="B940" s="12" t="s">
        <v>645</v>
      </c>
      <c r="C940" s="12" t="s">
        <v>2489</v>
      </c>
      <c r="D940" s="12" t="s">
        <v>8</v>
      </c>
      <c r="E940" s="12" t="s">
        <v>12</v>
      </c>
      <c r="F940" s="12" t="s">
        <v>140</v>
      </c>
      <c r="G940" s="12" t="s">
        <v>393</v>
      </c>
      <c r="H940" s="12" t="s">
        <v>397</v>
      </c>
      <c r="I940" s="12" t="s">
        <v>2490</v>
      </c>
      <c r="J940" s="12" t="s">
        <v>313</v>
      </c>
      <c r="K940" s="12" t="s">
        <v>1183</v>
      </c>
      <c r="L940" s="12" t="s">
        <v>2681</v>
      </c>
      <c r="M940" s="12" t="s">
        <v>2682</v>
      </c>
      <c r="N940" s="12" t="s">
        <v>2685</v>
      </c>
      <c r="O940" s="12" t="s">
        <v>2686</v>
      </c>
      <c r="P940" s="12" t="s">
        <v>1652</v>
      </c>
      <c r="Q940" s="12" t="s">
        <v>1667</v>
      </c>
      <c r="R940" s="12" t="s">
        <v>1671</v>
      </c>
      <c r="S940" s="12" t="s">
        <v>1738</v>
      </c>
      <c r="T940" s="12" t="s">
        <v>2491</v>
      </c>
    </row>
    <row r="941" spans="1:20" x14ac:dyDescent="0.25">
      <c r="A941" s="12" t="s">
        <v>2299</v>
      </c>
      <c r="B941" s="12" t="s">
        <v>800</v>
      </c>
      <c r="C941" s="12" t="s">
        <v>2492</v>
      </c>
      <c r="D941" s="12" t="s">
        <v>5</v>
      </c>
      <c r="E941" s="12" t="s">
        <v>14</v>
      </c>
      <c r="F941" s="12" t="s">
        <v>140</v>
      </c>
      <c r="G941" s="12" t="s">
        <v>393</v>
      </c>
      <c r="H941" s="12" t="s">
        <v>397</v>
      </c>
      <c r="I941" s="12" t="s">
        <v>2493</v>
      </c>
      <c r="J941" s="12" t="s">
        <v>318</v>
      </c>
      <c r="K941" s="12" t="s">
        <v>1300</v>
      </c>
      <c r="L941" s="12" t="s">
        <v>2681</v>
      </c>
      <c r="M941" s="12" t="s">
        <v>2682</v>
      </c>
      <c r="N941" s="12" t="s">
        <v>2685</v>
      </c>
      <c r="O941" s="12" t="s">
        <v>2686</v>
      </c>
      <c r="P941" s="12" t="s">
        <v>1652</v>
      </c>
      <c r="Q941" s="12" t="s">
        <v>1668</v>
      </c>
      <c r="R941" s="12" t="s">
        <v>1671</v>
      </c>
      <c r="S941" s="12" t="s">
        <v>1738</v>
      </c>
      <c r="T941" s="12" t="s">
        <v>2494</v>
      </c>
    </row>
    <row r="942" spans="1:20" x14ac:dyDescent="0.25">
      <c r="A942" s="12" t="s">
        <v>2299</v>
      </c>
      <c r="B942" s="12" t="s">
        <v>773</v>
      </c>
      <c r="C942" s="12" t="s">
        <v>2495</v>
      </c>
      <c r="D942" s="12" t="s">
        <v>5</v>
      </c>
      <c r="E942" s="12" t="s">
        <v>2286</v>
      </c>
      <c r="F942" s="12" t="s">
        <v>140</v>
      </c>
      <c r="G942" s="12" t="s">
        <v>393</v>
      </c>
      <c r="H942" s="12" t="s">
        <v>397</v>
      </c>
      <c r="I942" s="12" t="s">
        <v>2315</v>
      </c>
      <c r="J942" s="12" t="s">
        <v>295</v>
      </c>
      <c r="K942" s="12" t="s">
        <v>155</v>
      </c>
      <c r="L942" s="12" t="s">
        <v>2687</v>
      </c>
      <c r="M942" s="12" t="s">
        <v>2688</v>
      </c>
      <c r="N942" s="12" t="s">
        <v>2689</v>
      </c>
      <c r="O942" s="12" t="s">
        <v>2690</v>
      </c>
      <c r="P942" s="12" t="s">
        <v>1652</v>
      </c>
      <c r="Q942" s="12" t="s">
        <v>2300</v>
      </c>
      <c r="R942" s="12" t="s">
        <v>1671</v>
      </c>
      <c r="S942" s="12" t="s">
        <v>1725</v>
      </c>
      <c r="T942" s="12" t="s">
        <v>2500</v>
      </c>
    </row>
    <row r="943" spans="1:20" x14ac:dyDescent="0.25">
      <c r="A943" s="12" t="s">
        <v>2299</v>
      </c>
      <c r="B943" s="12" t="s">
        <v>784</v>
      </c>
      <c r="C943" s="12" t="s">
        <v>2496</v>
      </c>
      <c r="D943" s="12" t="s">
        <v>8</v>
      </c>
      <c r="E943" s="12" t="s">
        <v>1676</v>
      </c>
      <c r="F943" s="12" t="s">
        <v>140</v>
      </c>
      <c r="G943" s="12" t="s">
        <v>393</v>
      </c>
      <c r="H943" s="12" t="s">
        <v>397</v>
      </c>
      <c r="I943" s="12" t="s">
        <v>235</v>
      </c>
      <c r="J943" s="12" t="s">
        <v>342</v>
      </c>
      <c r="K943" s="12" t="s">
        <v>250</v>
      </c>
      <c r="L943" s="12" t="s">
        <v>2681</v>
      </c>
      <c r="M943" s="12" t="s">
        <v>2682</v>
      </c>
      <c r="N943" s="12" t="s">
        <v>2689</v>
      </c>
      <c r="O943" s="12" t="s">
        <v>2690</v>
      </c>
      <c r="P943" s="12" t="s">
        <v>1652</v>
      </c>
      <c r="Q943" s="12" t="s">
        <v>1691</v>
      </c>
      <c r="R943" s="12" t="s">
        <v>1671</v>
      </c>
      <c r="S943" s="12" t="s">
        <v>1738</v>
      </c>
      <c r="T943" s="12" t="s">
        <v>2501</v>
      </c>
    </row>
    <row r="944" spans="1:20" x14ac:dyDescent="0.25">
      <c r="A944" s="12" t="s">
        <v>2299</v>
      </c>
      <c r="B944" s="12" t="s">
        <v>789</v>
      </c>
      <c r="C944" s="12" t="s">
        <v>2497</v>
      </c>
      <c r="D944" s="12" t="s">
        <v>5</v>
      </c>
      <c r="E944" s="12" t="s">
        <v>15</v>
      </c>
      <c r="F944" s="12" t="s">
        <v>140</v>
      </c>
      <c r="G944" s="12" t="s">
        <v>393</v>
      </c>
      <c r="H944" s="12" t="s">
        <v>397</v>
      </c>
      <c r="I944" s="12" t="s">
        <v>2315</v>
      </c>
      <c r="J944" s="12" t="s">
        <v>295</v>
      </c>
      <c r="K944" s="12" t="s">
        <v>155</v>
      </c>
      <c r="L944" s="12" t="s">
        <v>2687</v>
      </c>
      <c r="M944" s="12" t="s">
        <v>2688</v>
      </c>
      <c r="N944" s="12" t="s">
        <v>2689</v>
      </c>
      <c r="O944" s="12" t="s">
        <v>2690</v>
      </c>
      <c r="P944" s="12" t="s">
        <v>1652</v>
      </c>
      <c r="Q944" s="12" t="s">
        <v>1661</v>
      </c>
      <c r="R944" s="12" t="s">
        <v>1671</v>
      </c>
      <c r="S944" s="12" t="s">
        <v>1725</v>
      </c>
      <c r="T944" s="12" t="s">
        <v>2502</v>
      </c>
    </row>
    <row r="945" spans="1:20" x14ac:dyDescent="0.25">
      <c r="A945" s="12" t="s">
        <v>2299</v>
      </c>
      <c r="B945" s="12" t="s">
        <v>646</v>
      </c>
      <c r="C945" s="12" t="s">
        <v>2498</v>
      </c>
      <c r="D945" s="12" t="s">
        <v>8</v>
      </c>
      <c r="E945" s="12" t="s">
        <v>17</v>
      </c>
      <c r="F945" s="12" t="s">
        <v>140</v>
      </c>
      <c r="G945" s="12" t="s">
        <v>393</v>
      </c>
      <c r="H945" s="12" t="s">
        <v>397</v>
      </c>
      <c r="I945" s="12" t="s">
        <v>236</v>
      </c>
      <c r="J945" s="12" t="s">
        <v>295</v>
      </c>
      <c r="K945" s="12" t="s">
        <v>224</v>
      </c>
      <c r="L945" s="12" t="s">
        <v>2687</v>
      </c>
      <c r="M945" s="12" t="s">
        <v>2688</v>
      </c>
      <c r="N945" s="12" t="s">
        <v>2689</v>
      </c>
      <c r="O945" s="12" t="s">
        <v>2690</v>
      </c>
      <c r="P945" s="12" t="s">
        <v>1652</v>
      </c>
      <c r="Q945" s="12" t="s">
        <v>1664</v>
      </c>
      <c r="R945" s="12" t="s">
        <v>1671</v>
      </c>
      <c r="S945" s="12" t="s">
        <v>1725</v>
      </c>
      <c r="T945" s="12" t="s">
        <v>2503</v>
      </c>
    </row>
    <row r="946" spans="1:20" x14ac:dyDescent="0.25">
      <c r="A946" s="12" t="s">
        <v>2299</v>
      </c>
      <c r="B946" s="12" t="s">
        <v>682</v>
      </c>
      <c r="C946" s="12" t="s">
        <v>2505</v>
      </c>
      <c r="D946" s="12" t="s">
        <v>8</v>
      </c>
      <c r="E946" s="12" t="s">
        <v>13</v>
      </c>
      <c r="F946" s="12" t="s">
        <v>140</v>
      </c>
      <c r="G946" s="12" t="s">
        <v>393</v>
      </c>
      <c r="H946" s="12" t="s">
        <v>397</v>
      </c>
      <c r="I946" s="12" t="s">
        <v>2412</v>
      </c>
      <c r="J946" s="12" t="s">
        <v>346</v>
      </c>
      <c r="K946" s="12" t="s">
        <v>224</v>
      </c>
      <c r="L946" s="12" t="s">
        <v>2687</v>
      </c>
      <c r="M946" s="12" t="s">
        <v>2688</v>
      </c>
      <c r="N946" s="12" t="s">
        <v>2689</v>
      </c>
      <c r="O946" s="12" t="s">
        <v>2690</v>
      </c>
      <c r="P946" s="12" t="s">
        <v>1652</v>
      </c>
      <c r="Q946" s="12" t="s">
        <v>1666</v>
      </c>
      <c r="R946" s="12" t="s">
        <v>1671</v>
      </c>
      <c r="S946" s="12" t="s">
        <v>1725</v>
      </c>
      <c r="T946" s="12" t="s">
        <v>2504</v>
      </c>
    </row>
    <row r="947" spans="1:20" x14ac:dyDescent="0.25">
      <c r="A947" s="12" t="s">
        <v>2299</v>
      </c>
      <c r="B947" s="12" t="s">
        <v>671</v>
      </c>
      <c r="C947" s="12" t="s">
        <v>2499</v>
      </c>
      <c r="D947" s="12" t="s">
        <v>5</v>
      </c>
      <c r="E947" s="12" t="s">
        <v>16</v>
      </c>
      <c r="F947" s="12" t="s">
        <v>140</v>
      </c>
      <c r="G947" s="12" t="s">
        <v>393</v>
      </c>
      <c r="H947" s="12" t="s">
        <v>397</v>
      </c>
      <c r="I947" s="12" t="s">
        <v>259</v>
      </c>
      <c r="J947" s="12" t="s">
        <v>342</v>
      </c>
      <c r="K947" s="12" t="s">
        <v>224</v>
      </c>
      <c r="L947" s="12" t="s">
        <v>2687</v>
      </c>
      <c r="M947" s="12" t="s">
        <v>2688</v>
      </c>
      <c r="N947" s="12" t="s">
        <v>2689</v>
      </c>
      <c r="O947" s="12" t="s">
        <v>2690</v>
      </c>
      <c r="P947" s="12" t="s">
        <v>1652</v>
      </c>
      <c r="Q947" s="12" t="s">
        <v>1669</v>
      </c>
      <c r="R947" s="12" t="s">
        <v>1671</v>
      </c>
      <c r="S947" s="12" t="s">
        <v>1725</v>
      </c>
      <c r="T947" s="12" t="s">
        <v>2503</v>
      </c>
    </row>
    <row r="948" spans="1:20" x14ac:dyDescent="0.25">
      <c r="A948" s="12" t="s">
        <v>2299</v>
      </c>
      <c r="B948" s="12" t="s">
        <v>746</v>
      </c>
      <c r="C948" s="12" t="s">
        <v>2506</v>
      </c>
      <c r="D948" s="12" t="s">
        <v>6</v>
      </c>
      <c r="E948" s="12" t="s">
        <v>9</v>
      </c>
      <c r="F948" s="12" t="s">
        <v>140</v>
      </c>
      <c r="G948" s="12" t="s">
        <v>393</v>
      </c>
      <c r="H948" s="12" t="s">
        <v>397</v>
      </c>
      <c r="I948" s="12" t="s">
        <v>1252</v>
      </c>
      <c r="J948" s="12" t="s">
        <v>1559</v>
      </c>
      <c r="K948" s="12" t="s">
        <v>2507</v>
      </c>
      <c r="L948" s="12" t="s">
        <v>2669</v>
      </c>
      <c r="M948" s="12" t="s">
        <v>2670</v>
      </c>
      <c r="N948" s="12" t="s">
        <v>2691</v>
      </c>
      <c r="O948" s="12" t="s">
        <v>2692</v>
      </c>
      <c r="P948" s="12" t="s">
        <v>1652</v>
      </c>
      <c r="Q948" s="12" t="s">
        <v>1662</v>
      </c>
      <c r="R948" s="12" t="s">
        <v>1671</v>
      </c>
      <c r="S948" s="12" t="s">
        <v>1735</v>
      </c>
      <c r="T948" s="12" t="s">
        <v>2304</v>
      </c>
    </row>
    <row r="949" spans="1:20" x14ac:dyDescent="0.25">
      <c r="A949" s="12" t="s">
        <v>2299</v>
      </c>
      <c r="B949" s="12" t="s">
        <v>813</v>
      </c>
      <c r="C949" s="12" t="s">
        <v>2508</v>
      </c>
      <c r="D949" s="12" t="s">
        <v>6</v>
      </c>
      <c r="E949" s="12" t="s">
        <v>15</v>
      </c>
      <c r="F949" s="12" t="s">
        <v>140</v>
      </c>
      <c r="G949" s="12" t="s">
        <v>393</v>
      </c>
      <c r="H949" s="12" t="s">
        <v>397</v>
      </c>
      <c r="I949" s="12" t="s">
        <v>171</v>
      </c>
      <c r="J949" s="12" t="s">
        <v>344</v>
      </c>
      <c r="K949" s="12" t="s">
        <v>1630</v>
      </c>
      <c r="L949" s="12" t="s">
        <v>2669</v>
      </c>
      <c r="M949" s="12" t="s">
        <v>2670</v>
      </c>
      <c r="N949" s="12" t="s">
        <v>2691</v>
      </c>
      <c r="O949" s="12" t="s">
        <v>2692</v>
      </c>
      <c r="P949" s="12" t="s">
        <v>1652</v>
      </c>
      <c r="Q949" s="12" t="s">
        <v>1661</v>
      </c>
      <c r="R949" s="12" t="s">
        <v>1671</v>
      </c>
      <c r="S949" s="12" t="s">
        <v>1735</v>
      </c>
      <c r="T949" s="12" t="s">
        <v>2512</v>
      </c>
    </row>
    <row r="950" spans="1:20" x14ac:dyDescent="0.25">
      <c r="A950" s="12" t="s">
        <v>2299</v>
      </c>
      <c r="B950" s="12" t="s">
        <v>659</v>
      </c>
      <c r="C950" s="12" t="s">
        <v>2509</v>
      </c>
      <c r="D950" s="12" t="s">
        <v>6</v>
      </c>
      <c r="E950" s="12" t="s">
        <v>2286</v>
      </c>
      <c r="F950" s="12" t="s">
        <v>140</v>
      </c>
      <c r="G950" s="12" t="s">
        <v>393</v>
      </c>
      <c r="H950" s="12" t="s">
        <v>397</v>
      </c>
      <c r="I950" s="12" t="s">
        <v>205</v>
      </c>
      <c r="J950" s="12" t="s">
        <v>344</v>
      </c>
      <c r="K950" s="12" t="s">
        <v>29</v>
      </c>
      <c r="L950" s="12" t="s">
        <v>2669</v>
      </c>
      <c r="M950" s="12" t="s">
        <v>2670</v>
      </c>
      <c r="N950" s="12" t="s">
        <v>2691</v>
      </c>
      <c r="O950" s="12" t="s">
        <v>2692</v>
      </c>
      <c r="P950" s="12" t="s">
        <v>1652</v>
      </c>
      <c r="Q950" s="12" t="s">
        <v>2300</v>
      </c>
      <c r="R950" s="12" t="s">
        <v>1671</v>
      </c>
      <c r="S950" s="12" t="s">
        <v>1735</v>
      </c>
      <c r="T950" s="12" t="s">
        <v>2342</v>
      </c>
    </row>
    <row r="951" spans="1:20" x14ac:dyDescent="0.25">
      <c r="A951" s="12" t="s">
        <v>2299</v>
      </c>
      <c r="B951" s="12" t="s">
        <v>695</v>
      </c>
      <c r="C951" s="12" t="s">
        <v>2510</v>
      </c>
      <c r="D951" s="12" t="s">
        <v>6</v>
      </c>
      <c r="E951" s="12" t="s">
        <v>16</v>
      </c>
      <c r="F951" s="12" t="s">
        <v>140</v>
      </c>
      <c r="G951" s="12" t="s">
        <v>393</v>
      </c>
      <c r="H951" s="12" t="s">
        <v>397</v>
      </c>
      <c r="I951" s="12" t="s">
        <v>171</v>
      </c>
      <c r="J951" s="12" t="s">
        <v>267</v>
      </c>
      <c r="K951" s="12" t="s">
        <v>170</v>
      </c>
      <c r="L951" s="12" t="s">
        <v>2669</v>
      </c>
      <c r="M951" s="12" t="s">
        <v>2670</v>
      </c>
      <c r="N951" s="12" t="s">
        <v>2691</v>
      </c>
      <c r="O951" s="12" t="s">
        <v>2692</v>
      </c>
      <c r="P951" s="12" t="s">
        <v>1652</v>
      </c>
      <c r="Q951" s="12" t="s">
        <v>1669</v>
      </c>
      <c r="R951" s="12" t="s">
        <v>1671</v>
      </c>
      <c r="S951" s="12" t="s">
        <v>1735</v>
      </c>
      <c r="T951" s="12" t="s">
        <v>2305</v>
      </c>
    </row>
    <row r="952" spans="1:20" x14ac:dyDescent="0.25">
      <c r="A952" s="12" t="s">
        <v>2299</v>
      </c>
      <c r="B952" s="12" t="s">
        <v>672</v>
      </c>
      <c r="C952" s="12" t="s">
        <v>2511</v>
      </c>
      <c r="D952" s="12" t="s">
        <v>6</v>
      </c>
      <c r="E952" s="12" t="s">
        <v>13</v>
      </c>
      <c r="F952" s="12" t="s">
        <v>140</v>
      </c>
      <c r="G952" s="12" t="s">
        <v>393</v>
      </c>
      <c r="H952" s="12" t="s">
        <v>397</v>
      </c>
      <c r="I952" s="12" t="s">
        <v>173</v>
      </c>
      <c r="J952" s="12" t="s">
        <v>344</v>
      </c>
      <c r="K952" s="12" t="s">
        <v>2507</v>
      </c>
      <c r="L952" s="12" t="s">
        <v>2669</v>
      </c>
      <c r="M952" s="12" t="s">
        <v>2670</v>
      </c>
      <c r="N952" s="12" t="s">
        <v>2691</v>
      </c>
      <c r="O952" s="12" t="s">
        <v>2692</v>
      </c>
      <c r="P952" s="12" t="s">
        <v>1652</v>
      </c>
      <c r="Q952" s="12" t="s">
        <v>1666</v>
      </c>
      <c r="R952" s="12" t="s">
        <v>1671</v>
      </c>
      <c r="S952" s="12" t="s">
        <v>1735</v>
      </c>
      <c r="T952" s="12" t="s">
        <v>2513</v>
      </c>
    </row>
    <row r="953" spans="1:20" x14ac:dyDescent="0.25">
      <c r="A953" s="12" t="s">
        <v>2299</v>
      </c>
      <c r="B953" s="12" t="s">
        <v>799</v>
      </c>
      <c r="C953" s="12" t="s">
        <v>2514</v>
      </c>
      <c r="D953" s="12" t="s">
        <v>6</v>
      </c>
      <c r="E953" s="12" t="s">
        <v>11</v>
      </c>
      <c r="F953" s="12" t="s">
        <v>140</v>
      </c>
      <c r="G953" s="12" t="s">
        <v>393</v>
      </c>
      <c r="H953" s="12" t="s">
        <v>397</v>
      </c>
      <c r="I953" s="12" t="s">
        <v>2515</v>
      </c>
      <c r="J953" s="12" t="s">
        <v>1115</v>
      </c>
      <c r="K953" s="12" t="s">
        <v>2516</v>
      </c>
      <c r="L953" s="12" t="s">
        <v>2669</v>
      </c>
      <c r="M953" s="12" t="s">
        <v>2670</v>
      </c>
      <c r="N953" s="12" t="s">
        <v>2693</v>
      </c>
      <c r="O953" s="12" t="s">
        <v>2694</v>
      </c>
      <c r="P953" s="12" t="s">
        <v>1652</v>
      </c>
      <c r="Q953" s="12" t="s">
        <v>1663</v>
      </c>
      <c r="R953" s="12" t="s">
        <v>1671</v>
      </c>
      <c r="S953" s="12" t="s">
        <v>1735</v>
      </c>
      <c r="T953" s="12" t="s">
        <v>2517</v>
      </c>
    </row>
    <row r="954" spans="1:20" x14ac:dyDescent="0.25">
      <c r="A954" s="12" t="s">
        <v>2299</v>
      </c>
      <c r="B954" s="12" t="s">
        <v>715</v>
      </c>
      <c r="C954" s="12" t="s">
        <v>2518</v>
      </c>
      <c r="D954" s="12" t="s">
        <v>8</v>
      </c>
      <c r="E954" s="12" t="s">
        <v>1676</v>
      </c>
      <c r="F954" s="12" t="s">
        <v>140</v>
      </c>
      <c r="G954" s="12" t="s">
        <v>393</v>
      </c>
      <c r="H954" s="12" t="s">
        <v>397</v>
      </c>
      <c r="I954" s="12" t="s">
        <v>2519</v>
      </c>
      <c r="J954" s="12" t="s">
        <v>304</v>
      </c>
      <c r="K954" s="12" t="s">
        <v>2520</v>
      </c>
      <c r="L954" s="12" t="s">
        <v>2669</v>
      </c>
      <c r="M954" s="12" t="s">
        <v>2670</v>
      </c>
      <c r="N954" s="12" t="s">
        <v>2693</v>
      </c>
      <c r="O954" s="12" t="s">
        <v>2694</v>
      </c>
      <c r="P954" s="12" t="s">
        <v>1652</v>
      </c>
      <c r="Q954" s="12" t="s">
        <v>1691</v>
      </c>
      <c r="R954" s="12" t="s">
        <v>1671</v>
      </c>
      <c r="S954" s="12" t="s">
        <v>1735</v>
      </c>
      <c r="T954" s="12" t="s">
        <v>2521</v>
      </c>
    </row>
    <row r="955" spans="1:20" x14ac:dyDescent="0.25">
      <c r="A955" s="12" t="s">
        <v>2299</v>
      </c>
      <c r="B955" s="12" t="s">
        <v>725</v>
      </c>
      <c r="C955" s="12" t="s">
        <v>2522</v>
      </c>
      <c r="D955" s="12" t="s">
        <v>5</v>
      </c>
      <c r="E955" s="12" t="s">
        <v>15</v>
      </c>
      <c r="F955" s="12" t="s">
        <v>140</v>
      </c>
      <c r="G955" s="12" t="s">
        <v>393</v>
      </c>
      <c r="H955" s="12" t="s">
        <v>397</v>
      </c>
      <c r="I955" s="12" t="s">
        <v>2515</v>
      </c>
      <c r="J955" s="12" t="s">
        <v>383</v>
      </c>
      <c r="K955" s="12" t="s">
        <v>2520</v>
      </c>
      <c r="L955" s="12" t="s">
        <v>2669</v>
      </c>
      <c r="M955" s="12" t="s">
        <v>2670</v>
      </c>
      <c r="N955" s="12" t="s">
        <v>2693</v>
      </c>
      <c r="O955" s="12" t="s">
        <v>2694</v>
      </c>
      <c r="P955" s="12" t="s">
        <v>1652</v>
      </c>
      <c r="Q955" s="12" t="s">
        <v>1661</v>
      </c>
      <c r="R955" s="12" t="s">
        <v>1671</v>
      </c>
      <c r="S955" s="12" t="s">
        <v>1735</v>
      </c>
      <c r="T955" s="12" t="s">
        <v>2523</v>
      </c>
    </row>
    <row r="956" spans="1:20" x14ac:dyDescent="0.25">
      <c r="A956" s="12" t="s">
        <v>2299</v>
      </c>
      <c r="B956" s="12" t="s">
        <v>819</v>
      </c>
      <c r="C956" s="12" t="s">
        <v>2524</v>
      </c>
      <c r="D956" s="12" t="s">
        <v>5</v>
      </c>
      <c r="E956" s="12" t="s">
        <v>14</v>
      </c>
      <c r="F956" s="12" t="s">
        <v>140</v>
      </c>
      <c r="G956" s="12" t="s">
        <v>393</v>
      </c>
      <c r="H956" s="12" t="s">
        <v>397</v>
      </c>
      <c r="I956" s="12" t="s">
        <v>2515</v>
      </c>
      <c r="J956" s="12" t="s">
        <v>1138</v>
      </c>
      <c r="K956" s="12" t="s">
        <v>2525</v>
      </c>
      <c r="L956" s="12" t="s">
        <v>2669</v>
      </c>
      <c r="M956" s="12" t="s">
        <v>2670</v>
      </c>
      <c r="N956" s="12" t="s">
        <v>2693</v>
      </c>
      <c r="O956" s="12" t="s">
        <v>2694</v>
      </c>
      <c r="P956" s="12" t="s">
        <v>1652</v>
      </c>
      <c r="Q956" s="12" t="s">
        <v>1668</v>
      </c>
      <c r="R956" s="12" t="s">
        <v>1671</v>
      </c>
      <c r="S956" s="12" t="s">
        <v>1735</v>
      </c>
      <c r="T956" s="12" t="s">
        <v>2526</v>
      </c>
    </row>
    <row r="957" spans="1:20" x14ac:dyDescent="0.25">
      <c r="A957" s="12" t="s">
        <v>2299</v>
      </c>
      <c r="B957" s="12" t="s">
        <v>670</v>
      </c>
      <c r="C957" s="12" t="s">
        <v>2527</v>
      </c>
      <c r="D957" s="12" t="s">
        <v>8</v>
      </c>
      <c r="E957" s="12" t="s">
        <v>15</v>
      </c>
      <c r="F957" s="12" t="s">
        <v>140</v>
      </c>
      <c r="G957" s="12" t="s">
        <v>393</v>
      </c>
      <c r="H957" s="12" t="s">
        <v>397</v>
      </c>
      <c r="I957" s="12" t="s">
        <v>2528</v>
      </c>
      <c r="J957" s="12" t="s">
        <v>1115</v>
      </c>
      <c r="K957" s="12" t="s">
        <v>2529</v>
      </c>
      <c r="L957" s="12" t="s">
        <v>2669</v>
      </c>
      <c r="M957" s="12" t="s">
        <v>2670</v>
      </c>
      <c r="N957" s="12" t="s">
        <v>2693</v>
      </c>
      <c r="O957" s="12" t="s">
        <v>2694</v>
      </c>
      <c r="P957" s="12" t="s">
        <v>1652</v>
      </c>
      <c r="Q957" s="12" t="s">
        <v>1661</v>
      </c>
      <c r="R957" s="12" t="s">
        <v>1671</v>
      </c>
      <c r="S957" s="12" t="s">
        <v>1735</v>
      </c>
      <c r="T957" s="12" t="s">
        <v>2530</v>
      </c>
    </row>
    <row r="958" spans="1:20" x14ac:dyDescent="0.25">
      <c r="A958" s="12" t="s">
        <v>2299</v>
      </c>
      <c r="B958" s="12" t="s">
        <v>693</v>
      </c>
      <c r="C958" s="12" t="s">
        <v>2531</v>
      </c>
      <c r="D958" s="12" t="s">
        <v>5</v>
      </c>
      <c r="E958" s="12" t="s">
        <v>13</v>
      </c>
      <c r="F958" s="12" t="s">
        <v>140</v>
      </c>
      <c r="G958" s="12" t="s">
        <v>393</v>
      </c>
      <c r="H958" s="12" t="s">
        <v>397</v>
      </c>
      <c r="I958" s="12" t="s">
        <v>2532</v>
      </c>
      <c r="J958" s="12" t="s">
        <v>329</v>
      </c>
      <c r="K958" s="12" t="s">
        <v>2533</v>
      </c>
      <c r="L958" s="12" t="s">
        <v>2681</v>
      </c>
      <c r="M958" s="12" t="s">
        <v>2682</v>
      </c>
      <c r="N958" s="12" t="s">
        <v>2695</v>
      </c>
      <c r="O958" s="12" t="s">
        <v>2685</v>
      </c>
      <c r="P958" s="12" t="s">
        <v>1652</v>
      </c>
      <c r="Q958" s="12" t="s">
        <v>1666</v>
      </c>
      <c r="R958" s="12" t="s">
        <v>1671</v>
      </c>
      <c r="S958" s="12" t="s">
        <v>1738</v>
      </c>
      <c r="T958" s="12" t="s">
        <v>2534</v>
      </c>
    </row>
    <row r="959" spans="1:20" x14ac:dyDescent="0.25">
      <c r="A959" s="12" t="s">
        <v>2299</v>
      </c>
      <c r="B959" s="12" t="s">
        <v>817</v>
      </c>
      <c r="C959" s="12" t="s">
        <v>2535</v>
      </c>
      <c r="D959" s="12" t="s">
        <v>5</v>
      </c>
      <c r="E959" s="12" t="s">
        <v>15</v>
      </c>
      <c r="F959" s="12" t="s">
        <v>140</v>
      </c>
      <c r="G959" s="12" t="s">
        <v>393</v>
      </c>
      <c r="H959" s="12" t="s">
        <v>397</v>
      </c>
      <c r="I959" s="12" t="s">
        <v>2536</v>
      </c>
      <c r="J959" s="12" t="s">
        <v>2428</v>
      </c>
      <c r="K959" s="12" t="s">
        <v>159</v>
      </c>
      <c r="L959" s="12" t="s">
        <v>2673</v>
      </c>
      <c r="M959" s="12" t="s">
        <v>2674</v>
      </c>
      <c r="N959" s="12" t="s">
        <v>2695</v>
      </c>
      <c r="O959" s="12" t="s">
        <v>2685</v>
      </c>
      <c r="P959" s="12" t="s">
        <v>1652</v>
      </c>
      <c r="Q959" s="12" t="s">
        <v>1661</v>
      </c>
      <c r="R959" s="12" t="s">
        <v>1671</v>
      </c>
      <c r="S959" s="12" t="s">
        <v>1326</v>
      </c>
      <c r="T959" s="12" t="s">
        <v>2537</v>
      </c>
    </row>
    <row r="960" spans="1:20" x14ac:dyDescent="0.25">
      <c r="A960" s="12" t="s">
        <v>2299</v>
      </c>
      <c r="B960" s="12" t="s">
        <v>807</v>
      </c>
      <c r="C960" s="12" t="s">
        <v>2538</v>
      </c>
      <c r="D960" s="12" t="s">
        <v>6</v>
      </c>
      <c r="E960" s="12" t="s">
        <v>9</v>
      </c>
      <c r="F960" s="12" t="s">
        <v>140</v>
      </c>
      <c r="G960" s="12" t="s">
        <v>393</v>
      </c>
      <c r="H960" s="12" t="s">
        <v>397</v>
      </c>
      <c r="I960" s="12" t="s">
        <v>2539</v>
      </c>
      <c r="J960" s="12" t="s">
        <v>268</v>
      </c>
      <c r="K960" s="12" t="s">
        <v>168</v>
      </c>
      <c r="L960" s="12" t="s">
        <v>2673</v>
      </c>
      <c r="M960" s="12" t="s">
        <v>2674</v>
      </c>
      <c r="N960" s="12" t="s">
        <v>2696</v>
      </c>
      <c r="O960" s="12" t="s">
        <v>2697</v>
      </c>
      <c r="P960" s="12" t="s">
        <v>1652</v>
      </c>
      <c r="Q960" s="12" t="s">
        <v>1662</v>
      </c>
      <c r="R960" s="12" t="s">
        <v>1671</v>
      </c>
      <c r="S960" s="12" t="s">
        <v>1326</v>
      </c>
      <c r="T960" s="12" t="s">
        <v>2564</v>
      </c>
    </row>
    <row r="961" spans="1:20" x14ac:dyDescent="0.25">
      <c r="A961" s="12" t="s">
        <v>2299</v>
      </c>
      <c r="B961" s="12" t="s">
        <v>769</v>
      </c>
      <c r="C961" s="12" t="s">
        <v>2540</v>
      </c>
      <c r="D961" s="12" t="s">
        <v>6</v>
      </c>
      <c r="E961" s="12" t="s">
        <v>15</v>
      </c>
      <c r="F961" s="12" t="s">
        <v>140</v>
      </c>
      <c r="G961" s="12" t="s">
        <v>393</v>
      </c>
      <c r="H961" s="12" t="s">
        <v>397</v>
      </c>
      <c r="I961" s="12" t="s">
        <v>225</v>
      </c>
      <c r="J961" s="12" t="s">
        <v>276</v>
      </c>
      <c r="K961" s="12" t="s">
        <v>2541</v>
      </c>
      <c r="L961" s="12" t="s">
        <v>2673</v>
      </c>
      <c r="M961" s="12" t="s">
        <v>2674</v>
      </c>
      <c r="N961" s="12" t="s">
        <v>2696</v>
      </c>
      <c r="O961" s="12" t="s">
        <v>2697</v>
      </c>
      <c r="P961" s="12" t="s">
        <v>1652</v>
      </c>
      <c r="Q961" s="12" t="s">
        <v>1661</v>
      </c>
      <c r="R961" s="12" t="s">
        <v>1671</v>
      </c>
      <c r="S961" s="12" t="s">
        <v>1326</v>
      </c>
      <c r="T961" s="12" t="s">
        <v>2565</v>
      </c>
    </row>
    <row r="962" spans="1:20" x14ac:dyDescent="0.25">
      <c r="A962" s="12" t="s">
        <v>2299</v>
      </c>
      <c r="B962" s="12" t="s">
        <v>731</v>
      </c>
      <c r="C962" s="12" t="s">
        <v>2542</v>
      </c>
      <c r="D962" s="12" t="s">
        <v>6</v>
      </c>
      <c r="E962" s="12" t="s">
        <v>13</v>
      </c>
      <c r="F962" s="12" t="s">
        <v>140</v>
      </c>
      <c r="G962" s="12" t="s">
        <v>393</v>
      </c>
      <c r="H962" s="12" t="s">
        <v>397</v>
      </c>
      <c r="I962" s="12" t="s">
        <v>225</v>
      </c>
      <c r="J962" s="12" t="s">
        <v>276</v>
      </c>
      <c r="K962" s="12" t="s">
        <v>2541</v>
      </c>
      <c r="L962" s="12" t="s">
        <v>2673</v>
      </c>
      <c r="M962" s="12" t="s">
        <v>2674</v>
      </c>
      <c r="N962" s="12" t="s">
        <v>2696</v>
      </c>
      <c r="O962" s="12" t="s">
        <v>2697</v>
      </c>
      <c r="P962" s="12" t="s">
        <v>1652</v>
      </c>
      <c r="Q962" s="12" t="s">
        <v>1666</v>
      </c>
      <c r="R962" s="12" t="s">
        <v>1671</v>
      </c>
      <c r="S962" s="12" t="s">
        <v>1326</v>
      </c>
      <c r="T962" s="12" t="s">
        <v>2564</v>
      </c>
    </row>
    <row r="963" spans="1:20" x14ac:dyDescent="0.25">
      <c r="A963" s="12" t="s">
        <v>2299</v>
      </c>
      <c r="B963" s="12" t="s">
        <v>797</v>
      </c>
      <c r="C963" s="12" t="s">
        <v>2543</v>
      </c>
      <c r="D963" s="12" t="s">
        <v>8</v>
      </c>
      <c r="E963" s="12" t="s">
        <v>11</v>
      </c>
      <c r="F963" s="12" t="s">
        <v>140</v>
      </c>
      <c r="G963" s="12" t="s">
        <v>393</v>
      </c>
      <c r="H963" s="12" t="s">
        <v>397</v>
      </c>
      <c r="I963" s="12" t="s">
        <v>2544</v>
      </c>
      <c r="J963" s="12" t="s">
        <v>342</v>
      </c>
      <c r="K963" s="12" t="s">
        <v>2545</v>
      </c>
      <c r="L963" s="12" t="s">
        <v>2673</v>
      </c>
      <c r="M963" s="12" t="s">
        <v>2674</v>
      </c>
      <c r="N963" s="12" t="s">
        <v>2696</v>
      </c>
      <c r="O963" s="12" t="s">
        <v>2697</v>
      </c>
      <c r="P963" s="12" t="s">
        <v>1652</v>
      </c>
      <c r="Q963" s="12" t="s">
        <v>1663</v>
      </c>
      <c r="R963" s="12" t="s">
        <v>1671</v>
      </c>
      <c r="S963" s="12" t="s">
        <v>1326</v>
      </c>
      <c r="T963" s="12" t="s">
        <v>2566</v>
      </c>
    </row>
    <row r="964" spans="1:20" x14ac:dyDescent="0.25">
      <c r="A964" s="12" t="s">
        <v>2299</v>
      </c>
      <c r="B964" s="12" t="s">
        <v>677</v>
      </c>
      <c r="C964" s="12" t="s">
        <v>2546</v>
      </c>
      <c r="D964" s="12" t="s">
        <v>8</v>
      </c>
      <c r="E964" s="12" t="s">
        <v>14</v>
      </c>
      <c r="F964" s="12" t="s">
        <v>140</v>
      </c>
      <c r="G964" s="12" t="s">
        <v>393</v>
      </c>
      <c r="H964" s="12" t="s">
        <v>397</v>
      </c>
      <c r="I964" s="12" t="s">
        <v>2547</v>
      </c>
      <c r="J964" s="12" t="s">
        <v>1633</v>
      </c>
      <c r="K964" s="12" t="s">
        <v>2548</v>
      </c>
      <c r="L964" s="12" t="s">
        <v>2673</v>
      </c>
      <c r="M964" s="12" t="s">
        <v>2674</v>
      </c>
      <c r="N964" s="12" t="s">
        <v>2696</v>
      </c>
      <c r="O964" s="12" t="s">
        <v>2697</v>
      </c>
      <c r="P964" s="12" t="s">
        <v>1652</v>
      </c>
      <c r="Q964" s="12" t="s">
        <v>1668</v>
      </c>
      <c r="R964" s="12" t="s">
        <v>1671</v>
      </c>
      <c r="S964" s="12" t="s">
        <v>1326</v>
      </c>
      <c r="T964" s="12" t="s">
        <v>2567</v>
      </c>
    </row>
    <row r="965" spans="1:20" x14ac:dyDescent="0.25">
      <c r="A965" s="12" t="s">
        <v>2299</v>
      </c>
      <c r="B965" s="12" t="s">
        <v>663</v>
      </c>
      <c r="C965" s="12" t="s">
        <v>2549</v>
      </c>
      <c r="D965" s="12" t="s">
        <v>5</v>
      </c>
      <c r="E965" s="12" t="s">
        <v>10</v>
      </c>
      <c r="F965" s="12" t="s">
        <v>140</v>
      </c>
      <c r="G965" s="12" t="s">
        <v>393</v>
      </c>
      <c r="H965" s="12" t="s">
        <v>397</v>
      </c>
      <c r="I965" s="12" t="s">
        <v>2550</v>
      </c>
      <c r="J965" s="12" t="s">
        <v>318</v>
      </c>
      <c r="K965" s="12" t="s">
        <v>2545</v>
      </c>
      <c r="L965" s="12" t="s">
        <v>2673</v>
      </c>
      <c r="M965" s="12" t="s">
        <v>2674</v>
      </c>
      <c r="N965" s="12" t="s">
        <v>2696</v>
      </c>
      <c r="O965" s="12" t="s">
        <v>2697</v>
      </c>
      <c r="P965" s="12" t="s">
        <v>1652</v>
      </c>
      <c r="Q965" s="12" t="s">
        <v>1665</v>
      </c>
      <c r="R965" s="12" t="s">
        <v>1671</v>
      </c>
      <c r="S965" s="12" t="s">
        <v>1326</v>
      </c>
      <c r="T965" s="12" t="s">
        <v>2568</v>
      </c>
    </row>
    <row r="966" spans="1:20" x14ac:dyDescent="0.25">
      <c r="A966" s="12" t="s">
        <v>2299</v>
      </c>
      <c r="B966" s="12" t="s">
        <v>783</v>
      </c>
      <c r="C966" s="12" t="s">
        <v>2551</v>
      </c>
      <c r="D966" s="12" t="s">
        <v>8</v>
      </c>
      <c r="E966" s="12" t="s">
        <v>17</v>
      </c>
      <c r="F966" s="12" t="s">
        <v>140</v>
      </c>
      <c r="G966" s="12" t="s">
        <v>393</v>
      </c>
      <c r="H966" s="12" t="s">
        <v>397</v>
      </c>
      <c r="I966" s="12" t="s">
        <v>2552</v>
      </c>
      <c r="J966" s="12" t="s">
        <v>342</v>
      </c>
      <c r="K966" s="12" t="s">
        <v>2548</v>
      </c>
      <c r="L966" s="12" t="s">
        <v>2673</v>
      </c>
      <c r="M966" s="12" t="s">
        <v>2674</v>
      </c>
      <c r="N966" s="12" t="s">
        <v>2696</v>
      </c>
      <c r="O966" s="12" t="s">
        <v>2697</v>
      </c>
      <c r="P966" s="12" t="s">
        <v>1652</v>
      </c>
      <c r="Q966" s="12" t="s">
        <v>1664</v>
      </c>
      <c r="R966" s="12" t="s">
        <v>1671</v>
      </c>
      <c r="S966" s="12" t="s">
        <v>1326</v>
      </c>
      <c r="T966" s="12" t="s">
        <v>2567</v>
      </c>
    </row>
    <row r="967" spans="1:20" x14ac:dyDescent="0.25">
      <c r="A967" s="12" t="s">
        <v>2299</v>
      </c>
      <c r="B967" s="12" t="s">
        <v>763</v>
      </c>
      <c r="C967" s="12" t="s">
        <v>2553</v>
      </c>
      <c r="D967" s="12" t="s">
        <v>5</v>
      </c>
      <c r="E967" s="12" t="s">
        <v>2286</v>
      </c>
      <c r="F967" s="12" t="s">
        <v>140</v>
      </c>
      <c r="G967" s="12" t="s">
        <v>393</v>
      </c>
      <c r="H967" s="12" t="s">
        <v>397</v>
      </c>
      <c r="I967" s="12" t="s">
        <v>228</v>
      </c>
      <c r="J967" s="12" t="s">
        <v>342</v>
      </c>
      <c r="K967" s="12" t="s">
        <v>386</v>
      </c>
      <c r="L967" s="12" t="s">
        <v>2673</v>
      </c>
      <c r="M967" s="12" t="s">
        <v>2674</v>
      </c>
      <c r="N967" s="12" t="s">
        <v>2696</v>
      </c>
      <c r="O967" s="12" t="s">
        <v>2697</v>
      </c>
      <c r="P967" s="12" t="s">
        <v>1652</v>
      </c>
      <c r="Q967" s="12" t="s">
        <v>2300</v>
      </c>
      <c r="R967" s="12" t="s">
        <v>1671</v>
      </c>
      <c r="S967" s="12" t="s">
        <v>1326</v>
      </c>
      <c r="T967" s="12" t="s">
        <v>2569</v>
      </c>
    </row>
    <row r="968" spans="1:20" x14ac:dyDescent="0.25">
      <c r="A968" s="12" t="s">
        <v>2299</v>
      </c>
      <c r="B968" s="12" t="s">
        <v>822</v>
      </c>
      <c r="C968" s="12" t="s">
        <v>2554</v>
      </c>
      <c r="D968" s="12" t="s">
        <v>5</v>
      </c>
      <c r="E968" s="12" t="s">
        <v>1676</v>
      </c>
      <c r="F968" s="12" t="s">
        <v>140</v>
      </c>
      <c r="G968" s="12" t="s">
        <v>393</v>
      </c>
      <c r="H968" s="12" t="s">
        <v>397</v>
      </c>
      <c r="I968" s="12" t="s">
        <v>2552</v>
      </c>
      <c r="J968" s="12" t="s">
        <v>342</v>
      </c>
      <c r="K968" s="12" t="s">
        <v>2548</v>
      </c>
      <c r="L968" s="12" t="s">
        <v>2673</v>
      </c>
      <c r="M968" s="12" t="s">
        <v>2674</v>
      </c>
      <c r="N968" s="12" t="s">
        <v>2696</v>
      </c>
      <c r="O968" s="12" t="s">
        <v>2697</v>
      </c>
      <c r="P968" s="12" t="s">
        <v>1652</v>
      </c>
      <c r="Q968" s="12" t="s">
        <v>1691</v>
      </c>
      <c r="R968" s="12" t="s">
        <v>1671</v>
      </c>
      <c r="S968" s="12" t="s">
        <v>1326</v>
      </c>
      <c r="T968" s="12" t="s">
        <v>2567</v>
      </c>
    </row>
    <row r="969" spans="1:20" x14ac:dyDescent="0.25">
      <c r="A969" s="12" t="s">
        <v>2299</v>
      </c>
      <c r="B969" s="12" t="s">
        <v>741</v>
      </c>
      <c r="C969" s="12" t="s">
        <v>2555</v>
      </c>
      <c r="D969" s="12" t="s">
        <v>6</v>
      </c>
      <c r="E969" s="12" t="s">
        <v>14</v>
      </c>
      <c r="F969" s="12" t="s">
        <v>141</v>
      </c>
      <c r="G969" s="12" t="s">
        <v>393</v>
      </c>
      <c r="H969" s="12" t="s">
        <v>397</v>
      </c>
      <c r="I969" s="12" t="s">
        <v>2556</v>
      </c>
      <c r="J969" s="12" t="s">
        <v>290</v>
      </c>
      <c r="K969" s="12" t="s">
        <v>182</v>
      </c>
      <c r="L969" s="12" t="s">
        <v>2681</v>
      </c>
      <c r="M969" s="12" t="s">
        <v>2682</v>
      </c>
      <c r="N969" s="12" t="s">
        <v>2698</v>
      </c>
      <c r="O969" s="12" t="s">
        <v>2699</v>
      </c>
      <c r="P969" s="12" t="s">
        <v>1652</v>
      </c>
      <c r="Q969" s="12" t="s">
        <v>1668</v>
      </c>
      <c r="R969" s="12" t="s">
        <v>1671</v>
      </c>
      <c r="S969" s="12" t="s">
        <v>1738</v>
      </c>
      <c r="T969" s="12" t="s">
        <v>2567</v>
      </c>
    </row>
    <row r="970" spans="1:20" x14ac:dyDescent="0.25">
      <c r="A970" s="12" t="s">
        <v>2299</v>
      </c>
      <c r="B970" s="12" t="s">
        <v>826</v>
      </c>
      <c r="C970" s="12" t="s">
        <v>2557</v>
      </c>
      <c r="D970" s="12" t="s">
        <v>6</v>
      </c>
      <c r="E970" s="12" t="s">
        <v>11</v>
      </c>
      <c r="F970" s="12" t="s">
        <v>140</v>
      </c>
      <c r="G970" s="12" t="s">
        <v>393</v>
      </c>
      <c r="H970" s="12" t="s">
        <v>397</v>
      </c>
      <c r="I970" s="12" t="s">
        <v>2558</v>
      </c>
      <c r="J970" s="12" t="s">
        <v>311</v>
      </c>
      <c r="K970" s="12" t="s">
        <v>182</v>
      </c>
      <c r="L970" s="12" t="s">
        <v>2681</v>
      </c>
      <c r="M970" s="12" t="s">
        <v>2682</v>
      </c>
      <c r="N970" s="12" t="s">
        <v>2698</v>
      </c>
      <c r="O970" s="12" t="s">
        <v>2699</v>
      </c>
      <c r="P970" s="12" t="s">
        <v>1652</v>
      </c>
      <c r="Q970" s="12" t="s">
        <v>1663</v>
      </c>
      <c r="R970" s="12" t="s">
        <v>1671</v>
      </c>
      <c r="S970" s="12" t="s">
        <v>1738</v>
      </c>
      <c r="T970" s="12" t="s">
        <v>2570</v>
      </c>
    </row>
    <row r="971" spans="1:20" x14ac:dyDescent="0.25">
      <c r="A971" s="12" t="s">
        <v>2299</v>
      </c>
      <c r="B971" s="12" t="s">
        <v>802</v>
      </c>
      <c r="C971" s="12" t="s">
        <v>2572</v>
      </c>
      <c r="D971" s="12" t="s">
        <v>6</v>
      </c>
      <c r="E971" s="12" t="s">
        <v>15</v>
      </c>
      <c r="F971" s="12" t="s">
        <v>141</v>
      </c>
      <c r="G971" s="12" t="s">
        <v>393</v>
      </c>
      <c r="H971" s="12" t="s">
        <v>397</v>
      </c>
      <c r="I971" s="12" t="s">
        <v>2559</v>
      </c>
      <c r="J971" s="12" t="s">
        <v>2333</v>
      </c>
      <c r="K971" s="12" t="s">
        <v>2560</v>
      </c>
      <c r="L971" s="12" t="s">
        <v>2681</v>
      </c>
      <c r="M971" s="12" t="s">
        <v>2682</v>
      </c>
      <c r="N971" s="12" t="s">
        <v>2698</v>
      </c>
      <c r="O971" s="12" t="s">
        <v>2699</v>
      </c>
      <c r="P971" s="12" t="s">
        <v>1652</v>
      </c>
      <c r="Q971" s="12" t="s">
        <v>1661</v>
      </c>
      <c r="R971" s="12" t="s">
        <v>1671</v>
      </c>
      <c r="S971" s="12" t="s">
        <v>1738</v>
      </c>
      <c r="T971" s="12" t="s">
        <v>2571</v>
      </c>
    </row>
    <row r="972" spans="1:20" x14ac:dyDescent="0.25">
      <c r="A972" s="12" t="s">
        <v>2299</v>
      </c>
      <c r="B972" s="12" t="s">
        <v>745</v>
      </c>
      <c r="C972" s="12" t="s">
        <v>2561</v>
      </c>
      <c r="D972" s="12" t="s">
        <v>6</v>
      </c>
      <c r="E972" s="12" t="s">
        <v>10</v>
      </c>
      <c r="F972" s="12" t="s">
        <v>141</v>
      </c>
      <c r="G972" s="12" t="s">
        <v>393</v>
      </c>
      <c r="H972" s="12" t="s">
        <v>397</v>
      </c>
      <c r="I972" s="12" t="s">
        <v>2559</v>
      </c>
      <c r="J972" s="12" t="s">
        <v>347</v>
      </c>
      <c r="K972" s="12" t="s">
        <v>182</v>
      </c>
      <c r="L972" s="12" t="s">
        <v>2681</v>
      </c>
      <c r="M972" s="12" t="s">
        <v>2682</v>
      </c>
      <c r="N972" s="12" t="s">
        <v>2698</v>
      </c>
      <c r="O972" s="12" t="s">
        <v>2699</v>
      </c>
      <c r="P972" s="12" t="s">
        <v>1652</v>
      </c>
      <c r="Q972" s="12" t="s">
        <v>1665</v>
      </c>
      <c r="R972" s="12" t="s">
        <v>1671</v>
      </c>
      <c r="S972" s="12" t="s">
        <v>1738</v>
      </c>
      <c r="T972" s="12" t="s">
        <v>2571</v>
      </c>
    </row>
    <row r="973" spans="1:20" x14ac:dyDescent="0.25">
      <c r="A973" s="12" t="s">
        <v>2299</v>
      </c>
      <c r="B973" s="12" t="s">
        <v>786</v>
      </c>
      <c r="C973" s="12" t="s">
        <v>2562</v>
      </c>
      <c r="D973" s="12" t="s">
        <v>6</v>
      </c>
      <c r="E973" s="12" t="s">
        <v>9</v>
      </c>
      <c r="F973" s="12" t="s">
        <v>141</v>
      </c>
      <c r="G973" s="12" t="s">
        <v>393</v>
      </c>
      <c r="H973" s="12" t="s">
        <v>397</v>
      </c>
      <c r="I973" s="12" t="s">
        <v>2563</v>
      </c>
      <c r="J973" s="12" t="s">
        <v>284</v>
      </c>
      <c r="K973" s="12" t="s">
        <v>2560</v>
      </c>
      <c r="L973" s="12" t="s">
        <v>2681</v>
      </c>
      <c r="M973" s="12" t="s">
        <v>2682</v>
      </c>
      <c r="N973" s="12" t="s">
        <v>2698</v>
      </c>
      <c r="O973" s="12" t="s">
        <v>2699</v>
      </c>
      <c r="P973" s="12" t="s">
        <v>1652</v>
      </c>
      <c r="Q973" s="12" t="s">
        <v>1662</v>
      </c>
      <c r="R973" s="12" t="s">
        <v>1671</v>
      </c>
      <c r="S973" s="12" t="s">
        <v>1738</v>
      </c>
      <c r="T973" s="12" t="s">
        <v>2571</v>
      </c>
    </row>
    <row r="974" spans="1:20" x14ac:dyDescent="0.25">
      <c r="A974" s="12" t="s">
        <v>2299</v>
      </c>
      <c r="B974" s="12" t="s">
        <v>823</v>
      </c>
      <c r="C974" s="12" t="s">
        <v>2573</v>
      </c>
      <c r="D974" s="12" t="s">
        <v>8</v>
      </c>
      <c r="E974" s="12" t="s">
        <v>13</v>
      </c>
      <c r="F974" s="12" t="s">
        <v>140</v>
      </c>
      <c r="G974" s="12" t="s">
        <v>393</v>
      </c>
      <c r="H974" s="12" t="s">
        <v>397</v>
      </c>
      <c r="I974" s="12" t="s">
        <v>2574</v>
      </c>
      <c r="J974" s="12" t="s">
        <v>895</v>
      </c>
      <c r="K974" s="12" t="s">
        <v>2575</v>
      </c>
      <c r="L974" s="12" t="s">
        <v>2700</v>
      </c>
      <c r="M974" s="12" t="s">
        <v>2701</v>
      </c>
      <c r="N974" s="12" t="s">
        <v>2702</v>
      </c>
      <c r="O974" s="12" t="s">
        <v>2703</v>
      </c>
      <c r="P974" s="12" t="s">
        <v>1652</v>
      </c>
      <c r="Q974" s="12" t="s">
        <v>1666</v>
      </c>
      <c r="R974" s="12" t="s">
        <v>1671</v>
      </c>
      <c r="S974" s="12" t="s">
        <v>1727</v>
      </c>
      <c r="T974" s="12" t="s">
        <v>2576</v>
      </c>
    </row>
    <row r="975" spans="1:20" x14ac:dyDescent="0.25">
      <c r="A975" s="12" t="s">
        <v>2299</v>
      </c>
      <c r="B975" s="12" t="s">
        <v>818</v>
      </c>
      <c r="C975" s="12" t="s">
        <v>2577</v>
      </c>
      <c r="D975" s="12" t="s">
        <v>8</v>
      </c>
      <c r="E975" s="12" t="s">
        <v>11</v>
      </c>
      <c r="F975" s="12" t="s">
        <v>140</v>
      </c>
      <c r="G975" s="12" t="s">
        <v>393</v>
      </c>
      <c r="H975" s="12" t="s">
        <v>397</v>
      </c>
      <c r="I975" s="12" t="s">
        <v>2578</v>
      </c>
      <c r="J975" s="12" t="s">
        <v>222</v>
      </c>
      <c r="K975" s="12" t="s">
        <v>182</v>
      </c>
      <c r="L975" s="12" t="s">
        <v>2704</v>
      </c>
      <c r="M975" s="12" t="s">
        <v>2705</v>
      </c>
      <c r="N975" s="12" t="s">
        <v>2702</v>
      </c>
      <c r="O975" s="12" t="s">
        <v>2703</v>
      </c>
      <c r="P975" s="12" t="s">
        <v>1652</v>
      </c>
      <c r="Q975" s="12" t="s">
        <v>1663</v>
      </c>
      <c r="R975" s="12" t="s">
        <v>1671</v>
      </c>
      <c r="S975" s="12" t="s">
        <v>1728</v>
      </c>
      <c r="T975" s="12" t="s">
        <v>2579</v>
      </c>
    </row>
    <row r="976" spans="1:20" x14ac:dyDescent="0.25">
      <c r="A976" s="12" t="s">
        <v>2299</v>
      </c>
      <c r="B976" s="12" t="s">
        <v>735</v>
      </c>
      <c r="C976" s="12" t="s">
        <v>2580</v>
      </c>
      <c r="D976" s="12" t="s">
        <v>6</v>
      </c>
      <c r="E976" s="12" t="s">
        <v>9</v>
      </c>
      <c r="F976" s="12" t="s">
        <v>140</v>
      </c>
      <c r="G976" s="12" t="s">
        <v>393</v>
      </c>
      <c r="H976" s="12" t="s">
        <v>397</v>
      </c>
      <c r="I976" s="12" t="s">
        <v>2581</v>
      </c>
      <c r="J976" s="12" t="s">
        <v>2582</v>
      </c>
      <c r="K976" s="12" t="s">
        <v>2354</v>
      </c>
      <c r="L976" s="12" t="s">
        <v>2700</v>
      </c>
      <c r="M976" s="12" t="s">
        <v>2701</v>
      </c>
      <c r="N976" s="12" t="s">
        <v>2702</v>
      </c>
      <c r="O976" s="12" t="s">
        <v>2703</v>
      </c>
      <c r="P976" s="12" t="s">
        <v>1652</v>
      </c>
      <c r="Q976" s="12" t="s">
        <v>1662</v>
      </c>
      <c r="R976" s="12" t="s">
        <v>1671</v>
      </c>
      <c r="S976" s="12" t="s">
        <v>1727</v>
      </c>
      <c r="T976" s="12" t="s">
        <v>2583</v>
      </c>
    </row>
    <row r="977" spans="1:20" x14ac:dyDescent="0.25">
      <c r="A977" s="12" t="s">
        <v>2299</v>
      </c>
      <c r="B977" s="12" t="s">
        <v>714</v>
      </c>
      <c r="C977" s="12" t="s">
        <v>2584</v>
      </c>
      <c r="D977" s="12" t="s">
        <v>6</v>
      </c>
      <c r="E977" s="12" t="s">
        <v>1676</v>
      </c>
      <c r="F977" s="12" t="s">
        <v>140</v>
      </c>
      <c r="G977" s="12" t="s">
        <v>393</v>
      </c>
      <c r="H977" s="12" t="s">
        <v>397</v>
      </c>
      <c r="I977" s="12" t="s">
        <v>2585</v>
      </c>
      <c r="J977" s="12" t="s">
        <v>116</v>
      </c>
      <c r="K977" s="12" t="s">
        <v>2380</v>
      </c>
      <c r="L977" s="12" t="s">
        <v>2704</v>
      </c>
      <c r="M977" s="12" t="s">
        <v>2705</v>
      </c>
      <c r="N977" s="12" t="s">
        <v>2702</v>
      </c>
      <c r="O977" s="12" t="s">
        <v>2703</v>
      </c>
      <c r="P977" s="12" t="s">
        <v>1652</v>
      </c>
      <c r="Q977" s="12" t="s">
        <v>1691</v>
      </c>
      <c r="R977" s="12" t="s">
        <v>1671</v>
      </c>
      <c r="S977" s="12" t="s">
        <v>1728</v>
      </c>
      <c r="T977" s="12" t="s">
        <v>2586</v>
      </c>
    </row>
    <row r="978" spans="1:20" x14ac:dyDescent="0.25">
      <c r="A978" s="12" t="s">
        <v>2299</v>
      </c>
      <c r="B978" s="12" t="s">
        <v>689</v>
      </c>
      <c r="C978" s="12" t="s">
        <v>2587</v>
      </c>
      <c r="D978" s="12" t="s">
        <v>6</v>
      </c>
      <c r="E978" s="12" t="s">
        <v>16</v>
      </c>
      <c r="F978" s="12" t="s">
        <v>140</v>
      </c>
      <c r="G978" s="12" t="s">
        <v>393</v>
      </c>
      <c r="H978" s="12" t="s">
        <v>397</v>
      </c>
      <c r="I978" s="12" t="s">
        <v>2588</v>
      </c>
      <c r="J978" s="12" t="s">
        <v>938</v>
      </c>
      <c r="K978" s="12" t="s">
        <v>248</v>
      </c>
      <c r="L978" s="12" t="s">
        <v>2700</v>
      </c>
      <c r="M978" s="12" t="s">
        <v>2701</v>
      </c>
      <c r="N978" s="12" t="s">
        <v>2702</v>
      </c>
      <c r="O978" s="12" t="s">
        <v>2703</v>
      </c>
      <c r="P978" s="12" t="s">
        <v>1652</v>
      </c>
      <c r="Q978" s="12" t="s">
        <v>1669</v>
      </c>
      <c r="R978" s="12" t="s">
        <v>1671</v>
      </c>
      <c r="S978" s="12" t="s">
        <v>1727</v>
      </c>
      <c r="T978" s="12" t="s">
        <v>2589</v>
      </c>
    </row>
    <row r="979" spans="1:20" x14ac:dyDescent="0.25">
      <c r="A979" s="12" t="s">
        <v>2299</v>
      </c>
      <c r="B979" s="12" t="s">
        <v>680</v>
      </c>
      <c r="C979" s="12" t="s">
        <v>2590</v>
      </c>
      <c r="D979" s="12" t="s">
        <v>6</v>
      </c>
      <c r="E979" s="12" t="s">
        <v>14</v>
      </c>
      <c r="F979" s="12" t="s">
        <v>140</v>
      </c>
      <c r="G979" s="12" t="s">
        <v>393</v>
      </c>
      <c r="H979" s="12" t="s">
        <v>397</v>
      </c>
      <c r="I979" s="12" t="s">
        <v>2585</v>
      </c>
      <c r="J979" s="12" t="s">
        <v>116</v>
      </c>
      <c r="K979" s="12" t="s">
        <v>2380</v>
      </c>
      <c r="L979" s="12" t="s">
        <v>2704</v>
      </c>
      <c r="M979" s="12" t="s">
        <v>2705</v>
      </c>
      <c r="N979" s="12" t="s">
        <v>2702</v>
      </c>
      <c r="O979" s="12" t="s">
        <v>2703</v>
      </c>
      <c r="P979" s="12" t="s">
        <v>1652</v>
      </c>
      <c r="Q979" s="12" t="s">
        <v>1668</v>
      </c>
      <c r="R979" s="12" t="s">
        <v>1671</v>
      </c>
      <c r="S979" s="12" t="s">
        <v>1728</v>
      </c>
      <c r="T979" s="12" t="s">
        <v>2591</v>
      </c>
    </row>
    <row r="980" spans="1:20" x14ac:dyDescent="0.25">
      <c r="A980" s="12" t="s">
        <v>2299</v>
      </c>
      <c r="B980" s="12" t="s">
        <v>644</v>
      </c>
      <c r="C980" s="12" t="s">
        <v>2592</v>
      </c>
      <c r="D980" s="12" t="s">
        <v>6</v>
      </c>
      <c r="E980" s="12" t="s">
        <v>10</v>
      </c>
      <c r="F980" s="12" t="s">
        <v>140</v>
      </c>
      <c r="G980" s="12" t="s">
        <v>393</v>
      </c>
      <c r="H980" s="12" t="s">
        <v>397</v>
      </c>
      <c r="I980" s="12" t="s">
        <v>2581</v>
      </c>
      <c r="J980" s="12" t="s">
        <v>2582</v>
      </c>
      <c r="K980" s="12" t="s">
        <v>2354</v>
      </c>
      <c r="L980" s="12" t="s">
        <v>2700</v>
      </c>
      <c r="M980" s="12" t="s">
        <v>2701</v>
      </c>
      <c r="N980" s="12" t="s">
        <v>2702</v>
      </c>
      <c r="O980" s="12" t="s">
        <v>2703</v>
      </c>
      <c r="P980" s="12" t="s">
        <v>1652</v>
      </c>
      <c r="Q980" s="12" t="s">
        <v>1665</v>
      </c>
      <c r="R980" s="12" t="s">
        <v>1671</v>
      </c>
      <c r="S980" s="12" t="s">
        <v>1727</v>
      </c>
      <c r="T980" s="12" t="s">
        <v>2570</v>
      </c>
    </row>
    <row r="981" spans="1:20" x14ac:dyDescent="0.25">
      <c r="A981" s="12" t="s">
        <v>2299</v>
      </c>
      <c r="B981" s="12" t="s">
        <v>798</v>
      </c>
      <c r="C981" s="12" t="s">
        <v>2593</v>
      </c>
      <c r="D981" s="12" t="s">
        <v>6</v>
      </c>
      <c r="E981" s="12" t="s">
        <v>15</v>
      </c>
      <c r="F981" s="12" t="s">
        <v>140</v>
      </c>
      <c r="G981" s="12" t="s">
        <v>393</v>
      </c>
      <c r="H981" s="12" t="s">
        <v>397</v>
      </c>
      <c r="I981" s="12" t="s">
        <v>2578</v>
      </c>
      <c r="J981" s="12" t="s">
        <v>262</v>
      </c>
      <c r="K981" s="12" t="s">
        <v>2380</v>
      </c>
      <c r="L981" s="12" t="s">
        <v>2704</v>
      </c>
      <c r="M981" s="12" t="s">
        <v>2705</v>
      </c>
      <c r="N981" s="12" t="s">
        <v>2702</v>
      </c>
      <c r="O981" s="12" t="s">
        <v>2703</v>
      </c>
      <c r="P981" s="12" t="s">
        <v>1652</v>
      </c>
      <c r="Q981" s="12" t="s">
        <v>1661</v>
      </c>
      <c r="R981" s="12" t="s">
        <v>1671</v>
      </c>
      <c r="S981" s="12" t="s">
        <v>1728</v>
      </c>
      <c r="T981" s="12" t="s">
        <v>2591</v>
      </c>
    </row>
    <row r="982" spans="1:20" x14ac:dyDescent="0.25">
      <c r="A982" s="12" t="s">
        <v>2299</v>
      </c>
      <c r="B982" s="12" t="s">
        <v>691</v>
      </c>
      <c r="C982" s="12" t="s">
        <v>2594</v>
      </c>
      <c r="D982" s="12" t="s">
        <v>6</v>
      </c>
      <c r="E982" s="12" t="s">
        <v>17</v>
      </c>
      <c r="F982" s="12" t="s">
        <v>140</v>
      </c>
      <c r="G982" s="12" t="s">
        <v>393</v>
      </c>
      <c r="H982" s="12" t="s">
        <v>397</v>
      </c>
      <c r="I982" s="12" t="s">
        <v>2595</v>
      </c>
      <c r="J982" s="12" t="s">
        <v>149</v>
      </c>
      <c r="K982" s="12" t="s">
        <v>2380</v>
      </c>
      <c r="L982" s="12" t="s">
        <v>2704</v>
      </c>
      <c r="M982" s="12" t="s">
        <v>2705</v>
      </c>
      <c r="N982" s="12" t="s">
        <v>2702</v>
      </c>
      <c r="O982" s="12" t="s">
        <v>2703</v>
      </c>
      <c r="P982" s="12" t="s">
        <v>1652</v>
      </c>
      <c r="Q982" s="12" t="s">
        <v>1664</v>
      </c>
      <c r="R982" s="12" t="s">
        <v>1671</v>
      </c>
      <c r="S982" s="12" t="s">
        <v>1728</v>
      </c>
      <c r="T982" s="12" t="s">
        <v>2596</v>
      </c>
    </row>
    <row r="983" spans="1:20" x14ac:dyDescent="0.25">
      <c r="A983" s="12" t="s">
        <v>2299</v>
      </c>
      <c r="B983" s="12" t="s">
        <v>667</v>
      </c>
      <c r="C983" s="12" t="s">
        <v>2597</v>
      </c>
      <c r="D983" s="12" t="s">
        <v>6</v>
      </c>
      <c r="E983" s="12" t="s">
        <v>2286</v>
      </c>
      <c r="F983" s="12" t="s">
        <v>140</v>
      </c>
      <c r="G983" s="12" t="s">
        <v>393</v>
      </c>
      <c r="H983" s="12" t="s">
        <v>397</v>
      </c>
      <c r="I983" s="12" t="s">
        <v>2598</v>
      </c>
      <c r="J983" s="12" t="s">
        <v>337</v>
      </c>
      <c r="K983" s="12" t="s">
        <v>248</v>
      </c>
      <c r="L983" s="12" t="s">
        <v>2700</v>
      </c>
      <c r="M983" s="12" t="s">
        <v>2701</v>
      </c>
      <c r="N983" s="12" t="s">
        <v>2702</v>
      </c>
      <c r="O983" s="12" t="s">
        <v>2703</v>
      </c>
      <c r="P983" s="12" t="s">
        <v>1652</v>
      </c>
      <c r="Q983" s="12" t="s">
        <v>2300</v>
      </c>
      <c r="R983" s="12" t="s">
        <v>1671</v>
      </c>
      <c r="S983" s="12" t="s">
        <v>1727</v>
      </c>
      <c r="T983" s="12" t="s">
        <v>2599</v>
      </c>
    </row>
    <row r="984" spans="1:20" x14ac:dyDescent="0.25">
      <c r="A984" s="12" t="s">
        <v>2299</v>
      </c>
      <c r="B984" s="12" t="s">
        <v>736</v>
      </c>
      <c r="C984" s="12" t="s">
        <v>2600</v>
      </c>
      <c r="D984" s="12" t="s">
        <v>5</v>
      </c>
      <c r="E984" s="12" t="s">
        <v>15</v>
      </c>
      <c r="F984" s="12" t="s">
        <v>140</v>
      </c>
      <c r="G984" s="12" t="s">
        <v>393</v>
      </c>
      <c r="H984" s="12" t="s">
        <v>397</v>
      </c>
      <c r="I984" s="12" t="s">
        <v>2601</v>
      </c>
      <c r="J984" s="12" t="s">
        <v>297</v>
      </c>
      <c r="K984" s="12" t="s">
        <v>2602</v>
      </c>
      <c r="L984" s="12" t="s">
        <v>2687</v>
      </c>
      <c r="M984" s="12" t="s">
        <v>2688</v>
      </c>
      <c r="N984" s="12" t="s">
        <v>2706</v>
      </c>
      <c r="O984" s="12" t="s">
        <v>2691</v>
      </c>
      <c r="P984" s="12" t="s">
        <v>1652</v>
      </c>
      <c r="Q984" s="12" t="s">
        <v>1661</v>
      </c>
      <c r="R984" s="12" t="s">
        <v>1671</v>
      </c>
      <c r="S984" s="12" t="s">
        <v>1725</v>
      </c>
      <c r="T984" s="12" t="s">
        <v>2612</v>
      </c>
    </row>
    <row r="985" spans="1:20" x14ac:dyDescent="0.25">
      <c r="A985" s="12" t="s">
        <v>2299</v>
      </c>
      <c r="B985" s="12" t="s">
        <v>821</v>
      </c>
      <c r="C985" s="12" t="s">
        <v>2603</v>
      </c>
      <c r="D985" s="12" t="s">
        <v>5</v>
      </c>
      <c r="E985" s="12" t="s">
        <v>9</v>
      </c>
      <c r="F985" s="12" t="s">
        <v>140</v>
      </c>
      <c r="G985" s="12" t="s">
        <v>393</v>
      </c>
      <c r="H985" s="12" t="s">
        <v>397</v>
      </c>
      <c r="I985" s="12" t="s">
        <v>2604</v>
      </c>
      <c r="J985" s="12" t="s">
        <v>290</v>
      </c>
      <c r="K985" s="12" t="s">
        <v>238</v>
      </c>
      <c r="L985" s="12" t="s">
        <v>2687</v>
      </c>
      <c r="M985" s="12" t="s">
        <v>2688</v>
      </c>
      <c r="N985" s="12" t="s">
        <v>2706</v>
      </c>
      <c r="O985" s="12" t="s">
        <v>2691</v>
      </c>
      <c r="P985" s="12" t="s">
        <v>1652</v>
      </c>
      <c r="Q985" s="12" t="s">
        <v>1662</v>
      </c>
      <c r="R985" s="12" t="s">
        <v>1671</v>
      </c>
      <c r="S985" s="12" t="s">
        <v>1725</v>
      </c>
      <c r="T985" s="12" t="s">
        <v>2613</v>
      </c>
    </row>
    <row r="986" spans="1:20" x14ac:dyDescent="0.25">
      <c r="A986" s="12" t="s">
        <v>2299</v>
      </c>
      <c r="B986" s="12" t="s">
        <v>658</v>
      </c>
      <c r="C986" s="12" t="s">
        <v>2605</v>
      </c>
      <c r="D986" s="12" t="s">
        <v>6</v>
      </c>
      <c r="E986" s="12" t="s">
        <v>13</v>
      </c>
      <c r="F986" s="12" t="s">
        <v>140</v>
      </c>
      <c r="G986" s="12" t="s">
        <v>393</v>
      </c>
      <c r="H986" s="12" t="s">
        <v>397</v>
      </c>
      <c r="I986" s="12" t="s">
        <v>2606</v>
      </c>
      <c r="J986" s="12" t="s">
        <v>290</v>
      </c>
      <c r="K986" s="12" t="s">
        <v>2607</v>
      </c>
      <c r="L986" s="12" t="s">
        <v>2687</v>
      </c>
      <c r="M986" s="12" t="s">
        <v>2688</v>
      </c>
      <c r="N986" s="12" t="s">
        <v>2707</v>
      </c>
      <c r="O986" s="12" t="s">
        <v>2708</v>
      </c>
      <c r="P986" s="12" t="s">
        <v>1652</v>
      </c>
      <c r="Q986" s="12" t="s">
        <v>1666</v>
      </c>
      <c r="R986" s="12" t="s">
        <v>1671</v>
      </c>
      <c r="S986" s="12" t="s">
        <v>1725</v>
      </c>
      <c r="T986" s="12" t="s">
        <v>2614</v>
      </c>
    </row>
    <row r="987" spans="1:20" x14ac:dyDescent="0.25">
      <c r="A987" s="12" t="s">
        <v>2299</v>
      </c>
      <c r="B987" s="12" t="s">
        <v>772</v>
      </c>
      <c r="C987" s="12" t="s">
        <v>2608</v>
      </c>
      <c r="D987" s="12" t="s">
        <v>8</v>
      </c>
      <c r="E987" s="12" t="s">
        <v>16</v>
      </c>
      <c r="F987" s="12" t="s">
        <v>140</v>
      </c>
      <c r="G987" s="12" t="s">
        <v>393</v>
      </c>
      <c r="H987" s="12" t="s">
        <v>397</v>
      </c>
      <c r="I987" s="12" t="s">
        <v>2516</v>
      </c>
      <c r="J987" s="12" t="s">
        <v>342</v>
      </c>
      <c r="K987" s="12" t="s">
        <v>2607</v>
      </c>
      <c r="L987" s="12" t="s">
        <v>2687</v>
      </c>
      <c r="M987" s="12" t="s">
        <v>2688</v>
      </c>
      <c r="N987" s="12" t="s">
        <v>2707</v>
      </c>
      <c r="O987" s="12" t="s">
        <v>2708</v>
      </c>
      <c r="P987" s="12" t="s">
        <v>1652</v>
      </c>
      <c r="Q987" s="12" t="s">
        <v>1669</v>
      </c>
      <c r="R987" s="12" t="s">
        <v>1671</v>
      </c>
      <c r="S987" s="12" t="s">
        <v>1725</v>
      </c>
      <c r="T987" s="12" t="s">
        <v>815</v>
      </c>
    </row>
    <row r="988" spans="1:20" x14ac:dyDescent="0.25">
      <c r="A988" s="12" t="s">
        <v>2299</v>
      </c>
      <c r="B988" s="12" t="s">
        <v>801</v>
      </c>
      <c r="C988" s="12" t="s">
        <v>2609</v>
      </c>
      <c r="D988" s="12" t="s">
        <v>8</v>
      </c>
      <c r="E988" s="12" t="s">
        <v>14</v>
      </c>
      <c r="F988" s="12" t="s">
        <v>140</v>
      </c>
      <c r="G988" s="12" t="s">
        <v>393</v>
      </c>
      <c r="H988" s="12" t="s">
        <v>397</v>
      </c>
      <c r="I988" s="12" t="s">
        <v>2610</v>
      </c>
      <c r="J988" s="12" t="s">
        <v>2394</v>
      </c>
      <c r="K988" s="12" t="s">
        <v>2611</v>
      </c>
      <c r="L988" s="12" t="s">
        <v>2687</v>
      </c>
      <c r="M988" s="12" t="s">
        <v>2688</v>
      </c>
      <c r="N988" s="12" t="s">
        <v>2707</v>
      </c>
      <c r="O988" s="12" t="s">
        <v>2708</v>
      </c>
      <c r="P988" s="12" t="s">
        <v>1652</v>
      </c>
      <c r="Q988" s="12" t="s">
        <v>1668</v>
      </c>
      <c r="R988" s="12" t="s">
        <v>1671</v>
      </c>
      <c r="S988" s="12" t="s">
        <v>1725</v>
      </c>
      <c r="T988" s="12" t="s">
        <v>815</v>
      </c>
    </row>
    <row r="989" spans="1:20" x14ac:dyDescent="0.25">
      <c r="A989" s="12" t="s">
        <v>2299</v>
      </c>
      <c r="B989" s="12" t="s">
        <v>785</v>
      </c>
      <c r="C989" s="12" t="s">
        <v>2615</v>
      </c>
      <c r="D989" s="12" t="s">
        <v>8</v>
      </c>
      <c r="E989" s="12" t="s">
        <v>14</v>
      </c>
      <c r="F989" s="12" t="s">
        <v>140</v>
      </c>
      <c r="G989" s="12" t="s">
        <v>393</v>
      </c>
      <c r="H989" s="12" t="s">
        <v>397</v>
      </c>
      <c r="I989" s="12" t="s">
        <v>2616</v>
      </c>
      <c r="J989" s="12" t="s">
        <v>2617</v>
      </c>
      <c r="K989" s="12" t="s">
        <v>1208</v>
      </c>
      <c r="L989" s="12" t="s">
        <v>2687</v>
      </c>
      <c r="M989" s="12" t="s">
        <v>2688</v>
      </c>
      <c r="N989" s="12" t="s">
        <v>2709</v>
      </c>
      <c r="O989" s="12" t="s">
        <v>2695</v>
      </c>
      <c r="P989" s="12" t="s">
        <v>1652</v>
      </c>
      <c r="Q989" s="12" t="s">
        <v>1668</v>
      </c>
      <c r="R989" s="12" t="s">
        <v>1671</v>
      </c>
      <c r="S989" s="12" t="s">
        <v>1725</v>
      </c>
      <c r="T989" s="12" t="s">
        <v>2618</v>
      </c>
    </row>
    <row r="990" spans="1:20" x14ac:dyDescent="0.25">
      <c r="A990" s="12" t="s">
        <v>2299</v>
      </c>
      <c r="B990" s="12" t="s">
        <v>824</v>
      </c>
      <c r="C990" s="12" t="s">
        <v>2619</v>
      </c>
      <c r="D990" s="12" t="s">
        <v>6</v>
      </c>
      <c r="E990" s="12" t="s">
        <v>15</v>
      </c>
      <c r="F990" s="12" t="s">
        <v>140</v>
      </c>
      <c r="G990" s="12" t="s">
        <v>393</v>
      </c>
      <c r="H990" s="12" t="s">
        <v>397</v>
      </c>
      <c r="I990" s="12" t="s">
        <v>2616</v>
      </c>
      <c r="J990" s="12" t="s">
        <v>2617</v>
      </c>
      <c r="K990" s="12" t="s">
        <v>1208</v>
      </c>
      <c r="L990" s="12" t="s">
        <v>2687</v>
      </c>
      <c r="M990" s="12" t="s">
        <v>2688</v>
      </c>
      <c r="N990" s="12" t="s">
        <v>2709</v>
      </c>
      <c r="O990" s="12" t="s">
        <v>2695</v>
      </c>
      <c r="P990" s="12" t="s">
        <v>1652</v>
      </c>
      <c r="Q990" s="12" t="s">
        <v>1661</v>
      </c>
      <c r="R990" s="12" t="s">
        <v>1671</v>
      </c>
      <c r="S990" s="12" t="s">
        <v>1725</v>
      </c>
      <c r="T990" s="12" t="s">
        <v>2620</v>
      </c>
    </row>
    <row r="991" spans="1:20" x14ac:dyDescent="0.25">
      <c r="A991" s="12" t="s">
        <v>2299</v>
      </c>
      <c r="B991" s="12" t="s">
        <v>791</v>
      </c>
      <c r="C991" s="12" t="s">
        <v>2621</v>
      </c>
      <c r="D991" s="12" t="s">
        <v>6</v>
      </c>
      <c r="E991" s="12" t="s">
        <v>2288</v>
      </c>
      <c r="F991" s="12" t="s">
        <v>140</v>
      </c>
      <c r="G991" s="12" t="s">
        <v>393</v>
      </c>
      <c r="H991" s="12" t="s">
        <v>397</v>
      </c>
      <c r="I991" s="12" t="s">
        <v>2516</v>
      </c>
      <c r="J991" s="12" t="s">
        <v>346</v>
      </c>
      <c r="K991" s="12" t="s">
        <v>2622</v>
      </c>
      <c r="L991" s="12" t="s">
        <v>2687</v>
      </c>
      <c r="M991" s="12" t="s">
        <v>2688</v>
      </c>
      <c r="N991" s="12" t="s">
        <v>2709</v>
      </c>
      <c r="O991" s="12" t="s">
        <v>2695</v>
      </c>
      <c r="P991" s="12" t="s">
        <v>1652</v>
      </c>
      <c r="Q991" s="12" t="s">
        <v>2302</v>
      </c>
      <c r="R991" s="12" t="s">
        <v>1671</v>
      </c>
      <c r="S991" s="12" t="s">
        <v>1725</v>
      </c>
      <c r="T991" s="12" t="s">
        <v>2620</v>
      </c>
    </row>
    <row r="992" spans="1:20" x14ac:dyDescent="0.25">
      <c r="A992" s="12" t="s">
        <v>2299</v>
      </c>
      <c r="B992" s="12" t="s">
        <v>738</v>
      </c>
      <c r="C992" s="12" t="s">
        <v>2623</v>
      </c>
      <c r="D992" s="12" t="s">
        <v>5</v>
      </c>
      <c r="E992" s="12" t="s">
        <v>9</v>
      </c>
      <c r="F992" s="12" t="s">
        <v>140</v>
      </c>
      <c r="G992" s="12" t="s">
        <v>393</v>
      </c>
      <c r="H992" s="12" t="s">
        <v>397</v>
      </c>
      <c r="I992" s="12" t="s">
        <v>2516</v>
      </c>
      <c r="J992" s="12" t="s">
        <v>346</v>
      </c>
      <c r="K992" s="12" t="s">
        <v>2622</v>
      </c>
      <c r="L992" s="12" t="s">
        <v>2687</v>
      </c>
      <c r="M992" s="12" t="s">
        <v>2688</v>
      </c>
      <c r="N992" s="12" t="s">
        <v>2709</v>
      </c>
      <c r="O992" s="12" t="s">
        <v>2695</v>
      </c>
      <c r="P992" s="12" t="s">
        <v>1652</v>
      </c>
      <c r="Q992" s="12" t="s">
        <v>1662</v>
      </c>
      <c r="R992" s="12" t="s">
        <v>1671</v>
      </c>
      <c r="S992" s="12" t="s">
        <v>1725</v>
      </c>
      <c r="T992" s="12" t="s">
        <v>2624</v>
      </c>
    </row>
    <row r="993" spans="1:20" x14ac:dyDescent="0.25">
      <c r="A993" s="12" t="s">
        <v>2299</v>
      </c>
      <c r="B993" s="12" t="s">
        <v>690</v>
      </c>
      <c r="C993" s="12" t="s">
        <v>2625</v>
      </c>
      <c r="D993" s="12" t="s">
        <v>8</v>
      </c>
      <c r="E993" s="12" t="s">
        <v>12</v>
      </c>
      <c r="F993" s="12" t="s">
        <v>140</v>
      </c>
      <c r="G993" s="12" t="s">
        <v>393</v>
      </c>
      <c r="H993" s="12" t="s">
        <v>397</v>
      </c>
      <c r="I993" s="12" t="s">
        <v>2525</v>
      </c>
      <c r="J993" s="12" t="s">
        <v>346</v>
      </c>
      <c r="K993" s="12" t="s">
        <v>254</v>
      </c>
      <c r="L993" s="12" t="s">
        <v>2687</v>
      </c>
      <c r="M993" s="12" t="s">
        <v>2688</v>
      </c>
      <c r="N993" s="12" t="s">
        <v>2709</v>
      </c>
      <c r="O993" s="12" t="s">
        <v>2695</v>
      </c>
      <c r="P993" s="12" t="s">
        <v>1652</v>
      </c>
      <c r="Q993" s="12" t="s">
        <v>1667</v>
      </c>
      <c r="R993" s="12" t="s">
        <v>1671</v>
      </c>
      <c r="S993" s="12" t="s">
        <v>1725</v>
      </c>
      <c r="T993" s="12" t="s">
        <v>2618</v>
      </c>
    </row>
    <row r="994" spans="1:20" x14ac:dyDescent="0.25">
      <c r="A994" s="12" t="s">
        <v>2299</v>
      </c>
      <c r="B994" s="12" t="s">
        <v>809</v>
      </c>
      <c r="C994" s="12" t="s">
        <v>2626</v>
      </c>
      <c r="D994" s="12" t="s">
        <v>8</v>
      </c>
      <c r="E994" s="12" t="s">
        <v>1676</v>
      </c>
      <c r="F994" s="12" t="s">
        <v>140</v>
      </c>
      <c r="G994" s="12" t="s">
        <v>393</v>
      </c>
      <c r="H994" s="12" t="s">
        <v>397</v>
      </c>
      <c r="I994" s="12" t="s">
        <v>2520</v>
      </c>
      <c r="J994" s="12" t="s">
        <v>369</v>
      </c>
      <c r="K994" s="12" t="s">
        <v>2622</v>
      </c>
      <c r="L994" s="12" t="s">
        <v>2687</v>
      </c>
      <c r="M994" s="12" t="s">
        <v>2688</v>
      </c>
      <c r="N994" s="12" t="s">
        <v>2709</v>
      </c>
      <c r="O994" s="12" t="s">
        <v>2695</v>
      </c>
      <c r="P994" s="12" t="s">
        <v>1652</v>
      </c>
      <c r="Q994" s="12" t="s">
        <v>1691</v>
      </c>
      <c r="R994" s="12" t="s">
        <v>1671</v>
      </c>
      <c r="S994" s="12" t="s">
        <v>1725</v>
      </c>
      <c r="T994" s="12" t="s">
        <v>2620</v>
      </c>
    </row>
    <row r="995" spans="1:20" x14ac:dyDescent="0.25">
      <c r="A995" s="12" t="s">
        <v>2299</v>
      </c>
      <c r="B995" s="12" t="s">
        <v>812</v>
      </c>
      <c r="C995" s="12" t="s">
        <v>2627</v>
      </c>
      <c r="D995" s="12" t="s">
        <v>6</v>
      </c>
      <c r="E995" s="12" t="s">
        <v>13</v>
      </c>
      <c r="F995" s="12" t="s">
        <v>142</v>
      </c>
      <c r="G995" s="12" t="s">
        <v>393</v>
      </c>
      <c r="H995" s="12" t="s">
        <v>397</v>
      </c>
      <c r="I995" s="12" t="s">
        <v>2628</v>
      </c>
      <c r="J995" s="12" t="s">
        <v>392</v>
      </c>
      <c r="K995" s="12" t="s">
        <v>2629</v>
      </c>
      <c r="L995" s="12" t="s">
        <v>2710</v>
      </c>
      <c r="M995" s="12" t="s">
        <v>2711</v>
      </c>
      <c r="N995" s="12" t="s">
        <v>2712</v>
      </c>
      <c r="O995" s="12" t="s">
        <v>2706</v>
      </c>
      <c r="P995" s="12" t="s">
        <v>1652</v>
      </c>
      <c r="Q995" s="12" t="s">
        <v>1666</v>
      </c>
      <c r="R995" s="12" t="s">
        <v>1671</v>
      </c>
      <c r="S995" s="12" t="s">
        <v>1731</v>
      </c>
      <c r="T995" s="12" t="s">
        <v>2630</v>
      </c>
    </row>
    <row r="996" spans="1:20" x14ac:dyDescent="0.25">
      <c r="A996" s="12" t="s">
        <v>2299</v>
      </c>
      <c r="B996" s="12" t="s">
        <v>744</v>
      </c>
      <c r="C996" s="12" t="s">
        <v>2631</v>
      </c>
      <c r="D996" s="12" t="s">
        <v>6</v>
      </c>
      <c r="E996" s="12" t="s">
        <v>15</v>
      </c>
      <c r="F996" s="12" t="s">
        <v>142</v>
      </c>
      <c r="G996" s="12" t="s">
        <v>393</v>
      </c>
      <c r="H996" s="12" t="s">
        <v>397</v>
      </c>
      <c r="I996" s="12" t="s">
        <v>754</v>
      </c>
      <c r="J996" s="12" t="s">
        <v>2632</v>
      </c>
      <c r="K996" s="12" t="s">
        <v>2629</v>
      </c>
      <c r="L996" s="12" t="s">
        <v>2710</v>
      </c>
      <c r="M996" s="12" t="s">
        <v>2711</v>
      </c>
      <c r="N996" s="12" t="s">
        <v>2712</v>
      </c>
      <c r="O996" s="12" t="s">
        <v>2706</v>
      </c>
      <c r="P996" s="12" t="s">
        <v>1652</v>
      </c>
      <c r="Q996" s="12" t="s">
        <v>1661</v>
      </c>
      <c r="R996" s="12" t="s">
        <v>1671</v>
      </c>
      <c r="S996" s="12" t="s">
        <v>1731</v>
      </c>
      <c r="T996" s="12" t="s">
        <v>2630</v>
      </c>
    </row>
    <row r="997" spans="1:20" x14ac:dyDescent="0.25">
      <c r="A997" s="12" t="s">
        <v>2299</v>
      </c>
      <c r="B997" s="12" t="s">
        <v>697</v>
      </c>
      <c r="C997" s="12" t="s">
        <v>2633</v>
      </c>
      <c r="D997" s="12" t="s">
        <v>6</v>
      </c>
      <c r="E997" s="12" t="s">
        <v>2286</v>
      </c>
      <c r="F997" s="12" t="s">
        <v>142</v>
      </c>
      <c r="G997" s="12" t="s">
        <v>393</v>
      </c>
      <c r="H997" s="12" t="s">
        <v>397</v>
      </c>
      <c r="I997" s="12" t="s">
        <v>754</v>
      </c>
      <c r="J997" s="12" t="s">
        <v>2632</v>
      </c>
      <c r="K997" s="12" t="s">
        <v>2629</v>
      </c>
      <c r="L997" s="12" t="s">
        <v>2710</v>
      </c>
      <c r="M997" s="12" t="s">
        <v>2711</v>
      </c>
      <c r="N997" s="12" t="s">
        <v>2712</v>
      </c>
      <c r="O997" s="12" t="s">
        <v>2706</v>
      </c>
      <c r="P997" s="12" t="s">
        <v>1652</v>
      </c>
      <c r="Q997" s="12" t="s">
        <v>2300</v>
      </c>
      <c r="R997" s="12" t="s">
        <v>1671</v>
      </c>
      <c r="S997" s="12" t="s">
        <v>1731</v>
      </c>
      <c r="T997" s="12" t="s">
        <v>2630</v>
      </c>
    </row>
    <row r="998" spans="1:20" x14ac:dyDescent="0.25">
      <c r="A998" s="12" t="s">
        <v>2299</v>
      </c>
      <c r="B998" s="12" t="s">
        <v>694</v>
      </c>
      <c r="C998" s="12" t="s">
        <v>2634</v>
      </c>
      <c r="D998" s="12" t="s">
        <v>8</v>
      </c>
      <c r="E998" s="12" t="s">
        <v>14</v>
      </c>
      <c r="F998" s="12" t="s">
        <v>142</v>
      </c>
      <c r="G998" s="12" t="s">
        <v>393</v>
      </c>
      <c r="H998" s="12" t="s">
        <v>397</v>
      </c>
      <c r="I998" s="12" t="s">
        <v>2635</v>
      </c>
      <c r="J998" s="12" t="s">
        <v>392</v>
      </c>
      <c r="K998" s="12" t="s">
        <v>2636</v>
      </c>
      <c r="L998" s="12" t="s">
        <v>2710</v>
      </c>
      <c r="M998" s="12" t="s">
        <v>2711</v>
      </c>
      <c r="N998" s="12" t="s">
        <v>2713</v>
      </c>
      <c r="O998" s="12" t="s">
        <v>2707</v>
      </c>
      <c r="P998" s="12" t="s">
        <v>1652</v>
      </c>
      <c r="Q998" s="12" t="s">
        <v>1668</v>
      </c>
      <c r="R998" s="12" t="s">
        <v>1671</v>
      </c>
      <c r="S998" s="12" t="s">
        <v>1731</v>
      </c>
      <c r="T998" s="12" t="s">
        <v>2637</v>
      </c>
    </row>
    <row r="999" spans="1:20" x14ac:dyDescent="0.25">
      <c r="A999" s="12" t="s">
        <v>2299</v>
      </c>
      <c r="B999" s="12" t="s">
        <v>762</v>
      </c>
      <c r="C999" s="12" t="s">
        <v>2638</v>
      </c>
      <c r="D999" s="12" t="s">
        <v>5</v>
      </c>
      <c r="E999" s="12" t="s">
        <v>13</v>
      </c>
      <c r="F999" s="12" t="s">
        <v>142</v>
      </c>
      <c r="G999" s="12" t="s">
        <v>393</v>
      </c>
      <c r="H999" s="12" t="s">
        <v>397</v>
      </c>
      <c r="I999" s="12" t="s">
        <v>754</v>
      </c>
      <c r="J999" s="12" t="s">
        <v>2639</v>
      </c>
      <c r="K999" s="12" t="s">
        <v>2640</v>
      </c>
      <c r="L999" s="12" t="s">
        <v>2710</v>
      </c>
      <c r="M999" s="12" t="s">
        <v>2711</v>
      </c>
      <c r="N999" s="12" t="s">
        <v>2713</v>
      </c>
      <c r="O999" s="12" t="s">
        <v>2707</v>
      </c>
      <c r="P999" s="12" t="s">
        <v>1652</v>
      </c>
      <c r="Q999" s="12" t="s">
        <v>1666</v>
      </c>
      <c r="R999" s="12" t="s">
        <v>1671</v>
      </c>
      <c r="S999" s="12" t="s">
        <v>1731</v>
      </c>
      <c r="T999" s="12" t="s">
        <v>2641</v>
      </c>
    </row>
    <row r="1000" spans="1:20" x14ac:dyDescent="0.25">
      <c r="A1000" s="12" t="s">
        <v>2299</v>
      </c>
      <c r="B1000" s="12" t="s">
        <v>788</v>
      </c>
      <c r="C1000" s="12" t="s">
        <v>3030</v>
      </c>
      <c r="D1000" s="12" t="s">
        <v>8</v>
      </c>
      <c r="E1000" s="12" t="s">
        <v>11</v>
      </c>
      <c r="F1000" s="12" t="s">
        <v>140</v>
      </c>
      <c r="G1000" s="12" t="s">
        <v>399</v>
      </c>
      <c r="H1000" s="12" t="s">
        <v>669</v>
      </c>
      <c r="I1000" s="12" t="s">
        <v>2582</v>
      </c>
      <c r="J1000" s="12" t="s">
        <v>287</v>
      </c>
      <c r="K1000" s="12" t="s">
        <v>322</v>
      </c>
      <c r="L1000" s="12" t="s">
        <v>2704</v>
      </c>
      <c r="M1000" s="12" t="s">
        <v>2705</v>
      </c>
      <c r="N1000" s="12" t="s">
        <v>3031</v>
      </c>
      <c r="O1000" s="12" t="s">
        <v>3032</v>
      </c>
      <c r="P1000" s="12" t="s">
        <v>1652</v>
      </c>
      <c r="Q1000" s="12" t="s">
        <v>1663</v>
      </c>
      <c r="R1000" s="12" t="s">
        <v>1671</v>
      </c>
      <c r="S1000" s="12" t="s">
        <v>1728</v>
      </c>
      <c r="T1000" s="12" t="s">
        <v>3037</v>
      </c>
    </row>
    <row r="1001" spans="1:20" x14ac:dyDescent="0.25">
      <c r="A1001" s="12" t="s">
        <v>2299</v>
      </c>
      <c r="B1001" s="12" t="s">
        <v>770</v>
      </c>
      <c r="C1001" s="12" t="s">
        <v>3033</v>
      </c>
      <c r="D1001" s="12" t="s">
        <v>8</v>
      </c>
      <c r="E1001" s="12" t="s">
        <v>13</v>
      </c>
      <c r="F1001" s="12" t="s">
        <v>140</v>
      </c>
      <c r="G1001" s="12" t="s">
        <v>399</v>
      </c>
      <c r="H1001" s="12" t="s">
        <v>669</v>
      </c>
      <c r="I1001" s="12" t="s">
        <v>2447</v>
      </c>
      <c r="J1001" s="12" t="s">
        <v>267</v>
      </c>
      <c r="K1001" s="12" t="s">
        <v>2394</v>
      </c>
      <c r="L1001" s="12" t="s">
        <v>2700</v>
      </c>
      <c r="M1001" s="12" t="s">
        <v>2701</v>
      </c>
      <c r="N1001" s="12" t="s">
        <v>3031</v>
      </c>
      <c r="O1001" s="12" t="s">
        <v>3032</v>
      </c>
      <c r="P1001" s="12" t="s">
        <v>1652</v>
      </c>
      <c r="Q1001" s="12" t="s">
        <v>1666</v>
      </c>
      <c r="R1001" s="12" t="s">
        <v>1671</v>
      </c>
      <c r="S1001" s="12" t="s">
        <v>1727</v>
      </c>
      <c r="T1001" s="12" t="s">
        <v>3038</v>
      </c>
    </row>
    <row r="1002" spans="1:20" x14ac:dyDescent="0.25">
      <c r="A1002" s="12" t="s">
        <v>2299</v>
      </c>
      <c r="B1002" s="12" t="s">
        <v>722</v>
      </c>
      <c r="C1002" s="12" t="s">
        <v>3041</v>
      </c>
      <c r="D1002" s="12" t="s">
        <v>5</v>
      </c>
      <c r="E1002" s="12" t="s">
        <v>16</v>
      </c>
      <c r="F1002" s="12" t="s">
        <v>140</v>
      </c>
      <c r="G1002" s="12" t="s">
        <v>399</v>
      </c>
      <c r="H1002" s="12" t="s">
        <v>669</v>
      </c>
      <c r="I1002" s="12" t="s">
        <v>329</v>
      </c>
      <c r="J1002" s="12" t="s">
        <v>364</v>
      </c>
      <c r="K1002" s="12" t="s">
        <v>270</v>
      </c>
      <c r="L1002" s="12" t="s">
        <v>2700</v>
      </c>
      <c r="M1002" s="12" t="s">
        <v>2701</v>
      </c>
      <c r="N1002" s="12" t="s">
        <v>3034</v>
      </c>
      <c r="O1002" s="12" t="s">
        <v>3036</v>
      </c>
      <c r="P1002" s="12" t="s">
        <v>1652</v>
      </c>
      <c r="Q1002" s="12" t="s">
        <v>1669</v>
      </c>
      <c r="R1002" s="12" t="s">
        <v>1671</v>
      </c>
      <c r="S1002" s="12" t="s">
        <v>1727</v>
      </c>
      <c r="T1002" s="12" t="s">
        <v>3039</v>
      </c>
    </row>
    <row r="1003" spans="1:20" x14ac:dyDescent="0.25">
      <c r="A1003" s="12" t="s">
        <v>2299</v>
      </c>
      <c r="B1003" s="12" t="s">
        <v>664</v>
      </c>
      <c r="C1003" s="12" t="s">
        <v>3035</v>
      </c>
      <c r="D1003" s="12" t="s">
        <v>5</v>
      </c>
      <c r="E1003" s="12" t="s">
        <v>1676</v>
      </c>
      <c r="F1003" s="12" t="s">
        <v>140</v>
      </c>
      <c r="G1003" s="12" t="s">
        <v>399</v>
      </c>
      <c r="H1003" s="12" t="s">
        <v>669</v>
      </c>
      <c r="I1003" s="12" t="s">
        <v>1802</v>
      </c>
      <c r="J1003" s="12" t="s">
        <v>267</v>
      </c>
      <c r="K1003" s="12" t="s">
        <v>270</v>
      </c>
      <c r="L1003" s="12" t="s">
        <v>2700</v>
      </c>
      <c r="M1003" s="12" t="s">
        <v>2701</v>
      </c>
      <c r="N1003" s="12" t="s">
        <v>3034</v>
      </c>
      <c r="O1003" s="12" t="s">
        <v>3036</v>
      </c>
      <c r="P1003" s="12" t="s">
        <v>1652</v>
      </c>
      <c r="Q1003" s="12" t="s">
        <v>1691</v>
      </c>
      <c r="R1003" s="12" t="s">
        <v>1671</v>
      </c>
      <c r="S1003" s="12" t="s">
        <v>1727</v>
      </c>
      <c r="T1003" s="12" t="s">
        <v>3040</v>
      </c>
    </row>
    <row r="1004" spans="1:20" x14ac:dyDescent="0.25">
      <c r="A1004" s="12" t="s">
        <v>2299</v>
      </c>
      <c r="B1004" s="12" t="s">
        <v>656</v>
      </c>
      <c r="C1004" s="12" t="s">
        <v>3042</v>
      </c>
      <c r="D1004" s="12" t="s">
        <v>5</v>
      </c>
      <c r="E1004" s="12" t="s">
        <v>15</v>
      </c>
      <c r="F1004" s="12" t="s">
        <v>140</v>
      </c>
      <c r="G1004" s="12" t="s">
        <v>399</v>
      </c>
      <c r="H1004" s="12" t="s">
        <v>669</v>
      </c>
      <c r="I1004" s="12" t="s">
        <v>302</v>
      </c>
      <c r="J1004" s="12" t="s">
        <v>3043</v>
      </c>
      <c r="K1004" s="12" t="s">
        <v>2474</v>
      </c>
      <c r="L1004" s="12" t="s">
        <v>2687</v>
      </c>
      <c r="M1004" s="12" t="s">
        <v>2688</v>
      </c>
      <c r="N1004" s="12" t="s">
        <v>3044</v>
      </c>
      <c r="O1004" s="12" t="s">
        <v>3045</v>
      </c>
      <c r="P1004" s="12" t="s">
        <v>1652</v>
      </c>
      <c r="Q1004" s="12" t="s">
        <v>1661</v>
      </c>
      <c r="R1004" s="12" t="s">
        <v>1671</v>
      </c>
      <c r="S1004" s="12" t="s">
        <v>1725</v>
      </c>
      <c r="T1004" s="12" t="s">
        <v>3046</v>
      </c>
    </row>
    <row r="1005" spans="1:20" x14ac:dyDescent="0.25">
      <c r="A1005" s="12" t="s">
        <v>2299</v>
      </c>
      <c r="B1005" s="12" t="s">
        <v>855</v>
      </c>
      <c r="C1005" s="12" t="s">
        <v>3047</v>
      </c>
      <c r="D1005" s="12" t="s">
        <v>5</v>
      </c>
      <c r="E1005" s="12" t="s">
        <v>2288</v>
      </c>
      <c r="F1005" s="12" t="s">
        <v>140</v>
      </c>
      <c r="G1005" s="12" t="s">
        <v>399</v>
      </c>
      <c r="H1005" s="12" t="s">
        <v>669</v>
      </c>
      <c r="I1005" s="12" t="s">
        <v>1766</v>
      </c>
      <c r="J1005" s="12" t="s">
        <v>3048</v>
      </c>
      <c r="K1005" s="12" t="s">
        <v>382</v>
      </c>
      <c r="L1005" s="12" t="s">
        <v>2687</v>
      </c>
      <c r="M1005" s="12" t="s">
        <v>2688</v>
      </c>
      <c r="N1005" s="12" t="s">
        <v>3044</v>
      </c>
      <c r="O1005" s="12" t="s">
        <v>3045</v>
      </c>
      <c r="P1005" s="12" t="s">
        <v>1652</v>
      </c>
      <c r="Q1005" s="12" t="s">
        <v>2302</v>
      </c>
      <c r="R1005" s="12" t="s">
        <v>1671</v>
      </c>
      <c r="S1005" s="12" t="s">
        <v>1725</v>
      </c>
      <c r="T1005" s="12" t="s">
        <v>3049</v>
      </c>
    </row>
    <row r="1006" spans="1:20" x14ac:dyDescent="0.25">
      <c r="A1006" s="12" t="s">
        <v>2299</v>
      </c>
      <c r="B1006" s="12" t="s">
        <v>848</v>
      </c>
      <c r="C1006" s="12" t="s">
        <v>3050</v>
      </c>
      <c r="D1006" s="12" t="s">
        <v>5</v>
      </c>
      <c r="E1006" s="12" t="s">
        <v>10</v>
      </c>
      <c r="F1006" s="12" t="s">
        <v>140</v>
      </c>
      <c r="G1006" s="12" t="s">
        <v>399</v>
      </c>
      <c r="H1006" s="12" t="s">
        <v>669</v>
      </c>
      <c r="I1006" s="12" t="s">
        <v>318</v>
      </c>
      <c r="J1006" s="12" t="s">
        <v>1050</v>
      </c>
      <c r="K1006" s="12" t="s">
        <v>1621</v>
      </c>
      <c r="L1006" s="12" t="s">
        <v>2700</v>
      </c>
      <c r="M1006" s="12" t="s">
        <v>2701</v>
      </c>
      <c r="N1006" s="12" t="s">
        <v>3044</v>
      </c>
      <c r="O1006" s="12" t="s">
        <v>3045</v>
      </c>
      <c r="P1006" s="12" t="s">
        <v>1652</v>
      </c>
      <c r="Q1006" s="12" t="s">
        <v>1665</v>
      </c>
      <c r="R1006" s="12" t="s">
        <v>1671</v>
      </c>
      <c r="S1006" s="12" t="s">
        <v>1727</v>
      </c>
      <c r="T1006" s="12" t="s">
        <v>3051</v>
      </c>
    </row>
    <row r="1007" spans="1:20" x14ac:dyDescent="0.25">
      <c r="A1007" s="12" t="s">
        <v>2299</v>
      </c>
      <c r="B1007" s="12" t="s">
        <v>655</v>
      </c>
      <c r="C1007" s="12" t="s">
        <v>3052</v>
      </c>
      <c r="D1007" s="12" t="s">
        <v>5</v>
      </c>
      <c r="E1007" s="12" t="s">
        <v>11</v>
      </c>
      <c r="F1007" s="12" t="s">
        <v>140</v>
      </c>
      <c r="G1007" s="12" t="s">
        <v>399</v>
      </c>
      <c r="H1007" s="12" t="s">
        <v>669</v>
      </c>
      <c r="I1007" s="12" t="s">
        <v>342</v>
      </c>
      <c r="J1007" s="12" t="s">
        <v>1012</v>
      </c>
      <c r="K1007" s="12" t="s">
        <v>353</v>
      </c>
      <c r="L1007" s="12" t="s">
        <v>2700</v>
      </c>
      <c r="M1007" s="12" t="s">
        <v>2701</v>
      </c>
      <c r="N1007" s="12" t="s">
        <v>3044</v>
      </c>
      <c r="O1007" s="12" t="s">
        <v>3045</v>
      </c>
      <c r="P1007" s="12" t="s">
        <v>1652</v>
      </c>
      <c r="Q1007" s="12" t="s">
        <v>1663</v>
      </c>
      <c r="R1007" s="12" t="s">
        <v>1671</v>
      </c>
      <c r="S1007" s="12" t="s">
        <v>1727</v>
      </c>
      <c r="T1007" s="12" t="s">
        <v>3053</v>
      </c>
    </row>
    <row r="1008" spans="1:20" x14ac:dyDescent="0.25">
      <c r="A1008" s="12" t="s">
        <v>2299</v>
      </c>
      <c r="B1008" s="12" t="s">
        <v>733</v>
      </c>
      <c r="C1008" s="12" t="s">
        <v>3054</v>
      </c>
      <c r="D1008" s="12" t="s">
        <v>5</v>
      </c>
      <c r="E1008" s="12" t="s">
        <v>1676</v>
      </c>
      <c r="F1008" s="12" t="s">
        <v>140</v>
      </c>
      <c r="G1008" s="12" t="s">
        <v>399</v>
      </c>
      <c r="H1008" s="12" t="s">
        <v>669</v>
      </c>
      <c r="I1008" s="12" t="s">
        <v>1585</v>
      </c>
      <c r="J1008" s="12" t="s">
        <v>1017</v>
      </c>
      <c r="K1008" s="12" t="s">
        <v>353</v>
      </c>
      <c r="L1008" s="12" t="s">
        <v>2700</v>
      </c>
      <c r="M1008" s="12" t="s">
        <v>2701</v>
      </c>
      <c r="N1008" s="12" t="s">
        <v>3044</v>
      </c>
      <c r="O1008" s="12" t="s">
        <v>3045</v>
      </c>
      <c r="P1008" s="12" t="s">
        <v>1652</v>
      </c>
      <c r="Q1008" s="12" t="s">
        <v>1691</v>
      </c>
      <c r="R1008" s="12" t="s">
        <v>1671</v>
      </c>
      <c r="S1008" s="12" t="s">
        <v>1727</v>
      </c>
      <c r="T1008" s="12" t="s">
        <v>3055</v>
      </c>
    </row>
    <row r="1009" spans="1:20" x14ac:dyDescent="0.25">
      <c r="A1009" s="12" t="s">
        <v>2299</v>
      </c>
      <c r="B1009" s="12" t="s">
        <v>760</v>
      </c>
      <c r="C1009" s="12" t="s">
        <v>3056</v>
      </c>
      <c r="D1009" s="12" t="s">
        <v>5</v>
      </c>
      <c r="E1009" s="12" t="s">
        <v>13</v>
      </c>
      <c r="F1009" s="12" t="s">
        <v>140</v>
      </c>
      <c r="G1009" s="12" t="s">
        <v>399</v>
      </c>
      <c r="H1009" s="12" t="s">
        <v>669</v>
      </c>
      <c r="I1009" s="12" t="s">
        <v>342</v>
      </c>
      <c r="J1009" s="12" t="s">
        <v>3057</v>
      </c>
      <c r="K1009" s="12" t="s">
        <v>1019</v>
      </c>
      <c r="L1009" s="12" t="s">
        <v>2700</v>
      </c>
      <c r="M1009" s="12" t="s">
        <v>2701</v>
      </c>
      <c r="N1009" s="12" t="s">
        <v>3044</v>
      </c>
      <c r="O1009" s="12" t="s">
        <v>3045</v>
      </c>
      <c r="P1009" s="12" t="s">
        <v>1652</v>
      </c>
      <c r="Q1009" s="12" t="s">
        <v>1666</v>
      </c>
      <c r="R1009" s="12" t="s">
        <v>1671</v>
      </c>
      <c r="S1009" s="12" t="s">
        <v>1727</v>
      </c>
      <c r="T1009" s="12" t="s">
        <v>3058</v>
      </c>
    </row>
    <row r="1010" spans="1:20" x14ac:dyDescent="0.25">
      <c r="A1010" s="12" t="s">
        <v>2299</v>
      </c>
      <c r="B1010" s="12" t="s">
        <v>732</v>
      </c>
      <c r="C1010" s="12" t="s">
        <v>3060</v>
      </c>
      <c r="D1010" s="12" t="s">
        <v>8</v>
      </c>
      <c r="E1010" s="12" t="s">
        <v>14</v>
      </c>
      <c r="F1010" s="12" t="s">
        <v>140</v>
      </c>
      <c r="G1010" s="12" t="s">
        <v>399</v>
      </c>
      <c r="H1010" s="12" t="s">
        <v>669</v>
      </c>
      <c r="I1010" s="12" t="s">
        <v>1115</v>
      </c>
      <c r="J1010" s="12" t="s">
        <v>1188</v>
      </c>
      <c r="K1010" s="12" t="s">
        <v>1609</v>
      </c>
      <c r="L1010" s="12" t="s">
        <v>2700</v>
      </c>
      <c r="M1010" s="12" t="s">
        <v>2701</v>
      </c>
      <c r="N1010" s="12" t="s">
        <v>3061</v>
      </c>
      <c r="O1010" s="12" t="s">
        <v>3059</v>
      </c>
      <c r="P1010" s="12" t="s">
        <v>1652</v>
      </c>
      <c r="Q1010" s="12" t="s">
        <v>1668</v>
      </c>
      <c r="R1010" s="12" t="s">
        <v>1671</v>
      </c>
      <c r="S1010" s="12" t="s">
        <v>1727</v>
      </c>
      <c r="T1010" s="12" t="s">
        <v>3075</v>
      </c>
    </row>
    <row r="1011" spans="1:20" x14ac:dyDescent="0.25">
      <c r="A1011" s="12" t="s">
        <v>2299</v>
      </c>
      <c r="B1011" s="12" t="s">
        <v>723</v>
      </c>
      <c r="C1011" s="12" t="s">
        <v>3062</v>
      </c>
      <c r="D1011" s="12" t="s">
        <v>8</v>
      </c>
      <c r="E1011" s="12" t="s">
        <v>2288</v>
      </c>
      <c r="F1011" s="12" t="s">
        <v>140</v>
      </c>
      <c r="G1011" s="12" t="s">
        <v>399</v>
      </c>
      <c r="H1011" s="12" t="s">
        <v>669</v>
      </c>
      <c r="I1011" s="12" t="s">
        <v>1102</v>
      </c>
      <c r="J1011" s="12" t="s">
        <v>1012</v>
      </c>
      <c r="K1011" s="12" t="s">
        <v>1029</v>
      </c>
      <c r="L1011" s="12" t="s">
        <v>2700</v>
      </c>
      <c r="M1011" s="12" t="s">
        <v>2701</v>
      </c>
      <c r="N1011" s="12" t="s">
        <v>3061</v>
      </c>
      <c r="O1011" s="12" t="s">
        <v>3059</v>
      </c>
      <c r="P1011" s="12" t="s">
        <v>1652</v>
      </c>
      <c r="Q1011" s="12" t="s">
        <v>2302</v>
      </c>
      <c r="R1011" s="12" t="s">
        <v>1671</v>
      </c>
      <c r="S1011" s="12" t="s">
        <v>1727</v>
      </c>
      <c r="T1011" s="12" t="s">
        <v>3076</v>
      </c>
    </row>
    <row r="1012" spans="1:20" x14ac:dyDescent="0.25">
      <c r="A1012" s="12" t="s">
        <v>2299</v>
      </c>
      <c r="B1012" s="12" t="s">
        <v>717</v>
      </c>
      <c r="C1012" s="12" t="s">
        <v>3063</v>
      </c>
      <c r="D1012" s="12" t="s">
        <v>8</v>
      </c>
      <c r="E1012" s="12" t="s">
        <v>10</v>
      </c>
      <c r="F1012" s="12" t="s">
        <v>140</v>
      </c>
      <c r="G1012" s="12" t="s">
        <v>399</v>
      </c>
      <c r="H1012" s="12" t="s">
        <v>669</v>
      </c>
      <c r="I1012" s="12" t="s">
        <v>1253</v>
      </c>
      <c r="J1012" s="12" t="s">
        <v>3057</v>
      </c>
      <c r="K1012" s="12" t="s">
        <v>378</v>
      </c>
      <c r="L1012" s="12" t="s">
        <v>2700</v>
      </c>
      <c r="M1012" s="12" t="s">
        <v>2701</v>
      </c>
      <c r="N1012" s="12" t="s">
        <v>3061</v>
      </c>
      <c r="O1012" s="12" t="s">
        <v>3059</v>
      </c>
      <c r="P1012" s="12" t="s">
        <v>1652</v>
      </c>
      <c r="Q1012" s="12" t="s">
        <v>1665</v>
      </c>
      <c r="R1012" s="12" t="s">
        <v>1671</v>
      </c>
      <c r="S1012" s="12" t="s">
        <v>1727</v>
      </c>
      <c r="T1012" s="12" t="s">
        <v>3077</v>
      </c>
    </row>
    <row r="1013" spans="1:20" x14ac:dyDescent="0.25">
      <c r="A1013" s="12" t="s">
        <v>2299</v>
      </c>
      <c r="B1013" s="12" t="s">
        <v>759</v>
      </c>
      <c r="C1013" s="12" t="s">
        <v>3064</v>
      </c>
      <c r="D1013" s="12" t="s">
        <v>8</v>
      </c>
      <c r="E1013" s="12" t="s">
        <v>1676</v>
      </c>
      <c r="F1013" s="12" t="s">
        <v>140</v>
      </c>
      <c r="G1013" s="12" t="s">
        <v>399</v>
      </c>
      <c r="H1013" s="12" t="s">
        <v>669</v>
      </c>
      <c r="I1013" s="12" t="s">
        <v>1199</v>
      </c>
      <c r="J1013" s="12" t="s">
        <v>1012</v>
      </c>
      <c r="K1013" s="12" t="s">
        <v>357</v>
      </c>
      <c r="L1013" s="12" t="s">
        <v>2700</v>
      </c>
      <c r="M1013" s="12" t="s">
        <v>2701</v>
      </c>
      <c r="N1013" s="12" t="s">
        <v>3061</v>
      </c>
      <c r="O1013" s="12" t="s">
        <v>3059</v>
      </c>
      <c r="P1013" s="12" t="s">
        <v>1652</v>
      </c>
      <c r="Q1013" s="12" t="s">
        <v>1691</v>
      </c>
      <c r="R1013" s="12" t="s">
        <v>1671</v>
      </c>
      <c r="S1013" s="12" t="s">
        <v>1727</v>
      </c>
      <c r="T1013" s="12" t="s">
        <v>3078</v>
      </c>
    </row>
    <row r="1014" spans="1:20" x14ac:dyDescent="0.25">
      <c r="A1014" s="12" t="s">
        <v>2299</v>
      </c>
      <c r="B1014" s="12" t="s">
        <v>729</v>
      </c>
      <c r="C1014" s="12" t="s">
        <v>3065</v>
      </c>
      <c r="D1014" s="12" t="s">
        <v>8</v>
      </c>
      <c r="E1014" s="12" t="s">
        <v>11</v>
      </c>
      <c r="F1014" s="12" t="s">
        <v>140</v>
      </c>
      <c r="G1014" s="12" t="s">
        <v>787</v>
      </c>
      <c r="H1014" s="12" t="s">
        <v>669</v>
      </c>
      <c r="I1014" s="12" t="s">
        <v>339</v>
      </c>
      <c r="J1014" s="12" t="s">
        <v>381</v>
      </c>
      <c r="K1014" s="12" t="s">
        <v>1077</v>
      </c>
      <c r="L1014" s="12" t="s">
        <v>2704</v>
      </c>
      <c r="M1014" s="12" t="s">
        <v>2705</v>
      </c>
      <c r="N1014" s="12" t="s">
        <v>3066</v>
      </c>
      <c r="O1014" s="12" t="s">
        <v>3067</v>
      </c>
      <c r="P1014" s="12" t="s">
        <v>1652</v>
      </c>
      <c r="Q1014" s="12" t="s">
        <v>1663</v>
      </c>
      <c r="R1014" s="12" t="s">
        <v>1671</v>
      </c>
      <c r="S1014" s="12" t="s">
        <v>1728</v>
      </c>
      <c r="T1014" s="12" t="s">
        <v>2620</v>
      </c>
    </row>
    <row r="1015" spans="1:20" x14ac:dyDescent="0.25">
      <c r="A1015" s="12" t="s">
        <v>2299</v>
      </c>
      <c r="B1015" s="12" t="s">
        <v>781</v>
      </c>
      <c r="C1015" s="12" t="s">
        <v>3068</v>
      </c>
      <c r="D1015" s="12" t="s">
        <v>8</v>
      </c>
      <c r="E1015" s="12" t="s">
        <v>14</v>
      </c>
      <c r="F1015" s="12" t="s">
        <v>140</v>
      </c>
      <c r="G1015" s="12" t="s">
        <v>787</v>
      </c>
      <c r="H1015" s="12" t="s">
        <v>669</v>
      </c>
      <c r="I1015" s="12" t="s">
        <v>149</v>
      </c>
      <c r="J1015" s="12" t="s">
        <v>305</v>
      </c>
      <c r="K1015" s="12" t="s">
        <v>990</v>
      </c>
      <c r="L1015" s="12" t="s">
        <v>2704</v>
      </c>
      <c r="M1015" s="12" t="s">
        <v>2705</v>
      </c>
      <c r="N1015" s="12" t="s">
        <v>3066</v>
      </c>
      <c r="O1015" s="12" t="s">
        <v>3067</v>
      </c>
      <c r="P1015" s="12" t="s">
        <v>1652</v>
      </c>
      <c r="Q1015" s="12" t="s">
        <v>1668</v>
      </c>
      <c r="R1015" s="12" t="s">
        <v>1671</v>
      </c>
      <c r="S1015" s="12" t="s">
        <v>1728</v>
      </c>
      <c r="T1015" s="12" t="s">
        <v>3079</v>
      </c>
    </row>
    <row r="1016" spans="1:20" x14ac:dyDescent="0.25">
      <c r="A1016" s="12" t="s">
        <v>2299</v>
      </c>
      <c r="B1016" s="12" t="s">
        <v>720</v>
      </c>
      <c r="C1016" s="12" t="s">
        <v>3069</v>
      </c>
      <c r="D1016" s="12" t="s">
        <v>8</v>
      </c>
      <c r="E1016" s="12" t="s">
        <v>16</v>
      </c>
      <c r="F1016" s="12" t="s">
        <v>140</v>
      </c>
      <c r="G1016" s="12" t="s">
        <v>399</v>
      </c>
      <c r="H1016" s="12" t="s">
        <v>669</v>
      </c>
      <c r="I1016" s="12" t="s">
        <v>351</v>
      </c>
      <c r="J1016" s="12" t="s">
        <v>1805</v>
      </c>
      <c r="K1016" s="12" t="s">
        <v>1094</v>
      </c>
      <c r="L1016" s="12" t="s">
        <v>2700</v>
      </c>
      <c r="M1016" s="12" t="s">
        <v>2701</v>
      </c>
      <c r="N1016" s="12" t="s">
        <v>3066</v>
      </c>
      <c r="O1016" s="12" t="s">
        <v>3067</v>
      </c>
      <c r="P1016" s="12" t="s">
        <v>1652</v>
      </c>
      <c r="Q1016" s="12" t="s">
        <v>1669</v>
      </c>
      <c r="R1016" s="12" t="s">
        <v>1671</v>
      </c>
      <c r="S1016" s="12" t="s">
        <v>1727</v>
      </c>
      <c r="T1016" s="12" t="s">
        <v>3080</v>
      </c>
    </row>
    <row r="1017" spans="1:20" x14ac:dyDescent="0.25">
      <c r="A1017" s="12" t="s">
        <v>2299</v>
      </c>
      <c r="B1017" s="12" t="s">
        <v>768</v>
      </c>
      <c r="C1017" s="12" t="s">
        <v>3070</v>
      </c>
      <c r="D1017" s="12" t="s">
        <v>8</v>
      </c>
      <c r="E1017" s="12" t="s">
        <v>13</v>
      </c>
      <c r="F1017" s="12" t="s">
        <v>140</v>
      </c>
      <c r="G1017" s="12" t="s">
        <v>399</v>
      </c>
      <c r="H1017" s="12" t="s">
        <v>669</v>
      </c>
      <c r="I1017" s="12" t="s">
        <v>977</v>
      </c>
      <c r="J1017" s="12" t="s">
        <v>1012</v>
      </c>
      <c r="K1017" s="12" t="s">
        <v>1094</v>
      </c>
      <c r="L1017" s="12" t="s">
        <v>2700</v>
      </c>
      <c r="M1017" s="12" t="s">
        <v>2701</v>
      </c>
      <c r="N1017" s="12" t="s">
        <v>3066</v>
      </c>
      <c r="O1017" s="12" t="s">
        <v>3067</v>
      </c>
      <c r="P1017" s="12" t="s">
        <v>1652</v>
      </c>
      <c r="Q1017" s="12" t="s">
        <v>1666</v>
      </c>
      <c r="R1017" s="12" t="s">
        <v>1671</v>
      </c>
      <c r="S1017" s="12" t="s">
        <v>1727</v>
      </c>
      <c r="T1017" s="12" t="s">
        <v>3081</v>
      </c>
    </row>
    <row r="1018" spans="1:20" x14ac:dyDescent="0.25">
      <c r="A1018" s="12" t="s">
        <v>2299</v>
      </c>
      <c r="B1018" s="12" t="s">
        <v>752</v>
      </c>
      <c r="C1018" s="12" t="s">
        <v>3071</v>
      </c>
      <c r="D1018" s="12" t="s">
        <v>8</v>
      </c>
      <c r="E1018" s="12" t="s">
        <v>2286</v>
      </c>
      <c r="F1018" s="12" t="s">
        <v>140</v>
      </c>
      <c r="G1018" s="12" t="s">
        <v>814</v>
      </c>
      <c r="H1018" s="12" t="s">
        <v>669</v>
      </c>
      <c r="I1018" s="12" t="s">
        <v>285</v>
      </c>
      <c r="J1018" s="12" t="s">
        <v>3043</v>
      </c>
      <c r="K1018" s="12" t="s">
        <v>911</v>
      </c>
      <c r="L1018" s="12" t="s">
        <v>2687</v>
      </c>
      <c r="M1018" s="12" t="s">
        <v>2688</v>
      </c>
      <c r="N1018" s="12" t="s">
        <v>3072</v>
      </c>
      <c r="O1018" s="12" t="s">
        <v>3073</v>
      </c>
      <c r="P1018" s="12" t="s">
        <v>1652</v>
      </c>
      <c r="Q1018" s="12" t="s">
        <v>2300</v>
      </c>
      <c r="R1018" s="12" t="s">
        <v>1671</v>
      </c>
      <c r="S1018" s="12" t="s">
        <v>1725</v>
      </c>
      <c r="T1018" s="12" t="s">
        <v>1921</v>
      </c>
    </row>
    <row r="1019" spans="1:20" x14ac:dyDescent="0.25">
      <c r="A1019" s="12" t="s">
        <v>2299</v>
      </c>
      <c r="B1019" s="12" t="s">
        <v>847</v>
      </c>
      <c r="C1019" s="12" t="s">
        <v>3074</v>
      </c>
      <c r="D1019" s="12" t="s">
        <v>8</v>
      </c>
      <c r="E1019" s="12" t="s">
        <v>1676</v>
      </c>
      <c r="F1019" s="12" t="s">
        <v>140</v>
      </c>
      <c r="G1019" s="12" t="s">
        <v>814</v>
      </c>
      <c r="H1019" s="12" t="s">
        <v>669</v>
      </c>
      <c r="I1019" s="12" t="s">
        <v>2474</v>
      </c>
      <c r="J1019" s="12" t="s">
        <v>3048</v>
      </c>
      <c r="K1019" s="12" t="s">
        <v>1559</v>
      </c>
      <c r="L1019" s="12" t="s">
        <v>2687</v>
      </c>
      <c r="M1019" s="12" t="s">
        <v>2688</v>
      </c>
      <c r="N1019" s="12" t="s">
        <v>3072</v>
      </c>
      <c r="O1019" s="12" t="s">
        <v>3073</v>
      </c>
      <c r="P1019" s="12" t="s">
        <v>1652</v>
      </c>
      <c r="Q1019" s="12" t="s">
        <v>1691</v>
      </c>
      <c r="R1019" s="12" t="s">
        <v>1671</v>
      </c>
      <c r="S1019" s="12" t="s">
        <v>1725</v>
      </c>
      <c r="T1019" s="12" t="s">
        <v>3082</v>
      </c>
    </row>
    <row r="1020" spans="1:20" x14ac:dyDescent="0.25">
      <c r="A1020" s="12" t="s">
        <v>2299</v>
      </c>
      <c r="B1020" s="12" t="s">
        <v>858</v>
      </c>
      <c r="C1020" s="12" t="s">
        <v>3083</v>
      </c>
      <c r="D1020" s="12" t="s">
        <v>8</v>
      </c>
      <c r="E1020" s="12" t="s">
        <v>2288</v>
      </c>
      <c r="F1020" s="12" t="s">
        <v>140</v>
      </c>
      <c r="G1020" s="12" t="s">
        <v>399</v>
      </c>
      <c r="H1020" s="12" t="s">
        <v>669</v>
      </c>
      <c r="I1020" s="12" t="s">
        <v>316</v>
      </c>
      <c r="J1020" s="12" t="s">
        <v>287</v>
      </c>
      <c r="K1020" s="12" t="s">
        <v>291</v>
      </c>
      <c r="L1020" s="12" t="s">
        <v>2710</v>
      </c>
      <c r="M1020" s="12" t="s">
        <v>3084</v>
      </c>
      <c r="N1020" s="12" t="s">
        <v>3085</v>
      </c>
      <c r="O1020" s="12" t="s">
        <v>3034</v>
      </c>
      <c r="P1020" s="12" t="s">
        <v>1652</v>
      </c>
      <c r="Q1020" s="12" t="s">
        <v>2302</v>
      </c>
      <c r="R1020" s="12" t="s">
        <v>1671</v>
      </c>
      <c r="S1020" s="12" t="s">
        <v>1740</v>
      </c>
      <c r="T1020" s="12" t="s">
        <v>3086</v>
      </c>
    </row>
    <row r="1021" spans="1:20" x14ac:dyDescent="0.25">
      <c r="A1021" s="12" t="s">
        <v>2299</v>
      </c>
      <c r="B1021" s="12" t="s">
        <v>839</v>
      </c>
      <c r="C1021" s="12" t="s">
        <v>3087</v>
      </c>
      <c r="D1021" s="12" t="s">
        <v>5</v>
      </c>
      <c r="E1021" s="12" t="s">
        <v>2286</v>
      </c>
      <c r="F1021" s="12" t="s">
        <v>140</v>
      </c>
      <c r="G1021" s="12" t="s">
        <v>399</v>
      </c>
      <c r="H1021" s="12" t="s">
        <v>669</v>
      </c>
      <c r="I1021" s="12" t="s">
        <v>316</v>
      </c>
      <c r="J1021" s="12" t="s">
        <v>287</v>
      </c>
      <c r="K1021" s="12" t="s">
        <v>291</v>
      </c>
      <c r="L1021" s="12" t="s">
        <v>2710</v>
      </c>
      <c r="M1021" s="12" t="s">
        <v>3084</v>
      </c>
      <c r="N1021" s="12" t="s">
        <v>3085</v>
      </c>
      <c r="O1021" s="12" t="s">
        <v>3034</v>
      </c>
      <c r="P1021" s="12" t="s">
        <v>1652</v>
      </c>
      <c r="Q1021" s="12" t="s">
        <v>2300</v>
      </c>
      <c r="R1021" s="12" t="s">
        <v>1671</v>
      </c>
      <c r="S1021" s="12" t="s">
        <v>1740</v>
      </c>
      <c r="T1021" s="12" t="s">
        <v>3088</v>
      </c>
    </row>
    <row r="1022" spans="1:20" x14ac:dyDescent="0.25">
      <c r="A1022" s="12" t="s">
        <v>2299</v>
      </c>
      <c r="B1022" s="12" t="s">
        <v>765</v>
      </c>
      <c r="C1022" s="12" t="s">
        <v>3089</v>
      </c>
      <c r="D1022" s="12" t="s">
        <v>5</v>
      </c>
      <c r="E1022" s="12" t="s">
        <v>15</v>
      </c>
      <c r="F1022" s="12" t="s">
        <v>140</v>
      </c>
      <c r="G1022" s="12" t="s">
        <v>399</v>
      </c>
      <c r="H1022" s="12" t="s">
        <v>669</v>
      </c>
      <c r="I1022" s="12" t="s">
        <v>222</v>
      </c>
      <c r="J1022" s="12" t="s">
        <v>967</v>
      </c>
      <c r="K1022" s="12" t="s">
        <v>233</v>
      </c>
      <c r="L1022" s="12" t="s">
        <v>3090</v>
      </c>
      <c r="M1022" s="12" t="s">
        <v>3091</v>
      </c>
      <c r="N1022" s="12" t="s">
        <v>3085</v>
      </c>
      <c r="O1022" s="12" t="s">
        <v>3034</v>
      </c>
      <c r="P1022" s="12" t="s">
        <v>1652</v>
      </c>
      <c r="Q1022" s="12" t="s">
        <v>1661</v>
      </c>
      <c r="R1022" s="12" t="s">
        <v>1671</v>
      </c>
      <c r="S1022" s="12" t="s">
        <v>1741</v>
      </c>
      <c r="T1022" s="12" t="s">
        <v>3092</v>
      </c>
    </row>
    <row r="1023" spans="1:20" x14ac:dyDescent="0.25">
      <c r="A1023" s="12" t="s">
        <v>2299</v>
      </c>
      <c r="B1023" s="12" t="s">
        <v>850</v>
      </c>
      <c r="C1023" s="12" t="s">
        <v>3093</v>
      </c>
      <c r="D1023" s="12" t="s">
        <v>5</v>
      </c>
      <c r="E1023" s="12" t="s">
        <v>11</v>
      </c>
      <c r="F1023" s="12" t="s">
        <v>140</v>
      </c>
      <c r="G1023" s="12" t="s">
        <v>399</v>
      </c>
      <c r="H1023" s="12" t="s">
        <v>669</v>
      </c>
      <c r="I1023" s="12" t="s">
        <v>349</v>
      </c>
      <c r="J1023" s="12" t="s">
        <v>355</v>
      </c>
      <c r="K1023" s="12" t="s">
        <v>316</v>
      </c>
      <c r="L1023" s="12" t="s">
        <v>3094</v>
      </c>
      <c r="M1023" s="12" t="s">
        <v>2711</v>
      </c>
      <c r="N1023" s="12" t="s">
        <v>3085</v>
      </c>
      <c r="O1023" s="12" t="s">
        <v>3034</v>
      </c>
      <c r="P1023" s="12" t="s">
        <v>1652</v>
      </c>
      <c r="Q1023" s="12" t="s">
        <v>1663</v>
      </c>
      <c r="R1023" s="12" t="s">
        <v>1671</v>
      </c>
      <c r="S1023" s="12" t="s">
        <v>1742</v>
      </c>
      <c r="T1023" s="12" t="s">
        <v>3095</v>
      </c>
    </row>
    <row r="1024" spans="1:20" x14ac:dyDescent="0.25">
      <c r="A1024" s="12" t="s">
        <v>2299</v>
      </c>
      <c r="B1024" s="12" t="s">
        <v>836</v>
      </c>
      <c r="C1024" s="12" t="s">
        <v>3096</v>
      </c>
      <c r="D1024" s="12" t="s">
        <v>8</v>
      </c>
      <c r="E1024" s="12" t="s">
        <v>16</v>
      </c>
      <c r="F1024" s="12" t="s">
        <v>140</v>
      </c>
      <c r="G1024" s="12" t="s">
        <v>399</v>
      </c>
      <c r="H1024" s="12" t="s">
        <v>669</v>
      </c>
      <c r="I1024" s="12" t="s">
        <v>389</v>
      </c>
      <c r="J1024" s="12" t="s">
        <v>1109</v>
      </c>
      <c r="K1024" s="12" t="s">
        <v>127</v>
      </c>
      <c r="L1024" s="12" t="s">
        <v>3094</v>
      </c>
      <c r="M1024" s="12" t="s">
        <v>2711</v>
      </c>
      <c r="N1024" s="12" t="s">
        <v>3085</v>
      </c>
      <c r="O1024" s="12" t="s">
        <v>3034</v>
      </c>
      <c r="P1024" s="12" t="s">
        <v>1652</v>
      </c>
      <c r="Q1024" s="12" t="s">
        <v>1669</v>
      </c>
      <c r="R1024" s="12" t="s">
        <v>1671</v>
      </c>
      <c r="S1024" s="12" t="s">
        <v>1742</v>
      </c>
      <c r="T1024" s="12" t="s">
        <v>3097</v>
      </c>
    </row>
    <row r="1025" spans="1:20" x14ac:dyDescent="0.25">
      <c r="A1025" s="12" t="s">
        <v>2299</v>
      </c>
      <c r="B1025" s="12" t="s">
        <v>842</v>
      </c>
      <c r="C1025" s="12" t="s">
        <v>3098</v>
      </c>
      <c r="D1025" s="12" t="s">
        <v>8</v>
      </c>
      <c r="E1025" s="12" t="s">
        <v>14</v>
      </c>
      <c r="F1025" s="12" t="s">
        <v>140</v>
      </c>
      <c r="G1025" s="12" t="s">
        <v>399</v>
      </c>
      <c r="H1025" s="12" t="s">
        <v>669</v>
      </c>
      <c r="I1025" s="12" t="s">
        <v>126</v>
      </c>
      <c r="J1025" s="12" t="s">
        <v>967</v>
      </c>
      <c r="K1025" s="12" t="s">
        <v>336</v>
      </c>
      <c r="L1025" s="12" t="s">
        <v>3090</v>
      </c>
      <c r="M1025" s="12" t="s">
        <v>3091</v>
      </c>
      <c r="N1025" s="12" t="s">
        <v>3085</v>
      </c>
      <c r="O1025" s="12" t="s">
        <v>3034</v>
      </c>
      <c r="P1025" s="12" t="s">
        <v>1652</v>
      </c>
      <c r="Q1025" s="12" t="s">
        <v>1668</v>
      </c>
      <c r="R1025" s="12" t="s">
        <v>1671</v>
      </c>
      <c r="S1025" s="12" t="s">
        <v>1741</v>
      </c>
      <c r="T1025" s="12" t="s">
        <v>3099</v>
      </c>
    </row>
    <row r="1026" spans="1:20" x14ac:dyDescent="0.25">
      <c r="A1026" s="12" t="s">
        <v>2299</v>
      </c>
      <c r="B1026" s="12" t="s">
        <v>849</v>
      </c>
      <c r="C1026" s="12" t="s">
        <v>3100</v>
      </c>
      <c r="D1026" s="12" t="s">
        <v>6</v>
      </c>
      <c r="E1026" s="12" t="s">
        <v>16</v>
      </c>
      <c r="F1026" s="12" t="s">
        <v>140</v>
      </c>
      <c r="G1026" s="12" t="s">
        <v>399</v>
      </c>
      <c r="H1026" s="12" t="s">
        <v>669</v>
      </c>
      <c r="I1026" s="12" t="s">
        <v>389</v>
      </c>
      <c r="J1026" s="12" t="s">
        <v>1217</v>
      </c>
      <c r="K1026" s="12" t="s">
        <v>315</v>
      </c>
      <c r="L1026" s="12" t="s">
        <v>3094</v>
      </c>
      <c r="M1026" s="12" t="s">
        <v>2711</v>
      </c>
      <c r="N1026" s="12" t="s">
        <v>3101</v>
      </c>
      <c r="O1026" s="12" t="s">
        <v>3102</v>
      </c>
      <c r="P1026" s="12" t="s">
        <v>1652</v>
      </c>
      <c r="Q1026" s="12" t="s">
        <v>1669</v>
      </c>
      <c r="R1026" s="12" t="s">
        <v>1671</v>
      </c>
      <c r="S1026" s="12" t="s">
        <v>1742</v>
      </c>
      <c r="T1026" s="12" t="s">
        <v>3103</v>
      </c>
    </row>
    <row r="1027" spans="1:20" x14ac:dyDescent="0.25">
      <c r="A1027" s="12" t="s">
        <v>2299</v>
      </c>
      <c r="B1027" s="12" t="s">
        <v>860</v>
      </c>
      <c r="C1027" s="12" t="s">
        <v>3104</v>
      </c>
      <c r="D1027" s="12" t="s">
        <v>8</v>
      </c>
      <c r="E1027" s="12" t="s">
        <v>9</v>
      </c>
      <c r="F1027" s="12" t="s">
        <v>140</v>
      </c>
      <c r="G1027" s="12" t="s">
        <v>399</v>
      </c>
      <c r="H1027" s="12" t="s">
        <v>669</v>
      </c>
      <c r="I1027" s="12" t="s">
        <v>339</v>
      </c>
      <c r="J1027" s="12" t="s">
        <v>342</v>
      </c>
      <c r="K1027" s="12" t="s">
        <v>311</v>
      </c>
      <c r="L1027" s="12" t="s">
        <v>2710</v>
      </c>
      <c r="M1027" s="12" t="s">
        <v>3084</v>
      </c>
      <c r="N1027" s="12" t="s">
        <v>3101</v>
      </c>
      <c r="O1027" s="12" t="s">
        <v>3102</v>
      </c>
      <c r="P1027" s="12" t="s">
        <v>1652</v>
      </c>
      <c r="Q1027" s="12" t="s">
        <v>1662</v>
      </c>
      <c r="R1027" s="12" t="s">
        <v>1671</v>
      </c>
      <c r="S1027" s="12" t="s">
        <v>1740</v>
      </c>
      <c r="T1027" s="12" t="s">
        <v>3105</v>
      </c>
    </row>
    <row r="1028" spans="1:20" x14ac:dyDescent="0.25">
      <c r="A1028" s="12" t="s">
        <v>2299</v>
      </c>
      <c r="B1028" s="12" t="s">
        <v>702</v>
      </c>
      <c r="C1028" s="12" t="s">
        <v>3106</v>
      </c>
      <c r="D1028" s="12" t="s">
        <v>5</v>
      </c>
      <c r="E1028" s="12" t="s">
        <v>14</v>
      </c>
      <c r="F1028" s="12" t="s">
        <v>140</v>
      </c>
      <c r="G1028" s="12" t="s">
        <v>399</v>
      </c>
      <c r="H1028" s="12" t="s">
        <v>669</v>
      </c>
      <c r="I1028" s="12" t="s">
        <v>264</v>
      </c>
      <c r="J1028" s="12" t="s">
        <v>351</v>
      </c>
      <c r="K1028" s="12" t="s">
        <v>308</v>
      </c>
      <c r="L1028" s="12" t="s">
        <v>3090</v>
      </c>
      <c r="M1028" s="12" t="s">
        <v>3091</v>
      </c>
      <c r="N1028" s="12" t="s">
        <v>3101</v>
      </c>
      <c r="O1028" s="12" t="s">
        <v>3102</v>
      </c>
      <c r="P1028" s="12" t="s">
        <v>1652</v>
      </c>
      <c r="Q1028" s="12" t="s">
        <v>1668</v>
      </c>
      <c r="R1028" s="12" t="s">
        <v>1671</v>
      </c>
      <c r="S1028" s="12" t="s">
        <v>1741</v>
      </c>
      <c r="T1028" s="12" t="s">
        <v>3107</v>
      </c>
    </row>
    <row r="1029" spans="1:20" x14ac:dyDescent="0.25">
      <c r="A1029" s="12" t="s">
        <v>2299</v>
      </c>
      <c r="B1029" s="12" t="s">
        <v>652</v>
      </c>
      <c r="C1029" s="12" t="s">
        <v>3108</v>
      </c>
      <c r="D1029" s="12" t="s">
        <v>5</v>
      </c>
      <c r="E1029" s="12" t="s">
        <v>13</v>
      </c>
      <c r="F1029" s="12" t="s">
        <v>139</v>
      </c>
      <c r="G1029" s="12" t="s">
        <v>399</v>
      </c>
      <c r="H1029" s="12" t="s">
        <v>669</v>
      </c>
      <c r="I1029" s="12" t="s">
        <v>384</v>
      </c>
      <c r="J1029" s="12" t="s">
        <v>1805</v>
      </c>
      <c r="K1029" s="12" t="s">
        <v>1540</v>
      </c>
      <c r="L1029" s="12" t="s">
        <v>2700</v>
      </c>
      <c r="M1029" s="12" t="s">
        <v>2701</v>
      </c>
      <c r="N1029" s="12" t="s">
        <v>3109</v>
      </c>
      <c r="O1029" s="12" t="s">
        <v>3044</v>
      </c>
      <c r="P1029" s="12" t="s">
        <v>1652</v>
      </c>
      <c r="Q1029" s="12" t="s">
        <v>1666</v>
      </c>
      <c r="R1029" s="12" t="s">
        <v>1671</v>
      </c>
      <c r="S1029" s="12" t="s">
        <v>1727</v>
      </c>
      <c r="T1029" s="12" t="s">
        <v>3120</v>
      </c>
    </row>
    <row r="1030" spans="1:20" x14ac:dyDescent="0.25">
      <c r="A1030" s="12" t="s">
        <v>2299</v>
      </c>
      <c r="B1030" s="12" t="s">
        <v>761</v>
      </c>
      <c r="C1030" s="12" t="s">
        <v>3110</v>
      </c>
      <c r="D1030" s="12" t="s">
        <v>6</v>
      </c>
      <c r="E1030" s="12" t="s">
        <v>3111</v>
      </c>
      <c r="F1030" s="12" t="s">
        <v>139</v>
      </c>
      <c r="G1030" s="12" t="s">
        <v>399</v>
      </c>
      <c r="H1030" s="12" t="s">
        <v>669</v>
      </c>
      <c r="I1030" s="12" t="s">
        <v>287</v>
      </c>
      <c r="J1030" s="12" t="s">
        <v>1807</v>
      </c>
      <c r="K1030" s="12" t="s">
        <v>305</v>
      </c>
      <c r="L1030" s="12" t="s">
        <v>2700</v>
      </c>
      <c r="M1030" s="12" t="s">
        <v>2701</v>
      </c>
      <c r="N1030" s="12" t="s">
        <v>3112</v>
      </c>
      <c r="O1030" s="12" t="s">
        <v>3044</v>
      </c>
      <c r="P1030" s="12" t="s">
        <v>1652</v>
      </c>
      <c r="Q1030" s="12" t="s">
        <v>3121</v>
      </c>
      <c r="R1030" s="12" t="s">
        <v>1671</v>
      </c>
      <c r="S1030" s="12" t="s">
        <v>1727</v>
      </c>
      <c r="T1030" s="12" t="s">
        <v>3122</v>
      </c>
    </row>
    <row r="1031" spans="1:20" x14ac:dyDescent="0.25">
      <c r="A1031" s="12" t="s">
        <v>2299</v>
      </c>
      <c r="B1031" s="12" t="s">
        <v>713</v>
      </c>
      <c r="C1031" s="12" t="s">
        <v>3113</v>
      </c>
      <c r="D1031" s="12" t="s">
        <v>8</v>
      </c>
      <c r="E1031" s="12" t="s">
        <v>9</v>
      </c>
      <c r="F1031" s="12" t="s">
        <v>139</v>
      </c>
      <c r="G1031" s="12" t="s">
        <v>399</v>
      </c>
      <c r="H1031" s="12" t="s">
        <v>669</v>
      </c>
      <c r="I1031" s="12" t="s">
        <v>274</v>
      </c>
      <c r="J1031" s="12" t="s">
        <v>1012</v>
      </c>
      <c r="K1031" s="12" t="s">
        <v>2474</v>
      </c>
      <c r="L1031" s="12" t="s">
        <v>2700</v>
      </c>
      <c r="M1031" s="12" t="s">
        <v>2701</v>
      </c>
      <c r="N1031" s="12" t="s">
        <v>3109</v>
      </c>
      <c r="O1031" s="12" t="s">
        <v>3044</v>
      </c>
      <c r="P1031" s="12" t="s">
        <v>1652</v>
      </c>
      <c r="Q1031" s="12" t="s">
        <v>1662</v>
      </c>
      <c r="R1031" s="12" t="s">
        <v>1671</v>
      </c>
      <c r="S1031" s="12" t="s">
        <v>1727</v>
      </c>
      <c r="T1031" s="12" t="s">
        <v>3122</v>
      </c>
    </row>
    <row r="1032" spans="1:20" x14ac:dyDescent="0.25">
      <c r="A1032" s="12" t="s">
        <v>2299</v>
      </c>
      <c r="B1032" s="12" t="s">
        <v>657</v>
      </c>
      <c r="C1032" s="12" t="s">
        <v>3114</v>
      </c>
      <c r="D1032" s="12" t="s">
        <v>5</v>
      </c>
      <c r="E1032" s="12" t="s">
        <v>14</v>
      </c>
      <c r="F1032" s="12" t="s">
        <v>139</v>
      </c>
      <c r="G1032" s="12" t="s">
        <v>399</v>
      </c>
      <c r="H1032" s="12" t="s">
        <v>669</v>
      </c>
      <c r="I1032" s="12" t="s">
        <v>274</v>
      </c>
      <c r="J1032" s="12" t="s">
        <v>1805</v>
      </c>
      <c r="K1032" s="12" t="s">
        <v>305</v>
      </c>
      <c r="L1032" s="12" t="s">
        <v>2700</v>
      </c>
      <c r="M1032" s="12" t="s">
        <v>2701</v>
      </c>
      <c r="N1032" s="12" t="s">
        <v>3109</v>
      </c>
      <c r="O1032" s="12" t="s">
        <v>3044</v>
      </c>
      <c r="P1032" s="12" t="s">
        <v>1652</v>
      </c>
      <c r="Q1032" s="12" t="s">
        <v>1668</v>
      </c>
      <c r="R1032" s="12" t="s">
        <v>1671</v>
      </c>
      <c r="S1032" s="12" t="s">
        <v>1727</v>
      </c>
      <c r="T1032" s="12" t="s">
        <v>3123</v>
      </c>
    </row>
    <row r="1033" spans="1:20" x14ac:dyDescent="0.25">
      <c r="A1033" s="12" t="s">
        <v>2299</v>
      </c>
      <c r="B1033" s="12" t="s">
        <v>678</v>
      </c>
      <c r="C1033" s="12" t="s">
        <v>3115</v>
      </c>
      <c r="D1033" s="12" t="s">
        <v>5</v>
      </c>
      <c r="E1033" s="12" t="s">
        <v>12</v>
      </c>
      <c r="F1033" s="12" t="s">
        <v>139</v>
      </c>
      <c r="G1033" s="12" t="s">
        <v>399</v>
      </c>
      <c r="H1033" s="12" t="s">
        <v>669</v>
      </c>
      <c r="I1033" s="12" t="s">
        <v>271</v>
      </c>
      <c r="J1033" s="12" t="s">
        <v>1026</v>
      </c>
      <c r="K1033" s="12" t="s">
        <v>3116</v>
      </c>
      <c r="L1033" s="12" t="s">
        <v>2704</v>
      </c>
      <c r="M1033" s="12" t="s">
        <v>2705</v>
      </c>
      <c r="N1033" s="12" t="s">
        <v>3109</v>
      </c>
      <c r="O1033" s="12" t="s">
        <v>3044</v>
      </c>
      <c r="P1033" s="12" t="s">
        <v>1652</v>
      </c>
      <c r="Q1033" s="12" t="s">
        <v>1667</v>
      </c>
      <c r="R1033" s="12" t="s">
        <v>1671</v>
      </c>
      <c r="S1033" s="12" t="s">
        <v>1728</v>
      </c>
      <c r="T1033" s="12" t="s">
        <v>3124</v>
      </c>
    </row>
    <row r="1034" spans="1:20" x14ac:dyDescent="0.25">
      <c r="A1034" s="12" t="s">
        <v>2299</v>
      </c>
      <c r="B1034" s="12" t="s">
        <v>764</v>
      </c>
      <c r="C1034" s="12" t="s">
        <v>3117</v>
      </c>
      <c r="D1034" s="12" t="s">
        <v>6</v>
      </c>
      <c r="E1034" s="12" t="s">
        <v>3111</v>
      </c>
      <c r="F1034" s="12" t="s">
        <v>139</v>
      </c>
      <c r="G1034" s="12" t="s">
        <v>399</v>
      </c>
      <c r="H1034" s="12" t="s">
        <v>669</v>
      </c>
      <c r="I1034" s="12" t="s">
        <v>295</v>
      </c>
      <c r="J1034" s="12" t="s">
        <v>908</v>
      </c>
      <c r="K1034" s="12" t="s">
        <v>1654</v>
      </c>
      <c r="L1034" s="12" t="s">
        <v>2704</v>
      </c>
      <c r="M1034" s="12" t="s">
        <v>2705</v>
      </c>
      <c r="N1034" s="12" t="s">
        <v>3112</v>
      </c>
      <c r="O1034" s="12" t="s">
        <v>3044</v>
      </c>
      <c r="P1034" s="12" t="s">
        <v>1652</v>
      </c>
      <c r="Q1034" s="12" t="s">
        <v>3121</v>
      </c>
      <c r="R1034" s="12" t="s">
        <v>1671</v>
      </c>
      <c r="S1034" s="12" t="s">
        <v>1728</v>
      </c>
      <c r="T1034" s="12" t="s">
        <v>3125</v>
      </c>
    </row>
    <row r="1035" spans="1:20" x14ac:dyDescent="0.25">
      <c r="A1035" s="12" t="s">
        <v>2299</v>
      </c>
      <c r="B1035" s="12" t="s">
        <v>856</v>
      </c>
      <c r="C1035" s="12" t="s">
        <v>3118</v>
      </c>
      <c r="D1035" s="12" t="s">
        <v>5</v>
      </c>
      <c r="E1035" s="12" t="s">
        <v>11</v>
      </c>
      <c r="F1035" s="12" t="s">
        <v>139</v>
      </c>
      <c r="G1035" s="12" t="s">
        <v>399</v>
      </c>
      <c r="H1035" s="12" t="s">
        <v>669</v>
      </c>
      <c r="I1035" s="12" t="s">
        <v>380</v>
      </c>
      <c r="J1035" s="12" t="s">
        <v>352</v>
      </c>
      <c r="K1035" s="12" t="s">
        <v>1657</v>
      </c>
      <c r="L1035" s="12" t="s">
        <v>2704</v>
      </c>
      <c r="M1035" s="12" t="s">
        <v>2705</v>
      </c>
      <c r="N1035" s="12" t="s">
        <v>3109</v>
      </c>
      <c r="O1035" s="12" t="s">
        <v>3044</v>
      </c>
      <c r="P1035" s="12" t="s">
        <v>1652</v>
      </c>
      <c r="Q1035" s="12" t="s">
        <v>1663</v>
      </c>
      <c r="R1035" s="12" t="s">
        <v>1671</v>
      </c>
      <c r="S1035" s="12" t="s">
        <v>1728</v>
      </c>
      <c r="T1035" s="12" t="s">
        <v>3126</v>
      </c>
    </row>
    <row r="1036" spans="1:20" x14ac:dyDescent="0.25">
      <c r="A1036" s="12" t="s">
        <v>2299</v>
      </c>
      <c r="B1036" s="12" t="s">
        <v>834</v>
      </c>
      <c r="C1036" s="12" t="s">
        <v>3119</v>
      </c>
      <c r="D1036" s="12" t="s">
        <v>6</v>
      </c>
      <c r="E1036" s="12" t="s">
        <v>1676</v>
      </c>
      <c r="F1036" s="12" t="s">
        <v>139</v>
      </c>
      <c r="G1036" s="12" t="s">
        <v>399</v>
      </c>
      <c r="H1036" s="12" t="s">
        <v>669</v>
      </c>
      <c r="I1036" s="12" t="s">
        <v>295</v>
      </c>
      <c r="J1036" s="12" t="s">
        <v>298</v>
      </c>
      <c r="K1036" s="12" t="s">
        <v>1657</v>
      </c>
      <c r="L1036" s="12" t="s">
        <v>2704</v>
      </c>
      <c r="M1036" s="12" t="s">
        <v>2705</v>
      </c>
      <c r="N1036" s="12" t="s">
        <v>3109</v>
      </c>
      <c r="O1036" s="12" t="s">
        <v>3044</v>
      </c>
      <c r="P1036" s="12" t="s">
        <v>1652</v>
      </c>
      <c r="Q1036" s="12" t="s">
        <v>1691</v>
      </c>
      <c r="R1036" s="12" t="s">
        <v>1671</v>
      </c>
      <c r="S1036" s="12" t="s">
        <v>1728</v>
      </c>
      <c r="T1036" s="12" t="s">
        <v>3126</v>
      </c>
    </row>
    <row r="1037" spans="1:20" x14ac:dyDescent="0.25">
      <c r="A1037" s="12" t="s">
        <v>2299</v>
      </c>
      <c r="B1037" s="12" t="s">
        <v>838</v>
      </c>
      <c r="C1037" s="12" t="s">
        <v>3128</v>
      </c>
      <c r="D1037" s="12" t="s">
        <v>6</v>
      </c>
      <c r="E1037" s="12" t="s">
        <v>3111</v>
      </c>
      <c r="F1037" s="12" t="s">
        <v>139</v>
      </c>
      <c r="G1037" s="12" t="s">
        <v>787</v>
      </c>
      <c r="H1037" s="12" t="s">
        <v>669</v>
      </c>
      <c r="I1037" s="12" t="s">
        <v>30</v>
      </c>
      <c r="J1037" s="12" t="s">
        <v>943</v>
      </c>
      <c r="K1037" s="12" t="s">
        <v>993</v>
      </c>
      <c r="L1037" s="12" t="s">
        <v>2704</v>
      </c>
      <c r="M1037" s="12" t="s">
        <v>2705</v>
      </c>
      <c r="N1037" s="12" t="s">
        <v>3085</v>
      </c>
      <c r="O1037" s="12" t="s">
        <v>3072</v>
      </c>
      <c r="P1037" s="12" t="s">
        <v>1652</v>
      </c>
      <c r="Q1037" s="12" t="s">
        <v>3121</v>
      </c>
      <c r="R1037" s="12" t="s">
        <v>1671</v>
      </c>
      <c r="S1037" s="12" t="s">
        <v>1728</v>
      </c>
      <c r="T1037" s="12" t="s">
        <v>3129</v>
      </c>
    </row>
    <row r="1038" spans="1:20" x14ac:dyDescent="0.25">
      <c r="A1038" s="12" t="s">
        <v>2299</v>
      </c>
      <c r="B1038" s="12" t="s">
        <v>863</v>
      </c>
      <c r="C1038" s="12" t="s">
        <v>3130</v>
      </c>
      <c r="D1038" s="12" t="s">
        <v>6</v>
      </c>
      <c r="E1038" s="12" t="s">
        <v>13</v>
      </c>
      <c r="F1038" s="12" t="s">
        <v>139</v>
      </c>
      <c r="G1038" s="12" t="s">
        <v>787</v>
      </c>
      <c r="H1038" s="12" t="s">
        <v>669</v>
      </c>
      <c r="I1038" s="12" t="s">
        <v>128</v>
      </c>
      <c r="J1038" s="12" t="s">
        <v>1017</v>
      </c>
      <c r="K1038" s="12" t="s">
        <v>1015</v>
      </c>
      <c r="L1038" s="12" t="s">
        <v>2704</v>
      </c>
      <c r="M1038" s="12" t="s">
        <v>2705</v>
      </c>
      <c r="N1038" s="12" t="s">
        <v>2688</v>
      </c>
      <c r="O1038" s="12" t="s">
        <v>3072</v>
      </c>
      <c r="P1038" s="12" t="s">
        <v>1652</v>
      </c>
      <c r="Q1038" s="12" t="s">
        <v>1666</v>
      </c>
      <c r="R1038" s="12" t="s">
        <v>1671</v>
      </c>
      <c r="S1038" s="12" t="s">
        <v>1728</v>
      </c>
      <c r="T1038" s="12" t="s">
        <v>3131</v>
      </c>
    </row>
    <row r="1039" spans="1:20" x14ac:dyDescent="0.25">
      <c r="A1039" s="12" t="s">
        <v>2299</v>
      </c>
      <c r="B1039" s="12" t="s">
        <v>843</v>
      </c>
      <c r="C1039" s="12" t="s">
        <v>3132</v>
      </c>
      <c r="D1039" s="12" t="s">
        <v>6</v>
      </c>
      <c r="E1039" s="12" t="s">
        <v>9</v>
      </c>
      <c r="F1039" s="12" t="s">
        <v>139</v>
      </c>
      <c r="G1039" s="12" t="s">
        <v>787</v>
      </c>
      <c r="H1039" s="12" t="s">
        <v>669</v>
      </c>
      <c r="I1039" s="12" t="s">
        <v>367</v>
      </c>
      <c r="J1039" s="12" t="s">
        <v>340</v>
      </c>
      <c r="K1039" s="12" t="s">
        <v>1045</v>
      </c>
      <c r="L1039" s="12" t="s">
        <v>2704</v>
      </c>
      <c r="M1039" s="12" t="s">
        <v>2705</v>
      </c>
      <c r="N1039" s="12" t="s">
        <v>2688</v>
      </c>
      <c r="O1039" s="12" t="s">
        <v>3072</v>
      </c>
      <c r="P1039" s="12" t="s">
        <v>1652</v>
      </c>
      <c r="Q1039" s="12" t="s">
        <v>1662</v>
      </c>
      <c r="R1039" s="12" t="s">
        <v>1671</v>
      </c>
      <c r="S1039" s="12" t="s">
        <v>1728</v>
      </c>
      <c r="T1039" s="12" t="s">
        <v>3133</v>
      </c>
    </row>
    <row r="1040" spans="1:20" x14ac:dyDescent="0.25">
      <c r="A1040" s="12" t="s">
        <v>2299</v>
      </c>
      <c r="B1040" s="12" t="s">
        <v>830</v>
      </c>
      <c r="C1040" s="12" t="s">
        <v>3134</v>
      </c>
      <c r="D1040" s="12" t="s">
        <v>6</v>
      </c>
      <c r="E1040" s="12" t="s">
        <v>1676</v>
      </c>
      <c r="F1040" s="12" t="s">
        <v>139</v>
      </c>
      <c r="G1040" s="12" t="s">
        <v>787</v>
      </c>
      <c r="H1040" s="12" t="s">
        <v>669</v>
      </c>
      <c r="I1040" s="12" t="s">
        <v>127</v>
      </c>
      <c r="J1040" s="12" t="s">
        <v>381</v>
      </c>
      <c r="K1040" s="12" t="s">
        <v>320</v>
      </c>
      <c r="L1040" s="12" t="s">
        <v>2704</v>
      </c>
      <c r="M1040" s="12" t="s">
        <v>2705</v>
      </c>
      <c r="N1040" s="12" t="s">
        <v>2688</v>
      </c>
      <c r="O1040" s="12" t="s">
        <v>3072</v>
      </c>
      <c r="P1040" s="12" t="s">
        <v>1652</v>
      </c>
      <c r="Q1040" s="12" t="s">
        <v>1691</v>
      </c>
      <c r="R1040" s="12" t="s">
        <v>1671</v>
      </c>
      <c r="S1040" s="12" t="s">
        <v>1728</v>
      </c>
      <c r="T1040" s="12" t="s">
        <v>3135</v>
      </c>
    </row>
    <row r="1041" spans="1:20" x14ac:dyDescent="0.25">
      <c r="A1041" s="12" t="s">
        <v>2299</v>
      </c>
      <c r="B1041" s="12" t="s">
        <v>853</v>
      </c>
      <c r="C1041" s="12" t="s">
        <v>3136</v>
      </c>
      <c r="D1041" s="12" t="s">
        <v>8</v>
      </c>
      <c r="E1041" s="12" t="s">
        <v>2288</v>
      </c>
      <c r="F1041" s="12" t="s">
        <v>139</v>
      </c>
      <c r="G1041" s="12" t="s">
        <v>787</v>
      </c>
      <c r="H1041" s="12" t="s">
        <v>669</v>
      </c>
      <c r="I1041" s="12" t="s">
        <v>2327</v>
      </c>
      <c r="J1041" s="12" t="s">
        <v>352</v>
      </c>
      <c r="K1041" s="12" t="s">
        <v>269</v>
      </c>
      <c r="L1041" s="12" t="s">
        <v>2704</v>
      </c>
      <c r="M1041" s="12" t="s">
        <v>2705</v>
      </c>
      <c r="N1041" s="12" t="s">
        <v>2700</v>
      </c>
      <c r="O1041" s="12" t="s">
        <v>3112</v>
      </c>
      <c r="P1041" s="12" t="s">
        <v>1652</v>
      </c>
      <c r="Q1041" s="12" t="s">
        <v>2302</v>
      </c>
      <c r="R1041" s="12" t="s">
        <v>1671</v>
      </c>
      <c r="S1041" s="12" t="s">
        <v>1728</v>
      </c>
      <c r="T1041" s="12" t="s">
        <v>3046</v>
      </c>
    </row>
    <row r="1042" spans="1:20" x14ac:dyDescent="0.25">
      <c r="A1042" s="12" t="s">
        <v>2299</v>
      </c>
      <c r="B1042" s="12" t="s">
        <v>832</v>
      </c>
      <c r="C1042" s="12" t="s">
        <v>3137</v>
      </c>
      <c r="D1042" s="12" t="s">
        <v>8</v>
      </c>
      <c r="E1042" s="12" t="s">
        <v>12</v>
      </c>
      <c r="F1042" s="12" t="s">
        <v>139</v>
      </c>
      <c r="G1042" s="12" t="s">
        <v>787</v>
      </c>
      <c r="H1042" s="12" t="s">
        <v>669</v>
      </c>
      <c r="I1042" s="12" t="s">
        <v>249</v>
      </c>
      <c r="J1042" s="12" t="s">
        <v>1017</v>
      </c>
      <c r="K1042" s="12" t="s">
        <v>269</v>
      </c>
      <c r="L1042" s="12" t="s">
        <v>2704</v>
      </c>
      <c r="M1042" s="12" t="s">
        <v>2705</v>
      </c>
      <c r="N1042" s="12" t="s">
        <v>2700</v>
      </c>
      <c r="O1042" s="12" t="s">
        <v>3112</v>
      </c>
      <c r="P1042" s="12" t="s">
        <v>1652</v>
      </c>
      <c r="Q1042" s="12" t="s">
        <v>1667</v>
      </c>
      <c r="R1042" s="12" t="s">
        <v>1671</v>
      </c>
      <c r="S1042" s="12" t="s">
        <v>1728</v>
      </c>
      <c r="T1042" s="12" t="s">
        <v>3138</v>
      </c>
    </row>
    <row r="1043" spans="1:20" x14ac:dyDescent="0.25">
      <c r="A1043" s="12" t="s">
        <v>2299</v>
      </c>
      <c r="B1043" s="12" t="s">
        <v>685</v>
      </c>
      <c r="C1043" s="12" t="s">
        <v>3139</v>
      </c>
      <c r="D1043" s="12" t="s">
        <v>8</v>
      </c>
      <c r="E1043" s="12" t="s">
        <v>16</v>
      </c>
      <c r="F1043" s="12" t="s">
        <v>139</v>
      </c>
      <c r="G1043" s="12" t="s">
        <v>787</v>
      </c>
      <c r="H1043" s="12" t="s">
        <v>669</v>
      </c>
      <c r="I1043" s="12" t="s">
        <v>233</v>
      </c>
      <c r="J1043" s="12" t="s">
        <v>1017</v>
      </c>
      <c r="K1043" s="12" t="s">
        <v>275</v>
      </c>
      <c r="L1043" s="12" t="s">
        <v>2704</v>
      </c>
      <c r="M1043" s="12" t="s">
        <v>2705</v>
      </c>
      <c r="N1043" s="12" t="s">
        <v>2700</v>
      </c>
      <c r="O1043" s="12" t="s">
        <v>3112</v>
      </c>
      <c r="P1043" s="12" t="s">
        <v>1652</v>
      </c>
      <c r="Q1043" s="12" t="s">
        <v>1669</v>
      </c>
      <c r="R1043" s="12" t="s">
        <v>1671</v>
      </c>
      <c r="S1043" s="12" t="s">
        <v>1728</v>
      </c>
      <c r="T1043" s="12" t="s">
        <v>3140</v>
      </c>
    </row>
    <row r="1044" spans="1:20" x14ac:dyDescent="0.25">
      <c r="A1044" s="12" t="s">
        <v>2299</v>
      </c>
      <c r="B1044" s="12" t="s">
        <v>648</v>
      </c>
      <c r="C1044" s="12" t="s">
        <v>3141</v>
      </c>
      <c r="D1044" s="12" t="s">
        <v>8</v>
      </c>
      <c r="E1044" s="12" t="s">
        <v>9</v>
      </c>
      <c r="F1044" s="12" t="s">
        <v>139</v>
      </c>
      <c r="G1044" s="12" t="s">
        <v>787</v>
      </c>
      <c r="H1044" s="12" t="s">
        <v>669</v>
      </c>
      <c r="I1044" s="12" t="s">
        <v>277</v>
      </c>
      <c r="J1044" s="12" t="s">
        <v>364</v>
      </c>
      <c r="K1044" s="12" t="s">
        <v>308</v>
      </c>
      <c r="L1044" s="12" t="s">
        <v>2704</v>
      </c>
      <c r="M1044" s="12" t="s">
        <v>2705</v>
      </c>
      <c r="N1044" s="12" t="s">
        <v>2700</v>
      </c>
      <c r="O1044" s="12" t="s">
        <v>3112</v>
      </c>
      <c r="P1044" s="12" t="s">
        <v>1652</v>
      </c>
      <c r="Q1044" s="12" t="s">
        <v>1662</v>
      </c>
      <c r="R1044" s="12" t="s">
        <v>1671</v>
      </c>
      <c r="S1044" s="12" t="s">
        <v>1728</v>
      </c>
      <c r="T1044" s="12" t="s">
        <v>3142</v>
      </c>
    </row>
    <row r="1045" spans="1:20" x14ac:dyDescent="0.25">
      <c r="A1045" s="12" t="s">
        <v>2299</v>
      </c>
      <c r="B1045" s="12" t="s">
        <v>757</v>
      </c>
      <c r="C1045" s="12" t="s">
        <v>3144</v>
      </c>
      <c r="D1045" s="12" t="s">
        <v>5</v>
      </c>
      <c r="E1045" s="12" t="s">
        <v>11</v>
      </c>
      <c r="F1045" s="12" t="s">
        <v>140</v>
      </c>
      <c r="G1045" s="12" t="s">
        <v>787</v>
      </c>
      <c r="H1045" s="12" t="s">
        <v>669</v>
      </c>
      <c r="I1045" s="12" t="s">
        <v>2327</v>
      </c>
      <c r="J1045" s="12" t="s">
        <v>943</v>
      </c>
      <c r="K1045" s="12" t="s">
        <v>998</v>
      </c>
      <c r="L1045" s="12" t="s">
        <v>2704</v>
      </c>
      <c r="M1045" s="12" t="s">
        <v>2705</v>
      </c>
      <c r="N1045" s="12" t="s">
        <v>3145</v>
      </c>
      <c r="O1045" s="12" t="s">
        <v>3146</v>
      </c>
      <c r="P1045" s="12" t="s">
        <v>1652</v>
      </c>
      <c r="Q1045" s="12" t="s">
        <v>1663</v>
      </c>
      <c r="R1045" s="12" t="s">
        <v>1671</v>
      </c>
      <c r="S1045" s="12" t="s">
        <v>1728</v>
      </c>
      <c r="T1045" s="12" t="s">
        <v>3147</v>
      </c>
    </row>
    <row r="1046" spans="1:20" x14ac:dyDescent="0.25">
      <c r="A1046" s="12" t="s">
        <v>2299</v>
      </c>
      <c r="B1046" s="12" t="s">
        <v>687</v>
      </c>
      <c r="C1046" s="12" t="s">
        <v>3148</v>
      </c>
      <c r="D1046" s="12" t="s">
        <v>5</v>
      </c>
      <c r="E1046" s="12" t="s">
        <v>13</v>
      </c>
      <c r="F1046" s="12" t="s">
        <v>140</v>
      </c>
      <c r="G1046" s="12" t="s">
        <v>787</v>
      </c>
      <c r="H1046" s="12" t="s">
        <v>669</v>
      </c>
      <c r="I1046" s="12" t="s">
        <v>233</v>
      </c>
      <c r="J1046" s="12" t="s">
        <v>1012</v>
      </c>
      <c r="K1046" s="12" t="s">
        <v>308</v>
      </c>
      <c r="L1046" s="12" t="s">
        <v>2704</v>
      </c>
      <c r="M1046" s="12" t="s">
        <v>2705</v>
      </c>
      <c r="N1046" s="12" t="s">
        <v>3145</v>
      </c>
      <c r="O1046" s="12" t="s">
        <v>3146</v>
      </c>
      <c r="P1046" s="12" t="s">
        <v>1652</v>
      </c>
      <c r="Q1046" s="12" t="s">
        <v>1666</v>
      </c>
      <c r="R1046" s="12" t="s">
        <v>1671</v>
      </c>
      <c r="S1046" s="12" t="s">
        <v>1728</v>
      </c>
      <c r="T1046" s="12" t="s">
        <v>3149</v>
      </c>
    </row>
    <row r="1047" spans="1:20" x14ac:dyDescent="0.25">
      <c r="A1047" s="12" t="s">
        <v>2299</v>
      </c>
      <c r="B1047" s="12" t="s">
        <v>864</v>
      </c>
      <c r="C1047" s="12" t="s">
        <v>3150</v>
      </c>
      <c r="D1047" s="12" t="s">
        <v>5</v>
      </c>
      <c r="E1047" s="12" t="s">
        <v>10</v>
      </c>
      <c r="F1047" s="12" t="s">
        <v>140</v>
      </c>
      <c r="G1047" s="12" t="s">
        <v>787</v>
      </c>
      <c r="H1047" s="12" t="s">
        <v>669</v>
      </c>
      <c r="I1047" s="12" t="s">
        <v>18</v>
      </c>
      <c r="J1047" s="12" t="s">
        <v>1801</v>
      </c>
      <c r="K1047" s="12" t="s">
        <v>327</v>
      </c>
      <c r="L1047" s="12" t="s">
        <v>2704</v>
      </c>
      <c r="M1047" s="12" t="s">
        <v>2705</v>
      </c>
      <c r="N1047" s="12" t="s">
        <v>3151</v>
      </c>
      <c r="O1047" s="12" t="s">
        <v>3085</v>
      </c>
      <c r="P1047" s="12" t="s">
        <v>1652</v>
      </c>
      <c r="Q1047" s="12" t="s">
        <v>1665</v>
      </c>
      <c r="R1047" s="12" t="s">
        <v>1671</v>
      </c>
      <c r="S1047" s="12" t="s">
        <v>1728</v>
      </c>
      <c r="T1047" s="12" t="s">
        <v>3152</v>
      </c>
    </row>
    <row r="1048" spans="1:20" x14ac:dyDescent="0.25">
      <c r="A1048" s="12" t="s">
        <v>2299</v>
      </c>
      <c r="B1048" s="12" t="s">
        <v>681</v>
      </c>
      <c r="C1048" s="12" t="s">
        <v>3153</v>
      </c>
      <c r="D1048" s="12" t="s">
        <v>6</v>
      </c>
      <c r="E1048" s="12" t="s">
        <v>2286</v>
      </c>
      <c r="F1048" s="12" t="s">
        <v>140</v>
      </c>
      <c r="G1048" s="12" t="s">
        <v>397</v>
      </c>
      <c r="H1048" s="12" t="s">
        <v>669</v>
      </c>
      <c r="I1048" s="12" t="s">
        <v>277</v>
      </c>
      <c r="J1048" s="12" t="s">
        <v>908</v>
      </c>
      <c r="K1048" s="12" t="s">
        <v>360</v>
      </c>
      <c r="L1048" s="12" t="s">
        <v>2710</v>
      </c>
      <c r="M1048" s="12" t="s">
        <v>3084</v>
      </c>
      <c r="N1048" s="12" t="s">
        <v>3151</v>
      </c>
      <c r="O1048" s="12" t="s">
        <v>3085</v>
      </c>
      <c r="P1048" s="12" t="s">
        <v>1652</v>
      </c>
      <c r="Q1048" s="12" t="s">
        <v>2300</v>
      </c>
      <c r="R1048" s="12" t="s">
        <v>1671</v>
      </c>
      <c r="S1048" s="12" t="s">
        <v>1740</v>
      </c>
      <c r="T1048" s="12" t="s">
        <v>3154</v>
      </c>
    </row>
    <row r="1049" spans="1:20" x14ac:dyDescent="0.25">
      <c r="A1049" s="12" t="s">
        <v>2299</v>
      </c>
      <c r="B1049" s="12" t="s">
        <v>841</v>
      </c>
      <c r="C1049" s="12" t="s">
        <v>3155</v>
      </c>
      <c r="D1049" s="12" t="s">
        <v>5</v>
      </c>
      <c r="E1049" s="12" t="s">
        <v>1676</v>
      </c>
      <c r="F1049" s="12" t="s">
        <v>140</v>
      </c>
      <c r="G1049" s="12" t="s">
        <v>787</v>
      </c>
      <c r="H1049" s="12" t="s">
        <v>669</v>
      </c>
      <c r="I1049" s="12" t="s">
        <v>1810</v>
      </c>
      <c r="J1049" s="12" t="s">
        <v>1590</v>
      </c>
      <c r="K1049" s="12" t="s">
        <v>327</v>
      </c>
      <c r="L1049" s="12" t="s">
        <v>2704</v>
      </c>
      <c r="M1049" s="12" t="s">
        <v>2705</v>
      </c>
      <c r="N1049" s="12" t="s">
        <v>3151</v>
      </c>
      <c r="O1049" s="12" t="s">
        <v>3085</v>
      </c>
      <c r="P1049" s="12" t="s">
        <v>1652</v>
      </c>
      <c r="Q1049" s="12" t="s">
        <v>1691</v>
      </c>
      <c r="R1049" s="12" t="s">
        <v>1671</v>
      </c>
      <c r="S1049" s="12" t="s">
        <v>1728</v>
      </c>
      <c r="T1049" s="12" t="s">
        <v>3156</v>
      </c>
    </row>
    <row r="1050" spans="1:20" x14ac:dyDescent="0.25">
      <c r="A1050" s="12" t="s">
        <v>2299</v>
      </c>
      <c r="B1050" s="12" t="s">
        <v>650</v>
      </c>
      <c r="C1050" s="12" t="s">
        <v>3157</v>
      </c>
      <c r="D1050" s="12" t="s">
        <v>8</v>
      </c>
      <c r="E1050" s="12" t="s">
        <v>2286</v>
      </c>
      <c r="F1050" s="12" t="s">
        <v>139</v>
      </c>
      <c r="G1050" s="12" t="s">
        <v>776</v>
      </c>
      <c r="H1050" s="12" t="s">
        <v>669</v>
      </c>
      <c r="I1050" s="12" t="s">
        <v>895</v>
      </c>
      <c r="J1050" s="12" t="s">
        <v>1805</v>
      </c>
      <c r="K1050" s="12" t="s">
        <v>990</v>
      </c>
      <c r="L1050" s="12" t="s">
        <v>2704</v>
      </c>
      <c r="M1050" s="12" t="s">
        <v>2705</v>
      </c>
      <c r="N1050" s="12" t="s">
        <v>3158</v>
      </c>
      <c r="O1050" s="12" t="s">
        <v>3159</v>
      </c>
      <c r="P1050" s="12" t="s">
        <v>1652</v>
      </c>
      <c r="Q1050" s="12" t="s">
        <v>2300</v>
      </c>
      <c r="R1050" s="12" t="s">
        <v>1671</v>
      </c>
      <c r="S1050" s="12" t="s">
        <v>1728</v>
      </c>
      <c r="T1050" s="12" t="s">
        <v>3166</v>
      </c>
    </row>
    <row r="1051" spans="1:20" x14ac:dyDescent="0.25">
      <c r="A1051" s="12" t="s">
        <v>2299</v>
      </c>
      <c r="B1051" s="12" t="s">
        <v>758</v>
      </c>
      <c r="C1051" s="12" t="s">
        <v>3160</v>
      </c>
      <c r="D1051" s="12" t="s">
        <v>5</v>
      </c>
      <c r="E1051" s="12" t="s">
        <v>3111</v>
      </c>
      <c r="F1051" s="12" t="s">
        <v>139</v>
      </c>
      <c r="G1051" s="12" t="s">
        <v>776</v>
      </c>
      <c r="H1051" s="12" t="s">
        <v>669</v>
      </c>
      <c r="I1051" s="12" t="s">
        <v>955</v>
      </c>
      <c r="J1051" s="12" t="s">
        <v>3161</v>
      </c>
      <c r="K1051" s="12" t="s">
        <v>938</v>
      </c>
      <c r="L1051" s="12" t="s">
        <v>2704</v>
      </c>
      <c r="M1051" s="12" t="s">
        <v>2705</v>
      </c>
      <c r="N1051" s="12" t="s">
        <v>2688</v>
      </c>
      <c r="O1051" s="12" t="s">
        <v>3159</v>
      </c>
      <c r="P1051" s="12" t="s">
        <v>1652</v>
      </c>
      <c r="Q1051" s="12" t="s">
        <v>3121</v>
      </c>
      <c r="R1051" s="12" t="s">
        <v>1671</v>
      </c>
      <c r="S1051" s="12" t="s">
        <v>1728</v>
      </c>
      <c r="T1051" s="12" t="s">
        <v>3167</v>
      </c>
    </row>
    <row r="1052" spans="1:20" x14ac:dyDescent="0.25">
      <c r="A1052" s="12" t="s">
        <v>2299</v>
      </c>
      <c r="B1052" s="12" t="s">
        <v>767</v>
      </c>
      <c r="C1052" s="12" t="s">
        <v>3162</v>
      </c>
      <c r="D1052" s="12" t="s">
        <v>5</v>
      </c>
      <c r="E1052" s="12" t="s">
        <v>13</v>
      </c>
      <c r="F1052" s="12" t="s">
        <v>139</v>
      </c>
      <c r="G1052" s="12" t="s">
        <v>776</v>
      </c>
      <c r="H1052" s="12" t="s">
        <v>669</v>
      </c>
      <c r="I1052" s="12" t="s">
        <v>77</v>
      </c>
      <c r="J1052" s="12" t="s">
        <v>1012</v>
      </c>
      <c r="K1052" s="12" t="s">
        <v>1077</v>
      </c>
      <c r="L1052" s="12" t="s">
        <v>2704</v>
      </c>
      <c r="M1052" s="12" t="s">
        <v>2705</v>
      </c>
      <c r="N1052" s="12" t="s">
        <v>3158</v>
      </c>
      <c r="O1052" s="12" t="s">
        <v>3159</v>
      </c>
      <c r="P1052" s="12" t="s">
        <v>1652</v>
      </c>
      <c r="Q1052" s="12" t="s">
        <v>1666</v>
      </c>
      <c r="R1052" s="12" t="s">
        <v>1671</v>
      </c>
      <c r="S1052" s="12" t="s">
        <v>1728</v>
      </c>
      <c r="T1052" s="12" t="s">
        <v>3168</v>
      </c>
    </row>
    <row r="1053" spans="1:20" x14ac:dyDescent="0.25">
      <c r="A1053" s="12" t="s">
        <v>2299</v>
      </c>
      <c r="B1053" s="12" t="s">
        <v>862</v>
      </c>
      <c r="C1053" s="12" t="s">
        <v>3163</v>
      </c>
      <c r="D1053" s="12" t="s">
        <v>8</v>
      </c>
      <c r="E1053" s="12" t="s">
        <v>14</v>
      </c>
      <c r="F1053" s="12" t="s">
        <v>139</v>
      </c>
      <c r="G1053" s="12" t="s">
        <v>776</v>
      </c>
      <c r="H1053" s="12" t="s">
        <v>669</v>
      </c>
      <c r="I1053" s="12" t="s">
        <v>952</v>
      </c>
      <c r="J1053" s="12" t="s">
        <v>1012</v>
      </c>
      <c r="K1053" s="12" t="s">
        <v>938</v>
      </c>
      <c r="L1053" s="12" t="s">
        <v>2704</v>
      </c>
      <c r="M1053" s="12" t="s">
        <v>2705</v>
      </c>
      <c r="N1053" s="12" t="s">
        <v>3158</v>
      </c>
      <c r="O1053" s="12" t="s">
        <v>3159</v>
      </c>
      <c r="P1053" s="12" t="s">
        <v>1652</v>
      </c>
      <c r="Q1053" s="12" t="s">
        <v>1668</v>
      </c>
      <c r="R1053" s="12" t="s">
        <v>1671</v>
      </c>
      <c r="S1053" s="12" t="s">
        <v>1728</v>
      </c>
      <c r="T1053" s="12" t="s">
        <v>3169</v>
      </c>
    </row>
    <row r="1054" spans="1:20" x14ac:dyDescent="0.25">
      <c r="A1054" s="12" t="s">
        <v>2299</v>
      </c>
      <c r="B1054" s="12" t="s">
        <v>778</v>
      </c>
      <c r="C1054" s="12" t="s">
        <v>3164</v>
      </c>
      <c r="D1054" s="12" t="s">
        <v>8</v>
      </c>
      <c r="E1054" s="12" t="s">
        <v>1676</v>
      </c>
      <c r="F1054" s="12" t="s">
        <v>140</v>
      </c>
      <c r="G1054" s="12" t="s">
        <v>787</v>
      </c>
      <c r="H1054" s="12" t="s">
        <v>669</v>
      </c>
      <c r="I1054" s="12" t="s">
        <v>898</v>
      </c>
      <c r="J1054" s="12" t="s">
        <v>340</v>
      </c>
      <c r="K1054" s="12" t="s">
        <v>990</v>
      </c>
      <c r="L1054" s="12" t="s">
        <v>2710</v>
      </c>
      <c r="M1054" s="12" t="s">
        <v>3084</v>
      </c>
      <c r="N1054" s="12" t="s">
        <v>3158</v>
      </c>
      <c r="O1054" s="12" t="s">
        <v>3159</v>
      </c>
      <c r="P1054" s="12" t="s">
        <v>1652</v>
      </c>
      <c r="Q1054" s="12" t="s">
        <v>1691</v>
      </c>
      <c r="R1054" s="12" t="s">
        <v>1671</v>
      </c>
      <c r="S1054" s="12" t="s">
        <v>1740</v>
      </c>
      <c r="T1054" s="12" t="s">
        <v>3170</v>
      </c>
    </row>
    <row r="1055" spans="1:20" x14ac:dyDescent="0.25">
      <c r="A1055" s="12" t="s">
        <v>2299</v>
      </c>
      <c r="B1055" s="12" t="s">
        <v>828</v>
      </c>
      <c r="C1055" s="12" t="s">
        <v>3165</v>
      </c>
      <c r="D1055" s="12" t="s">
        <v>5</v>
      </c>
      <c r="E1055" s="12" t="s">
        <v>3111</v>
      </c>
      <c r="F1055" s="12" t="s">
        <v>140</v>
      </c>
      <c r="G1055" s="12" t="s">
        <v>787</v>
      </c>
      <c r="H1055" s="12" t="s">
        <v>669</v>
      </c>
      <c r="I1055" s="12" t="s">
        <v>71</v>
      </c>
      <c r="J1055" s="12" t="s">
        <v>340</v>
      </c>
      <c r="K1055" s="12" t="s">
        <v>1077</v>
      </c>
      <c r="L1055" s="12" t="s">
        <v>2710</v>
      </c>
      <c r="M1055" s="12" t="s">
        <v>3084</v>
      </c>
      <c r="N1055" s="12" t="s">
        <v>2688</v>
      </c>
      <c r="O1055" s="12" t="s">
        <v>3159</v>
      </c>
      <c r="P1055" s="12" t="s">
        <v>1652</v>
      </c>
      <c r="Q1055" s="12" t="s">
        <v>3121</v>
      </c>
      <c r="R1055" s="12" t="s">
        <v>1671</v>
      </c>
      <c r="S1055" s="12" t="s">
        <v>1740</v>
      </c>
      <c r="T1055" s="12" t="s">
        <v>3147</v>
      </c>
    </row>
    <row r="1056" spans="1:20" x14ac:dyDescent="0.25">
      <c r="A1056" s="12" t="s">
        <v>2299</v>
      </c>
      <c r="B1056" s="12" t="s">
        <v>837</v>
      </c>
      <c r="C1056" s="12" t="s">
        <v>3171</v>
      </c>
      <c r="D1056" s="12" t="s">
        <v>6</v>
      </c>
      <c r="E1056" s="12" t="s">
        <v>11</v>
      </c>
      <c r="F1056" s="12" t="s">
        <v>139</v>
      </c>
      <c r="G1056" s="12" t="s">
        <v>776</v>
      </c>
      <c r="H1056" s="12" t="s">
        <v>748</v>
      </c>
      <c r="I1056" s="12" t="s">
        <v>105</v>
      </c>
      <c r="J1056" s="12" t="s">
        <v>302</v>
      </c>
      <c r="K1056" s="12" t="s">
        <v>56</v>
      </c>
      <c r="L1056" s="12" t="s">
        <v>2710</v>
      </c>
      <c r="M1056" s="12" t="s">
        <v>3084</v>
      </c>
      <c r="N1056" s="12" t="s">
        <v>3172</v>
      </c>
      <c r="O1056" s="12" t="s">
        <v>3109</v>
      </c>
      <c r="P1056" s="12" t="s">
        <v>1652</v>
      </c>
      <c r="Q1056" s="12" t="s">
        <v>1663</v>
      </c>
      <c r="R1056" s="12" t="s">
        <v>1671</v>
      </c>
      <c r="S1056" s="12" t="s">
        <v>1740</v>
      </c>
      <c r="T1056" s="12" t="s">
        <v>3173</v>
      </c>
    </row>
    <row r="1057" spans="1:20" x14ac:dyDescent="0.25">
      <c r="A1057" s="12" t="s">
        <v>2299</v>
      </c>
      <c r="B1057" s="12" t="s">
        <v>851</v>
      </c>
      <c r="C1057" s="12" t="s">
        <v>3174</v>
      </c>
      <c r="D1057" s="12" t="s">
        <v>5</v>
      </c>
      <c r="E1057" s="12" t="s">
        <v>17</v>
      </c>
      <c r="F1057" s="12" t="s">
        <v>139</v>
      </c>
      <c r="G1057" s="12" t="s">
        <v>776</v>
      </c>
      <c r="H1057" s="12" t="s">
        <v>748</v>
      </c>
      <c r="I1057" s="12" t="s">
        <v>3182</v>
      </c>
      <c r="J1057" s="12" t="s">
        <v>377</v>
      </c>
      <c r="K1057" s="12" t="s">
        <v>1021</v>
      </c>
      <c r="L1057" s="12" t="s">
        <v>2710</v>
      </c>
      <c r="M1057" s="12" t="s">
        <v>3084</v>
      </c>
      <c r="N1057" s="12" t="s">
        <v>3172</v>
      </c>
      <c r="O1057" s="12" t="s">
        <v>3109</v>
      </c>
      <c r="P1057" s="12" t="s">
        <v>1652</v>
      </c>
      <c r="Q1057" s="12" t="s">
        <v>1664</v>
      </c>
      <c r="R1057" s="12" t="s">
        <v>1671</v>
      </c>
      <c r="S1057" s="12" t="s">
        <v>1740</v>
      </c>
      <c r="T1057" s="12" t="s">
        <v>3175</v>
      </c>
    </row>
    <row r="1058" spans="1:20" x14ac:dyDescent="0.25">
      <c r="A1058" s="12" t="s">
        <v>2299</v>
      </c>
      <c r="B1058" s="12" t="s">
        <v>684</v>
      </c>
      <c r="C1058" s="12" t="s">
        <v>3176</v>
      </c>
      <c r="D1058" s="12" t="s">
        <v>8</v>
      </c>
      <c r="E1058" s="12" t="s">
        <v>3111</v>
      </c>
      <c r="F1058" s="12" t="s">
        <v>139</v>
      </c>
      <c r="G1058" s="12" t="s">
        <v>776</v>
      </c>
      <c r="H1058" s="12" t="s">
        <v>748</v>
      </c>
      <c r="I1058" s="12" t="s">
        <v>51</v>
      </c>
      <c r="J1058" s="12" t="s">
        <v>377</v>
      </c>
      <c r="K1058" s="12" t="s">
        <v>111</v>
      </c>
      <c r="L1058" s="12" t="s">
        <v>2710</v>
      </c>
      <c r="M1058" s="12" t="s">
        <v>3084</v>
      </c>
      <c r="N1058" s="12" t="s">
        <v>2700</v>
      </c>
      <c r="O1058" s="12" t="s">
        <v>3109</v>
      </c>
      <c r="P1058" s="12" t="s">
        <v>1652</v>
      </c>
      <c r="Q1058" s="12" t="s">
        <v>3121</v>
      </c>
      <c r="R1058" s="12" t="s">
        <v>1671</v>
      </c>
      <c r="S1058" s="12" t="s">
        <v>1740</v>
      </c>
      <c r="T1058" s="12" t="s">
        <v>3177</v>
      </c>
    </row>
    <row r="1059" spans="1:20" x14ac:dyDescent="0.25">
      <c r="A1059" s="12" t="s">
        <v>2299</v>
      </c>
      <c r="B1059" s="12" t="s">
        <v>701</v>
      </c>
      <c r="C1059" s="12" t="s">
        <v>3178</v>
      </c>
      <c r="D1059" s="12" t="s">
        <v>8</v>
      </c>
      <c r="E1059" s="12" t="s">
        <v>9</v>
      </c>
      <c r="F1059" s="12" t="s">
        <v>139</v>
      </c>
      <c r="G1059" s="12" t="s">
        <v>776</v>
      </c>
      <c r="H1059" s="12" t="s">
        <v>748</v>
      </c>
      <c r="I1059" s="12" t="s">
        <v>70</v>
      </c>
      <c r="J1059" s="12" t="s">
        <v>1166</v>
      </c>
      <c r="K1059" s="12" t="s">
        <v>56</v>
      </c>
      <c r="L1059" s="12" t="s">
        <v>2710</v>
      </c>
      <c r="M1059" s="12" t="s">
        <v>3084</v>
      </c>
      <c r="N1059" s="12" t="s">
        <v>3172</v>
      </c>
      <c r="O1059" s="12" t="s">
        <v>3109</v>
      </c>
      <c r="P1059" s="12" t="s">
        <v>1652</v>
      </c>
      <c r="Q1059" s="12" t="s">
        <v>1662</v>
      </c>
      <c r="R1059" s="12" t="s">
        <v>1671</v>
      </c>
      <c r="S1059" s="12" t="s">
        <v>1740</v>
      </c>
      <c r="T1059" s="12" t="s">
        <v>3179</v>
      </c>
    </row>
    <row r="1060" spans="1:20" x14ac:dyDescent="0.25">
      <c r="A1060" s="12" t="s">
        <v>2299</v>
      </c>
      <c r="B1060" s="12" t="s">
        <v>718</v>
      </c>
      <c r="C1060" s="12" t="s">
        <v>3183</v>
      </c>
      <c r="D1060" s="12" t="s">
        <v>6</v>
      </c>
      <c r="E1060" s="12" t="s">
        <v>3111</v>
      </c>
      <c r="F1060" s="12" t="s">
        <v>139</v>
      </c>
      <c r="G1060" s="12" t="s">
        <v>787</v>
      </c>
      <c r="H1060" s="12" t="s">
        <v>748</v>
      </c>
      <c r="I1060" s="12" t="s">
        <v>70</v>
      </c>
      <c r="J1060" s="12" t="s">
        <v>1109</v>
      </c>
      <c r="K1060" s="12" t="s">
        <v>898</v>
      </c>
      <c r="L1060" s="12" t="s">
        <v>3090</v>
      </c>
      <c r="M1060" s="12" t="s">
        <v>3091</v>
      </c>
      <c r="N1060" s="12" t="s">
        <v>3184</v>
      </c>
      <c r="O1060" s="12" t="s">
        <v>3180</v>
      </c>
      <c r="P1060" s="12" t="s">
        <v>1652</v>
      </c>
      <c r="Q1060" s="12" t="s">
        <v>3121</v>
      </c>
      <c r="R1060" s="12" t="s">
        <v>1671</v>
      </c>
      <c r="S1060" s="12" t="s">
        <v>1741</v>
      </c>
      <c r="T1060" s="12" t="s">
        <v>3198</v>
      </c>
    </row>
    <row r="1061" spans="1:20" x14ac:dyDescent="0.25">
      <c r="A1061" s="12" t="s">
        <v>2299</v>
      </c>
      <c r="B1061" s="12" t="s">
        <v>766</v>
      </c>
      <c r="C1061" s="12" t="s">
        <v>3185</v>
      </c>
      <c r="D1061" s="12" t="s">
        <v>8</v>
      </c>
      <c r="E1061" s="12" t="s">
        <v>9</v>
      </c>
      <c r="F1061" s="12" t="s">
        <v>139</v>
      </c>
      <c r="G1061" s="12" t="s">
        <v>787</v>
      </c>
      <c r="H1061" s="12" t="s">
        <v>748</v>
      </c>
      <c r="I1061" s="12" t="s">
        <v>102</v>
      </c>
      <c r="J1061" s="12" t="s">
        <v>375</v>
      </c>
      <c r="K1061" s="12" t="s">
        <v>101</v>
      </c>
      <c r="L1061" s="12" t="s">
        <v>3090</v>
      </c>
      <c r="M1061" s="12" t="s">
        <v>3091</v>
      </c>
      <c r="N1061" s="12" t="s">
        <v>3186</v>
      </c>
      <c r="O1061" s="12" t="s">
        <v>3180</v>
      </c>
      <c r="P1061" s="12" t="s">
        <v>1652</v>
      </c>
      <c r="Q1061" s="12" t="s">
        <v>1662</v>
      </c>
      <c r="R1061" s="12" t="s">
        <v>1671</v>
      </c>
      <c r="S1061" s="12" t="s">
        <v>1741</v>
      </c>
      <c r="T1061" s="12" t="s">
        <v>3199</v>
      </c>
    </row>
    <row r="1062" spans="1:20" x14ac:dyDescent="0.25">
      <c r="A1062" s="12" t="s">
        <v>2299</v>
      </c>
      <c r="B1062" s="12" t="s">
        <v>675</v>
      </c>
      <c r="C1062" s="12" t="s">
        <v>3187</v>
      </c>
      <c r="D1062" s="12" t="s">
        <v>5</v>
      </c>
      <c r="E1062" s="12" t="s">
        <v>17</v>
      </c>
      <c r="F1062" s="12" t="s">
        <v>139</v>
      </c>
      <c r="G1062" s="12" t="s">
        <v>787</v>
      </c>
      <c r="H1062" s="12" t="s">
        <v>748</v>
      </c>
      <c r="I1062" s="12" t="s">
        <v>40</v>
      </c>
      <c r="J1062" s="12" t="s">
        <v>1523</v>
      </c>
      <c r="K1062" s="12" t="s">
        <v>898</v>
      </c>
      <c r="L1062" s="12" t="s">
        <v>3090</v>
      </c>
      <c r="M1062" s="12" t="s">
        <v>3091</v>
      </c>
      <c r="N1062" s="12" t="s">
        <v>3186</v>
      </c>
      <c r="O1062" s="12" t="s">
        <v>3180</v>
      </c>
      <c r="P1062" s="12" t="s">
        <v>1652</v>
      </c>
      <c r="Q1062" s="12" t="s">
        <v>1664</v>
      </c>
      <c r="R1062" s="12" t="s">
        <v>1671</v>
      </c>
      <c r="S1062" s="12" t="s">
        <v>1741</v>
      </c>
      <c r="T1062" s="12" t="s">
        <v>3198</v>
      </c>
    </row>
    <row r="1063" spans="1:20" x14ac:dyDescent="0.25">
      <c r="A1063" s="12" t="s">
        <v>2299</v>
      </c>
      <c r="B1063" s="12" t="s">
        <v>756</v>
      </c>
      <c r="C1063" s="12" t="s">
        <v>3188</v>
      </c>
      <c r="D1063" s="12" t="s">
        <v>8</v>
      </c>
      <c r="E1063" s="12" t="s">
        <v>10</v>
      </c>
      <c r="F1063" s="12" t="s">
        <v>139</v>
      </c>
      <c r="G1063" s="12" t="s">
        <v>787</v>
      </c>
      <c r="H1063" s="12" t="s">
        <v>748</v>
      </c>
      <c r="I1063" s="12" t="s">
        <v>134</v>
      </c>
      <c r="J1063" s="12" t="s">
        <v>1096</v>
      </c>
      <c r="K1063" s="12" t="s">
        <v>898</v>
      </c>
      <c r="L1063" s="12" t="s">
        <v>3090</v>
      </c>
      <c r="M1063" s="12" t="s">
        <v>3091</v>
      </c>
      <c r="N1063" s="12" t="s">
        <v>3186</v>
      </c>
      <c r="O1063" s="12" t="s">
        <v>3180</v>
      </c>
      <c r="P1063" s="12" t="s">
        <v>1652</v>
      </c>
      <c r="Q1063" s="12" t="s">
        <v>1665</v>
      </c>
      <c r="R1063" s="12" t="s">
        <v>1671</v>
      </c>
      <c r="S1063" s="12" t="s">
        <v>1741</v>
      </c>
      <c r="T1063" s="12" t="s">
        <v>3200</v>
      </c>
    </row>
    <row r="1064" spans="1:20" x14ac:dyDescent="0.25">
      <c r="A1064" s="12" t="s">
        <v>2299</v>
      </c>
      <c r="B1064" s="12" t="s">
        <v>647</v>
      </c>
      <c r="C1064" s="12" t="s">
        <v>3189</v>
      </c>
      <c r="D1064" s="12" t="s">
        <v>5</v>
      </c>
      <c r="E1064" s="12" t="s">
        <v>15</v>
      </c>
      <c r="F1064" s="12" t="s">
        <v>140</v>
      </c>
      <c r="G1064" s="12" t="s">
        <v>782</v>
      </c>
      <c r="H1064" s="12" t="s">
        <v>712</v>
      </c>
      <c r="I1064" s="12" t="s">
        <v>968</v>
      </c>
      <c r="J1064" s="12" t="s">
        <v>2474</v>
      </c>
      <c r="K1064" s="12" t="s">
        <v>71</v>
      </c>
      <c r="L1064" s="12" t="s">
        <v>2710</v>
      </c>
      <c r="M1064" s="12" t="s">
        <v>3084</v>
      </c>
      <c r="N1064" s="12" t="s">
        <v>3186</v>
      </c>
      <c r="O1064" s="12" t="s">
        <v>3180</v>
      </c>
      <c r="P1064" s="12" t="s">
        <v>1652</v>
      </c>
      <c r="Q1064" s="12" t="s">
        <v>1661</v>
      </c>
      <c r="R1064" s="12" t="s">
        <v>1671</v>
      </c>
      <c r="S1064" s="12" t="s">
        <v>1740</v>
      </c>
      <c r="T1064" s="12" t="s">
        <v>3201</v>
      </c>
    </row>
    <row r="1065" spans="1:20" x14ac:dyDescent="0.25">
      <c r="A1065" s="12" t="s">
        <v>2299</v>
      </c>
      <c r="B1065" s="12" t="s">
        <v>706</v>
      </c>
      <c r="C1065" s="12" t="s">
        <v>3190</v>
      </c>
      <c r="D1065" s="12" t="s">
        <v>5</v>
      </c>
      <c r="E1065" s="12" t="s">
        <v>14</v>
      </c>
      <c r="F1065" s="12" t="s">
        <v>140</v>
      </c>
      <c r="G1065" s="12" t="s">
        <v>782</v>
      </c>
      <c r="H1065" s="12" t="s">
        <v>712</v>
      </c>
      <c r="I1065" s="12" t="s">
        <v>88</v>
      </c>
      <c r="J1065" s="12" t="s">
        <v>1567</v>
      </c>
      <c r="K1065" s="12" t="s">
        <v>68</v>
      </c>
      <c r="L1065" s="12" t="s">
        <v>2710</v>
      </c>
      <c r="M1065" s="12" t="s">
        <v>3084</v>
      </c>
      <c r="N1065" s="12" t="s">
        <v>3186</v>
      </c>
      <c r="O1065" s="12" t="s">
        <v>3180</v>
      </c>
      <c r="P1065" s="12" t="s">
        <v>1652</v>
      </c>
      <c r="Q1065" s="12" t="s">
        <v>1668</v>
      </c>
      <c r="R1065" s="12" t="s">
        <v>1671</v>
      </c>
      <c r="S1065" s="12" t="s">
        <v>1740</v>
      </c>
      <c r="T1065" s="12" t="s">
        <v>3202</v>
      </c>
    </row>
    <row r="1066" spans="1:20" x14ac:dyDescent="0.25">
      <c r="A1066" s="12" t="s">
        <v>2299</v>
      </c>
      <c r="B1066" s="12" t="s">
        <v>835</v>
      </c>
      <c r="C1066" s="12" t="s">
        <v>3191</v>
      </c>
      <c r="D1066" s="12" t="s">
        <v>5</v>
      </c>
      <c r="E1066" s="12" t="s">
        <v>11</v>
      </c>
      <c r="F1066" s="12" t="s">
        <v>140</v>
      </c>
      <c r="G1066" s="12" t="s">
        <v>776</v>
      </c>
      <c r="H1066" s="12" t="s">
        <v>712</v>
      </c>
      <c r="I1066" s="12" t="s">
        <v>349</v>
      </c>
      <c r="J1066" s="12" t="s">
        <v>914</v>
      </c>
      <c r="K1066" s="12" t="s">
        <v>111</v>
      </c>
      <c r="L1066" s="12" t="s">
        <v>2710</v>
      </c>
      <c r="M1066" s="12" t="s">
        <v>3084</v>
      </c>
      <c r="N1066" s="12" t="s">
        <v>3186</v>
      </c>
      <c r="O1066" s="12" t="s">
        <v>3180</v>
      </c>
      <c r="P1066" s="12" t="s">
        <v>1652</v>
      </c>
      <c r="Q1066" s="12" t="s">
        <v>1663</v>
      </c>
      <c r="R1066" s="12" t="s">
        <v>1671</v>
      </c>
      <c r="S1066" s="12" t="s">
        <v>1740</v>
      </c>
      <c r="T1066" s="12" t="s">
        <v>3203</v>
      </c>
    </row>
    <row r="1067" spans="1:20" x14ac:dyDescent="0.25">
      <c r="A1067" s="12" t="s">
        <v>2299</v>
      </c>
      <c r="B1067" s="12" t="s">
        <v>709</v>
      </c>
      <c r="C1067" s="12" t="s">
        <v>3192</v>
      </c>
      <c r="D1067" s="12" t="s">
        <v>5</v>
      </c>
      <c r="E1067" s="12" t="s">
        <v>9</v>
      </c>
      <c r="F1067" s="12" t="s">
        <v>140</v>
      </c>
      <c r="G1067" s="12" t="s">
        <v>776</v>
      </c>
      <c r="H1067" s="12" t="s">
        <v>712</v>
      </c>
      <c r="I1067" s="12" t="s">
        <v>1534</v>
      </c>
      <c r="J1067" s="12" t="s">
        <v>267</v>
      </c>
      <c r="K1067" s="12" t="s">
        <v>116</v>
      </c>
      <c r="L1067" s="12" t="s">
        <v>2710</v>
      </c>
      <c r="M1067" s="12" t="s">
        <v>3084</v>
      </c>
      <c r="N1067" s="12" t="s">
        <v>3186</v>
      </c>
      <c r="O1067" s="12" t="s">
        <v>3180</v>
      </c>
      <c r="P1067" s="12" t="s">
        <v>1652</v>
      </c>
      <c r="Q1067" s="12" t="s">
        <v>1662</v>
      </c>
      <c r="R1067" s="12" t="s">
        <v>1671</v>
      </c>
      <c r="S1067" s="12" t="s">
        <v>1740</v>
      </c>
      <c r="T1067" s="12" t="s">
        <v>3204</v>
      </c>
    </row>
    <row r="1068" spans="1:20" x14ac:dyDescent="0.25">
      <c r="A1068" s="12" t="s">
        <v>2299</v>
      </c>
      <c r="B1068" s="12" t="s">
        <v>854</v>
      </c>
      <c r="C1068" s="12" t="s">
        <v>3193</v>
      </c>
      <c r="D1068" s="12" t="s">
        <v>8</v>
      </c>
      <c r="E1068" s="12" t="s">
        <v>9</v>
      </c>
      <c r="F1068" s="12" t="s">
        <v>140</v>
      </c>
      <c r="G1068" s="12" t="s">
        <v>776</v>
      </c>
      <c r="H1068" s="12" t="s">
        <v>712</v>
      </c>
      <c r="I1068" s="12" t="s">
        <v>968</v>
      </c>
      <c r="J1068" s="12" t="s">
        <v>267</v>
      </c>
      <c r="K1068" s="12" t="s">
        <v>961</v>
      </c>
      <c r="L1068" s="12" t="s">
        <v>2710</v>
      </c>
      <c r="M1068" s="12" t="s">
        <v>3084</v>
      </c>
      <c r="N1068" s="12" t="s">
        <v>3194</v>
      </c>
      <c r="O1068" s="12" t="s">
        <v>3195</v>
      </c>
      <c r="P1068" s="12" t="s">
        <v>1652</v>
      </c>
      <c r="Q1068" s="12" t="s">
        <v>1662</v>
      </c>
      <c r="R1068" s="12" t="s">
        <v>1671</v>
      </c>
      <c r="S1068" s="12" t="s">
        <v>1740</v>
      </c>
      <c r="T1068" s="12" t="s">
        <v>3205</v>
      </c>
    </row>
    <row r="1069" spans="1:20" x14ac:dyDescent="0.25">
      <c r="A1069" s="12" t="s">
        <v>2299</v>
      </c>
      <c r="B1069" s="12" t="s">
        <v>840</v>
      </c>
      <c r="C1069" s="12" t="s">
        <v>3196</v>
      </c>
      <c r="D1069" s="12" t="s">
        <v>8</v>
      </c>
      <c r="E1069" s="12" t="s">
        <v>10</v>
      </c>
      <c r="F1069" s="12" t="s">
        <v>140</v>
      </c>
      <c r="G1069" s="12" t="s">
        <v>776</v>
      </c>
      <c r="H1069" s="12" t="s">
        <v>712</v>
      </c>
      <c r="I1069" s="12" t="s">
        <v>39</v>
      </c>
      <c r="J1069" s="12" t="s">
        <v>376</v>
      </c>
      <c r="K1069" s="12" t="s">
        <v>193</v>
      </c>
      <c r="L1069" s="12" t="s">
        <v>2710</v>
      </c>
      <c r="M1069" s="12" t="s">
        <v>3084</v>
      </c>
      <c r="N1069" s="12" t="s">
        <v>3194</v>
      </c>
      <c r="O1069" s="12" t="s">
        <v>3195</v>
      </c>
      <c r="P1069" s="12" t="s">
        <v>1652</v>
      </c>
      <c r="Q1069" s="12" t="s">
        <v>1665</v>
      </c>
      <c r="R1069" s="12" t="s">
        <v>1671</v>
      </c>
      <c r="S1069" s="12" t="s">
        <v>1740</v>
      </c>
      <c r="T1069" s="12" t="s">
        <v>3206</v>
      </c>
    </row>
    <row r="1070" spans="1:20" x14ac:dyDescent="0.25">
      <c r="A1070" s="12" t="s">
        <v>2299</v>
      </c>
      <c r="B1070" s="12" t="s">
        <v>703</v>
      </c>
      <c r="C1070" s="12" t="s">
        <v>3197</v>
      </c>
      <c r="D1070" s="12" t="s">
        <v>5</v>
      </c>
      <c r="E1070" s="12" t="s">
        <v>16</v>
      </c>
      <c r="F1070" s="12" t="s">
        <v>140</v>
      </c>
      <c r="G1070" s="12" t="s">
        <v>776</v>
      </c>
      <c r="H1070" s="12" t="s">
        <v>712</v>
      </c>
      <c r="I1070" s="12" t="s">
        <v>88</v>
      </c>
      <c r="J1070" s="12" t="s">
        <v>340</v>
      </c>
      <c r="K1070" s="12" t="s">
        <v>193</v>
      </c>
      <c r="L1070" s="12" t="s">
        <v>2710</v>
      </c>
      <c r="M1070" s="12" t="s">
        <v>3084</v>
      </c>
      <c r="N1070" s="12" t="s">
        <v>3194</v>
      </c>
      <c r="O1070" s="12" t="s">
        <v>3195</v>
      </c>
      <c r="P1070" s="12" t="s">
        <v>1652</v>
      </c>
      <c r="Q1070" s="12" t="s">
        <v>1669</v>
      </c>
      <c r="R1070" s="12" t="s">
        <v>1671</v>
      </c>
      <c r="S1070" s="12" t="s">
        <v>1740</v>
      </c>
      <c r="T1070" s="12" t="s">
        <v>3207</v>
      </c>
    </row>
    <row r="1071" spans="1:20" x14ac:dyDescent="0.25">
      <c r="A1071" s="12" t="s">
        <v>2299</v>
      </c>
      <c r="B1071" s="12" t="s">
        <v>662</v>
      </c>
      <c r="C1071" s="12" t="s">
        <v>3215</v>
      </c>
      <c r="D1071" s="12" t="s">
        <v>8</v>
      </c>
      <c r="E1071" s="12" t="s">
        <v>9</v>
      </c>
      <c r="F1071" s="12" t="s">
        <v>140</v>
      </c>
      <c r="G1071" s="12" t="s">
        <v>776</v>
      </c>
      <c r="H1071" s="12" t="s">
        <v>748</v>
      </c>
      <c r="I1071" s="12" t="s">
        <v>58</v>
      </c>
      <c r="J1071" s="12" t="s">
        <v>267</v>
      </c>
      <c r="K1071" s="12" t="s">
        <v>186</v>
      </c>
      <c r="L1071" s="12" t="s">
        <v>3090</v>
      </c>
      <c r="M1071" s="12" t="s">
        <v>3091</v>
      </c>
      <c r="N1071" s="12" t="s">
        <v>3216</v>
      </c>
      <c r="O1071" s="12" t="s">
        <v>3181</v>
      </c>
      <c r="P1071" s="12" t="s">
        <v>1652</v>
      </c>
      <c r="Q1071" s="12" t="s">
        <v>1662</v>
      </c>
      <c r="R1071" s="12" t="s">
        <v>1671</v>
      </c>
      <c r="S1071" s="12" t="s">
        <v>1741</v>
      </c>
      <c r="T1071" s="12" t="s">
        <v>2570</v>
      </c>
    </row>
    <row r="1072" spans="1:20" x14ac:dyDescent="0.25">
      <c r="A1072" s="12" t="s">
        <v>2299</v>
      </c>
      <c r="B1072" s="12" t="s">
        <v>708</v>
      </c>
      <c r="C1072" s="12" t="s">
        <v>3217</v>
      </c>
      <c r="D1072" s="12" t="s">
        <v>8</v>
      </c>
      <c r="E1072" s="12" t="s">
        <v>1676</v>
      </c>
      <c r="F1072" s="12" t="s">
        <v>140</v>
      </c>
      <c r="G1072" s="12" t="s">
        <v>776</v>
      </c>
      <c r="H1072" s="12" t="s">
        <v>748</v>
      </c>
      <c r="I1072" s="12" t="s">
        <v>133</v>
      </c>
      <c r="J1072" s="12" t="s">
        <v>287</v>
      </c>
      <c r="K1072" s="12" t="s">
        <v>186</v>
      </c>
      <c r="L1072" s="12" t="s">
        <v>3090</v>
      </c>
      <c r="M1072" s="12" t="s">
        <v>3091</v>
      </c>
      <c r="N1072" s="12" t="s">
        <v>3216</v>
      </c>
      <c r="O1072" s="12" t="s">
        <v>3181</v>
      </c>
      <c r="P1072" s="12" t="s">
        <v>1652</v>
      </c>
      <c r="Q1072" s="12" t="s">
        <v>1691</v>
      </c>
      <c r="R1072" s="12" t="s">
        <v>1671</v>
      </c>
      <c r="S1072" s="12" t="s">
        <v>1741</v>
      </c>
      <c r="T1072" s="12" t="s">
        <v>3218</v>
      </c>
    </row>
    <row r="1073" spans="1:20" x14ac:dyDescent="0.25">
      <c r="A1073" s="12" t="s">
        <v>2299</v>
      </c>
      <c r="B1073" s="12" t="s">
        <v>719</v>
      </c>
      <c r="C1073" s="12" t="s">
        <v>3219</v>
      </c>
      <c r="D1073" s="12" t="s">
        <v>6</v>
      </c>
      <c r="E1073" s="12" t="s">
        <v>3111</v>
      </c>
      <c r="F1073" s="12" t="s">
        <v>139</v>
      </c>
      <c r="G1073" s="12" t="s">
        <v>776</v>
      </c>
      <c r="H1073" s="12" t="s">
        <v>748</v>
      </c>
      <c r="I1073" s="12" t="s">
        <v>92</v>
      </c>
      <c r="J1073" s="12" t="s">
        <v>375</v>
      </c>
      <c r="K1073" s="12" t="s">
        <v>87</v>
      </c>
      <c r="L1073" s="12" t="s">
        <v>3094</v>
      </c>
      <c r="M1073" s="12" t="s">
        <v>2711</v>
      </c>
      <c r="N1073" s="12" t="s">
        <v>3151</v>
      </c>
      <c r="O1073" s="12" t="s">
        <v>2688</v>
      </c>
      <c r="P1073" s="12" t="s">
        <v>1652</v>
      </c>
      <c r="Q1073" s="12" t="s">
        <v>3121</v>
      </c>
      <c r="R1073" s="12" t="s">
        <v>1671</v>
      </c>
      <c r="S1073" s="12" t="s">
        <v>1742</v>
      </c>
      <c r="T1073" s="12" t="s">
        <v>3220</v>
      </c>
    </row>
    <row r="1074" spans="1:20" x14ac:dyDescent="0.25">
      <c r="A1074" s="12" t="s">
        <v>2299</v>
      </c>
      <c r="B1074" s="12" t="s">
        <v>705</v>
      </c>
      <c r="C1074" s="12" t="s">
        <v>3221</v>
      </c>
      <c r="D1074" s="12" t="s">
        <v>6</v>
      </c>
      <c r="E1074" s="12" t="s">
        <v>9</v>
      </c>
      <c r="F1074" s="12" t="s">
        <v>139</v>
      </c>
      <c r="G1074" s="12" t="s">
        <v>776</v>
      </c>
      <c r="H1074" s="12" t="s">
        <v>748</v>
      </c>
      <c r="I1074" s="12" t="s">
        <v>3222</v>
      </c>
      <c r="J1074" s="12" t="s">
        <v>375</v>
      </c>
      <c r="K1074" s="12" t="s">
        <v>900</v>
      </c>
      <c r="L1074" s="12" t="s">
        <v>3094</v>
      </c>
      <c r="M1074" s="12" t="s">
        <v>2711</v>
      </c>
      <c r="N1074" s="12" t="s">
        <v>3223</v>
      </c>
      <c r="O1074" s="12" t="s">
        <v>2688</v>
      </c>
      <c r="P1074" s="12" t="s">
        <v>1652</v>
      </c>
      <c r="Q1074" s="12" t="s">
        <v>1662</v>
      </c>
      <c r="R1074" s="12" t="s">
        <v>1671</v>
      </c>
      <c r="S1074" s="12" t="s">
        <v>1742</v>
      </c>
      <c r="T1074" s="12" t="s">
        <v>3224</v>
      </c>
    </row>
    <row r="1075" spans="1:20" x14ac:dyDescent="0.25">
      <c r="A1075" s="12" t="s">
        <v>2299</v>
      </c>
      <c r="B1075" s="12" t="s">
        <v>780</v>
      </c>
      <c r="C1075" s="12" t="s">
        <v>3225</v>
      </c>
      <c r="D1075" s="12" t="s">
        <v>8</v>
      </c>
      <c r="E1075" s="12" t="s">
        <v>13</v>
      </c>
      <c r="F1075" s="12" t="s">
        <v>139</v>
      </c>
      <c r="G1075" s="12" t="s">
        <v>776</v>
      </c>
      <c r="H1075" s="12" t="s">
        <v>748</v>
      </c>
      <c r="I1075" s="12" t="s">
        <v>92</v>
      </c>
      <c r="J1075" s="12" t="s">
        <v>375</v>
      </c>
      <c r="K1075" s="12" t="s">
        <v>87</v>
      </c>
      <c r="L1075" s="12" t="s">
        <v>3094</v>
      </c>
      <c r="M1075" s="12" t="s">
        <v>2711</v>
      </c>
      <c r="N1075" s="12" t="s">
        <v>3223</v>
      </c>
      <c r="O1075" s="12" t="s">
        <v>2688</v>
      </c>
      <c r="P1075" s="12" t="s">
        <v>1652</v>
      </c>
      <c r="Q1075" s="12" t="s">
        <v>1666</v>
      </c>
      <c r="R1075" s="12" t="s">
        <v>1671</v>
      </c>
      <c r="S1075" s="12" t="s">
        <v>1742</v>
      </c>
      <c r="T1075" s="12" t="s">
        <v>2534</v>
      </c>
    </row>
    <row r="1076" spans="1:20" x14ac:dyDescent="0.25">
      <c r="A1076" s="12" t="s">
        <v>2299</v>
      </c>
      <c r="B1076" s="12" t="s">
        <v>859</v>
      </c>
      <c r="C1076" s="12" t="s">
        <v>3226</v>
      </c>
      <c r="D1076" s="12" t="s">
        <v>8</v>
      </c>
      <c r="E1076" s="12" t="s">
        <v>15</v>
      </c>
      <c r="F1076" s="12" t="s">
        <v>139</v>
      </c>
      <c r="G1076" s="12" t="s">
        <v>776</v>
      </c>
      <c r="H1076" s="12" t="s">
        <v>748</v>
      </c>
      <c r="I1076" s="12" t="s">
        <v>19</v>
      </c>
      <c r="J1076" s="12" t="s">
        <v>1517</v>
      </c>
      <c r="K1076" s="12" t="s">
        <v>1460</v>
      </c>
      <c r="L1076" s="12" t="s">
        <v>3094</v>
      </c>
      <c r="M1076" s="12" t="s">
        <v>2711</v>
      </c>
      <c r="N1076" s="12" t="s">
        <v>3223</v>
      </c>
      <c r="O1076" s="12" t="s">
        <v>2688</v>
      </c>
      <c r="P1076" s="12" t="s">
        <v>1652</v>
      </c>
      <c r="Q1076" s="12" t="s">
        <v>1661</v>
      </c>
      <c r="R1076" s="12" t="s">
        <v>1671</v>
      </c>
      <c r="S1076" s="12" t="s">
        <v>1742</v>
      </c>
      <c r="T1076" s="12" t="s">
        <v>3227</v>
      </c>
    </row>
    <row r="1077" spans="1:20" x14ac:dyDescent="0.25">
      <c r="A1077" s="12" t="s">
        <v>2299</v>
      </c>
      <c r="B1077" s="12" t="s">
        <v>831</v>
      </c>
      <c r="C1077" s="12" t="s">
        <v>3228</v>
      </c>
      <c r="D1077" s="12" t="s">
        <v>8</v>
      </c>
      <c r="E1077" s="12" t="s">
        <v>10</v>
      </c>
      <c r="F1077" s="12" t="s">
        <v>140</v>
      </c>
      <c r="G1077" s="12" t="s">
        <v>775</v>
      </c>
      <c r="H1077" s="12" t="s">
        <v>748</v>
      </c>
      <c r="I1077" s="12" t="s">
        <v>82</v>
      </c>
      <c r="J1077" s="12" t="s">
        <v>278</v>
      </c>
      <c r="K1077" s="12" t="s">
        <v>58</v>
      </c>
      <c r="L1077" s="12" t="s">
        <v>3090</v>
      </c>
      <c r="M1077" s="12" t="s">
        <v>3091</v>
      </c>
      <c r="N1077" s="12" t="s">
        <v>3223</v>
      </c>
      <c r="O1077" s="12" t="s">
        <v>2688</v>
      </c>
      <c r="P1077" s="12" t="s">
        <v>1652</v>
      </c>
      <c r="Q1077" s="12" t="s">
        <v>1665</v>
      </c>
      <c r="R1077" s="12" t="s">
        <v>1671</v>
      </c>
      <c r="S1077" s="12" t="s">
        <v>1741</v>
      </c>
      <c r="T1077" s="12" t="s">
        <v>803</v>
      </c>
    </row>
    <row r="1078" spans="1:20" x14ac:dyDescent="0.25">
      <c r="A1078" s="12" t="s">
        <v>2299</v>
      </c>
      <c r="B1078" s="12" t="s">
        <v>861</v>
      </c>
      <c r="C1078" s="12" t="s">
        <v>3229</v>
      </c>
      <c r="D1078" s="12" t="s">
        <v>5</v>
      </c>
      <c r="E1078" s="12" t="s">
        <v>11</v>
      </c>
      <c r="F1078" s="12" t="s">
        <v>140</v>
      </c>
      <c r="G1078" s="12" t="s">
        <v>775</v>
      </c>
      <c r="H1078" s="12" t="s">
        <v>748</v>
      </c>
      <c r="I1078" s="12" t="s">
        <v>21</v>
      </c>
      <c r="J1078" s="12" t="s">
        <v>281</v>
      </c>
      <c r="K1078" s="12" t="s">
        <v>40</v>
      </c>
      <c r="L1078" s="12" t="s">
        <v>3090</v>
      </c>
      <c r="M1078" s="12" t="s">
        <v>3091</v>
      </c>
      <c r="N1078" s="12" t="s">
        <v>3230</v>
      </c>
      <c r="O1078" s="12" t="s">
        <v>2700</v>
      </c>
      <c r="P1078" s="12" t="s">
        <v>1652</v>
      </c>
      <c r="Q1078" s="12" t="s">
        <v>1663</v>
      </c>
      <c r="R1078" s="12" t="s">
        <v>1671</v>
      </c>
      <c r="S1078" s="12" t="s">
        <v>1741</v>
      </c>
      <c r="T1078" s="12" t="s">
        <v>3236</v>
      </c>
    </row>
    <row r="1079" spans="1:20" x14ac:dyDescent="0.25">
      <c r="A1079" s="12" t="s">
        <v>2299</v>
      </c>
      <c r="B1079" s="12" t="s">
        <v>833</v>
      </c>
      <c r="C1079" s="12" t="s">
        <v>3231</v>
      </c>
      <c r="D1079" s="12" t="s">
        <v>5</v>
      </c>
      <c r="E1079" s="12" t="s">
        <v>3111</v>
      </c>
      <c r="F1079" s="12" t="s">
        <v>140</v>
      </c>
      <c r="G1079" s="12" t="s">
        <v>775</v>
      </c>
      <c r="H1079" s="12" t="s">
        <v>748</v>
      </c>
      <c r="I1079" s="12" t="s">
        <v>62</v>
      </c>
      <c r="J1079" s="12" t="s">
        <v>1094</v>
      </c>
      <c r="K1079" s="12" t="s">
        <v>89</v>
      </c>
      <c r="L1079" s="12" t="s">
        <v>3090</v>
      </c>
      <c r="M1079" s="12" t="s">
        <v>3091</v>
      </c>
      <c r="N1079" s="12" t="s">
        <v>3232</v>
      </c>
      <c r="O1079" s="12" t="s">
        <v>2700</v>
      </c>
      <c r="P1079" s="12" t="s">
        <v>1652</v>
      </c>
      <c r="Q1079" s="12" t="s">
        <v>3121</v>
      </c>
      <c r="R1079" s="12" t="s">
        <v>1671</v>
      </c>
      <c r="S1079" s="12" t="s">
        <v>1741</v>
      </c>
      <c r="T1079" s="12" t="s">
        <v>3237</v>
      </c>
    </row>
    <row r="1080" spans="1:20" x14ac:dyDescent="0.25">
      <c r="A1080" s="12" t="s">
        <v>2299</v>
      </c>
      <c r="B1080" s="12" t="s">
        <v>845</v>
      </c>
      <c r="C1080" s="12" t="s">
        <v>3233</v>
      </c>
      <c r="D1080" s="12" t="s">
        <v>5</v>
      </c>
      <c r="E1080" s="12" t="s">
        <v>14</v>
      </c>
      <c r="F1080" s="12" t="s">
        <v>140</v>
      </c>
      <c r="G1080" s="12" t="s">
        <v>775</v>
      </c>
      <c r="H1080" s="12" t="s">
        <v>748</v>
      </c>
      <c r="I1080" s="12" t="s">
        <v>1126</v>
      </c>
      <c r="J1080" s="12" t="s">
        <v>304</v>
      </c>
      <c r="K1080" s="12" t="s">
        <v>3182</v>
      </c>
      <c r="L1080" s="12" t="s">
        <v>3090</v>
      </c>
      <c r="M1080" s="12" t="s">
        <v>3091</v>
      </c>
      <c r="N1080" s="12" t="s">
        <v>3230</v>
      </c>
      <c r="O1080" s="12" t="s">
        <v>2700</v>
      </c>
      <c r="P1080" s="12" t="s">
        <v>1652</v>
      </c>
      <c r="Q1080" s="12" t="s">
        <v>1668</v>
      </c>
      <c r="R1080" s="12" t="s">
        <v>1671</v>
      </c>
      <c r="S1080" s="12" t="s">
        <v>1741</v>
      </c>
      <c r="T1080" s="12" t="s">
        <v>3238</v>
      </c>
    </row>
    <row r="1081" spans="1:20" x14ac:dyDescent="0.25">
      <c r="A1081" s="12" t="s">
        <v>2299</v>
      </c>
      <c r="B1081" s="12" t="s">
        <v>857</v>
      </c>
      <c r="C1081" s="12" t="s">
        <v>3251</v>
      </c>
      <c r="D1081" s="12" t="s">
        <v>5</v>
      </c>
      <c r="E1081" s="12" t="s">
        <v>17</v>
      </c>
      <c r="F1081" s="12" t="s">
        <v>140</v>
      </c>
      <c r="G1081" s="12" t="s">
        <v>775</v>
      </c>
      <c r="H1081" s="12" t="s">
        <v>748</v>
      </c>
      <c r="I1081" s="12" t="s">
        <v>22</v>
      </c>
      <c r="J1081" s="12" t="s">
        <v>1115</v>
      </c>
      <c r="K1081" s="12" t="s">
        <v>40</v>
      </c>
      <c r="L1081" s="12" t="s">
        <v>3090</v>
      </c>
      <c r="M1081" s="12" t="s">
        <v>3091</v>
      </c>
      <c r="N1081" s="12" t="s">
        <v>3230</v>
      </c>
      <c r="O1081" s="12" t="s">
        <v>2700</v>
      </c>
      <c r="P1081" s="12" t="s">
        <v>1652</v>
      </c>
      <c r="Q1081" s="12" t="s">
        <v>1664</v>
      </c>
      <c r="R1081" s="12" t="s">
        <v>1671</v>
      </c>
      <c r="S1081" s="12" t="s">
        <v>1741</v>
      </c>
      <c r="T1081" s="12" t="s">
        <v>3239</v>
      </c>
    </row>
    <row r="1082" spans="1:20" x14ac:dyDescent="0.25">
      <c r="A1082" s="12" t="s">
        <v>2299</v>
      </c>
      <c r="B1082" s="12" t="s">
        <v>846</v>
      </c>
      <c r="C1082" s="12" t="s">
        <v>3252</v>
      </c>
      <c r="D1082" s="12" t="s">
        <v>5</v>
      </c>
      <c r="E1082" s="12" t="s">
        <v>3111</v>
      </c>
      <c r="F1082" s="12" t="s">
        <v>140</v>
      </c>
      <c r="G1082" s="12" t="s">
        <v>775</v>
      </c>
      <c r="H1082" s="12" t="s">
        <v>748</v>
      </c>
      <c r="I1082" s="12" t="s">
        <v>1091</v>
      </c>
      <c r="J1082" s="12" t="s">
        <v>353</v>
      </c>
      <c r="K1082" s="12" t="s">
        <v>2457</v>
      </c>
      <c r="L1082" s="12" t="s">
        <v>3094</v>
      </c>
      <c r="M1082" s="12" t="s">
        <v>2711</v>
      </c>
      <c r="N1082" s="12" t="s">
        <v>3232</v>
      </c>
      <c r="O1082" s="12" t="s">
        <v>2700</v>
      </c>
      <c r="P1082" s="12" t="s">
        <v>1652</v>
      </c>
      <c r="Q1082" s="12" t="s">
        <v>3121</v>
      </c>
      <c r="R1082" s="12" t="s">
        <v>1671</v>
      </c>
      <c r="S1082" s="12" t="s">
        <v>1742</v>
      </c>
      <c r="T1082" s="12" t="s">
        <v>774</v>
      </c>
    </row>
    <row r="1083" spans="1:20" x14ac:dyDescent="0.25">
      <c r="A1083" s="12" t="s">
        <v>2299</v>
      </c>
      <c r="B1083" s="12" t="s">
        <v>704</v>
      </c>
      <c r="C1083" s="12" t="s">
        <v>3234</v>
      </c>
      <c r="D1083" s="12" t="s">
        <v>5</v>
      </c>
      <c r="E1083" s="12" t="s">
        <v>9</v>
      </c>
      <c r="F1083" s="12" t="s">
        <v>140</v>
      </c>
      <c r="G1083" s="12" t="s">
        <v>775</v>
      </c>
      <c r="H1083" s="12" t="s">
        <v>748</v>
      </c>
      <c r="I1083" s="12" t="s">
        <v>136</v>
      </c>
      <c r="J1083" s="12" t="s">
        <v>1554</v>
      </c>
      <c r="K1083" s="12" t="s">
        <v>1536</v>
      </c>
      <c r="L1083" s="12" t="s">
        <v>3094</v>
      </c>
      <c r="M1083" s="12" t="s">
        <v>2711</v>
      </c>
      <c r="N1083" s="12" t="s">
        <v>3230</v>
      </c>
      <c r="O1083" s="12" t="s">
        <v>2700</v>
      </c>
      <c r="P1083" s="12" t="s">
        <v>1652</v>
      </c>
      <c r="Q1083" s="12" t="s">
        <v>1662</v>
      </c>
      <c r="R1083" s="12" t="s">
        <v>1671</v>
      </c>
      <c r="S1083" s="12" t="s">
        <v>1742</v>
      </c>
      <c r="T1083" s="12" t="s">
        <v>3240</v>
      </c>
    </row>
    <row r="1084" spans="1:20" x14ac:dyDescent="0.25">
      <c r="A1084" s="12" t="s">
        <v>2299</v>
      </c>
      <c r="B1084" s="12" t="s">
        <v>710</v>
      </c>
      <c r="C1084" s="12" t="s">
        <v>3235</v>
      </c>
      <c r="D1084" s="12" t="s">
        <v>5</v>
      </c>
      <c r="E1084" s="12" t="s">
        <v>10</v>
      </c>
      <c r="F1084" s="12" t="s">
        <v>140</v>
      </c>
      <c r="G1084" s="12" t="s">
        <v>775</v>
      </c>
      <c r="H1084" s="12" t="s">
        <v>748</v>
      </c>
      <c r="I1084" s="12" t="s">
        <v>1203</v>
      </c>
      <c r="J1084" s="12" t="s">
        <v>353</v>
      </c>
      <c r="K1084" s="12" t="s">
        <v>33</v>
      </c>
      <c r="L1084" s="12" t="s">
        <v>3094</v>
      </c>
      <c r="M1084" s="12" t="s">
        <v>2711</v>
      </c>
      <c r="N1084" s="12" t="s">
        <v>3230</v>
      </c>
      <c r="O1084" s="12" t="s">
        <v>2700</v>
      </c>
      <c r="P1084" s="12" t="s">
        <v>1652</v>
      </c>
      <c r="Q1084" s="12" t="s">
        <v>1665</v>
      </c>
      <c r="R1084" s="12" t="s">
        <v>1671</v>
      </c>
      <c r="S1084" s="12" t="s">
        <v>1742</v>
      </c>
      <c r="T1084" s="12" t="s">
        <v>3241</v>
      </c>
    </row>
    <row r="1085" spans="1:20" x14ac:dyDescent="0.25">
      <c r="A1085" s="12" t="s">
        <v>2299</v>
      </c>
      <c r="B1085" s="12" t="s">
        <v>844</v>
      </c>
      <c r="C1085" s="12" t="s">
        <v>3253</v>
      </c>
      <c r="D1085" s="12" t="s">
        <v>5</v>
      </c>
      <c r="E1085" s="12" t="s">
        <v>1676</v>
      </c>
      <c r="F1085" s="12" t="s">
        <v>140</v>
      </c>
      <c r="G1085" s="12" t="s">
        <v>775</v>
      </c>
      <c r="H1085" s="12" t="s">
        <v>748</v>
      </c>
      <c r="I1085" s="12" t="s">
        <v>3254</v>
      </c>
      <c r="J1085" s="12" t="s">
        <v>3255</v>
      </c>
      <c r="K1085" s="12" t="s">
        <v>263</v>
      </c>
      <c r="L1085" s="12" t="s">
        <v>3094</v>
      </c>
      <c r="M1085" s="12" t="s">
        <v>2711</v>
      </c>
      <c r="N1085" s="12" t="s">
        <v>3230</v>
      </c>
      <c r="O1085" s="12" t="s">
        <v>2700</v>
      </c>
      <c r="P1085" s="12" t="s">
        <v>1652</v>
      </c>
      <c r="Q1085" s="12" t="s">
        <v>1691</v>
      </c>
      <c r="R1085" s="12" t="s">
        <v>1671</v>
      </c>
      <c r="S1085" s="12" t="s">
        <v>1742</v>
      </c>
      <c r="T1085" s="12" t="s">
        <v>3241</v>
      </c>
    </row>
    <row r="1086" spans="1:20" x14ac:dyDescent="0.25">
      <c r="A1086" s="12" t="s">
        <v>2299</v>
      </c>
      <c r="B1086" s="12" t="s">
        <v>711</v>
      </c>
      <c r="C1086" s="12" t="s">
        <v>3256</v>
      </c>
      <c r="D1086" s="12" t="s">
        <v>5</v>
      </c>
      <c r="E1086" s="12" t="s">
        <v>2286</v>
      </c>
      <c r="F1086" s="12" t="s">
        <v>140</v>
      </c>
      <c r="G1086" s="12" t="s">
        <v>775</v>
      </c>
      <c r="H1086" s="12" t="s">
        <v>748</v>
      </c>
      <c r="I1086" s="12" t="s">
        <v>22</v>
      </c>
      <c r="J1086" s="12" t="s">
        <v>304</v>
      </c>
      <c r="K1086" s="12" t="s">
        <v>79</v>
      </c>
      <c r="L1086" s="12" t="s">
        <v>3090</v>
      </c>
      <c r="M1086" s="12" t="s">
        <v>3091</v>
      </c>
      <c r="N1086" s="12" t="s">
        <v>3230</v>
      </c>
      <c r="O1086" s="12" t="s">
        <v>2700</v>
      </c>
      <c r="P1086" s="12" t="s">
        <v>1652</v>
      </c>
      <c r="Q1086" s="12" t="s">
        <v>2300</v>
      </c>
      <c r="R1086" s="12" t="s">
        <v>1671</v>
      </c>
      <c r="S1086" s="12" t="s">
        <v>1741</v>
      </c>
      <c r="T1086" s="12" t="s">
        <v>2586</v>
      </c>
    </row>
    <row r="1087" spans="1:20" x14ac:dyDescent="0.25">
      <c r="A1087" s="12" t="s">
        <v>2299</v>
      </c>
      <c r="B1087" s="12" t="s">
        <v>654</v>
      </c>
      <c r="C1087" s="12" t="s">
        <v>3257</v>
      </c>
      <c r="D1087" s="12" t="s">
        <v>6</v>
      </c>
      <c r="E1087" s="12" t="s">
        <v>9</v>
      </c>
      <c r="F1087" s="12" t="s">
        <v>140</v>
      </c>
      <c r="G1087" s="12" t="s">
        <v>787</v>
      </c>
      <c r="H1087" s="12" t="s">
        <v>748</v>
      </c>
      <c r="I1087" s="12" t="s">
        <v>61</v>
      </c>
      <c r="J1087" s="12" t="s">
        <v>353</v>
      </c>
      <c r="K1087" s="12" t="s">
        <v>87</v>
      </c>
      <c r="L1087" s="12" t="s">
        <v>3090</v>
      </c>
      <c r="M1087" s="12" t="s">
        <v>3091</v>
      </c>
      <c r="N1087" s="12" t="s">
        <v>3258</v>
      </c>
      <c r="O1087" s="12" t="s">
        <v>3232</v>
      </c>
      <c r="P1087" s="12" t="s">
        <v>1652</v>
      </c>
      <c r="Q1087" s="12" t="s">
        <v>1662</v>
      </c>
      <c r="R1087" s="12" t="s">
        <v>1671</v>
      </c>
      <c r="S1087" s="12" t="s">
        <v>1741</v>
      </c>
      <c r="T1087" s="12" t="s">
        <v>3259</v>
      </c>
    </row>
    <row r="1088" spans="1:20" x14ac:dyDescent="0.25">
      <c r="A1088" s="12" t="s">
        <v>2299</v>
      </c>
      <c r="B1088" s="12" t="s">
        <v>707</v>
      </c>
      <c r="C1088" s="12" t="s">
        <v>3260</v>
      </c>
      <c r="D1088" s="12" t="s">
        <v>6</v>
      </c>
      <c r="E1088" s="12" t="s">
        <v>11</v>
      </c>
      <c r="F1088" s="12" t="s">
        <v>140</v>
      </c>
      <c r="G1088" s="12" t="s">
        <v>787</v>
      </c>
      <c r="H1088" s="12" t="s">
        <v>748</v>
      </c>
      <c r="I1088" s="12" t="s">
        <v>45</v>
      </c>
      <c r="J1088" s="12" t="s">
        <v>353</v>
      </c>
      <c r="K1088" s="12" t="s">
        <v>971</v>
      </c>
      <c r="L1088" s="12" t="s">
        <v>3090</v>
      </c>
      <c r="M1088" s="12" t="s">
        <v>3091</v>
      </c>
      <c r="N1088" s="12" t="s">
        <v>3258</v>
      </c>
      <c r="O1088" s="12" t="s">
        <v>3232</v>
      </c>
      <c r="P1088" s="12" t="s">
        <v>1652</v>
      </c>
      <c r="Q1088" s="12" t="s">
        <v>1663</v>
      </c>
      <c r="R1088" s="12" t="s">
        <v>1671</v>
      </c>
      <c r="S1088" s="12" t="s">
        <v>1741</v>
      </c>
      <c r="T1088" s="12" t="s">
        <v>3105</v>
      </c>
    </row>
    <row r="1089" spans="1:20" x14ac:dyDescent="0.25">
      <c r="A1089" s="12" t="s">
        <v>2299</v>
      </c>
      <c r="B1089" s="12" t="s">
        <v>686</v>
      </c>
      <c r="C1089" s="12" t="s">
        <v>3264</v>
      </c>
      <c r="D1089" s="12" t="s">
        <v>8</v>
      </c>
      <c r="E1089" s="12" t="s">
        <v>11</v>
      </c>
      <c r="F1089" s="12" t="s">
        <v>141</v>
      </c>
      <c r="G1089" s="12" t="s">
        <v>787</v>
      </c>
      <c r="H1089" s="12" t="s">
        <v>748</v>
      </c>
      <c r="I1089" s="12" t="s">
        <v>1598</v>
      </c>
      <c r="J1089" s="12" t="s">
        <v>295</v>
      </c>
      <c r="K1089" s="12" t="s">
        <v>1755</v>
      </c>
      <c r="L1089" s="12" t="s">
        <v>3094</v>
      </c>
      <c r="M1089" s="12" t="s">
        <v>2711</v>
      </c>
      <c r="N1089" s="12" t="s">
        <v>3265</v>
      </c>
      <c r="O1089" s="12" t="s">
        <v>3261</v>
      </c>
      <c r="P1089" s="12" t="s">
        <v>1652</v>
      </c>
      <c r="Q1089" s="12" t="s">
        <v>1663</v>
      </c>
      <c r="R1089" s="12" t="s">
        <v>1671</v>
      </c>
      <c r="S1089" s="12" t="s">
        <v>1742</v>
      </c>
      <c r="T1089" s="12" t="s">
        <v>3269</v>
      </c>
    </row>
    <row r="1090" spans="1:20" x14ac:dyDescent="0.25">
      <c r="A1090" s="12" t="s">
        <v>2299</v>
      </c>
      <c r="B1090" s="12" t="s">
        <v>829</v>
      </c>
      <c r="C1090" s="12" t="s">
        <v>3266</v>
      </c>
      <c r="D1090" s="12" t="s">
        <v>8</v>
      </c>
      <c r="E1090" s="12" t="s">
        <v>16</v>
      </c>
      <c r="F1090" s="12" t="s">
        <v>141</v>
      </c>
      <c r="G1090" s="12" t="s">
        <v>787</v>
      </c>
      <c r="H1090" s="12" t="s">
        <v>748</v>
      </c>
      <c r="I1090" s="12" t="s">
        <v>221</v>
      </c>
      <c r="J1090" s="12" t="s">
        <v>338</v>
      </c>
      <c r="K1090" s="12" t="s">
        <v>261</v>
      </c>
      <c r="L1090" s="12" t="s">
        <v>3094</v>
      </c>
      <c r="M1090" s="12" t="s">
        <v>2711</v>
      </c>
      <c r="N1090" s="12" t="s">
        <v>3265</v>
      </c>
      <c r="O1090" s="12" t="s">
        <v>3261</v>
      </c>
      <c r="P1090" s="12" t="s">
        <v>1652</v>
      </c>
      <c r="Q1090" s="12" t="s">
        <v>1669</v>
      </c>
      <c r="R1090" s="12" t="s">
        <v>1671</v>
      </c>
      <c r="S1090" s="12" t="s">
        <v>1742</v>
      </c>
      <c r="T1090" s="12" t="s">
        <v>3270</v>
      </c>
    </row>
    <row r="1091" spans="1:20" x14ac:dyDescent="0.25">
      <c r="A1091" s="12" t="s">
        <v>2299</v>
      </c>
      <c r="B1091" s="12" t="s">
        <v>779</v>
      </c>
      <c r="C1091" s="12" t="s">
        <v>3267</v>
      </c>
      <c r="D1091" s="12" t="s">
        <v>8</v>
      </c>
      <c r="E1091" s="12" t="s">
        <v>9</v>
      </c>
      <c r="F1091" s="12" t="s">
        <v>141</v>
      </c>
      <c r="G1091" s="12" t="s">
        <v>787</v>
      </c>
      <c r="H1091" s="12" t="s">
        <v>748</v>
      </c>
      <c r="I1091" s="12" t="s">
        <v>65</v>
      </c>
      <c r="J1091" s="12" t="s">
        <v>3268</v>
      </c>
      <c r="K1091" s="12" t="s">
        <v>1755</v>
      </c>
      <c r="L1091" s="12" t="s">
        <v>3094</v>
      </c>
      <c r="M1091" s="12" t="s">
        <v>2711</v>
      </c>
      <c r="N1091" s="12" t="s">
        <v>3265</v>
      </c>
      <c r="O1091" s="12" t="s">
        <v>3261</v>
      </c>
      <c r="P1091" s="12" t="s">
        <v>1652</v>
      </c>
      <c r="Q1091" s="12" t="s">
        <v>1662</v>
      </c>
      <c r="R1091" s="12" t="s">
        <v>1671</v>
      </c>
      <c r="S1091" s="12" t="s">
        <v>1742</v>
      </c>
      <c r="T1091" s="12" t="s">
        <v>3271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abSelected="1" topLeftCell="A1069" zoomScale="55" zoomScaleNormal="55" workbookViewId="0">
      <selection activeCell="F1082" sqref="F1082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22.42578125" customWidth="1"/>
    <col min="20" max="20" width="14.710937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1469</v>
      </c>
      <c r="B1" s="4" t="s">
        <v>3</v>
      </c>
      <c r="C1" s="4" t="s">
        <v>870</v>
      </c>
      <c r="D1" s="4" t="s">
        <v>865</v>
      </c>
      <c r="E1" s="4" t="s">
        <v>1660</v>
      </c>
      <c r="F1" s="4" t="s">
        <v>866</v>
      </c>
      <c r="G1" s="4" t="s">
        <v>1670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1821</v>
      </c>
      <c r="O1" s="4" t="s">
        <v>874</v>
      </c>
      <c r="P1" s="4" t="s">
        <v>878</v>
      </c>
      <c r="Q1" s="4" t="s">
        <v>1746</v>
      </c>
      <c r="R1" s="4" t="s">
        <v>875</v>
      </c>
      <c r="S1" s="4" t="s">
        <v>876</v>
      </c>
      <c r="T1" s="9" t="s">
        <v>1321</v>
      </c>
      <c r="U1" s="9" t="s">
        <v>1322</v>
      </c>
      <c r="V1" s="9" t="s">
        <v>1323</v>
      </c>
      <c r="W1" s="9" t="s">
        <v>1324</v>
      </c>
      <c r="X1" s="9" t="s">
        <v>1325</v>
      </c>
      <c r="Y1" s="9" t="s">
        <v>1326</v>
      </c>
      <c r="Z1" s="9" t="s">
        <v>1327</v>
      </c>
      <c r="AA1" s="9" t="s">
        <v>1328</v>
      </c>
      <c r="AB1" s="9" t="s">
        <v>1329</v>
      </c>
      <c r="AC1" s="9" t="s">
        <v>1330</v>
      </c>
      <c r="AD1" s="9" t="s">
        <v>1331</v>
      </c>
      <c r="AE1" s="9" t="s">
        <v>1332</v>
      </c>
      <c r="AF1" s="9" t="s">
        <v>1333</v>
      </c>
      <c r="AG1" s="9"/>
      <c r="AH1" s="20" t="s">
        <v>1704</v>
      </c>
      <c r="AI1" s="9" t="s">
        <v>1705</v>
      </c>
      <c r="AJ1" s="9" t="s">
        <v>1706</v>
      </c>
      <c r="AK1" s="9" t="s">
        <v>1707</v>
      </c>
      <c r="AL1" s="9" t="s">
        <v>1708</v>
      </c>
      <c r="AM1" s="9" t="s">
        <v>1709</v>
      </c>
      <c r="AN1" s="9" t="s">
        <v>1710</v>
      </c>
      <c r="AO1" s="9" t="s">
        <v>1711</v>
      </c>
      <c r="AP1" s="9" t="s">
        <v>1712</v>
      </c>
      <c r="AQ1" s="9" t="s">
        <v>1713</v>
      </c>
      <c r="AR1" s="9" t="s">
        <v>1714</v>
      </c>
      <c r="AS1" s="9" t="s">
        <v>1715</v>
      </c>
      <c r="AT1" s="9" t="s">
        <v>1479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 DATEVALUE(Overall!L4), "")</f>
        <v>44317</v>
      </c>
      <c r="P2" s="7">
        <f>IF(Overall!M4&lt;&gt;"", DATEVALUE(Overall!M4), "")</f>
        <v>44561</v>
      </c>
      <c r="Q2" s="7" t="str">
        <f>IF(Overall!S4&lt;&gt;"",_xlfn.VALUETOTEXT(Overall!S4),"")</f>
        <v>May-Dec</v>
      </c>
      <c r="R2" s="7">
        <f>IF(Overall!O4&lt;&gt;"", DATEVALUE(Overall!O4), "")</f>
        <v>44301</v>
      </c>
      <c r="S2" s="7">
        <f>IF(Overall!O4&lt;&gt;"", DATEVALUE(Overall!O4), "")</f>
        <v>44301</v>
      </c>
      <c r="T2" s="5">
        <f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 DATEVALUE(Overall!L5), "")</f>
        <v>44317</v>
      </c>
      <c r="P3" s="7">
        <f>IF(Overall!M5&lt;&gt;"", DATEVALUE(Overall!M5), "")</f>
        <v>44561</v>
      </c>
      <c r="Q3" s="7" t="str">
        <f>IF(Overall!S5&lt;&gt;"",_xlfn.VALUETOTEXT(Overall!S5),"")</f>
        <v>May-Dec</v>
      </c>
      <c r="R3" s="7">
        <f>IF(Overall!O5&lt;&gt;"", DATEVALUE(Overall!O5), "")</f>
        <v>44301</v>
      </c>
      <c r="S3" s="7">
        <f>IF(Overall!O5&lt;&gt;"", DATEVALUE(Overall!O5), "")</f>
        <v>44301</v>
      </c>
      <c r="T3" s="5">
        <f t="shared" ref="T3:T65" si="0">IF(AND(O3&lt;&gt;"", P3&lt;&gt;""), DATEDIF(O3, P3, "M") + 1, "")</f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 DATEVALUE(Overall!L6), "")</f>
        <v>44317</v>
      </c>
      <c r="P4" s="7">
        <f>IF(Overall!M6&lt;&gt;"", DATEVALUE(Overall!M6), "")</f>
        <v>44561</v>
      </c>
      <c r="Q4" s="7" t="str">
        <f>IF(Overall!S6&lt;&gt;"",_xlfn.VALUETOTEXT(Overall!S6),"")</f>
        <v>May-Dec</v>
      </c>
      <c r="R4" s="7">
        <f>IF(Overall!O6&lt;&gt;"", DATEVALUE(Overall!O6), "")</f>
        <v>44301</v>
      </c>
      <c r="S4" s="7">
        <f>IF(Overall!O6&lt;&gt;"", DATEVALUE(Overall!O6), 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 DATEVALUE(Overall!L7), "")</f>
        <v>44317</v>
      </c>
      <c r="P5" s="7">
        <f>IF(Overall!M7&lt;&gt;"", DATEVALUE(Overall!M7), "")</f>
        <v>44561</v>
      </c>
      <c r="Q5" s="7" t="str">
        <f>IF(Overall!S7&lt;&gt;"",_xlfn.VALUETOTEXT(Overall!S7),"")</f>
        <v>May-Dec</v>
      </c>
      <c r="R5" s="7">
        <f>IF(Overall!O7&lt;&gt;"", DATEVALUE(Overall!O7), "")</f>
        <v>44301</v>
      </c>
      <c r="S5" s="7">
        <f>IF(Overall!O7&lt;&gt;"", DATEVALUE(Overall!O7), 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 DATEVALUE(Overall!L8), "")</f>
        <v>44317</v>
      </c>
      <c r="P6" s="7">
        <f>IF(Overall!M8&lt;&gt;"", DATEVALUE(Overall!M8), "")</f>
        <v>44561</v>
      </c>
      <c r="Q6" s="7" t="str">
        <f>IF(Overall!S8&lt;&gt;"",_xlfn.VALUETOTEXT(Overall!S8),"")</f>
        <v>May-Dec</v>
      </c>
      <c r="R6" s="7">
        <f>IF(Overall!O8&lt;&gt;"", DATEVALUE(Overall!O8), "")</f>
        <v>44301</v>
      </c>
      <c r="S6" s="7">
        <f>IF(Overall!O8&lt;&gt;"", DATEVALUE(Overall!O8), 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 DATEVALUE(Overall!L9), "")</f>
        <v>44317</v>
      </c>
      <c r="P7" s="7">
        <f>IF(Overall!M9&lt;&gt;"", DATEVALUE(Overall!M9), "")</f>
        <v>44561</v>
      </c>
      <c r="Q7" s="7" t="str">
        <f>IF(Overall!S9&lt;&gt;"",_xlfn.VALUETOTEXT(Overall!S9),"")</f>
        <v>May-Dec</v>
      </c>
      <c r="R7" s="7">
        <f>IF(Overall!O9&lt;&gt;"", DATEVALUE(Overall!O9), "")</f>
        <v>44301</v>
      </c>
      <c r="S7" s="7">
        <f>IF(Overall!O9&lt;&gt;"", DATEVALUE(Overall!O9), 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 DATEVALUE(Overall!L10), "")</f>
        <v>44317</v>
      </c>
      <c r="P8" s="7">
        <f>IF(Overall!M10&lt;&gt;"", DATEVALUE(Overall!M10), "")</f>
        <v>44561</v>
      </c>
      <c r="Q8" s="7" t="str">
        <f>IF(Overall!S10&lt;&gt;"",_xlfn.VALUETOTEXT(Overall!S10),"")</f>
        <v>May-Dec</v>
      </c>
      <c r="R8" s="7">
        <f>IF(Overall!O10&lt;&gt;"", DATEVALUE(Overall!O10), "")</f>
        <v>44301</v>
      </c>
      <c r="S8" s="7">
        <f>IF(Overall!O10&lt;&gt;"", DATEVALUE(Overall!O10), 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 DATEVALUE(Overall!L11), "")</f>
        <v>44317</v>
      </c>
      <c r="P9" s="7">
        <f>IF(Overall!M11&lt;&gt;"", DATEVALUE(Overall!M11), "")</f>
        <v>44561</v>
      </c>
      <c r="Q9" s="7" t="str">
        <f>IF(Overall!S11&lt;&gt;"",_xlfn.VALUETOTEXT(Overall!S11),"")</f>
        <v>May-Dec</v>
      </c>
      <c r="R9" s="7">
        <f>IF(Overall!O11&lt;&gt;"", DATEVALUE(Overall!O11), "")</f>
        <v>44302</v>
      </c>
      <c r="S9" s="7">
        <f>IF(Overall!O11&lt;&gt;"", DATEVALUE(Overall!O11), 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 DATEVALUE(Overall!L12), "")</f>
        <v>44317</v>
      </c>
      <c r="P10" s="7">
        <f>IF(Overall!M12&lt;&gt;"", DATEVALUE(Overall!M12), "")</f>
        <v>44561</v>
      </c>
      <c r="Q10" s="7" t="str">
        <f>IF(Overall!S12&lt;&gt;"",_xlfn.VALUETOTEXT(Overall!S12),"")</f>
        <v>May-Dec</v>
      </c>
      <c r="R10" s="7">
        <f>IF(Overall!O12&lt;&gt;"", DATEVALUE(Overall!O12), "")</f>
        <v>44301</v>
      </c>
      <c r="S10" s="7">
        <f>IF(Overall!O12&lt;&gt;"", DATEVALUE(Overall!O12), 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 DATEVALUE(Overall!L13), "")</f>
        <v>44317</v>
      </c>
      <c r="P11" s="7">
        <f>IF(Overall!M13&lt;&gt;"", DATEVALUE(Overall!M13), "")</f>
        <v>44561</v>
      </c>
      <c r="Q11" s="7" t="str">
        <f>IF(Overall!S13&lt;&gt;"",_xlfn.VALUETOTEXT(Overall!S13),"")</f>
        <v>May-Dec</v>
      </c>
      <c r="R11" s="7">
        <f>IF(Overall!O13&lt;&gt;"", DATEVALUE(Overall!O13), "")</f>
        <v>44302</v>
      </c>
      <c r="S11" s="7">
        <f>IF(Overall!O13&lt;&gt;"", DATEVALUE(Overall!O13), 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 DATEVALUE(Overall!L14), "")</f>
        <v>44317</v>
      </c>
      <c r="P12" s="7">
        <f>IF(Overall!M14&lt;&gt;"", DATEVALUE(Overall!M14), "")</f>
        <v>44561</v>
      </c>
      <c r="Q12" s="7" t="str">
        <f>IF(Overall!S14&lt;&gt;"",_xlfn.VALUETOTEXT(Overall!S14),"")</f>
        <v>May-Dec</v>
      </c>
      <c r="R12" s="7">
        <f>IF(Overall!O14&lt;&gt;"", DATEVALUE(Overall!O14), "")</f>
        <v>44302</v>
      </c>
      <c r="S12" s="7">
        <f>IF(Overall!O14&lt;&gt;"", DATEVALUE(Overall!O14), 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 DATEVALUE(Overall!L15), "")</f>
        <v>44317</v>
      </c>
      <c r="P13" s="7">
        <f>IF(Overall!M15&lt;&gt;"", DATEVALUE(Overall!M15), "")</f>
        <v>44561</v>
      </c>
      <c r="Q13" s="7" t="str">
        <f>IF(Overall!S15&lt;&gt;"",_xlfn.VALUETOTEXT(Overall!S15),"")</f>
        <v>May-Dec</v>
      </c>
      <c r="R13" s="7">
        <f>IF(Overall!O15&lt;&gt;"", DATEVALUE(Overall!O15), "")</f>
        <v>44302</v>
      </c>
      <c r="S13" s="7">
        <f>IF(Overall!O15&lt;&gt;"", DATEVALUE(Overall!O15), 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 DATEVALUE(Overall!L16), "")</f>
        <v>44317</v>
      </c>
      <c r="P14" s="7">
        <f>IF(Overall!M16&lt;&gt;"", DATEVALUE(Overall!M16), "")</f>
        <v>44561</v>
      </c>
      <c r="Q14" s="7" t="str">
        <f>IF(Overall!S16&lt;&gt;"",_xlfn.VALUETOTEXT(Overall!S16),"")</f>
        <v>May-Dec</v>
      </c>
      <c r="R14" s="7">
        <f>IF(Overall!O16&lt;&gt;"", DATEVALUE(Overall!O16), "")</f>
        <v>44305</v>
      </c>
      <c r="S14" s="7">
        <f>IF(Overall!O16&lt;&gt;"", DATEVALUE(Overall!O16), 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 DATEVALUE(Overall!L17), "")</f>
        <v>44317</v>
      </c>
      <c r="P15" s="7">
        <f>IF(Overall!M17&lt;&gt;"", DATEVALUE(Overall!M17), "")</f>
        <v>44561</v>
      </c>
      <c r="Q15" s="7" t="str">
        <f>IF(Overall!S17&lt;&gt;"",_xlfn.VALUETOTEXT(Overall!S17),"")</f>
        <v>May-Dec</v>
      </c>
      <c r="R15" s="7">
        <f>IF(Overall!O17&lt;&gt;"", DATEVALUE(Overall!O17), "")</f>
        <v>44305</v>
      </c>
      <c r="S15" s="7">
        <f>IF(Overall!O17&lt;&gt;"", DATEVALUE(Overall!O17), 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 DATEVALUE(Overall!L18), "")</f>
        <v>44317</v>
      </c>
      <c r="P16" s="7">
        <f>IF(Overall!M18&lt;&gt;"", DATEVALUE(Overall!M18), "")</f>
        <v>44561</v>
      </c>
      <c r="Q16" s="7" t="str">
        <f>IF(Overall!S18&lt;&gt;"",_xlfn.VALUETOTEXT(Overall!S18),"")</f>
        <v>May-Dec</v>
      </c>
      <c r="R16" s="7">
        <f>IF(Overall!O18&lt;&gt;"", DATEVALUE(Overall!O18), "")</f>
        <v>44305</v>
      </c>
      <c r="S16" s="7">
        <f>IF(Overall!O18&lt;&gt;"", DATEVALUE(Overall!O18), 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 DATEVALUE(Overall!L19), "")</f>
        <v>44317</v>
      </c>
      <c r="P17" s="7">
        <f>IF(Overall!M19&lt;&gt;"", DATEVALUE(Overall!M19), "")</f>
        <v>44561</v>
      </c>
      <c r="Q17" s="7" t="str">
        <f>IF(Overall!S19&lt;&gt;"",_xlfn.VALUETOTEXT(Overall!S19),"")</f>
        <v>May-Dec</v>
      </c>
      <c r="R17" s="7">
        <f>IF(Overall!O19&lt;&gt;"", DATEVALUE(Overall!O19), "")</f>
        <v>44305</v>
      </c>
      <c r="S17" s="7">
        <f>IF(Overall!O19&lt;&gt;"", DATEVALUE(Overall!O19), 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 DATEVALUE(Overall!L20), "")</f>
        <v>44317</v>
      </c>
      <c r="P18" s="7">
        <f>IF(Overall!M20&lt;&gt;"", DATEVALUE(Overall!M20), "")</f>
        <v>44561</v>
      </c>
      <c r="Q18" s="7" t="str">
        <f>IF(Overall!S20&lt;&gt;"",_xlfn.VALUETOTEXT(Overall!S20),"")</f>
        <v>May-Dec</v>
      </c>
      <c r="R18" s="7">
        <f>IF(Overall!O20&lt;&gt;"", DATEVALUE(Overall!O20), "")</f>
        <v>44305</v>
      </c>
      <c r="S18" s="7">
        <f>IF(Overall!O20&lt;&gt;"", DATEVALUE(Overall!O20), 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 DATEVALUE(Overall!L21), "")</f>
        <v>44317</v>
      </c>
      <c r="P19" s="7">
        <f>IF(Overall!M21&lt;&gt;"", DATEVALUE(Overall!M21), "")</f>
        <v>44561</v>
      </c>
      <c r="Q19" s="7" t="str">
        <f>IF(Overall!S21&lt;&gt;"",_xlfn.VALUETOTEXT(Overall!S21),"")</f>
        <v>May-Dec</v>
      </c>
      <c r="R19" s="7">
        <f>IF(Overall!O21&lt;&gt;"", DATEVALUE(Overall!O21), "")</f>
        <v>44305</v>
      </c>
      <c r="S19" s="7">
        <f>IF(Overall!O21&lt;&gt;"", DATEVALUE(Overall!O21), 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 DATEVALUE(Overall!L22), "")</f>
        <v>44317</v>
      </c>
      <c r="P20" s="7">
        <f>IF(Overall!M22&lt;&gt;"", DATEVALUE(Overall!M22), "")</f>
        <v>44561</v>
      </c>
      <c r="Q20" s="7" t="str">
        <f>IF(Overall!S22&lt;&gt;"",_xlfn.VALUETOTEXT(Overall!S22),"")</f>
        <v>May-Dec</v>
      </c>
      <c r="R20" s="7">
        <f>IF(Overall!O22&lt;&gt;"", DATEVALUE(Overall!O22), "")</f>
        <v>44306</v>
      </c>
      <c r="S20" s="7">
        <f>IF(Overall!O22&lt;&gt;"", DATEVALUE(Overall!O22), 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 DATEVALUE(Overall!L23), "")</f>
        <v>44317</v>
      </c>
      <c r="P21" s="7">
        <f>IF(Overall!M23&lt;&gt;"", DATEVALUE(Overall!M23), "")</f>
        <v>44561</v>
      </c>
      <c r="Q21" s="7" t="str">
        <f>IF(Overall!S23&lt;&gt;"",_xlfn.VALUETOTEXT(Overall!S23),"")</f>
        <v>May-Dec</v>
      </c>
      <c r="R21" s="7">
        <f>IF(Overall!O23&lt;&gt;"", DATEVALUE(Overall!O23), "")</f>
        <v>44305</v>
      </c>
      <c r="S21" s="7">
        <f>IF(Overall!O23&lt;&gt;"", DATEVALUE(Overall!O23), 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 DATEVALUE(Overall!L24), "")</f>
        <v>44317</v>
      </c>
      <c r="P22" s="7">
        <f>IF(Overall!M24&lt;&gt;"", DATEVALUE(Overall!M24), "")</f>
        <v>44561</v>
      </c>
      <c r="Q22" s="7" t="str">
        <f>IF(Overall!S24&lt;&gt;"",_xlfn.VALUETOTEXT(Overall!S24),"")</f>
        <v>May-Dec</v>
      </c>
      <c r="R22" s="7">
        <f>IF(Overall!O24&lt;&gt;"", DATEVALUE(Overall!O24), "")</f>
        <v>44306</v>
      </c>
      <c r="S22" s="7">
        <f>IF(Overall!O24&lt;&gt;"", DATEVALUE(Overall!O24), 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 DATEVALUE(Overall!L25), "")</f>
        <v>44317</v>
      </c>
      <c r="P23" s="7">
        <f>IF(Overall!M25&lt;&gt;"", DATEVALUE(Overall!M25), "")</f>
        <v>44561</v>
      </c>
      <c r="Q23" s="7" t="str">
        <f>IF(Overall!S25&lt;&gt;"",_xlfn.VALUETOTEXT(Overall!S25),"")</f>
        <v>May-Dec</v>
      </c>
      <c r="R23" s="7">
        <f>IF(Overall!O25&lt;&gt;"", DATEVALUE(Overall!O25), "")</f>
        <v>44306</v>
      </c>
      <c r="S23" s="7">
        <f>IF(Overall!O25&lt;&gt;"", DATEVALUE(Overall!O25), 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 DATEVALUE(Overall!L26), "")</f>
        <v>44317</v>
      </c>
      <c r="P24" s="7">
        <f>IF(Overall!M26&lt;&gt;"", DATEVALUE(Overall!M26), "")</f>
        <v>44561</v>
      </c>
      <c r="Q24" s="7" t="str">
        <f>IF(Overall!S26&lt;&gt;"",_xlfn.VALUETOTEXT(Overall!S26),"")</f>
        <v>May-Dec</v>
      </c>
      <c r="R24" s="7">
        <f>IF(Overall!O26&lt;&gt;"", DATEVALUE(Overall!O26), "")</f>
        <v>44306</v>
      </c>
      <c r="S24" s="7">
        <f>IF(Overall!O26&lt;&gt;"", DATEVALUE(Overall!O26), 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 DATEVALUE(Overall!L27), "")</f>
        <v>44317</v>
      </c>
      <c r="P25" s="7">
        <f>IF(Overall!M27&lt;&gt;"", DATEVALUE(Overall!M27), "")</f>
        <v>44561</v>
      </c>
      <c r="Q25" s="7" t="str">
        <f>IF(Overall!S27&lt;&gt;"",_xlfn.VALUETOTEXT(Overall!S27),"")</f>
        <v>May-Dec</v>
      </c>
      <c r="R25" s="7">
        <f>IF(Overall!O27&lt;&gt;"", DATEVALUE(Overall!O27), "")</f>
        <v>44306</v>
      </c>
      <c r="S25" s="7">
        <f>IF(Overall!O27&lt;&gt;"", DATEVALUE(Overall!O27), 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 DATEVALUE(Overall!L28), "")</f>
        <v>44317</v>
      </c>
      <c r="P26" s="7">
        <f>IF(Overall!M28&lt;&gt;"", DATEVALUE(Overall!M28), "")</f>
        <v>44561</v>
      </c>
      <c r="Q26" s="7" t="str">
        <f>IF(Overall!S28&lt;&gt;"",_xlfn.VALUETOTEXT(Overall!S28),"")</f>
        <v>May-Dec</v>
      </c>
      <c r="R26" s="7">
        <f>IF(Overall!O28&lt;&gt;"", DATEVALUE(Overall!O28), "")</f>
        <v>44306</v>
      </c>
      <c r="S26" s="7">
        <f>IF(Overall!O28&lt;&gt;"", DATEVALUE(Overall!O28), 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 DATEVALUE(Overall!L29), "")</f>
        <v>44317</v>
      </c>
      <c r="P27" s="7">
        <f>IF(Overall!M29&lt;&gt;"", DATEVALUE(Overall!M29), "")</f>
        <v>44561</v>
      </c>
      <c r="Q27" s="7" t="str">
        <f>IF(Overall!S29&lt;&gt;"",_xlfn.VALUETOTEXT(Overall!S29),"")</f>
        <v>May-Dec</v>
      </c>
      <c r="R27" s="7">
        <f>IF(Overall!O29&lt;&gt;"", DATEVALUE(Overall!O29), "")</f>
        <v>44306</v>
      </c>
      <c r="S27" s="7">
        <f>IF(Overall!O29&lt;&gt;"", DATEVALUE(Overall!O29), 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 DATEVALUE(Overall!L30), "")</f>
        <v>44317</v>
      </c>
      <c r="P28" s="7">
        <f>IF(Overall!M30&lt;&gt;"", DATEVALUE(Overall!M30), "")</f>
        <v>44561</v>
      </c>
      <c r="Q28" s="7" t="str">
        <f>IF(Overall!S30&lt;&gt;"",_xlfn.VALUETOTEXT(Overall!S30),"")</f>
        <v>May-Dec</v>
      </c>
      <c r="R28" s="7">
        <f>IF(Overall!O30&lt;&gt;"", DATEVALUE(Overall!O30), "")</f>
        <v>44306</v>
      </c>
      <c r="S28" s="7">
        <f>IF(Overall!O30&lt;&gt;"", DATEVALUE(Overall!O30), 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 DATEVALUE(Overall!L31), "")</f>
        <v>44317</v>
      </c>
      <c r="P29" s="7">
        <f>IF(Overall!M31&lt;&gt;"", DATEVALUE(Overall!M31), "")</f>
        <v>44561</v>
      </c>
      <c r="Q29" s="7" t="str">
        <f>IF(Overall!S31&lt;&gt;"",_xlfn.VALUETOTEXT(Overall!S31),"")</f>
        <v>May-Dec</v>
      </c>
      <c r="R29" s="7">
        <f>IF(Overall!O31&lt;&gt;"", DATEVALUE(Overall!O31), "")</f>
        <v>44306</v>
      </c>
      <c r="S29" s="7">
        <f>IF(Overall!O31&lt;&gt;"", DATEVALUE(Overall!O31), 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 DATEVALUE(Overall!L32), "")</f>
        <v>44317</v>
      </c>
      <c r="P30" s="7">
        <f>IF(Overall!M32&lt;&gt;"", DATEVALUE(Overall!M32), "")</f>
        <v>44561</v>
      </c>
      <c r="Q30" s="7" t="str">
        <f>IF(Overall!S32&lt;&gt;"",_xlfn.VALUETOTEXT(Overall!S32),"")</f>
        <v>May-Dec</v>
      </c>
      <c r="R30" s="7">
        <f>IF(Overall!O32&lt;&gt;"", DATEVALUE(Overall!O32), "")</f>
        <v>44306</v>
      </c>
      <c r="S30" s="7">
        <f>IF(Overall!O32&lt;&gt;"", DATEVALUE(Overall!O32), 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 DATEVALUE(Overall!L33), "")</f>
        <v>44317</v>
      </c>
      <c r="P31" s="7">
        <f>IF(Overall!M33&lt;&gt;"", DATEVALUE(Overall!M33), "")</f>
        <v>44561</v>
      </c>
      <c r="Q31" s="7" t="str">
        <f>IF(Overall!S33&lt;&gt;"",_xlfn.VALUETOTEXT(Overall!S33),"")</f>
        <v>May-Dec</v>
      </c>
      <c r="R31" s="7">
        <f>IF(Overall!O33&lt;&gt;"", DATEVALUE(Overall!O33), "")</f>
        <v>44306</v>
      </c>
      <c r="S31" s="7">
        <f>IF(Overall!O33&lt;&gt;"", DATEVALUE(Overall!O33), 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 DATEVALUE(Overall!L34), "")</f>
        <v>44317</v>
      </c>
      <c r="P32" s="7">
        <f>IF(Overall!M34&lt;&gt;"", DATEVALUE(Overall!M34), "")</f>
        <v>44561</v>
      </c>
      <c r="Q32" s="7" t="str">
        <f>IF(Overall!S34&lt;&gt;"",_xlfn.VALUETOTEXT(Overall!S34),"")</f>
        <v>May-Dec</v>
      </c>
      <c r="R32" s="7">
        <f>IF(Overall!O34&lt;&gt;"", DATEVALUE(Overall!O34), "")</f>
        <v>44306</v>
      </c>
      <c r="S32" s="7">
        <f>IF(Overall!O34&lt;&gt;"", DATEVALUE(Overall!O34), 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 DATEVALUE(Overall!L35), "")</f>
        <v>44317</v>
      </c>
      <c r="P33" s="7">
        <f>IF(Overall!M35&lt;&gt;"", DATEVALUE(Overall!M35), "")</f>
        <v>44561</v>
      </c>
      <c r="Q33" s="7" t="str">
        <f>IF(Overall!S35&lt;&gt;"",_xlfn.VALUETOTEXT(Overall!S35),"")</f>
        <v>May-Dec</v>
      </c>
      <c r="R33" s="7">
        <f>IF(Overall!O35&lt;&gt;"", DATEVALUE(Overall!O35), "")</f>
        <v>44306</v>
      </c>
      <c r="S33" s="7">
        <f>IF(Overall!O35&lt;&gt;"", DATEVALUE(Overall!O35), 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 DATEVALUE(Overall!L36), "")</f>
        <v>44317</v>
      </c>
      <c r="P34" s="7">
        <f>IF(Overall!M36&lt;&gt;"", DATEVALUE(Overall!M36), "")</f>
        <v>44561</v>
      </c>
      <c r="Q34" s="7" t="str">
        <f>IF(Overall!S36&lt;&gt;"",_xlfn.VALUETOTEXT(Overall!S36),"")</f>
        <v>May-Dec</v>
      </c>
      <c r="R34" s="7">
        <f>IF(Overall!O36&lt;&gt;"", DATEVALUE(Overall!O36), "")</f>
        <v>44308</v>
      </c>
      <c r="S34" s="7">
        <f>IF(Overall!O36&lt;&gt;"", DATEVALUE(Overall!O36), 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 DATEVALUE(Overall!L37), "")</f>
        <v>44317</v>
      </c>
      <c r="P35" s="7">
        <f>IF(Overall!M37&lt;&gt;"", DATEVALUE(Overall!M37), "")</f>
        <v>44561</v>
      </c>
      <c r="Q35" s="7" t="str">
        <f>IF(Overall!S37&lt;&gt;"",_xlfn.VALUETOTEXT(Overall!S37),"")</f>
        <v>May-Dec</v>
      </c>
      <c r="R35" s="7">
        <f>IF(Overall!O37&lt;&gt;"", DATEVALUE(Overall!O37), "")</f>
        <v>44308</v>
      </c>
      <c r="S35" s="7">
        <f>IF(Overall!O37&lt;&gt;"", DATEVALUE(Overall!O37), 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 DATEVALUE(Overall!L38), "")</f>
        <v>44317</v>
      </c>
      <c r="P36" s="7">
        <f>IF(Overall!M38&lt;&gt;"", DATEVALUE(Overall!M38), "")</f>
        <v>44561</v>
      </c>
      <c r="Q36" s="7" t="str">
        <f>IF(Overall!S38&lt;&gt;"",_xlfn.VALUETOTEXT(Overall!S38),"")</f>
        <v>May-Dec</v>
      </c>
      <c r="R36" s="7">
        <f>IF(Overall!O38&lt;&gt;"", DATEVALUE(Overall!O38), "")</f>
        <v>44308</v>
      </c>
      <c r="S36" s="7">
        <f>IF(Overall!O38&lt;&gt;"", DATEVALUE(Overall!O38), 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 DATEVALUE(Overall!L39), "")</f>
        <v>44317</v>
      </c>
      <c r="P37" s="7">
        <f>IF(Overall!M39&lt;&gt;"", DATEVALUE(Overall!M39), "")</f>
        <v>44561</v>
      </c>
      <c r="Q37" s="7" t="str">
        <f>IF(Overall!S39&lt;&gt;"",_xlfn.VALUETOTEXT(Overall!S39),"")</f>
        <v>May-Dec</v>
      </c>
      <c r="R37" s="7">
        <f>IF(Overall!O39&lt;&gt;"", DATEVALUE(Overall!O39), "")</f>
        <v>44308</v>
      </c>
      <c r="S37" s="7">
        <f>IF(Overall!O39&lt;&gt;"", DATEVALUE(Overall!O39), 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 DATEVALUE(Overall!L40), "")</f>
        <v>44317</v>
      </c>
      <c r="P38" s="7">
        <f>IF(Overall!M40&lt;&gt;"", DATEVALUE(Overall!M40), "")</f>
        <v>44561</v>
      </c>
      <c r="Q38" s="7" t="str">
        <f>IF(Overall!S40&lt;&gt;"",_xlfn.VALUETOTEXT(Overall!S40),"")</f>
        <v>May-Dec</v>
      </c>
      <c r="R38" s="7">
        <f>IF(Overall!O40&lt;&gt;"", DATEVALUE(Overall!O40), "")</f>
        <v>44308</v>
      </c>
      <c r="S38" s="7">
        <f>IF(Overall!O40&lt;&gt;"", DATEVALUE(Overall!O40), 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 DATEVALUE(Overall!L41), "")</f>
        <v>44317</v>
      </c>
      <c r="P39" s="7">
        <f>IF(Overall!M41&lt;&gt;"", DATEVALUE(Overall!M41), "")</f>
        <v>44561</v>
      </c>
      <c r="Q39" s="7" t="str">
        <f>IF(Overall!S41&lt;&gt;"",_xlfn.VALUETOTEXT(Overall!S41),"")</f>
        <v>May-Dec</v>
      </c>
      <c r="R39" s="7">
        <f>IF(Overall!O41&lt;&gt;"", DATEVALUE(Overall!O41), "")</f>
        <v>44308</v>
      </c>
      <c r="S39" s="7">
        <f>IF(Overall!O41&lt;&gt;"", DATEVALUE(Overall!O41), 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 DATEVALUE(Overall!L42), "")</f>
        <v>44317</v>
      </c>
      <c r="P40" s="7">
        <f>IF(Overall!M42&lt;&gt;"", DATEVALUE(Overall!M42), "")</f>
        <v>44561</v>
      </c>
      <c r="Q40" s="7" t="str">
        <f>IF(Overall!S42&lt;&gt;"",_xlfn.VALUETOTEXT(Overall!S42),"")</f>
        <v>May-Dec</v>
      </c>
      <c r="R40" s="7">
        <f>IF(Overall!O42&lt;&gt;"", DATEVALUE(Overall!O42), "")</f>
        <v>44308</v>
      </c>
      <c r="S40" s="7">
        <f>IF(Overall!O42&lt;&gt;"", DATEVALUE(Overall!O42), 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 DATEVALUE(Overall!L43), "")</f>
        <v>44317</v>
      </c>
      <c r="P41" s="7">
        <f>IF(Overall!M43&lt;&gt;"", DATEVALUE(Overall!M43), "")</f>
        <v>44561</v>
      </c>
      <c r="Q41" s="7" t="str">
        <f>IF(Overall!S43&lt;&gt;"",_xlfn.VALUETOTEXT(Overall!S43),"")</f>
        <v>May-Dec</v>
      </c>
      <c r="R41" s="7">
        <f>IF(Overall!O43&lt;&gt;"", DATEVALUE(Overall!O43), "")</f>
        <v>44308</v>
      </c>
      <c r="S41" s="7">
        <f>IF(Overall!O43&lt;&gt;"", DATEVALUE(Overall!O43), 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 DATEVALUE(Overall!L44), "")</f>
        <v>44317</v>
      </c>
      <c r="P42" s="7">
        <f>IF(Overall!M44&lt;&gt;"", DATEVALUE(Overall!M44), "")</f>
        <v>44561</v>
      </c>
      <c r="Q42" s="7" t="str">
        <f>IF(Overall!S44&lt;&gt;"",_xlfn.VALUETOTEXT(Overall!S44),"")</f>
        <v>May-Dec</v>
      </c>
      <c r="R42" s="7">
        <f>IF(Overall!O44&lt;&gt;"", DATEVALUE(Overall!O44), "")</f>
        <v>44308</v>
      </c>
      <c r="S42" s="7">
        <f>IF(Overall!O44&lt;&gt;"", DATEVALUE(Overall!O44), 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 DATEVALUE(Overall!L45), "")</f>
        <v>44317</v>
      </c>
      <c r="P43" s="7">
        <f>IF(Overall!M45&lt;&gt;"", DATEVALUE(Overall!M45), "")</f>
        <v>44561</v>
      </c>
      <c r="Q43" s="7" t="str">
        <f>IF(Overall!S45&lt;&gt;"",_xlfn.VALUETOTEXT(Overall!S45),"")</f>
        <v>May-Dec</v>
      </c>
      <c r="R43" s="7">
        <f>IF(Overall!O45&lt;&gt;"", DATEVALUE(Overall!O45), "")</f>
        <v>44308</v>
      </c>
      <c r="S43" s="7">
        <f>IF(Overall!O45&lt;&gt;"", DATEVALUE(Overall!O45), 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 DATEVALUE(Overall!L46), "")</f>
        <v>44317</v>
      </c>
      <c r="P44" s="7">
        <f>IF(Overall!M46&lt;&gt;"", DATEVALUE(Overall!M46), "")</f>
        <v>44561</v>
      </c>
      <c r="Q44" s="7" t="str">
        <f>IF(Overall!S46&lt;&gt;"",_xlfn.VALUETOTEXT(Overall!S46),"")</f>
        <v>May-Dec</v>
      </c>
      <c r="R44" s="7">
        <f>IF(Overall!O46&lt;&gt;"", DATEVALUE(Overall!O46), "")</f>
        <v>44308</v>
      </c>
      <c r="S44" s="7">
        <f>IF(Overall!O46&lt;&gt;"", DATEVALUE(Overall!O46), 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 DATEVALUE(Overall!L47), "")</f>
        <v>44317</v>
      </c>
      <c r="P45" s="7">
        <f>IF(Overall!M47&lt;&gt;"", DATEVALUE(Overall!M47), "")</f>
        <v>44561</v>
      </c>
      <c r="Q45" s="7" t="str">
        <f>IF(Overall!S47&lt;&gt;"",_xlfn.VALUETOTEXT(Overall!S47),"")</f>
        <v>May-Dec</v>
      </c>
      <c r="R45" s="7">
        <f>IF(Overall!O47&lt;&gt;"", DATEVALUE(Overall!O47), "")</f>
        <v>44308</v>
      </c>
      <c r="S45" s="7">
        <f>IF(Overall!O47&lt;&gt;"", DATEVALUE(Overall!O47), 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 DATEVALUE(Overall!L48), "")</f>
        <v>44317</v>
      </c>
      <c r="P46" s="7">
        <f>IF(Overall!M48&lt;&gt;"", DATEVALUE(Overall!M48), "")</f>
        <v>44561</v>
      </c>
      <c r="Q46" s="7" t="str">
        <f>IF(Overall!S48&lt;&gt;"",_xlfn.VALUETOTEXT(Overall!S48),"")</f>
        <v>May-Dec</v>
      </c>
      <c r="R46" s="7">
        <f>IF(Overall!O48&lt;&gt;"", DATEVALUE(Overall!O48), "")</f>
        <v>44308</v>
      </c>
      <c r="S46" s="7">
        <f>IF(Overall!O48&lt;&gt;"", DATEVALUE(Overall!O48), 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 DATEVALUE(Overall!L49), "")</f>
        <v>44317</v>
      </c>
      <c r="P47" s="7">
        <f>IF(Overall!M49&lt;&gt;"", DATEVALUE(Overall!M49), "")</f>
        <v>44561</v>
      </c>
      <c r="Q47" s="7" t="str">
        <f>IF(Overall!S49&lt;&gt;"",_xlfn.VALUETOTEXT(Overall!S49),"")</f>
        <v>May-Dec</v>
      </c>
      <c r="R47" s="7">
        <f>IF(Overall!O49&lt;&gt;"", DATEVALUE(Overall!O49), "")</f>
        <v>44308</v>
      </c>
      <c r="S47" s="7">
        <f>IF(Overall!O49&lt;&gt;"", DATEVALUE(Overall!O49), 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 DATEVALUE(Overall!L50), "")</f>
        <v>44317</v>
      </c>
      <c r="P48" s="7">
        <f>IF(Overall!M50&lt;&gt;"", DATEVALUE(Overall!M50), "")</f>
        <v>44561</v>
      </c>
      <c r="Q48" s="7" t="str">
        <f>IF(Overall!S50&lt;&gt;"",_xlfn.VALUETOTEXT(Overall!S50),"")</f>
        <v>May-Dec</v>
      </c>
      <c r="R48" s="7">
        <f>IF(Overall!O50&lt;&gt;"", DATEVALUE(Overall!O50), "")</f>
        <v>44308</v>
      </c>
      <c r="S48" s="7">
        <f>IF(Overall!O50&lt;&gt;"", DATEVALUE(Overall!O50), 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 DATEVALUE(Overall!L51), "")</f>
        <v>44317</v>
      </c>
      <c r="P49" s="7">
        <f>IF(Overall!M51&lt;&gt;"", DATEVALUE(Overall!M51), "")</f>
        <v>44561</v>
      </c>
      <c r="Q49" s="7" t="str">
        <f>IF(Overall!S51&lt;&gt;"",_xlfn.VALUETOTEXT(Overall!S51),"")</f>
        <v>May-Dec</v>
      </c>
      <c r="R49" s="7">
        <f>IF(Overall!O51&lt;&gt;"", DATEVALUE(Overall!O51), "")</f>
        <v>44308</v>
      </c>
      <c r="S49" s="7">
        <f>IF(Overall!O51&lt;&gt;"", DATEVALUE(Overall!O51), 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 DATEVALUE(Overall!L52), "")</f>
        <v>44317</v>
      </c>
      <c r="P50" s="7">
        <f>IF(Overall!M52&lt;&gt;"", DATEVALUE(Overall!M52), "")</f>
        <v>44561</v>
      </c>
      <c r="Q50" s="7" t="str">
        <f>IF(Overall!S52&lt;&gt;"",_xlfn.VALUETOTEXT(Overall!S52),"")</f>
        <v>May-Dec</v>
      </c>
      <c r="R50" s="7">
        <f>IF(Overall!O52&lt;&gt;"", DATEVALUE(Overall!O52), "")</f>
        <v>44309</v>
      </c>
      <c r="S50" s="7">
        <f>IF(Overall!O52&lt;&gt;"", DATEVALUE(Overall!O52), 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 DATEVALUE(Overall!L53), "")</f>
        <v>44317</v>
      </c>
      <c r="P51" s="7">
        <f>IF(Overall!M53&lt;&gt;"", DATEVALUE(Overall!M53), "")</f>
        <v>44561</v>
      </c>
      <c r="Q51" s="7" t="str">
        <f>IF(Overall!S53&lt;&gt;"",_xlfn.VALUETOTEXT(Overall!S53),"")</f>
        <v>May-Dec</v>
      </c>
      <c r="R51" s="7">
        <f>IF(Overall!O53&lt;&gt;"", DATEVALUE(Overall!O53), "")</f>
        <v>44309</v>
      </c>
      <c r="S51" s="7">
        <f>IF(Overall!O53&lt;&gt;"", DATEVALUE(Overall!O53), 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 DATEVALUE(Overall!L54), "")</f>
        <v>44317</v>
      </c>
      <c r="P52" s="7">
        <f>IF(Overall!M54&lt;&gt;"", DATEVALUE(Overall!M54), "")</f>
        <v>44561</v>
      </c>
      <c r="Q52" s="7" t="str">
        <f>IF(Overall!S54&lt;&gt;"",_xlfn.VALUETOTEXT(Overall!S54),"")</f>
        <v>May-Dec</v>
      </c>
      <c r="R52" s="7">
        <f>IF(Overall!O54&lt;&gt;"", DATEVALUE(Overall!O54), "")</f>
        <v>44309</v>
      </c>
      <c r="S52" s="7">
        <f>IF(Overall!O54&lt;&gt;"", DATEVALUE(Overall!O54), 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 DATEVALUE(Overall!L55), "")</f>
        <v>44317</v>
      </c>
      <c r="P53" s="7">
        <f>IF(Overall!M55&lt;&gt;"", DATEVALUE(Overall!M55), "")</f>
        <v>44561</v>
      </c>
      <c r="Q53" s="7" t="str">
        <f>IF(Overall!S55&lt;&gt;"",_xlfn.VALUETOTEXT(Overall!S55),"")</f>
        <v>May-Dec</v>
      </c>
      <c r="R53" s="7">
        <f>IF(Overall!O55&lt;&gt;"", DATEVALUE(Overall!O55), "")</f>
        <v>44309</v>
      </c>
      <c r="S53" s="7">
        <f>IF(Overall!O55&lt;&gt;"", DATEVALUE(Overall!O55), 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 DATEVALUE(Overall!L56), "")</f>
        <v>44317</v>
      </c>
      <c r="P54" s="7">
        <f>IF(Overall!M56&lt;&gt;"", DATEVALUE(Overall!M56), "")</f>
        <v>44561</v>
      </c>
      <c r="Q54" s="7" t="str">
        <f>IF(Overall!S56&lt;&gt;"",_xlfn.VALUETOTEXT(Overall!S56),"")</f>
        <v>May-Dec</v>
      </c>
      <c r="R54" s="7">
        <f>IF(Overall!O56&lt;&gt;"", DATEVALUE(Overall!O56), "")</f>
        <v>44309</v>
      </c>
      <c r="S54" s="7">
        <f>IF(Overall!O56&lt;&gt;"", DATEVALUE(Overall!O56), 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 DATEVALUE(Overall!L57), "")</f>
        <v>44317</v>
      </c>
      <c r="P55" s="7">
        <f>IF(Overall!M57&lt;&gt;"", DATEVALUE(Overall!M57), "")</f>
        <v>44561</v>
      </c>
      <c r="Q55" s="7" t="str">
        <f>IF(Overall!S57&lt;&gt;"",_xlfn.VALUETOTEXT(Overall!S57),"")</f>
        <v>May-Dec</v>
      </c>
      <c r="R55" s="7">
        <f>IF(Overall!O57&lt;&gt;"", DATEVALUE(Overall!O57), "")</f>
        <v>44309</v>
      </c>
      <c r="S55" s="7">
        <f>IF(Overall!O57&lt;&gt;"", DATEVALUE(Overall!O57), 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 DATEVALUE(Overall!L58), "")</f>
        <v>44317</v>
      </c>
      <c r="P56" s="7">
        <f>IF(Overall!M58&lt;&gt;"", DATEVALUE(Overall!M58), "")</f>
        <v>44561</v>
      </c>
      <c r="Q56" s="7" t="str">
        <f>IF(Overall!S58&lt;&gt;"",_xlfn.VALUETOTEXT(Overall!S58),"")</f>
        <v>May-Dec</v>
      </c>
      <c r="R56" s="7">
        <f>IF(Overall!O58&lt;&gt;"", DATEVALUE(Overall!O58), "")</f>
        <v>44309</v>
      </c>
      <c r="S56" s="7">
        <f>IF(Overall!O58&lt;&gt;"", DATEVALUE(Overall!O58), 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 DATEVALUE(Overall!L59), "")</f>
        <v>44317</v>
      </c>
      <c r="P57" s="7">
        <f>IF(Overall!M59&lt;&gt;"", DATEVALUE(Overall!M59), "")</f>
        <v>44561</v>
      </c>
      <c r="Q57" s="7" t="str">
        <f>IF(Overall!S59&lt;&gt;"",_xlfn.VALUETOTEXT(Overall!S59),"")</f>
        <v>May-Dec</v>
      </c>
      <c r="R57" s="7">
        <f>IF(Overall!O59&lt;&gt;"", DATEVALUE(Overall!O59), "")</f>
        <v>44309</v>
      </c>
      <c r="S57" s="7">
        <f>IF(Overall!O59&lt;&gt;"", DATEVALUE(Overall!O59), 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 DATEVALUE(Overall!L60), "")</f>
        <v>44317</v>
      </c>
      <c r="P58" s="7">
        <f>IF(Overall!M60&lt;&gt;"", DATEVALUE(Overall!M60), "")</f>
        <v>44561</v>
      </c>
      <c r="Q58" s="7" t="str">
        <f>IF(Overall!S60&lt;&gt;"",_xlfn.VALUETOTEXT(Overall!S60),"")</f>
        <v>May-Dec</v>
      </c>
      <c r="R58" s="7">
        <f>IF(Overall!O60&lt;&gt;"", DATEVALUE(Overall!O60), "")</f>
        <v>44309</v>
      </c>
      <c r="S58" s="7">
        <f>IF(Overall!O60&lt;&gt;"", DATEVALUE(Overall!O60), 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 DATEVALUE(Overall!L61), "")</f>
        <v>44317</v>
      </c>
      <c r="P59" s="7">
        <f>IF(Overall!M61&lt;&gt;"", DATEVALUE(Overall!M61), "")</f>
        <v>44561</v>
      </c>
      <c r="Q59" s="7" t="str">
        <f>IF(Overall!S61&lt;&gt;"",_xlfn.VALUETOTEXT(Overall!S61),"")</f>
        <v>May-Dec</v>
      </c>
      <c r="R59" s="7">
        <f>IF(Overall!O61&lt;&gt;"", DATEVALUE(Overall!O61), "")</f>
        <v>44309</v>
      </c>
      <c r="S59" s="7">
        <f>IF(Overall!O61&lt;&gt;"", DATEVALUE(Overall!O61), 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 DATEVALUE(Overall!L62), "")</f>
        <v>44317</v>
      </c>
      <c r="P60" s="7">
        <f>IF(Overall!M62&lt;&gt;"", DATEVALUE(Overall!M62), "")</f>
        <v>44561</v>
      </c>
      <c r="Q60" s="7" t="str">
        <f>IF(Overall!S62&lt;&gt;"",_xlfn.VALUETOTEXT(Overall!S62),"")</f>
        <v>May-Dec</v>
      </c>
      <c r="R60" s="7">
        <f>IF(Overall!O62&lt;&gt;"", DATEVALUE(Overall!O62), "")</f>
        <v>44309</v>
      </c>
      <c r="S60" s="7">
        <f>IF(Overall!O62&lt;&gt;"", DATEVALUE(Overall!O62), 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 DATEVALUE(Overall!L63), "")</f>
        <v>44317</v>
      </c>
      <c r="P61" s="7">
        <f>IF(Overall!M63&lt;&gt;"", DATEVALUE(Overall!M63), "")</f>
        <v>44561</v>
      </c>
      <c r="Q61" s="7" t="str">
        <f>IF(Overall!S63&lt;&gt;"",_xlfn.VALUETOTEXT(Overall!S63),"")</f>
        <v>May-Dec</v>
      </c>
      <c r="R61" s="7">
        <f>IF(Overall!O63&lt;&gt;"", DATEVALUE(Overall!O63), "")</f>
        <v>44309</v>
      </c>
      <c r="S61" s="7">
        <f>IF(Overall!O63&lt;&gt;"", DATEVALUE(Overall!O63), 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 DATEVALUE(Overall!L64), "")</f>
        <v>44317</v>
      </c>
      <c r="P62" s="7">
        <f>IF(Overall!M64&lt;&gt;"", DATEVALUE(Overall!M64), "")</f>
        <v>44561</v>
      </c>
      <c r="Q62" s="7" t="str">
        <f>IF(Overall!S64&lt;&gt;"",_xlfn.VALUETOTEXT(Overall!S64),"")</f>
        <v>May-Dec</v>
      </c>
      <c r="R62" s="7">
        <f>IF(Overall!O64&lt;&gt;"", DATEVALUE(Overall!O64), "")</f>
        <v>44309</v>
      </c>
      <c r="S62" s="7">
        <f>IF(Overall!O64&lt;&gt;"", DATEVALUE(Overall!O64), 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 DATEVALUE(Overall!L65), "")</f>
        <v>44317</v>
      </c>
      <c r="P63" s="7">
        <f>IF(Overall!M65&lt;&gt;"", DATEVALUE(Overall!M65), "")</f>
        <v>44561</v>
      </c>
      <c r="Q63" s="7" t="str">
        <f>IF(Overall!S65&lt;&gt;"",_xlfn.VALUETOTEXT(Overall!S65),"")</f>
        <v>May-Dec</v>
      </c>
      <c r="R63" s="7">
        <f>IF(Overall!O65&lt;&gt;"", DATEVALUE(Overall!O65), "")</f>
        <v>44309</v>
      </c>
      <c r="S63" s="7">
        <f>IF(Overall!O65&lt;&gt;"", DATEVALUE(Overall!O65), 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 DATEVALUE(Overall!L66), "")</f>
        <v>44317</v>
      </c>
      <c r="P64" s="7">
        <f>IF(Overall!M66&lt;&gt;"", DATEVALUE(Overall!M66), "")</f>
        <v>44561</v>
      </c>
      <c r="Q64" s="7" t="str">
        <f>IF(Overall!S66&lt;&gt;"",_xlfn.VALUETOTEXT(Overall!S66),"")</f>
        <v>May-Dec</v>
      </c>
      <c r="R64" s="7">
        <f>IF(Overall!O66&lt;&gt;"", DATEVALUE(Overall!O66), "")</f>
        <v>44309</v>
      </c>
      <c r="S64" s="7">
        <f>IF(Overall!O66&lt;&gt;"", DATEVALUE(Overall!O66), 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 DATEVALUE(Overall!L67), "")</f>
        <v>44317</v>
      </c>
      <c r="P65" s="7">
        <f>IF(Overall!M67&lt;&gt;"", DATEVALUE(Overall!M67), "")</f>
        <v>44561</v>
      </c>
      <c r="Q65" s="7" t="str">
        <f>IF(Overall!S67&lt;&gt;"",_xlfn.VALUETOTEXT(Overall!S67),"")</f>
        <v>May-Dec</v>
      </c>
      <c r="R65" s="7">
        <f>IF(Overall!O67&lt;&gt;"", DATEVALUE(Overall!O67), "")</f>
        <v>44312</v>
      </c>
      <c r="S65" s="7">
        <f>IF(Overall!O67&lt;&gt;"", DATEVALUE(Overall!O67), 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 DATEVALUE(Overall!L68), "")</f>
        <v>44317</v>
      </c>
      <c r="P66" s="7">
        <f>IF(Overall!M68&lt;&gt;"", DATEVALUE(Overall!M68), "")</f>
        <v>44561</v>
      </c>
      <c r="Q66" s="7" t="str">
        <f>IF(Overall!S68&lt;&gt;"",_xlfn.VALUETOTEXT(Overall!S68),"")</f>
        <v>May-Dec</v>
      </c>
      <c r="R66" s="7">
        <f>IF(Overall!O68&lt;&gt;"", DATEVALUE(Overall!O68), "")</f>
        <v>44312</v>
      </c>
      <c r="S66" s="7">
        <f>IF(Overall!O68&lt;&gt;"", DATEVALUE(Overall!O68), 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 DATEVALUE(Overall!L69), "")</f>
        <v>44317</v>
      </c>
      <c r="P67" s="7">
        <f>IF(Overall!M69&lt;&gt;"", DATEVALUE(Overall!M69), "")</f>
        <v>44561</v>
      </c>
      <c r="Q67" s="7" t="str">
        <f>IF(Overall!S69&lt;&gt;"",_xlfn.VALUETOTEXT(Overall!S69),"")</f>
        <v>May-Dec</v>
      </c>
      <c r="R67" s="7">
        <f>IF(Overall!O69&lt;&gt;"", DATEVALUE(Overall!O69), "")</f>
        <v>44312</v>
      </c>
      <c r="S67" s="7">
        <f>IF(Overall!O69&lt;&gt;"", DATEVALUE(Overall!O69), 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 DATEVALUE(Overall!L70), "")</f>
        <v>44317</v>
      </c>
      <c r="P68" s="7">
        <f>IF(Overall!M70&lt;&gt;"", DATEVALUE(Overall!M70), "")</f>
        <v>44561</v>
      </c>
      <c r="Q68" s="7" t="str">
        <f>IF(Overall!S70&lt;&gt;"",_xlfn.VALUETOTEXT(Overall!S70),"")</f>
        <v>May-Dec</v>
      </c>
      <c r="R68" s="7">
        <f>IF(Overall!O70&lt;&gt;"", DATEVALUE(Overall!O70), "")</f>
        <v>44312</v>
      </c>
      <c r="S68" s="7">
        <f>IF(Overall!O70&lt;&gt;"", DATEVALUE(Overall!O70), 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 DATEVALUE(Overall!L71), "")</f>
        <v>44317</v>
      </c>
      <c r="P69" s="7">
        <f>IF(Overall!M71&lt;&gt;"", DATEVALUE(Overall!M71), "")</f>
        <v>44561</v>
      </c>
      <c r="Q69" s="7" t="str">
        <f>IF(Overall!S71&lt;&gt;"",_xlfn.VALUETOTEXT(Overall!S71),"")</f>
        <v>May-Dec</v>
      </c>
      <c r="R69" s="7">
        <f>IF(Overall!O71&lt;&gt;"", DATEVALUE(Overall!O71), "")</f>
        <v>44312</v>
      </c>
      <c r="S69" s="7">
        <f>IF(Overall!O71&lt;&gt;"", DATEVALUE(Overall!O71), 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 DATEVALUE(Overall!L72), "")</f>
        <v>44317</v>
      </c>
      <c r="P70" s="7">
        <f>IF(Overall!M72&lt;&gt;"", DATEVALUE(Overall!M72), "")</f>
        <v>44561</v>
      </c>
      <c r="Q70" s="7" t="str">
        <f>IF(Overall!S72&lt;&gt;"",_xlfn.VALUETOTEXT(Overall!S72),"")</f>
        <v>May-Dec</v>
      </c>
      <c r="R70" s="7">
        <f>IF(Overall!O72&lt;&gt;"", DATEVALUE(Overall!O72), "")</f>
        <v>44312</v>
      </c>
      <c r="S70" s="7">
        <f>IF(Overall!O72&lt;&gt;"", DATEVALUE(Overall!O72), 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 DATEVALUE(Overall!L73), "")</f>
        <v>44317</v>
      </c>
      <c r="P71" s="7">
        <f>IF(Overall!M73&lt;&gt;"", DATEVALUE(Overall!M73), "")</f>
        <v>44561</v>
      </c>
      <c r="Q71" s="7" t="str">
        <f>IF(Overall!S73&lt;&gt;"",_xlfn.VALUETOTEXT(Overall!S73),"")</f>
        <v>May-Dec</v>
      </c>
      <c r="R71" s="7">
        <f>IF(Overall!O73&lt;&gt;"", DATEVALUE(Overall!O73), "")</f>
        <v>44312</v>
      </c>
      <c r="S71" s="7">
        <f>IF(Overall!O73&lt;&gt;"", DATEVALUE(Overall!O73), 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 DATEVALUE(Overall!L74), "")</f>
        <v>44317</v>
      </c>
      <c r="P72" s="7">
        <f>IF(Overall!M74&lt;&gt;"", DATEVALUE(Overall!M74), "")</f>
        <v>44561</v>
      </c>
      <c r="Q72" s="7" t="str">
        <f>IF(Overall!S74&lt;&gt;"",_xlfn.VALUETOTEXT(Overall!S74),"")</f>
        <v>May-Dec</v>
      </c>
      <c r="R72" s="7">
        <f>IF(Overall!O74&lt;&gt;"", DATEVALUE(Overall!O74), "")</f>
        <v>44312</v>
      </c>
      <c r="S72" s="7">
        <f>IF(Overall!O74&lt;&gt;"", DATEVALUE(Overall!O74), 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 DATEVALUE(Overall!L75), "")</f>
        <v>44317</v>
      </c>
      <c r="P73" s="7">
        <f>IF(Overall!M75&lt;&gt;"", DATEVALUE(Overall!M75), "")</f>
        <v>44561</v>
      </c>
      <c r="Q73" s="7" t="str">
        <f>IF(Overall!S75&lt;&gt;"",_xlfn.VALUETOTEXT(Overall!S75),"")</f>
        <v>May-Dec</v>
      </c>
      <c r="R73" s="7">
        <f>IF(Overall!O75&lt;&gt;"", DATEVALUE(Overall!O75), "")</f>
        <v>44312</v>
      </c>
      <c r="S73" s="7">
        <f>IF(Overall!O75&lt;&gt;"", DATEVALUE(Overall!O75), 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 DATEVALUE(Overall!L76), "")</f>
        <v>44317</v>
      </c>
      <c r="P74" s="7">
        <f>IF(Overall!M76&lt;&gt;"", DATEVALUE(Overall!M76), "")</f>
        <v>44561</v>
      </c>
      <c r="Q74" s="7" t="str">
        <f>IF(Overall!S76&lt;&gt;"",_xlfn.VALUETOTEXT(Overall!S76),"")</f>
        <v>May-Dec</v>
      </c>
      <c r="R74" s="7">
        <f>IF(Overall!O76&lt;&gt;"", DATEVALUE(Overall!O76), "")</f>
        <v>44312</v>
      </c>
      <c r="S74" s="7">
        <f>IF(Overall!O76&lt;&gt;"", DATEVALUE(Overall!O76), 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 DATEVALUE(Overall!L77), "")</f>
        <v>44317</v>
      </c>
      <c r="P75" s="7">
        <f>IF(Overall!M77&lt;&gt;"", DATEVALUE(Overall!M77), "")</f>
        <v>44561</v>
      </c>
      <c r="Q75" s="7" t="str">
        <f>IF(Overall!S77&lt;&gt;"",_xlfn.VALUETOTEXT(Overall!S77),"")</f>
        <v>May-Dec</v>
      </c>
      <c r="R75" s="7">
        <f>IF(Overall!O77&lt;&gt;"", DATEVALUE(Overall!O77), "")</f>
        <v>44312</v>
      </c>
      <c r="S75" s="7">
        <f>IF(Overall!O77&lt;&gt;"", DATEVALUE(Overall!O77), 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 DATEVALUE(Overall!L78), "")</f>
        <v>44317</v>
      </c>
      <c r="P76" s="7">
        <f>IF(Overall!M78&lt;&gt;"", DATEVALUE(Overall!M78), "")</f>
        <v>44561</v>
      </c>
      <c r="Q76" s="7" t="str">
        <f>IF(Overall!S78&lt;&gt;"",_xlfn.VALUETOTEXT(Overall!S78),"")</f>
        <v>May-Dec</v>
      </c>
      <c r="R76" s="7">
        <f>IF(Overall!O78&lt;&gt;"", DATEVALUE(Overall!O78), "")</f>
        <v>44312</v>
      </c>
      <c r="S76" s="7">
        <f>IF(Overall!O78&lt;&gt;"", DATEVALUE(Overall!O78), 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 DATEVALUE(Overall!L79), "")</f>
        <v>44317</v>
      </c>
      <c r="P77" s="7">
        <f>IF(Overall!M79&lt;&gt;"", DATEVALUE(Overall!M79), "")</f>
        <v>44561</v>
      </c>
      <c r="Q77" s="7" t="str">
        <f>IF(Overall!S79&lt;&gt;"",_xlfn.VALUETOTEXT(Overall!S79),"")</f>
        <v>May-Dec</v>
      </c>
      <c r="R77" s="7">
        <f>IF(Overall!O79&lt;&gt;"", DATEVALUE(Overall!O79), "")</f>
        <v>44312</v>
      </c>
      <c r="S77" s="7">
        <f>IF(Overall!O79&lt;&gt;"", DATEVALUE(Overall!O79), 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 DATEVALUE(Overall!L80), "")</f>
        <v>44317</v>
      </c>
      <c r="P78" s="7">
        <f>IF(Overall!M80&lt;&gt;"", DATEVALUE(Overall!M80), "")</f>
        <v>44561</v>
      </c>
      <c r="Q78" s="7" t="str">
        <f>IF(Overall!S80&lt;&gt;"",_xlfn.VALUETOTEXT(Overall!S80),"")</f>
        <v>May-Dec</v>
      </c>
      <c r="R78" s="7">
        <f>IF(Overall!O80&lt;&gt;"", DATEVALUE(Overall!O80), "")</f>
        <v>44312</v>
      </c>
      <c r="S78" s="7">
        <f>IF(Overall!O80&lt;&gt;"", DATEVALUE(Overall!O80), 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 DATEVALUE(Overall!L81), "")</f>
        <v>44317</v>
      </c>
      <c r="P79" s="7">
        <f>IF(Overall!M81&lt;&gt;"", DATEVALUE(Overall!M81), "")</f>
        <v>44561</v>
      </c>
      <c r="Q79" s="7" t="str">
        <f>IF(Overall!S81&lt;&gt;"",_xlfn.VALUETOTEXT(Overall!S81),"")</f>
        <v>May-Dec</v>
      </c>
      <c r="R79" s="7">
        <f>IF(Overall!O81&lt;&gt;"", DATEVALUE(Overall!O81), "")</f>
        <v>44313</v>
      </c>
      <c r="S79" s="7">
        <f>IF(Overall!O81&lt;&gt;"", DATEVALUE(Overall!O81), 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 DATEVALUE(Overall!L82), "")</f>
        <v>44317</v>
      </c>
      <c r="P80" s="7">
        <f>IF(Overall!M82&lt;&gt;"", DATEVALUE(Overall!M82), "")</f>
        <v>44561</v>
      </c>
      <c r="Q80" s="7" t="str">
        <f>IF(Overall!S82&lt;&gt;"",_xlfn.VALUETOTEXT(Overall!S82),"")</f>
        <v>May-Dec</v>
      </c>
      <c r="R80" s="7">
        <f>IF(Overall!O82&lt;&gt;"", DATEVALUE(Overall!O82), "")</f>
        <v>44313</v>
      </c>
      <c r="S80" s="7">
        <f>IF(Overall!O82&lt;&gt;"", DATEVALUE(Overall!O82), 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 DATEVALUE(Overall!L83), "")</f>
        <v>44317</v>
      </c>
      <c r="P81" s="7">
        <f>IF(Overall!M83&lt;&gt;"", DATEVALUE(Overall!M83), "")</f>
        <v>44561</v>
      </c>
      <c r="Q81" s="7" t="str">
        <f>IF(Overall!S83&lt;&gt;"",_xlfn.VALUETOTEXT(Overall!S83),"")</f>
        <v>May-Dec</v>
      </c>
      <c r="R81" s="7">
        <f>IF(Overall!O83&lt;&gt;"", DATEVALUE(Overall!O83), "")</f>
        <v>44313</v>
      </c>
      <c r="S81" s="7">
        <f>IF(Overall!O83&lt;&gt;"", DATEVALUE(Overall!O83), 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 DATEVALUE(Overall!L84), "")</f>
        <v>44317</v>
      </c>
      <c r="P82" s="7">
        <f>IF(Overall!M84&lt;&gt;"", DATEVALUE(Overall!M84), "")</f>
        <v>44561</v>
      </c>
      <c r="Q82" s="7" t="str">
        <f>IF(Overall!S84&lt;&gt;"",_xlfn.VALUETOTEXT(Overall!S84),"")</f>
        <v>May-Dec</v>
      </c>
      <c r="R82" s="7">
        <f>IF(Overall!O84&lt;&gt;"", DATEVALUE(Overall!O84), "")</f>
        <v>44313</v>
      </c>
      <c r="S82" s="7">
        <f>IF(Overall!O84&lt;&gt;"", DATEVALUE(Overall!O84), 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 DATEVALUE(Overall!L85), "")</f>
        <v>44317</v>
      </c>
      <c r="P83" s="7">
        <f>IF(Overall!M85&lt;&gt;"", DATEVALUE(Overall!M85), "")</f>
        <v>44561</v>
      </c>
      <c r="Q83" s="7" t="str">
        <f>IF(Overall!S85&lt;&gt;"",_xlfn.VALUETOTEXT(Overall!S85),"")</f>
        <v>May-Dec</v>
      </c>
      <c r="R83" s="7">
        <f>IF(Overall!O85&lt;&gt;"", DATEVALUE(Overall!O85), "")</f>
        <v>44313</v>
      </c>
      <c r="S83" s="7">
        <f>IF(Overall!O85&lt;&gt;"", DATEVALUE(Overall!O85), 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 DATEVALUE(Overall!L86), "")</f>
        <v>44317</v>
      </c>
      <c r="P84" s="7">
        <f>IF(Overall!M86&lt;&gt;"", DATEVALUE(Overall!M86), "")</f>
        <v>44561</v>
      </c>
      <c r="Q84" s="7" t="str">
        <f>IF(Overall!S86&lt;&gt;"",_xlfn.VALUETOTEXT(Overall!S86),"")</f>
        <v>May-Dec</v>
      </c>
      <c r="R84" s="7">
        <f>IF(Overall!O86&lt;&gt;"", DATEVALUE(Overall!O86), "")</f>
        <v>44313</v>
      </c>
      <c r="S84" s="7">
        <f>IF(Overall!O86&lt;&gt;"", DATEVALUE(Overall!O86), 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 DATEVALUE(Overall!L87), "")</f>
        <v>44317</v>
      </c>
      <c r="P85" s="7">
        <f>IF(Overall!M87&lt;&gt;"", DATEVALUE(Overall!M87), "")</f>
        <v>44561</v>
      </c>
      <c r="Q85" s="7" t="str">
        <f>IF(Overall!S87&lt;&gt;"",_xlfn.VALUETOTEXT(Overall!S87),"")</f>
        <v>May-Dec</v>
      </c>
      <c r="R85" s="7">
        <f>IF(Overall!O87&lt;&gt;"", DATEVALUE(Overall!O87), "")</f>
        <v>44313</v>
      </c>
      <c r="S85" s="7">
        <f>IF(Overall!O87&lt;&gt;"", DATEVALUE(Overall!O87), 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 DATEVALUE(Overall!L88), "")</f>
        <v>44317</v>
      </c>
      <c r="P86" s="7">
        <f>IF(Overall!M88&lt;&gt;"", DATEVALUE(Overall!M88), "")</f>
        <v>44561</v>
      </c>
      <c r="Q86" s="7" t="str">
        <f>IF(Overall!S88&lt;&gt;"",_xlfn.VALUETOTEXT(Overall!S88),"")</f>
        <v>May-Dec</v>
      </c>
      <c r="R86" s="7">
        <f>IF(Overall!O88&lt;&gt;"", DATEVALUE(Overall!O88), "")</f>
        <v>44313</v>
      </c>
      <c r="S86" s="7">
        <f>IF(Overall!O88&lt;&gt;"", DATEVALUE(Overall!O88), 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 DATEVALUE(Overall!L89), "")</f>
        <v>44317</v>
      </c>
      <c r="P87" s="7">
        <f>IF(Overall!M89&lt;&gt;"", DATEVALUE(Overall!M89), "")</f>
        <v>44561</v>
      </c>
      <c r="Q87" s="7" t="str">
        <f>IF(Overall!S89&lt;&gt;"",_xlfn.VALUETOTEXT(Overall!S89),"")</f>
        <v>May-Dec</v>
      </c>
      <c r="R87" s="7">
        <f>IF(Overall!O89&lt;&gt;"", DATEVALUE(Overall!O89), "")</f>
        <v>44313</v>
      </c>
      <c r="S87" s="7">
        <f>IF(Overall!O89&lt;&gt;"", DATEVALUE(Overall!O89), 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 DATEVALUE(Overall!L90), "")</f>
        <v>44317</v>
      </c>
      <c r="P88" s="7">
        <f>IF(Overall!M90&lt;&gt;"", DATEVALUE(Overall!M90), "")</f>
        <v>44561</v>
      </c>
      <c r="Q88" s="7" t="str">
        <f>IF(Overall!S90&lt;&gt;"",_xlfn.VALUETOTEXT(Overall!S90),"")</f>
        <v>May-Dec</v>
      </c>
      <c r="R88" s="7">
        <f>IF(Overall!O90&lt;&gt;"", DATEVALUE(Overall!O90), "")</f>
        <v>44314</v>
      </c>
      <c r="S88" s="7">
        <f>IF(Overall!O90&lt;&gt;"", DATEVALUE(Overall!O90), 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 DATEVALUE(Overall!L91), "")</f>
        <v>44317</v>
      </c>
      <c r="P89" s="7">
        <f>IF(Overall!M91&lt;&gt;"", DATEVALUE(Overall!M91), "")</f>
        <v>44561</v>
      </c>
      <c r="Q89" s="7" t="str">
        <f>IF(Overall!S91&lt;&gt;"",_xlfn.VALUETOTEXT(Overall!S91),"")</f>
        <v>May-Dec</v>
      </c>
      <c r="R89" s="7">
        <f>IF(Overall!O91&lt;&gt;"", DATEVALUE(Overall!O91), "")</f>
        <v>44313</v>
      </c>
      <c r="S89" s="7">
        <f>IF(Overall!O91&lt;&gt;"", DATEVALUE(Overall!O91), 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 DATEVALUE(Overall!L92), "")</f>
        <v>44317</v>
      </c>
      <c r="P90" s="7">
        <f>IF(Overall!M92&lt;&gt;"", DATEVALUE(Overall!M92), "")</f>
        <v>44561</v>
      </c>
      <c r="Q90" s="7" t="str">
        <f>IF(Overall!S92&lt;&gt;"",_xlfn.VALUETOTEXT(Overall!S92),"")</f>
        <v>May-Dec</v>
      </c>
      <c r="R90" s="7">
        <f>IF(Overall!O92&lt;&gt;"", DATEVALUE(Overall!O92), "")</f>
        <v>44313</v>
      </c>
      <c r="S90" s="7">
        <f>IF(Overall!O92&lt;&gt;"", DATEVALUE(Overall!O92), 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 DATEVALUE(Overall!L93), "")</f>
        <v>44317</v>
      </c>
      <c r="P91" s="7">
        <f>IF(Overall!M93&lt;&gt;"", DATEVALUE(Overall!M93), "")</f>
        <v>44561</v>
      </c>
      <c r="Q91" s="7" t="str">
        <f>IF(Overall!S93&lt;&gt;"",_xlfn.VALUETOTEXT(Overall!S93),"")</f>
        <v>May-Dec</v>
      </c>
      <c r="R91" s="7">
        <f>IF(Overall!O93&lt;&gt;"", DATEVALUE(Overall!O93), "")</f>
        <v>44314</v>
      </c>
      <c r="S91" s="7">
        <f>IF(Overall!O93&lt;&gt;"", DATEVALUE(Overall!O93), 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 DATEVALUE(Overall!L94), "")</f>
        <v>44317</v>
      </c>
      <c r="P92" s="7">
        <f>IF(Overall!M94&lt;&gt;"", DATEVALUE(Overall!M94), "")</f>
        <v>44561</v>
      </c>
      <c r="Q92" s="7" t="str">
        <f>IF(Overall!S94&lt;&gt;"",_xlfn.VALUETOTEXT(Overall!S94),"")</f>
        <v>May-Dec</v>
      </c>
      <c r="R92" s="7">
        <f>IF(Overall!O94&lt;&gt;"", DATEVALUE(Overall!O94), "")</f>
        <v>44314</v>
      </c>
      <c r="S92" s="7">
        <f>IF(Overall!O94&lt;&gt;"", DATEVALUE(Overall!O94), 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 DATEVALUE(Overall!L95), "")</f>
        <v>44317</v>
      </c>
      <c r="P93" s="7">
        <f>IF(Overall!M95&lt;&gt;"", DATEVALUE(Overall!M95), "")</f>
        <v>44561</v>
      </c>
      <c r="Q93" s="7" t="str">
        <f>IF(Overall!S95&lt;&gt;"",_xlfn.VALUETOTEXT(Overall!S95),"")</f>
        <v>May-Dec</v>
      </c>
      <c r="R93" s="7">
        <f>IF(Overall!O95&lt;&gt;"", DATEVALUE(Overall!O95), "")</f>
        <v>44314</v>
      </c>
      <c r="S93" s="7">
        <f>IF(Overall!O95&lt;&gt;"", DATEVALUE(Overall!O95), 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 DATEVALUE(Overall!L96), "")</f>
        <v>44317</v>
      </c>
      <c r="P94" s="7">
        <f>IF(Overall!M96&lt;&gt;"", DATEVALUE(Overall!M96), "")</f>
        <v>44561</v>
      </c>
      <c r="Q94" s="7" t="str">
        <f>IF(Overall!S96&lt;&gt;"",_xlfn.VALUETOTEXT(Overall!S96),"")</f>
        <v>May-Dec</v>
      </c>
      <c r="R94" s="7">
        <f>IF(Overall!O96&lt;&gt;"", DATEVALUE(Overall!O96), "")</f>
        <v>44314</v>
      </c>
      <c r="S94" s="7">
        <f>IF(Overall!O96&lt;&gt;"", DATEVALUE(Overall!O96), 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 DATEVALUE(Overall!L97), "")</f>
        <v>44317</v>
      </c>
      <c r="P95" s="7">
        <f>IF(Overall!M97&lt;&gt;"", DATEVALUE(Overall!M97), "")</f>
        <v>44561</v>
      </c>
      <c r="Q95" s="7" t="str">
        <f>IF(Overall!S97&lt;&gt;"",_xlfn.VALUETOTEXT(Overall!S97),"")</f>
        <v>May-Dec</v>
      </c>
      <c r="R95" s="7">
        <f>IF(Overall!O97&lt;&gt;"", DATEVALUE(Overall!O97), "")</f>
        <v>44314</v>
      </c>
      <c r="S95" s="7">
        <f>IF(Overall!O97&lt;&gt;"", DATEVALUE(Overall!O97), 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 DATEVALUE(Overall!L98), "")</f>
        <v>44317</v>
      </c>
      <c r="P96" s="7">
        <f>IF(Overall!M98&lt;&gt;"", DATEVALUE(Overall!M98), "")</f>
        <v>44561</v>
      </c>
      <c r="Q96" s="7" t="str">
        <f>IF(Overall!S98&lt;&gt;"",_xlfn.VALUETOTEXT(Overall!S98),"")</f>
        <v>May-Dec</v>
      </c>
      <c r="R96" s="7">
        <f>IF(Overall!O98&lt;&gt;"", DATEVALUE(Overall!O98), "")</f>
        <v>44314</v>
      </c>
      <c r="S96" s="7">
        <f>IF(Overall!O98&lt;&gt;"", DATEVALUE(Overall!O98), 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 DATEVALUE(Overall!L99), "")</f>
        <v>44317</v>
      </c>
      <c r="P97" s="7">
        <f>IF(Overall!M99&lt;&gt;"", DATEVALUE(Overall!M99), "")</f>
        <v>44561</v>
      </c>
      <c r="Q97" s="7" t="str">
        <f>IF(Overall!S99&lt;&gt;"",_xlfn.VALUETOTEXT(Overall!S99),"")</f>
        <v>May-Dec</v>
      </c>
      <c r="R97" s="7">
        <f>IF(Overall!O99&lt;&gt;"", DATEVALUE(Overall!O99), "")</f>
        <v>44314</v>
      </c>
      <c r="S97" s="7">
        <f>IF(Overall!O99&lt;&gt;"", DATEVALUE(Overall!O99), 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 DATEVALUE(Overall!L100), "")</f>
        <v>44317</v>
      </c>
      <c r="P98" s="7">
        <f>IF(Overall!M100&lt;&gt;"", DATEVALUE(Overall!M100), "")</f>
        <v>44561</v>
      </c>
      <c r="Q98" s="7" t="str">
        <f>IF(Overall!S100&lt;&gt;"",_xlfn.VALUETOTEXT(Overall!S100),"")</f>
        <v>May-Dec</v>
      </c>
      <c r="R98" s="7">
        <f>IF(Overall!O100&lt;&gt;"", DATEVALUE(Overall!O100), "")</f>
        <v>44314</v>
      </c>
      <c r="S98" s="7">
        <f>IF(Overall!O100&lt;&gt;"", DATEVALUE(Overall!O100), 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 DATEVALUE(Overall!L101), "")</f>
        <v>44317</v>
      </c>
      <c r="P99" s="7">
        <f>IF(Overall!M101&lt;&gt;"", DATEVALUE(Overall!M101), "")</f>
        <v>44561</v>
      </c>
      <c r="Q99" s="7" t="str">
        <f>IF(Overall!S101&lt;&gt;"",_xlfn.VALUETOTEXT(Overall!S101),"")</f>
        <v>May-Dec</v>
      </c>
      <c r="R99" s="7">
        <f>IF(Overall!O101&lt;&gt;"", DATEVALUE(Overall!O101), "")</f>
        <v>44314</v>
      </c>
      <c r="S99" s="7">
        <f>IF(Overall!O101&lt;&gt;"", DATEVALUE(Overall!O101), 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 DATEVALUE(Overall!L102), "")</f>
        <v>44317</v>
      </c>
      <c r="P100" s="7">
        <f>IF(Overall!M102&lt;&gt;"", DATEVALUE(Overall!M102), "")</f>
        <v>44561</v>
      </c>
      <c r="Q100" s="7" t="str">
        <f>IF(Overall!S102&lt;&gt;"",_xlfn.VALUETOTEXT(Overall!S102),"")</f>
        <v>May-Dec</v>
      </c>
      <c r="R100" s="7">
        <f>IF(Overall!O102&lt;&gt;"", DATEVALUE(Overall!O102), "")</f>
        <v>44314</v>
      </c>
      <c r="S100" s="7">
        <f>IF(Overall!O102&lt;&gt;"", DATEVALUE(Overall!O102), 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 DATEVALUE(Overall!L103), "")</f>
        <v>44317</v>
      </c>
      <c r="P101" s="7">
        <f>IF(Overall!M103&lt;&gt;"", DATEVALUE(Overall!M103), "")</f>
        <v>44561</v>
      </c>
      <c r="Q101" s="7" t="str">
        <f>IF(Overall!S103&lt;&gt;"",_xlfn.VALUETOTEXT(Overall!S103),"")</f>
        <v>May-Dec</v>
      </c>
      <c r="R101" s="7">
        <f>IF(Overall!O103&lt;&gt;"", DATEVALUE(Overall!O103), "")</f>
        <v>44314</v>
      </c>
      <c r="S101" s="7">
        <f>IF(Overall!O103&lt;&gt;"", DATEVALUE(Overall!O103), 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 DATEVALUE(Overall!L104), "")</f>
        <v>44317</v>
      </c>
      <c r="P102" s="7">
        <f>IF(Overall!M104&lt;&gt;"", DATEVALUE(Overall!M104), "")</f>
        <v>44561</v>
      </c>
      <c r="Q102" s="7" t="str">
        <f>IF(Overall!S104&lt;&gt;"",_xlfn.VALUETOTEXT(Overall!S104),"")</f>
        <v>May-Dec</v>
      </c>
      <c r="R102" s="7">
        <f>IF(Overall!O104&lt;&gt;"", DATEVALUE(Overall!O104), "")</f>
        <v>44314</v>
      </c>
      <c r="S102" s="7">
        <f>IF(Overall!O104&lt;&gt;"", DATEVALUE(Overall!O104), 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 DATEVALUE(Overall!L105), "")</f>
        <v>44317</v>
      </c>
      <c r="P103" s="7">
        <f>IF(Overall!M105&lt;&gt;"", DATEVALUE(Overall!M105), "")</f>
        <v>44561</v>
      </c>
      <c r="Q103" s="7" t="str">
        <f>IF(Overall!S105&lt;&gt;"",_xlfn.VALUETOTEXT(Overall!S105),"")</f>
        <v>May-Dec</v>
      </c>
      <c r="R103" s="7">
        <f>IF(Overall!O105&lt;&gt;"", DATEVALUE(Overall!O105), "")</f>
        <v>44314</v>
      </c>
      <c r="S103" s="7">
        <f>IF(Overall!O105&lt;&gt;"", DATEVALUE(Overall!O105), 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 DATEVALUE(Overall!L106), "")</f>
        <v>44317</v>
      </c>
      <c r="P104" s="7">
        <f>IF(Overall!M106&lt;&gt;"", DATEVALUE(Overall!M106), "")</f>
        <v>44561</v>
      </c>
      <c r="Q104" s="7" t="str">
        <f>IF(Overall!S106&lt;&gt;"",_xlfn.VALUETOTEXT(Overall!S106),"")</f>
        <v>May-Dec</v>
      </c>
      <c r="R104" s="7">
        <f>IF(Overall!O106&lt;&gt;"", DATEVALUE(Overall!O106), "")</f>
        <v>44314</v>
      </c>
      <c r="S104" s="7">
        <f>IF(Overall!O106&lt;&gt;"", DATEVALUE(Overall!O106), 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 DATEVALUE(Overall!L107), "")</f>
        <v>44317</v>
      </c>
      <c r="P105" s="7">
        <f>IF(Overall!M107&lt;&gt;"", DATEVALUE(Overall!M107), "")</f>
        <v>44561</v>
      </c>
      <c r="Q105" s="7" t="str">
        <f>IF(Overall!S107&lt;&gt;"",_xlfn.VALUETOTEXT(Overall!S107),"")</f>
        <v>May-Dec</v>
      </c>
      <c r="R105" s="7">
        <f>IF(Overall!O107&lt;&gt;"", DATEVALUE(Overall!O107), "")</f>
        <v>44314</v>
      </c>
      <c r="S105" s="7">
        <f>IF(Overall!O107&lt;&gt;"", DATEVALUE(Overall!O107), 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 DATEVALUE(Overall!L108), "")</f>
        <v>44317</v>
      </c>
      <c r="P106" s="7">
        <f>IF(Overall!M108&lt;&gt;"", DATEVALUE(Overall!M108), "")</f>
        <v>44561</v>
      </c>
      <c r="Q106" s="7" t="str">
        <f>IF(Overall!S108&lt;&gt;"",_xlfn.VALUETOTEXT(Overall!S108),"")</f>
        <v>May-Dec</v>
      </c>
      <c r="R106" s="7">
        <f>IF(Overall!O108&lt;&gt;"", DATEVALUE(Overall!O108), "")</f>
        <v>44314</v>
      </c>
      <c r="S106" s="7">
        <f>IF(Overall!O108&lt;&gt;"", DATEVALUE(Overall!O108), 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 DATEVALUE(Overall!L109), "")</f>
        <v>44317</v>
      </c>
      <c r="P107" s="7">
        <f>IF(Overall!M109&lt;&gt;"", DATEVALUE(Overall!M109), "")</f>
        <v>44561</v>
      </c>
      <c r="Q107" s="7" t="str">
        <f>IF(Overall!S109&lt;&gt;"",_xlfn.VALUETOTEXT(Overall!S109),"")</f>
        <v>May-Dec</v>
      </c>
      <c r="R107" s="7">
        <f>IF(Overall!O109&lt;&gt;"", DATEVALUE(Overall!O109), "")</f>
        <v>44314</v>
      </c>
      <c r="S107" s="7">
        <f>IF(Overall!O109&lt;&gt;"", DATEVALUE(Overall!O109), 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 DATEVALUE(Overall!L110), "")</f>
        <v>44317</v>
      </c>
      <c r="P108" s="7">
        <f>IF(Overall!M110&lt;&gt;"", DATEVALUE(Overall!M110), "")</f>
        <v>44561</v>
      </c>
      <c r="Q108" s="7" t="str">
        <f>IF(Overall!S110&lt;&gt;"",_xlfn.VALUETOTEXT(Overall!S110),"")</f>
        <v>May-Dec</v>
      </c>
      <c r="R108" s="7">
        <f>IF(Overall!O110&lt;&gt;"", DATEVALUE(Overall!O110), "")</f>
        <v>44314</v>
      </c>
      <c r="S108" s="7">
        <f>IF(Overall!O110&lt;&gt;"", DATEVALUE(Overall!O110), 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 DATEVALUE(Overall!L111), "")</f>
        <v>44317</v>
      </c>
      <c r="P109" s="7">
        <f>IF(Overall!M111&lt;&gt;"", DATEVALUE(Overall!M111), "")</f>
        <v>44561</v>
      </c>
      <c r="Q109" s="7" t="str">
        <f>IF(Overall!S111&lt;&gt;"",_xlfn.VALUETOTEXT(Overall!S111),"")</f>
        <v>May-Dec</v>
      </c>
      <c r="R109" s="7">
        <f>IF(Overall!O111&lt;&gt;"", DATEVALUE(Overall!O111), "")</f>
        <v>44314</v>
      </c>
      <c r="S109" s="7">
        <f>IF(Overall!O111&lt;&gt;"", DATEVALUE(Overall!O111), 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 DATEVALUE(Overall!L112), "")</f>
        <v>44317</v>
      </c>
      <c r="P110" s="7">
        <f>IF(Overall!M112&lt;&gt;"", DATEVALUE(Overall!M112), "")</f>
        <v>44561</v>
      </c>
      <c r="Q110" s="7" t="str">
        <f>IF(Overall!S112&lt;&gt;"",_xlfn.VALUETOTEXT(Overall!S112),"")</f>
        <v>May-Dec</v>
      </c>
      <c r="R110" s="7">
        <f>IF(Overall!O112&lt;&gt;"", DATEVALUE(Overall!O112), "")</f>
        <v>44314</v>
      </c>
      <c r="S110" s="7">
        <f>IF(Overall!O112&lt;&gt;"", DATEVALUE(Overall!O112), 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 DATEVALUE(Overall!L113), "")</f>
        <v>44317</v>
      </c>
      <c r="P111" s="7">
        <f>IF(Overall!M113&lt;&gt;"", DATEVALUE(Overall!M113), "")</f>
        <v>44561</v>
      </c>
      <c r="Q111" s="7" t="str">
        <f>IF(Overall!S113&lt;&gt;"",_xlfn.VALUETOTEXT(Overall!S113),"")</f>
        <v>May-Dec</v>
      </c>
      <c r="R111" s="7">
        <f>IF(Overall!O113&lt;&gt;"", DATEVALUE(Overall!O113), "")</f>
        <v>44314</v>
      </c>
      <c r="S111" s="7">
        <f>IF(Overall!O113&lt;&gt;"", DATEVALUE(Overall!O113), 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 DATEVALUE(Overall!L114), "")</f>
        <v>44317</v>
      </c>
      <c r="P112" s="7">
        <f>IF(Overall!M114&lt;&gt;"", DATEVALUE(Overall!M114), "")</f>
        <v>44561</v>
      </c>
      <c r="Q112" s="7" t="str">
        <f>IF(Overall!S114&lt;&gt;"",_xlfn.VALUETOTEXT(Overall!S114),"")</f>
        <v>May-Dec</v>
      </c>
      <c r="R112" s="7">
        <f>IF(Overall!O114&lt;&gt;"", DATEVALUE(Overall!O114), "")</f>
        <v>44314</v>
      </c>
      <c r="S112" s="7">
        <f>IF(Overall!O114&lt;&gt;"", DATEVALUE(Overall!O114), 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 DATEVALUE(Overall!L115), "")</f>
        <v>44317</v>
      </c>
      <c r="P113" s="7">
        <f>IF(Overall!M115&lt;&gt;"", DATEVALUE(Overall!M115), "")</f>
        <v>44561</v>
      </c>
      <c r="Q113" s="7" t="str">
        <f>IF(Overall!S115&lt;&gt;"",_xlfn.VALUETOTEXT(Overall!S115),"")</f>
        <v>May-Dec</v>
      </c>
      <c r="R113" s="7">
        <f>IF(Overall!O115&lt;&gt;"", DATEVALUE(Overall!O115), "")</f>
        <v>44315</v>
      </c>
      <c r="S113" s="7">
        <f>IF(Overall!O115&lt;&gt;"", DATEVALUE(Overall!O115), 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 DATEVALUE(Overall!L116), "")</f>
        <v>44317</v>
      </c>
      <c r="P114" s="7">
        <f>IF(Overall!M116&lt;&gt;"", DATEVALUE(Overall!M116), "")</f>
        <v>44561</v>
      </c>
      <c r="Q114" s="7" t="str">
        <f>IF(Overall!S116&lt;&gt;"",_xlfn.VALUETOTEXT(Overall!S116),"")</f>
        <v>May-Dec</v>
      </c>
      <c r="R114" s="7">
        <f>IF(Overall!O116&lt;&gt;"", DATEVALUE(Overall!O116), "")</f>
        <v>44315</v>
      </c>
      <c r="S114" s="7">
        <f>IF(Overall!O116&lt;&gt;"", DATEVALUE(Overall!O116), 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 DATEVALUE(Overall!L117), "")</f>
        <v>44317</v>
      </c>
      <c r="P115" s="7">
        <f>IF(Overall!M117&lt;&gt;"", DATEVALUE(Overall!M117), "")</f>
        <v>44561</v>
      </c>
      <c r="Q115" s="7" t="str">
        <f>IF(Overall!S117&lt;&gt;"",_xlfn.VALUETOTEXT(Overall!S117),"")</f>
        <v>May-Dec</v>
      </c>
      <c r="R115" s="7">
        <f>IF(Overall!O117&lt;&gt;"", DATEVALUE(Overall!O117), "")</f>
        <v>44315</v>
      </c>
      <c r="S115" s="7">
        <f>IF(Overall!O117&lt;&gt;"", DATEVALUE(Overall!O117), 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 DATEVALUE(Overall!L118), "")</f>
        <v>44317</v>
      </c>
      <c r="P116" s="7">
        <f>IF(Overall!M118&lt;&gt;"", DATEVALUE(Overall!M118), "")</f>
        <v>44561</v>
      </c>
      <c r="Q116" s="7" t="str">
        <f>IF(Overall!S118&lt;&gt;"",_xlfn.VALUETOTEXT(Overall!S118),"")</f>
        <v>May-Dec</v>
      </c>
      <c r="R116" s="7">
        <f>IF(Overall!O118&lt;&gt;"", DATEVALUE(Overall!O118), "")</f>
        <v>44315</v>
      </c>
      <c r="S116" s="7">
        <f>IF(Overall!O118&lt;&gt;"", DATEVALUE(Overall!O118), 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 DATEVALUE(Overall!L119), "")</f>
        <v>44317</v>
      </c>
      <c r="P117" s="7">
        <f>IF(Overall!M119&lt;&gt;"", DATEVALUE(Overall!M119), "")</f>
        <v>44561</v>
      </c>
      <c r="Q117" s="7" t="str">
        <f>IF(Overall!S119&lt;&gt;"",_xlfn.VALUETOTEXT(Overall!S119),"")</f>
        <v>May-Dec</v>
      </c>
      <c r="R117" s="7">
        <f>IF(Overall!O119&lt;&gt;"", DATEVALUE(Overall!O119), "")</f>
        <v>44315</v>
      </c>
      <c r="S117" s="7">
        <f>IF(Overall!O119&lt;&gt;"", DATEVALUE(Overall!O119), 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 DATEVALUE(Overall!L120), "")</f>
        <v>44317</v>
      </c>
      <c r="P118" s="7">
        <f>IF(Overall!M120&lt;&gt;"", DATEVALUE(Overall!M120), "")</f>
        <v>44561</v>
      </c>
      <c r="Q118" s="7" t="str">
        <f>IF(Overall!S120&lt;&gt;"",_xlfn.VALUETOTEXT(Overall!S120),"")</f>
        <v>May-Dec</v>
      </c>
      <c r="R118" s="7">
        <f>IF(Overall!O120&lt;&gt;"", DATEVALUE(Overall!O120), "")</f>
        <v>44315</v>
      </c>
      <c r="S118" s="7">
        <f>IF(Overall!O120&lt;&gt;"", DATEVALUE(Overall!O120), 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 DATEVALUE(Overall!L121), "")</f>
        <v>44317</v>
      </c>
      <c r="P119" s="7">
        <f>IF(Overall!M121&lt;&gt;"", DATEVALUE(Overall!M121), "")</f>
        <v>44561</v>
      </c>
      <c r="Q119" s="7" t="str">
        <f>IF(Overall!S121&lt;&gt;"",_xlfn.VALUETOTEXT(Overall!S121),"")</f>
        <v>May-Dec</v>
      </c>
      <c r="R119" s="7">
        <f>IF(Overall!O121&lt;&gt;"", DATEVALUE(Overall!O121), "")</f>
        <v>44315</v>
      </c>
      <c r="S119" s="7">
        <f>IF(Overall!O121&lt;&gt;"", DATEVALUE(Overall!O121), 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 DATEVALUE(Overall!L122), "")</f>
        <v>44317</v>
      </c>
      <c r="P120" s="7">
        <f>IF(Overall!M122&lt;&gt;"", DATEVALUE(Overall!M122), "")</f>
        <v>44561</v>
      </c>
      <c r="Q120" s="7" t="str">
        <f>IF(Overall!S122&lt;&gt;"",_xlfn.VALUETOTEXT(Overall!S122),"")</f>
        <v>May-Dec</v>
      </c>
      <c r="R120" s="7">
        <f>IF(Overall!O122&lt;&gt;"", DATEVALUE(Overall!O122), "")</f>
        <v>44315</v>
      </c>
      <c r="S120" s="7">
        <f>IF(Overall!O122&lt;&gt;"", DATEVALUE(Overall!O122), 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 DATEVALUE(Overall!L123), "")</f>
        <v>44317</v>
      </c>
      <c r="P121" s="7">
        <f>IF(Overall!M123&lt;&gt;"", DATEVALUE(Overall!M123), "")</f>
        <v>44561</v>
      </c>
      <c r="Q121" s="7" t="str">
        <f>IF(Overall!S123&lt;&gt;"",_xlfn.VALUETOTEXT(Overall!S123),"")</f>
        <v>May-Dec</v>
      </c>
      <c r="R121" s="7">
        <f>IF(Overall!O123&lt;&gt;"", DATEVALUE(Overall!O123), "")</f>
        <v>44315</v>
      </c>
      <c r="S121" s="7">
        <f>IF(Overall!O123&lt;&gt;"", DATEVALUE(Overall!O123), 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 DATEVALUE(Overall!L124), "")</f>
        <v>44317</v>
      </c>
      <c r="P122" s="7">
        <f>IF(Overall!M124&lt;&gt;"", DATEVALUE(Overall!M124), "")</f>
        <v>44561</v>
      </c>
      <c r="Q122" s="7" t="str">
        <f>IF(Overall!S124&lt;&gt;"",_xlfn.VALUETOTEXT(Overall!S124),"")</f>
        <v>May-Dec</v>
      </c>
      <c r="R122" s="7">
        <f>IF(Overall!O124&lt;&gt;"", DATEVALUE(Overall!O124), "")</f>
        <v>44315</v>
      </c>
      <c r="S122" s="7">
        <f>IF(Overall!O124&lt;&gt;"", DATEVALUE(Overall!O124), 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 DATEVALUE(Overall!L125), "")</f>
        <v>44317</v>
      </c>
      <c r="P123" s="7">
        <f>IF(Overall!M125&lt;&gt;"", DATEVALUE(Overall!M125), "")</f>
        <v>44561</v>
      </c>
      <c r="Q123" s="7" t="str">
        <f>IF(Overall!S125&lt;&gt;"",_xlfn.VALUETOTEXT(Overall!S125),"")</f>
        <v>May-Dec</v>
      </c>
      <c r="R123" s="7">
        <f>IF(Overall!O125&lt;&gt;"", DATEVALUE(Overall!O125), "")</f>
        <v>44315</v>
      </c>
      <c r="S123" s="7">
        <f>IF(Overall!O125&lt;&gt;"", DATEVALUE(Overall!O125), 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 DATEVALUE(Overall!L126), "")</f>
        <v>44317</v>
      </c>
      <c r="P124" s="7">
        <f>IF(Overall!M126&lt;&gt;"", DATEVALUE(Overall!M126), "")</f>
        <v>44561</v>
      </c>
      <c r="Q124" s="7" t="str">
        <f>IF(Overall!S126&lt;&gt;"",_xlfn.VALUETOTEXT(Overall!S126),"")</f>
        <v>May-Dec</v>
      </c>
      <c r="R124" s="7">
        <f>IF(Overall!O126&lt;&gt;"", DATEVALUE(Overall!O126), "")</f>
        <v>44315</v>
      </c>
      <c r="S124" s="7">
        <f>IF(Overall!O126&lt;&gt;"", DATEVALUE(Overall!O126), 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 DATEVALUE(Overall!L127), "")</f>
        <v>44562</v>
      </c>
      <c r="P125" s="7">
        <f>IF(Overall!M127&lt;&gt;"", DATEVALUE(Overall!M127), "")</f>
        <v>44742</v>
      </c>
      <c r="Q125" s="7" t="str">
        <f>IF(Overall!S127&lt;&gt;"",_xlfn.VALUETOTEXT(Overall!S127),"")</f>
        <v>Jan-Jun</v>
      </c>
      <c r="R125" s="7">
        <f>IF(Overall!O127&lt;&gt;"", DATEVALUE(Overall!O127), "")</f>
        <v>44480</v>
      </c>
      <c r="S125" s="7">
        <f>IF(Overall!O127&lt;&gt;"", DATEVALUE(Overall!O127), 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 DATEVALUE(Overall!L128), "")</f>
        <v>44562</v>
      </c>
      <c r="P126" s="7">
        <f>IF(Overall!M128&lt;&gt;"", DATEVALUE(Overall!M128), "")</f>
        <v>44742</v>
      </c>
      <c r="Q126" s="7" t="str">
        <f>IF(Overall!S128&lt;&gt;"",_xlfn.VALUETOTEXT(Overall!S128),"")</f>
        <v>Jan-Jun</v>
      </c>
      <c r="R126" s="7">
        <f>IF(Overall!O128&lt;&gt;"", DATEVALUE(Overall!O128), "")</f>
        <v>44480</v>
      </c>
      <c r="S126" s="7">
        <f>IF(Overall!O128&lt;&gt;"", DATEVALUE(Overall!O128), 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 DATEVALUE(Overall!L129), "")</f>
        <v>44562</v>
      </c>
      <c r="P127" s="7">
        <f>IF(Overall!M129&lt;&gt;"", DATEVALUE(Overall!M129), "")</f>
        <v>44742</v>
      </c>
      <c r="Q127" s="7" t="str">
        <f>IF(Overall!S129&lt;&gt;"",_xlfn.VALUETOTEXT(Overall!S129),"")</f>
        <v>Jan-Jun</v>
      </c>
      <c r="R127" s="7">
        <f>IF(Overall!O129&lt;&gt;"", DATEVALUE(Overall!O129), "")</f>
        <v>44480</v>
      </c>
      <c r="S127" s="7">
        <f>IF(Overall!O129&lt;&gt;"", DATEVALUE(Overall!O129), 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 DATEVALUE(Overall!L130), "")</f>
        <v>44562</v>
      </c>
      <c r="P128" s="7">
        <f>IF(Overall!M130&lt;&gt;"", DATEVALUE(Overall!M130), "")</f>
        <v>44742</v>
      </c>
      <c r="Q128" s="7" t="str">
        <f>IF(Overall!S130&lt;&gt;"",_xlfn.VALUETOTEXT(Overall!S130),"")</f>
        <v>Jan-Jun</v>
      </c>
      <c r="R128" s="7">
        <f>IF(Overall!O130&lt;&gt;"", DATEVALUE(Overall!O130), "")</f>
        <v>44480</v>
      </c>
      <c r="S128" s="7">
        <f>IF(Overall!O130&lt;&gt;"", DATEVALUE(Overall!O130), 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 DATEVALUE(Overall!L131), "")</f>
        <v>44562</v>
      </c>
      <c r="P129" s="7">
        <f>IF(Overall!M131&lt;&gt;"", DATEVALUE(Overall!M131), "")</f>
        <v>44742</v>
      </c>
      <c r="Q129" s="7" t="str">
        <f>IF(Overall!S131&lt;&gt;"",_xlfn.VALUETOTEXT(Overall!S131),"")</f>
        <v>Jan-Jun</v>
      </c>
      <c r="R129" s="7">
        <f>IF(Overall!O131&lt;&gt;"", DATEVALUE(Overall!O131), "")</f>
        <v>44480</v>
      </c>
      <c r="S129" s="7">
        <f>IF(Overall!O131&lt;&gt;"", DATEVALUE(Overall!O131), 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 DATEVALUE(Overall!L132), "")</f>
        <v>44562</v>
      </c>
      <c r="P130" s="7">
        <f>IF(Overall!M132&lt;&gt;"", DATEVALUE(Overall!M132), "")</f>
        <v>44742</v>
      </c>
      <c r="Q130" s="7" t="str">
        <f>IF(Overall!S132&lt;&gt;"",_xlfn.VALUETOTEXT(Overall!S132),"")</f>
        <v>Jan-Jun</v>
      </c>
      <c r="R130" s="7">
        <f>IF(Overall!O132&lt;&gt;"", DATEVALUE(Overall!O132), "")</f>
        <v>44480</v>
      </c>
      <c r="S130" s="7">
        <f>IF(Overall!O132&lt;&gt;"", DATEVALUE(Overall!O132), 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 DATEVALUE(Overall!L133), "")</f>
        <v>44562</v>
      </c>
      <c r="P131" s="7">
        <f>IF(Overall!M133&lt;&gt;"", DATEVALUE(Overall!M133), "")</f>
        <v>44742</v>
      </c>
      <c r="Q131" s="7" t="str">
        <f>IF(Overall!S133&lt;&gt;"",_xlfn.VALUETOTEXT(Overall!S133),"")</f>
        <v>Jan-Jun</v>
      </c>
      <c r="R131" s="7">
        <f>IF(Overall!O133&lt;&gt;"", DATEVALUE(Overall!O133), "")</f>
        <v>44480</v>
      </c>
      <c r="S131" s="7">
        <f>IF(Overall!O133&lt;&gt;"", DATEVALUE(Overall!O133), 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 DATEVALUE(Overall!L134), "")</f>
        <v>44562</v>
      </c>
      <c r="P132" s="7">
        <f>IF(Overall!M134&lt;&gt;"", DATEVALUE(Overall!M134), "")</f>
        <v>44742</v>
      </c>
      <c r="Q132" s="7" t="str">
        <f>IF(Overall!S134&lt;&gt;"",_xlfn.VALUETOTEXT(Overall!S134),"")</f>
        <v>Jan-Jun</v>
      </c>
      <c r="R132" s="7">
        <f>IF(Overall!O134&lt;&gt;"", DATEVALUE(Overall!O134), "")</f>
        <v>44480</v>
      </c>
      <c r="S132" s="7">
        <f>IF(Overall!O134&lt;&gt;"", DATEVALUE(Overall!O134), 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 DATEVALUE(Overall!L135), "")</f>
        <v>44562</v>
      </c>
      <c r="P133" s="7">
        <f>IF(Overall!M135&lt;&gt;"", DATEVALUE(Overall!M135), "")</f>
        <v>44742</v>
      </c>
      <c r="Q133" s="7" t="str">
        <f>IF(Overall!S135&lt;&gt;"",_xlfn.VALUETOTEXT(Overall!S135),"")</f>
        <v>Jan-Jun</v>
      </c>
      <c r="R133" s="7">
        <f>IF(Overall!O135&lt;&gt;"", DATEVALUE(Overall!O135), "")</f>
        <v>44480</v>
      </c>
      <c r="S133" s="7">
        <f>IF(Overall!O135&lt;&gt;"", DATEVALUE(Overall!O135), 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 DATEVALUE(Overall!L136), "")</f>
        <v>44562</v>
      </c>
      <c r="P134" s="7">
        <f>IF(Overall!M136&lt;&gt;"", DATEVALUE(Overall!M136), "")</f>
        <v>44742</v>
      </c>
      <c r="Q134" s="7" t="str">
        <f>IF(Overall!S136&lt;&gt;"",_xlfn.VALUETOTEXT(Overall!S136),"")</f>
        <v>Jan-Jun</v>
      </c>
      <c r="R134" s="7">
        <f>IF(Overall!O136&lt;&gt;"", DATEVALUE(Overall!O136), "")</f>
        <v>44480</v>
      </c>
      <c r="S134" s="7">
        <f>IF(Overall!O136&lt;&gt;"", DATEVALUE(Overall!O136), 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 DATEVALUE(Overall!L137), "")</f>
        <v>44562</v>
      </c>
      <c r="P135" s="7">
        <f>IF(Overall!M137&lt;&gt;"", DATEVALUE(Overall!M137), "")</f>
        <v>44742</v>
      </c>
      <c r="Q135" s="7" t="str">
        <f>IF(Overall!S137&lt;&gt;"",_xlfn.VALUETOTEXT(Overall!S137),"")</f>
        <v>Jan-Jun</v>
      </c>
      <c r="R135" s="7">
        <f>IF(Overall!O137&lt;&gt;"", DATEVALUE(Overall!O137), "")</f>
        <v>44480</v>
      </c>
      <c r="S135" s="7">
        <f>IF(Overall!O137&lt;&gt;"", DATEVALUE(Overall!O137), 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 DATEVALUE(Overall!L138), "")</f>
        <v>44562</v>
      </c>
      <c r="P136" s="7">
        <f>IF(Overall!M138&lt;&gt;"", DATEVALUE(Overall!M138), "")</f>
        <v>44742</v>
      </c>
      <c r="Q136" s="7" t="str">
        <f>IF(Overall!S138&lt;&gt;"",_xlfn.VALUETOTEXT(Overall!S138),"")</f>
        <v>Jan-Jun</v>
      </c>
      <c r="R136" s="7">
        <f>IF(Overall!O138&lt;&gt;"", DATEVALUE(Overall!O138), "")</f>
        <v>44480</v>
      </c>
      <c r="S136" s="7">
        <f>IF(Overall!O138&lt;&gt;"", DATEVALUE(Overall!O138), 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 DATEVALUE(Overall!L139), "")</f>
        <v>44562</v>
      </c>
      <c r="P137" s="7">
        <f>IF(Overall!M139&lt;&gt;"", DATEVALUE(Overall!M139), "")</f>
        <v>44742</v>
      </c>
      <c r="Q137" s="7" t="str">
        <f>IF(Overall!S139&lt;&gt;"",_xlfn.VALUETOTEXT(Overall!S139),"")</f>
        <v>Jan-Jun</v>
      </c>
      <c r="R137" s="7">
        <f>IF(Overall!O139&lt;&gt;"", DATEVALUE(Overall!O139), "")</f>
        <v>44480</v>
      </c>
      <c r="S137" s="7">
        <f>IF(Overall!O139&lt;&gt;"", DATEVALUE(Overall!O139), 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 DATEVALUE(Overall!L140), "")</f>
        <v>44562</v>
      </c>
      <c r="P138" s="7">
        <f>IF(Overall!M140&lt;&gt;"", DATEVALUE(Overall!M140), "")</f>
        <v>44742</v>
      </c>
      <c r="Q138" s="7" t="str">
        <f>IF(Overall!S140&lt;&gt;"",_xlfn.VALUETOTEXT(Overall!S140),"")</f>
        <v>Jan-Jun</v>
      </c>
      <c r="R138" s="7">
        <f>IF(Overall!O140&lt;&gt;"", DATEVALUE(Overall!O140), "")</f>
        <v>44480</v>
      </c>
      <c r="S138" s="7">
        <f>IF(Overall!O140&lt;&gt;"", DATEVALUE(Overall!O140), 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 DATEVALUE(Overall!L141), "")</f>
        <v>44562</v>
      </c>
      <c r="P139" s="7">
        <f>IF(Overall!M141&lt;&gt;"", DATEVALUE(Overall!M141), "")</f>
        <v>44742</v>
      </c>
      <c r="Q139" s="7" t="str">
        <f>IF(Overall!S141&lt;&gt;"",_xlfn.VALUETOTEXT(Overall!S141),"")</f>
        <v>Jan-Jun</v>
      </c>
      <c r="R139" s="7">
        <f>IF(Overall!O141&lt;&gt;"", DATEVALUE(Overall!O141), "")</f>
        <v>44480</v>
      </c>
      <c r="S139" s="7">
        <f>IF(Overall!O141&lt;&gt;"", DATEVALUE(Overall!O141), 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 DATEVALUE(Overall!L142), "")</f>
        <v>44562</v>
      </c>
      <c r="P140" s="7">
        <f>IF(Overall!M142&lt;&gt;"", DATEVALUE(Overall!M142), "")</f>
        <v>44742</v>
      </c>
      <c r="Q140" s="7" t="str">
        <f>IF(Overall!S142&lt;&gt;"",_xlfn.VALUETOTEXT(Overall!S142),"")</f>
        <v>Jan-Jun</v>
      </c>
      <c r="R140" s="7">
        <f>IF(Overall!O142&lt;&gt;"", DATEVALUE(Overall!O142), "")</f>
        <v>44480</v>
      </c>
      <c r="S140" s="7">
        <f>IF(Overall!O142&lt;&gt;"", DATEVALUE(Overall!O142), 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 DATEVALUE(Overall!L143), "")</f>
        <v>44562</v>
      </c>
      <c r="P141" s="7">
        <f>IF(Overall!M143&lt;&gt;"", DATEVALUE(Overall!M143), "")</f>
        <v>44742</v>
      </c>
      <c r="Q141" s="7" t="str">
        <f>IF(Overall!S143&lt;&gt;"",_xlfn.VALUETOTEXT(Overall!S143),"")</f>
        <v>Jan-Jun</v>
      </c>
      <c r="R141" s="7">
        <f>IF(Overall!O143&lt;&gt;"", DATEVALUE(Overall!O143), "")</f>
        <v>44481</v>
      </c>
      <c r="S141" s="7">
        <f>IF(Overall!O143&lt;&gt;"", DATEVALUE(Overall!O143), 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 DATEVALUE(Overall!L144), "")</f>
        <v>44562</v>
      </c>
      <c r="P142" s="7">
        <f>IF(Overall!M144&lt;&gt;"", DATEVALUE(Overall!M144), "")</f>
        <v>44742</v>
      </c>
      <c r="Q142" s="7" t="str">
        <f>IF(Overall!S144&lt;&gt;"",_xlfn.VALUETOTEXT(Overall!S144),"")</f>
        <v>Jan-Jun</v>
      </c>
      <c r="R142" s="7">
        <f>IF(Overall!O144&lt;&gt;"", DATEVALUE(Overall!O144), "")</f>
        <v>44481</v>
      </c>
      <c r="S142" s="7">
        <f>IF(Overall!O144&lt;&gt;"", DATEVALUE(Overall!O144), 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 DATEVALUE(Overall!L145), "")</f>
        <v>44562</v>
      </c>
      <c r="P143" s="7">
        <f>IF(Overall!M145&lt;&gt;"", DATEVALUE(Overall!M145), "")</f>
        <v>44742</v>
      </c>
      <c r="Q143" s="7" t="str">
        <f>IF(Overall!S145&lt;&gt;"",_xlfn.VALUETOTEXT(Overall!S145),"")</f>
        <v>Jan-Jun</v>
      </c>
      <c r="R143" s="7">
        <f>IF(Overall!O145&lt;&gt;"", DATEVALUE(Overall!O145), "")</f>
        <v>44481</v>
      </c>
      <c r="S143" s="7">
        <f>IF(Overall!O145&lt;&gt;"", DATEVALUE(Overall!O145), 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 DATEVALUE(Overall!L146), "")</f>
        <v>44562</v>
      </c>
      <c r="P144" s="7">
        <f>IF(Overall!M146&lt;&gt;"", DATEVALUE(Overall!M146), "")</f>
        <v>44742</v>
      </c>
      <c r="Q144" s="7" t="str">
        <f>IF(Overall!S146&lt;&gt;"",_xlfn.VALUETOTEXT(Overall!S146),"")</f>
        <v>Jan-Jun</v>
      </c>
      <c r="R144" s="7">
        <f>IF(Overall!O146&lt;&gt;"", DATEVALUE(Overall!O146), "")</f>
        <v>44481</v>
      </c>
      <c r="S144" s="7">
        <f>IF(Overall!O146&lt;&gt;"", DATEVALUE(Overall!O146), 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 DATEVALUE(Overall!L147), "")</f>
        <v>44562</v>
      </c>
      <c r="P145" s="7">
        <f>IF(Overall!M147&lt;&gt;"", DATEVALUE(Overall!M147), "")</f>
        <v>44742</v>
      </c>
      <c r="Q145" s="7" t="str">
        <f>IF(Overall!S147&lt;&gt;"",_xlfn.VALUETOTEXT(Overall!S147),"")</f>
        <v>Jan-Jun</v>
      </c>
      <c r="R145" s="7">
        <f>IF(Overall!O147&lt;&gt;"", DATEVALUE(Overall!O147), "")</f>
        <v>44481</v>
      </c>
      <c r="S145" s="7">
        <f>IF(Overall!O147&lt;&gt;"", DATEVALUE(Overall!O147), 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 DATEVALUE(Overall!L148), "")</f>
        <v>44562</v>
      </c>
      <c r="P146" s="7">
        <f>IF(Overall!M148&lt;&gt;"", DATEVALUE(Overall!M148), "")</f>
        <v>44742</v>
      </c>
      <c r="Q146" s="7" t="str">
        <f>IF(Overall!S148&lt;&gt;"",_xlfn.VALUETOTEXT(Overall!S148),"")</f>
        <v>Jan-Jun</v>
      </c>
      <c r="R146" s="7">
        <f>IF(Overall!O148&lt;&gt;"", DATEVALUE(Overall!O148), "")</f>
        <v>44481</v>
      </c>
      <c r="S146" s="7">
        <f>IF(Overall!O148&lt;&gt;"", DATEVALUE(Overall!O148), 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 DATEVALUE(Overall!L149), "")</f>
        <v>44562</v>
      </c>
      <c r="P147" s="7">
        <f>IF(Overall!M149&lt;&gt;"", DATEVALUE(Overall!M149), "")</f>
        <v>44742</v>
      </c>
      <c r="Q147" s="7" t="str">
        <f>IF(Overall!S149&lt;&gt;"",_xlfn.VALUETOTEXT(Overall!S149),"")</f>
        <v>Jan-Jun</v>
      </c>
      <c r="R147" s="7">
        <f>IF(Overall!O149&lt;&gt;"", DATEVALUE(Overall!O149), "")</f>
        <v>44481</v>
      </c>
      <c r="S147" s="7">
        <f>IF(Overall!O149&lt;&gt;"", DATEVALUE(Overall!O149), 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 DATEVALUE(Overall!L150), "")</f>
        <v>44562</v>
      </c>
      <c r="P148" s="7">
        <f>IF(Overall!M150&lt;&gt;"", DATEVALUE(Overall!M150), "")</f>
        <v>44742</v>
      </c>
      <c r="Q148" s="7" t="str">
        <f>IF(Overall!S150&lt;&gt;"",_xlfn.VALUETOTEXT(Overall!S150),"")</f>
        <v>Jan-Jun</v>
      </c>
      <c r="R148" s="7">
        <f>IF(Overall!O150&lt;&gt;"", DATEVALUE(Overall!O150), "")</f>
        <v>44481</v>
      </c>
      <c r="S148" s="7">
        <f>IF(Overall!O150&lt;&gt;"", DATEVALUE(Overall!O150), 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 DATEVALUE(Overall!L151), "")</f>
        <v>44562</v>
      </c>
      <c r="P149" s="7">
        <f>IF(Overall!M151&lt;&gt;"", DATEVALUE(Overall!M151), "")</f>
        <v>44742</v>
      </c>
      <c r="Q149" s="7" t="str">
        <f>IF(Overall!S151&lt;&gt;"",_xlfn.VALUETOTEXT(Overall!S151),"")</f>
        <v>Jan-Jun</v>
      </c>
      <c r="R149" s="7">
        <f>IF(Overall!O151&lt;&gt;"", DATEVALUE(Overall!O151), "")</f>
        <v>44481</v>
      </c>
      <c r="S149" s="7">
        <f>IF(Overall!O151&lt;&gt;"", DATEVALUE(Overall!O151), 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 DATEVALUE(Overall!L152), "")</f>
        <v>44562</v>
      </c>
      <c r="P150" s="7">
        <f>IF(Overall!M152&lt;&gt;"", DATEVALUE(Overall!M152), "")</f>
        <v>44742</v>
      </c>
      <c r="Q150" s="7" t="str">
        <f>IF(Overall!S152&lt;&gt;"",_xlfn.VALUETOTEXT(Overall!S152),"")</f>
        <v>Jan-Jun</v>
      </c>
      <c r="R150" s="7">
        <f>IF(Overall!O152&lt;&gt;"", DATEVALUE(Overall!O152), "")</f>
        <v>44481</v>
      </c>
      <c r="S150" s="7">
        <f>IF(Overall!O152&lt;&gt;"", DATEVALUE(Overall!O152), 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 DATEVALUE(Overall!L153), "")</f>
        <v>44562</v>
      </c>
      <c r="P151" s="7">
        <f>IF(Overall!M153&lt;&gt;"", DATEVALUE(Overall!M153), "")</f>
        <v>44742</v>
      </c>
      <c r="Q151" s="7" t="str">
        <f>IF(Overall!S153&lt;&gt;"",_xlfn.VALUETOTEXT(Overall!S153),"")</f>
        <v>Jan-Jun</v>
      </c>
      <c r="R151" s="7">
        <f>IF(Overall!O153&lt;&gt;"", DATEVALUE(Overall!O153), "")</f>
        <v>44481</v>
      </c>
      <c r="S151" s="7">
        <f>IF(Overall!O153&lt;&gt;"", DATEVALUE(Overall!O153), 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 DATEVALUE(Overall!L154), "")</f>
        <v>44562</v>
      </c>
      <c r="P152" s="7">
        <f>IF(Overall!M154&lt;&gt;"", DATEVALUE(Overall!M154), "")</f>
        <v>44742</v>
      </c>
      <c r="Q152" s="7" t="str">
        <f>IF(Overall!S154&lt;&gt;"",_xlfn.VALUETOTEXT(Overall!S154),"")</f>
        <v>Jan-Jun</v>
      </c>
      <c r="R152" s="7">
        <f>IF(Overall!O154&lt;&gt;"", DATEVALUE(Overall!O154), "")</f>
        <v>44481</v>
      </c>
      <c r="S152" s="7">
        <f>IF(Overall!O154&lt;&gt;"", DATEVALUE(Overall!O154), 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 DATEVALUE(Overall!L155), "")</f>
        <v>44562</v>
      </c>
      <c r="P153" s="7">
        <f>IF(Overall!M155&lt;&gt;"", DATEVALUE(Overall!M155), "")</f>
        <v>44742</v>
      </c>
      <c r="Q153" s="7" t="str">
        <f>IF(Overall!S155&lt;&gt;"",_xlfn.VALUETOTEXT(Overall!S155),"")</f>
        <v>Jan-Jun</v>
      </c>
      <c r="R153" s="7">
        <f>IF(Overall!O155&lt;&gt;"", DATEVALUE(Overall!O155), "")</f>
        <v>44481</v>
      </c>
      <c r="S153" s="7">
        <f>IF(Overall!O155&lt;&gt;"", DATEVALUE(Overall!O155), 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 DATEVALUE(Overall!L156), "")</f>
        <v>44562</v>
      </c>
      <c r="P154" s="7">
        <f>IF(Overall!M156&lt;&gt;"", DATEVALUE(Overall!M156), "")</f>
        <v>44742</v>
      </c>
      <c r="Q154" s="7" t="str">
        <f>IF(Overall!S156&lt;&gt;"",_xlfn.VALUETOTEXT(Overall!S156),"")</f>
        <v>Jan-Jun</v>
      </c>
      <c r="R154" s="7">
        <f>IF(Overall!O156&lt;&gt;"", DATEVALUE(Overall!O156), "")</f>
        <v>44481</v>
      </c>
      <c r="S154" s="7">
        <f>IF(Overall!O156&lt;&gt;"", DATEVALUE(Overall!O156), 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 DATEVALUE(Overall!L157), "")</f>
        <v>44562</v>
      </c>
      <c r="P155" s="7">
        <f>IF(Overall!M157&lt;&gt;"", DATEVALUE(Overall!M157), "")</f>
        <v>44742</v>
      </c>
      <c r="Q155" s="7" t="str">
        <f>IF(Overall!S157&lt;&gt;"",_xlfn.VALUETOTEXT(Overall!S157),"")</f>
        <v>Jan-Jun</v>
      </c>
      <c r="R155" s="7">
        <f>IF(Overall!O157&lt;&gt;"", DATEVALUE(Overall!O157), "")</f>
        <v>44481</v>
      </c>
      <c r="S155" s="7">
        <f>IF(Overall!O157&lt;&gt;"", DATEVALUE(Overall!O157), 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 DATEVALUE(Overall!L158), "")</f>
        <v>44562</v>
      </c>
      <c r="P156" s="7">
        <f>IF(Overall!M158&lt;&gt;"", DATEVALUE(Overall!M158), "")</f>
        <v>44742</v>
      </c>
      <c r="Q156" s="7" t="str">
        <f>IF(Overall!S158&lt;&gt;"",_xlfn.VALUETOTEXT(Overall!S158),"")</f>
        <v>Jan-Jun</v>
      </c>
      <c r="R156" s="7">
        <f>IF(Overall!O158&lt;&gt;"", DATEVALUE(Overall!O158), "")</f>
        <v>44481</v>
      </c>
      <c r="S156" s="7">
        <f>IF(Overall!O158&lt;&gt;"", DATEVALUE(Overall!O158), 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 DATEVALUE(Overall!L159), "")</f>
        <v>44562</v>
      </c>
      <c r="P157" s="7">
        <f>IF(Overall!M159&lt;&gt;"", DATEVALUE(Overall!M159), "")</f>
        <v>44742</v>
      </c>
      <c r="Q157" s="7" t="str">
        <f>IF(Overall!S159&lt;&gt;"",_xlfn.VALUETOTEXT(Overall!S159),"")</f>
        <v>Jan-Jun</v>
      </c>
      <c r="R157" s="7">
        <f>IF(Overall!O159&lt;&gt;"", DATEVALUE(Overall!O159), "")</f>
        <v>44481</v>
      </c>
      <c r="S157" s="7">
        <f>IF(Overall!O159&lt;&gt;"", DATEVALUE(Overall!O159), 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 DATEVALUE(Overall!L160), "")</f>
        <v>44562</v>
      </c>
      <c r="P158" s="7">
        <f>IF(Overall!M160&lt;&gt;"", DATEVALUE(Overall!M160), "")</f>
        <v>44742</v>
      </c>
      <c r="Q158" s="7" t="str">
        <f>IF(Overall!S160&lt;&gt;"",_xlfn.VALUETOTEXT(Overall!S160),"")</f>
        <v>Jan-Jun</v>
      </c>
      <c r="R158" s="7">
        <f>IF(Overall!O160&lt;&gt;"", DATEVALUE(Overall!O160), "")</f>
        <v>44481</v>
      </c>
      <c r="S158" s="7">
        <f>IF(Overall!O160&lt;&gt;"", DATEVALUE(Overall!O160), 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 DATEVALUE(Overall!L161), "")</f>
        <v>44562</v>
      </c>
      <c r="P159" s="7">
        <f>IF(Overall!M161&lt;&gt;"", DATEVALUE(Overall!M161), "")</f>
        <v>44742</v>
      </c>
      <c r="Q159" s="7" t="str">
        <f>IF(Overall!S161&lt;&gt;"",_xlfn.VALUETOTEXT(Overall!S161),"")</f>
        <v>Jan-Jun</v>
      </c>
      <c r="R159" s="7">
        <f>IF(Overall!O161&lt;&gt;"", DATEVALUE(Overall!O161), "")</f>
        <v>44481</v>
      </c>
      <c r="S159" s="7">
        <f>IF(Overall!O161&lt;&gt;"", DATEVALUE(Overall!O161), 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 DATEVALUE(Overall!L162), "")</f>
        <v>44562</v>
      </c>
      <c r="P160" s="7">
        <f>IF(Overall!M162&lt;&gt;"", DATEVALUE(Overall!M162), "")</f>
        <v>44742</v>
      </c>
      <c r="Q160" s="7" t="str">
        <f>IF(Overall!S162&lt;&gt;"",_xlfn.VALUETOTEXT(Overall!S162),"")</f>
        <v>Jan-Jun</v>
      </c>
      <c r="R160" s="7">
        <f>IF(Overall!O162&lt;&gt;"", DATEVALUE(Overall!O162), "")</f>
        <v>44481</v>
      </c>
      <c r="S160" s="7">
        <f>IF(Overall!O162&lt;&gt;"", DATEVALUE(Overall!O162), 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 DATEVALUE(Overall!L163), "")</f>
        <v>44562</v>
      </c>
      <c r="P161" s="7">
        <f>IF(Overall!M163&lt;&gt;"", DATEVALUE(Overall!M163), "")</f>
        <v>44742</v>
      </c>
      <c r="Q161" s="7" t="str">
        <f>IF(Overall!S163&lt;&gt;"",_xlfn.VALUETOTEXT(Overall!S163),"")</f>
        <v>Jan-Jun</v>
      </c>
      <c r="R161" s="7">
        <f>IF(Overall!O163&lt;&gt;"", DATEVALUE(Overall!O163), "")</f>
        <v>44481</v>
      </c>
      <c r="S161" s="7">
        <f>IF(Overall!O163&lt;&gt;"", DATEVALUE(Overall!O163), 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 DATEVALUE(Overall!L164), "")</f>
        <v>44562</v>
      </c>
      <c r="P162" s="7">
        <f>IF(Overall!M164&lt;&gt;"", DATEVALUE(Overall!M164), "")</f>
        <v>44742</v>
      </c>
      <c r="Q162" s="7" t="str">
        <f>IF(Overall!S164&lt;&gt;"",_xlfn.VALUETOTEXT(Overall!S164),"")</f>
        <v>Jan-Jun</v>
      </c>
      <c r="R162" s="7">
        <f>IF(Overall!O164&lt;&gt;"", DATEVALUE(Overall!O164), "")</f>
        <v>44481</v>
      </c>
      <c r="S162" s="7">
        <f>IF(Overall!O164&lt;&gt;"", DATEVALUE(Overall!O164), 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 DATEVALUE(Overall!L165), "")</f>
        <v>44562</v>
      </c>
      <c r="P163" s="7">
        <f>IF(Overall!M165&lt;&gt;"", DATEVALUE(Overall!M165), "")</f>
        <v>44742</v>
      </c>
      <c r="Q163" s="7" t="str">
        <f>IF(Overall!S165&lt;&gt;"",_xlfn.VALUETOTEXT(Overall!S165),"")</f>
        <v>Jan-Jun</v>
      </c>
      <c r="R163" s="7">
        <f>IF(Overall!O165&lt;&gt;"", DATEVALUE(Overall!O165), "")</f>
        <v>44481</v>
      </c>
      <c r="S163" s="7">
        <f>IF(Overall!O165&lt;&gt;"", DATEVALUE(Overall!O165), 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 DATEVALUE(Overall!L166), "")</f>
        <v>44562</v>
      </c>
      <c r="P164" s="7">
        <f>IF(Overall!M166&lt;&gt;"", DATEVALUE(Overall!M166), "")</f>
        <v>44742</v>
      </c>
      <c r="Q164" s="7" t="str">
        <f>IF(Overall!S166&lt;&gt;"",_xlfn.VALUETOTEXT(Overall!S166),"")</f>
        <v>Jan-Jun</v>
      </c>
      <c r="R164" s="7">
        <f>IF(Overall!O166&lt;&gt;"", DATEVALUE(Overall!O166), "")</f>
        <v>44481</v>
      </c>
      <c r="S164" s="7">
        <f>IF(Overall!O166&lt;&gt;"", DATEVALUE(Overall!O166), 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 DATEVALUE(Overall!L167), "")</f>
        <v>44562</v>
      </c>
      <c r="P165" s="7">
        <f>IF(Overall!M167&lt;&gt;"", DATEVALUE(Overall!M167), "")</f>
        <v>44742</v>
      </c>
      <c r="Q165" s="7" t="str">
        <f>IF(Overall!S167&lt;&gt;"",_xlfn.VALUETOTEXT(Overall!S167),"")</f>
        <v>Jan-Jun</v>
      </c>
      <c r="R165" s="7">
        <f>IF(Overall!O167&lt;&gt;"", DATEVALUE(Overall!O167), "")</f>
        <v>44482</v>
      </c>
      <c r="S165" s="7">
        <f>IF(Overall!O167&lt;&gt;"", DATEVALUE(Overall!O167), 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 DATEVALUE(Overall!L168), "")</f>
        <v>44562</v>
      </c>
      <c r="P166" s="7">
        <f>IF(Overall!M168&lt;&gt;"", DATEVALUE(Overall!M168), "")</f>
        <v>44742</v>
      </c>
      <c r="Q166" s="7" t="str">
        <f>IF(Overall!S168&lt;&gt;"",_xlfn.VALUETOTEXT(Overall!S168),"")</f>
        <v>Jan-Jun</v>
      </c>
      <c r="R166" s="7">
        <f>IF(Overall!O168&lt;&gt;"", DATEVALUE(Overall!O168), "")</f>
        <v>44482</v>
      </c>
      <c r="S166" s="7">
        <f>IF(Overall!O168&lt;&gt;"", DATEVALUE(Overall!O168), 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 DATEVALUE(Overall!L169), "")</f>
        <v>44562</v>
      </c>
      <c r="P167" s="7">
        <f>IF(Overall!M169&lt;&gt;"", DATEVALUE(Overall!M169), "")</f>
        <v>44742</v>
      </c>
      <c r="Q167" s="7" t="str">
        <f>IF(Overall!S169&lt;&gt;"",_xlfn.VALUETOTEXT(Overall!S169),"")</f>
        <v>Jan-Jun</v>
      </c>
      <c r="R167" s="7">
        <f>IF(Overall!O169&lt;&gt;"", DATEVALUE(Overall!O169), "")</f>
        <v>44482</v>
      </c>
      <c r="S167" s="7">
        <f>IF(Overall!O169&lt;&gt;"", DATEVALUE(Overall!O169), 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 DATEVALUE(Overall!L170), "")</f>
        <v>44562</v>
      </c>
      <c r="P168" s="7">
        <f>IF(Overall!M170&lt;&gt;"", DATEVALUE(Overall!M170), "")</f>
        <v>44742</v>
      </c>
      <c r="Q168" s="7" t="str">
        <f>IF(Overall!S170&lt;&gt;"",_xlfn.VALUETOTEXT(Overall!S170),"")</f>
        <v>Jan-Jun</v>
      </c>
      <c r="R168" s="7">
        <f>IF(Overall!O170&lt;&gt;"", DATEVALUE(Overall!O170), "")</f>
        <v>44482</v>
      </c>
      <c r="S168" s="7">
        <f>IF(Overall!O170&lt;&gt;"", DATEVALUE(Overall!O170), 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 DATEVALUE(Overall!L171), "")</f>
        <v>44562</v>
      </c>
      <c r="P169" s="7">
        <f>IF(Overall!M171&lt;&gt;"", DATEVALUE(Overall!M171), "")</f>
        <v>44742</v>
      </c>
      <c r="Q169" s="7" t="str">
        <f>IF(Overall!S171&lt;&gt;"",_xlfn.VALUETOTEXT(Overall!S171),"")</f>
        <v>Jan-Jun</v>
      </c>
      <c r="R169" s="7">
        <f>IF(Overall!O171&lt;&gt;"", DATEVALUE(Overall!O171), "")</f>
        <v>44482</v>
      </c>
      <c r="S169" s="7">
        <f>IF(Overall!O171&lt;&gt;"", DATEVALUE(Overall!O171), 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 DATEVALUE(Overall!L172), "")</f>
        <v>44562</v>
      </c>
      <c r="P170" s="7">
        <f>IF(Overall!M172&lt;&gt;"", DATEVALUE(Overall!M172), "")</f>
        <v>44742</v>
      </c>
      <c r="Q170" s="7" t="str">
        <f>IF(Overall!S172&lt;&gt;"",_xlfn.VALUETOTEXT(Overall!S172),"")</f>
        <v>Jan-Jun</v>
      </c>
      <c r="R170" s="7">
        <f>IF(Overall!O172&lt;&gt;"", DATEVALUE(Overall!O172), "")</f>
        <v>44482</v>
      </c>
      <c r="S170" s="7">
        <f>IF(Overall!O172&lt;&gt;"", DATEVALUE(Overall!O172), 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 DATEVALUE(Overall!L173), "")</f>
        <v>44562</v>
      </c>
      <c r="P171" s="7">
        <f>IF(Overall!M173&lt;&gt;"", DATEVALUE(Overall!M173), "")</f>
        <v>44742</v>
      </c>
      <c r="Q171" s="7" t="str">
        <f>IF(Overall!S173&lt;&gt;"",_xlfn.VALUETOTEXT(Overall!S173),"")</f>
        <v>Jan-Jun</v>
      </c>
      <c r="R171" s="7">
        <f>IF(Overall!O173&lt;&gt;"", DATEVALUE(Overall!O173), "")</f>
        <v>44482</v>
      </c>
      <c r="S171" s="7">
        <f>IF(Overall!O173&lt;&gt;"", DATEVALUE(Overall!O173), 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 DATEVALUE(Overall!L174), "")</f>
        <v>44562</v>
      </c>
      <c r="P172" s="7">
        <f>IF(Overall!M174&lt;&gt;"", DATEVALUE(Overall!M174), "")</f>
        <v>44742</v>
      </c>
      <c r="Q172" s="7" t="str">
        <f>IF(Overall!S174&lt;&gt;"",_xlfn.VALUETOTEXT(Overall!S174),"")</f>
        <v>Jan-Jun</v>
      </c>
      <c r="R172" s="7">
        <f>IF(Overall!O174&lt;&gt;"", DATEVALUE(Overall!O174), "")</f>
        <v>44482</v>
      </c>
      <c r="S172" s="7">
        <f>IF(Overall!O174&lt;&gt;"", DATEVALUE(Overall!O174), 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 DATEVALUE(Overall!L175), "")</f>
        <v>44562</v>
      </c>
      <c r="P173" s="7">
        <f>IF(Overall!M175&lt;&gt;"", DATEVALUE(Overall!M175), "")</f>
        <v>44742</v>
      </c>
      <c r="Q173" s="7" t="str">
        <f>IF(Overall!S175&lt;&gt;"",_xlfn.VALUETOTEXT(Overall!S175),"")</f>
        <v>Jan-Jun</v>
      </c>
      <c r="R173" s="7">
        <f>IF(Overall!O175&lt;&gt;"", DATEVALUE(Overall!O175), "")</f>
        <v>44482</v>
      </c>
      <c r="S173" s="7">
        <f>IF(Overall!O175&lt;&gt;"", DATEVALUE(Overall!O175), 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 DATEVALUE(Overall!L176), "")</f>
        <v>44562</v>
      </c>
      <c r="P174" s="7">
        <f>IF(Overall!M176&lt;&gt;"", DATEVALUE(Overall!M176), "")</f>
        <v>44742</v>
      </c>
      <c r="Q174" s="7" t="str">
        <f>IF(Overall!S176&lt;&gt;"",_xlfn.VALUETOTEXT(Overall!S176),"")</f>
        <v>Jan-Jun</v>
      </c>
      <c r="R174" s="7">
        <f>IF(Overall!O176&lt;&gt;"", DATEVALUE(Overall!O176), "")</f>
        <v>44482</v>
      </c>
      <c r="S174" s="7">
        <f>IF(Overall!O176&lt;&gt;"", DATEVALUE(Overall!O176), 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 DATEVALUE(Overall!L177), "")</f>
        <v>44562</v>
      </c>
      <c r="P175" s="7">
        <f>IF(Overall!M177&lt;&gt;"", DATEVALUE(Overall!M177), "")</f>
        <v>44742</v>
      </c>
      <c r="Q175" s="7" t="str">
        <f>IF(Overall!S177&lt;&gt;"",_xlfn.VALUETOTEXT(Overall!S177),"")</f>
        <v>Jan-Jun</v>
      </c>
      <c r="R175" s="7">
        <f>IF(Overall!O177&lt;&gt;"", DATEVALUE(Overall!O177), "")</f>
        <v>44482</v>
      </c>
      <c r="S175" s="7">
        <f>IF(Overall!O177&lt;&gt;"", DATEVALUE(Overall!O177), 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 DATEVALUE(Overall!L178), "")</f>
        <v>44562</v>
      </c>
      <c r="P176" s="7">
        <f>IF(Overall!M178&lt;&gt;"", DATEVALUE(Overall!M178), "")</f>
        <v>44926</v>
      </c>
      <c r="Q176" s="7" t="str">
        <f>IF(Overall!S178&lt;&gt;"",_xlfn.VALUETOTEXT(Overall!S178),"")</f>
        <v>Jan-Dec</v>
      </c>
      <c r="R176" s="7">
        <f>IF(Overall!O178&lt;&gt;"", DATEVALUE(Overall!O178), "")</f>
        <v>44482</v>
      </c>
      <c r="S176" s="7">
        <f>IF(Overall!O178&lt;&gt;"", DATEVALUE(Overall!O178), 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 DATEVALUE(Overall!L179), "")</f>
        <v>44562</v>
      </c>
      <c r="P177" s="7">
        <f>IF(Overall!M179&lt;&gt;"", DATEVALUE(Overall!M179), "")</f>
        <v>44926</v>
      </c>
      <c r="Q177" s="7" t="str">
        <f>IF(Overall!S179&lt;&gt;"",_xlfn.VALUETOTEXT(Overall!S179),"")</f>
        <v>Jan-Dec</v>
      </c>
      <c r="R177" s="7">
        <f>IF(Overall!O179&lt;&gt;"", DATEVALUE(Overall!O179), "")</f>
        <v>44483</v>
      </c>
      <c r="S177" s="7">
        <f>IF(Overall!O179&lt;&gt;"", DATEVALUE(Overall!O179), 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 DATEVALUE(Overall!L180), "")</f>
        <v>44562</v>
      </c>
      <c r="P178" s="7">
        <f>IF(Overall!M180&lt;&gt;"", DATEVALUE(Overall!M180), "")</f>
        <v>44926</v>
      </c>
      <c r="Q178" s="7" t="str">
        <f>IF(Overall!S180&lt;&gt;"",_xlfn.VALUETOTEXT(Overall!S180),"")</f>
        <v>Jan-Dec</v>
      </c>
      <c r="R178" s="7">
        <f>IF(Overall!O180&lt;&gt;"", DATEVALUE(Overall!O180), "")</f>
        <v>44483</v>
      </c>
      <c r="S178" s="7">
        <f>IF(Overall!O180&lt;&gt;"", DATEVALUE(Overall!O180), 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 DATEVALUE(Overall!L181), "")</f>
        <v>44562</v>
      </c>
      <c r="P179" s="7">
        <f>IF(Overall!M181&lt;&gt;"", DATEVALUE(Overall!M181), "")</f>
        <v>44926</v>
      </c>
      <c r="Q179" s="7" t="str">
        <f>IF(Overall!S181&lt;&gt;"",_xlfn.VALUETOTEXT(Overall!S181),"")</f>
        <v>Jan-Dec</v>
      </c>
      <c r="R179" s="7">
        <f>IF(Overall!O181&lt;&gt;"", DATEVALUE(Overall!O181), "")</f>
        <v>44483</v>
      </c>
      <c r="S179" s="7">
        <f>IF(Overall!O181&lt;&gt;"", DATEVALUE(Overall!O181), 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 DATEVALUE(Overall!L182), "")</f>
        <v>44562</v>
      </c>
      <c r="P180" s="7">
        <f>IF(Overall!M182&lt;&gt;"", DATEVALUE(Overall!M182), "")</f>
        <v>44926</v>
      </c>
      <c r="Q180" s="7" t="str">
        <f>IF(Overall!S182&lt;&gt;"",_xlfn.VALUETOTEXT(Overall!S182),"")</f>
        <v>Jan-Dec</v>
      </c>
      <c r="R180" s="7">
        <f>IF(Overall!O182&lt;&gt;"", DATEVALUE(Overall!O182), "")</f>
        <v>44483</v>
      </c>
      <c r="S180" s="7">
        <f>IF(Overall!O182&lt;&gt;"", DATEVALUE(Overall!O182), 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 DATEVALUE(Overall!L183), "")</f>
        <v>44562</v>
      </c>
      <c r="P181" s="7">
        <f>IF(Overall!M183&lt;&gt;"", DATEVALUE(Overall!M183), "")</f>
        <v>44926</v>
      </c>
      <c r="Q181" s="7" t="str">
        <f>IF(Overall!S183&lt;&gt;"",_xlfn.VALUETOTEXT(Overall!S183),"")</f>
        <v>Jan-Dec</v>
      </c>
      <c r="R181" s="7">
        <f>IF(Overall!O183&lt;&gt;"", DATEVALUE(Overall!O183), "")</f>
        <v>44483</v>
      </c>
      <c r="S181" s="7">
        <f>IF(Overall!O183&lt;&gt;"", DATEVALUE(Overall!O183), 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 DATEVALUE(Overall!L184), "")</f>
        <v>44562</v>
      </c>
      <c r="P182" s="7">
        <f>IF(Overall!M184&lt;&gt;"", DATEVALUE(Overall!M184), "")</f>
        <v>44926</v>
      </c>
      <c r="Q182" s="7" t="str">
        <f>IF(Overall!S184&lt;&gt;"",_xlfn.VALUETOTEXT(Overall!S184),"")</f>
        <v>Jan-Dec</v>
      </c>
      <c r="R182" s="7">
        <f>IF(Overall!O184&lt;&gt;"", DATEVALUE(Overall!O184), "")</f>
        <v>44483</v>
      </c>
      <c r="S182" s="7">
        <f>IF(Overall!O184&lt;&gt;"", DATEVALUE(Overall!O184), 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 DATEVALUE(Overall!L185), "")</f>
        <v>44562</v>
      </c>
      <c r="P183" s="7">
        <f>IF(Overall!M185&lt;&gt;"", DATEVALUE(Overall!M185), "")</f>
        <v>44926</v>
      </c>
      <c r="Q183" s="7" t="str">
        <f>IF(Overall!S185&lt;&gt;"",_xlfn.VALUETOTEXT(Overall!S185),"")</f>
        <v>Jan-Dec</v>
      </c>
      <c r="R183" s="7">
        <f>IF(Overall!O185&lt;&gt;"", DATEVALUE(Overall!O185), "")</f>
        <v>44483</v>
      </c>
      <c r="S183" s="7">
        <f>IF(Overall!O185&lt;&gt;"", DATEVALUE(Overall!O185), 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 DATEVALUE(Overall!L186), "")</f>
        <v>44562</v>
      </c>
      <c r="P184" s="7">
        <f>IF(Overall!M186&lt;&gt;"", DATEVALUE(Overall!M186), "")</f>
        <v>44926</v>
      </c>
      <c r="Q184" s="7" t="str">
        <f>IF(Overall!S186&lt;&gt;"",_xlfn.VALUETOTEXT(Overall!S186),"")</f>
        <v>Jan-Dec</v>
      </c>
      <c r="R184" s="7">
        <f>IF(Overall!O186&lt;&gt;"", DATEVALUE(Overall!O186), "")</f>
        <v>44483</v>
      </c>
      <c r="S184" s="7">
        <f>IF(Overall!O186&lt;&gt;"", DATEVALUE(Overall!O186), 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 DATEVALUE(Overall!L187), "")</f>
        <v>44562</v>
      </c>
      <c r="P185" s="7">
        <f>IF(Overall!M187&lt;&gt;"", DATEVALUE(Overall!M187), "")</f>
        <v>44926</v>
      </c>
      <c r="Q185" s="7" t="str">
        <f>IF(Overall!S187&lt;&gt;"",_xlfn.VALUETOTEXT(Overall!S187),"")</f>
        <v>Jan-Dec</v>
      </c>
      <c r="R185" s="7">
        <f>IF(Overall!O187&lt;&gt;"", DATEVALUE(Overall!O187), "")</f>
        <v>44483</v>
      </c>
      <c r="S185" s="7">
        <f>IF(Overall!O187&lt;&gt;"", DATEVALUE(Overall!O187), 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 DATEVALUE(Overall!L188), "")</f>
        <v>44562</v>
      </c>
      <c r="P186" s="7">
        <f>IF(Overall!M188&lt;&gt;"", DATEVALUE(Overall!M188), "")</f>
        <v>44926</v>
      </c>
      <c r="Q186" s="7" t="str">
        <f>IF(Overall!S188&lt;&gt;"",_xlfn.VALUETOTEXT(Overall!S188),"")</f>
        <v>Jan-Dec</v>
      </c>
      <c r="R186" s="7">
        <f>IF(Overall!O188&lt;&gt;"", DATEVALUE(Overall!O188), "")</f>
        <v>44483</v>
      </c>
      <c r="S186" s="7">
        <f>IF(Overall!O188&lt;&gt;"", DATEVALUE(Overall!O188), 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 DATEVALUE(Overall!L189), "")</f>
        <v>44562</v>
      </c>
      <c r="P187" s="7">
        <f>IF(Overall!M189&lt;&gt;"", DATEVALUE(Overall!M189), "")</f>
        <v>44926</v>
      </c>
      <c r="Q187" s="7" t="str">
        <f>IF(Overall!S189&lt;&gt;"",_xlfn.VALUETOTEXT(Overall!S189),"")</f>
        <v>Jan-Dec</v>
      </c>
      <c r="R187" s="7">
        <f>IF(Overall!O189&lt;&gt;"", DATEVALUE(Overall!O189), "")</f>
        <v>44483</v>
      </c>
      <c r="S187" s="7">
        <f>IF(Overall!O189&lt;&gt;"", DATEVALUE(Overall!O189), 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 DATEVALUE(Overall!L190), "")</f>
        <v>44562</v>
      </c>
      <c r="P188" s="7">
        <f>IF(Overall!M190&lt;&gt;"", DATEVALUE(Overall!M190), "")</f>
        <v>44742</v>
      </c>
      <c r="Q188" s="7" t="str">
        <f>IF(Overall!S190&lt;&gt;"",_xlfn.VALUETOTEXT(Overall!S190),"")</f>
        <v>Jan-Jun</v>
      </c>
      <c r="R188" s="7">
        <f>IF(Overall!O190&lt;&gt;"", DATEVALUE(Overall!O190), "")</f>
        <v>44487</v>
      </c>
      <c r="S188" s="7">
        <f>IF(Overall!O190&lt;&gt;"", DATEVALUE(Overall!O190), 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 DATEVALUE(Overall!L191), "")</f>
        <v>44562</v>
      </c>
      <c r="P189" s="7">
        <f>IF(Overall!M191&lt;&gt;"", DATEVALUE(Overall!M191), "")</f>
        <v>44742</v>
      </c>
      <c r="Q189" s="7" t="str">
        <f>IF(Overall!S191&lt;&gt;"",_xlfn.VALUETOTEXT(Overall!S191),"")</f>
        <v>Jan-Jun</v>
      </c>
      <c r="R189" s="7">
        <f>IF(Overall!O191&lt;&gt;"", DATEVALUE(Overall!O191), "")</f>
        <v>44487</v>
      </c>
      <c r="S189" s="7">
        <f>IF(Overall!O191&lt;&gt;"", DATEVALUE(Overall!O191), 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 DATEVALUE(Overall!L192), "")</f>
        <v>44562</v>
      </c>
      <c r="P190" s="7">
        <f>IF(Overall!M192&lt;&gt;"", DATEVALUE(Overall!M192), "")</f>
        <v>44742</v>
      </c>
      <c r="Q190" s="7" t="str">
        <f>IF(Overall!S192&lt;&gt;"",_xlfn.VALUETOTEXT(Overall!S192),"")</f>
        <v>Jan-Jun</v>
      </c>
      <c r="R190" s="7">
        <f>IF(Overall!O192&lt;&gt;"", DATEVALUE(Overall!O192), "")</f>
        <v>44488</v>
      </c>
      <c r="S190" s="7">
        <f>IF(Overall!O192&lt;&gt;"", DATEVALUE(Overall!O192), 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 DATEVALUE(Overall!L193), "")</f>
        <v>44562</v>
      </c>
      <c r="P191" s="7">
        <f>IF(Overall!M193&lt;&gt;"", DATEVALUE(Overall!M193), "")</f>
        <v>44926</v>
      </c>
      <c r="Q191" s="7" t="str">
        <f>IF(Overall!S193&lt;&gt;"",_xlfn.VALUETOTEXT(Overall!S193),"")</f>
        <v>Jan-Dec</v>
      </c>
      <c r="R191" s="7">
        <f>IF(Overall!O193&lt;&gt;"", DATEVALUE(Overall!O193), "")</f>
        <v>44488</v>
      </c>
      <c r="S191" s="7">
        <f>IF(Overall!O193&lt;&gt;"", DATEVALUE(Overall!O193), 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 DATEVALUE(Overall!L194), "")</f>
        <v>44562</v>
      </c>
      <c r="P192" s="7">
        <f>IF(Overall!M194&lt;&gt;"", DATEVALUE(Overall!M194), "")</f>
        <v>44742</v>
      </c>
      <c r="Q192" s="7" t="str">
        <f>IF(Overall!S194&lt;&gt;"",_xlfn.VALUETOTEXT(Overall!S194),"")</f>
        <v>Jan-Jun</v>
      </c>
      <c r="R192" s="7">
        <f>IF(Overall!O194&lt;&gt;"", DATEVALUE(Overall!O194), "")</f>
        <v>44488</v>
      </c>
      <c r="S192" s="7">
        <f>IF(Overall!O194&lt;&gt;"", DATEVALUE(Overall!O194), 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 DATEVALUE(Overall!L195), "")</f>
        <v>44562</v>
      </c>
      <c r="P193" s="7">
        <f>IF(Overall!M195&lt;&gt;"", DATEVALUE(Overall!M195), "")</f>
        <v>44742</v>
      </c>
      <c r="Q193" s="7" t="str">
        <f>IF(Overall!S195&lt;&gt;"",_xlfn.VALUETOTEXT(Overall!S195),"")</f>
        <v>Jan-Jun</v>
      </c>
      <c r="R193" s="7">
        <f>IF(Overall!O195&lt;&gt;"", DATEVALUE(Overall!O195), "")</f>
        <v>44488</v>
      </c>
      <c r="S193" s="7">
        <f>IF(Overall!O195&lt;&gt;"", DATEVALUE(Overall!O195), 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 DATEVALUE(Overall!L196), "")</f>
        <v>44562</v>
      </c>
      <c r="P194" s="7">
        <f>IF(Overall!M196&lt;&gt;"", DATEVALUE(Overall!M196), "")</f>
        <v>44742</v>
      </c>
      <c r="Q194" s="7" t="str">
        <f>IF(Overall!S196&lt;&gt;"",_xlfn.VALUETOTEXT(Overall!S196),"")</f>
        <v>Jan-Jun</v>
      </c>
      <c r="R194" s="7">
        <f>IF(Overall!O196&lt;&gt;"", DATEVALUE(Overall!O196), "")</f>
        <v>44488</v>
      </c>
      <c r="S194" s="7">
        <f>IF(Overall!O196&lt;&gt;"", DATEVALUE(Overall!O196), 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 DATEVALUE(Overall!L197), "")</f>
        <v>44562</v>
      </c>
      <c r="P195" s="7">
        <f>IF(Overall!M197&lt;&gt;"", DATEVALUE(Overall!M197), "")</f>
        <v>44742</v>
      </c>
      <c r="Q195" s="7" t="str">
        <f>IF(Overall!S197&lt;&gt;"",_xlfn.VALUETOTEXT(Overall!S197),"")</f>
        <v>Jan-Jun</v>
      </c>
      <c r="R195" s="7">
        <f>IF(Overall!O197&lt;&gt;"", DATEVALUE(Overall!O197), "")</f>
        <v>44488</v>
      </c>
      <c r="S195" s="7">
        <f>IF(Overall!O197&lt;&gt;"", DATEVALUE(Overall!O197), 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 DATEVALUE(Overall!L198), "")</f>
        <v>44562</v>
      </c>
      <c r="P196" s="7">
        <f>IF(Overall!M198&lt;&gt;"", DATEVALUE(Overall!M198), "")</f>
        <v>44742</v>
      </c>
      <c r="Q196" s="7" t="str">
        <f>IF(Overall!S198&lt;&gt;"",_xlfn.VALUETOTEXT(Overall!S198),"")</f>
        <v>Jan-Jun</v>
      </c>
      <c r="R196" s="7">
        <f>IF(Overall!O198&lt;&gt;"", DATEVALUE(Overall!O198), "")</f>
        <v>44488</v>
      </c>
      <c r="S196" s="7">
        <f>IF(Overall!O198&lt;&gt;"", DATEVALUE(Overall!O198), 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 DATEVALUE(Overall!L199), "")</f>
        <v>44562</v>
      </c>
      <c r="P197" s="7">
        <f>IF(Overall!M199&lt;&gt;"", DATEVALUE(Overall!M199), "")</f>
        <v>44742</v>
      </c>
      <c r="Q197" s="7" t="str">
        <f>IF(Overall!S199&lt;&gt;"",_xlfn.VALUETOTEXT(Overall!S199),"")</f>
        <v>Jan-Jun</v>
      </c>
      <c r="R197" s="7">
        <f>IF(Overall!O199&lt;&gt;"", DATEVALUE(Overall!O199), "")</f>
        <v>44489</v>
      </c>
      <c r="S197" s="7">
        <f>IF(Overall!O199&lt;&gt;"", DATEVALUE(Overall!O199), 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 DATEVALUE(Overall!L200), "")</f>
        <v>44562</v>
      </c>
      <c r="P198" s="7">
        <f>IF(Overall!M200&lt;&gt;"", DATEVALUE(Overall!M200), "")</f>
        <v>44926</v>
      </c>
      <c r="Q198" s="7" t="str">
        <f>IF(Overall!S200&lt;&gt;"",_xlfn.VALUETOTEXT(Overall!S200),"")</f>
        <v>Jan-Dec</v>
      </c>
      <c r="R198" s="7">
        <f>IF(Overall!O200&lt;&gt;"", DATEVALUE(Overall!O200), "")</f>
        <v>44489</v>
      </c>
      <c r="S198" s="7">
        <f>IF(Overall!O200&lt;&gt;"", DATEVALUE(Overall!O200), 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 DATEVALUE(Overall!L201), "")</f>
        <v>44562</v>
      </c>
      <c r="P199" s="7">
        <f>IF(Overall!M201&lt;&gt;"", DATEVALUE(Overall!M201), "")</f>
        <v>44742</v>
      </c>
      <c r="Q199" s="7" t="str">
        <f>IF(Overall!S201&lt;&gt;"",_xlfn.VALUETOTEXT(Overall!S201),"")</f>
        <v>Jan-Jun</v>
      </c>
      <c r="R199" s="7">
        <f>IF(Overall!O201&lt;&gt;"", DATEVALUE(Overall!O201), "")</f>
        <v>44489</v>
      </c>
      <c r="S199" s="7">
        <f>IF(Overall!O201&lt;&gt;"", DATEVALUE(Overall!O201), 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 DATEVALUE(Overall!L202), "")</f>
        <v>44562</v>
      </c>
      <c r="P200" s="7">
        <f>IF(Overall!M202&lt;&gt;"", DATEVALUE(Overall!M202), "")</f>
        <v>44742</v>
      </c>
      <c r="Q200" s="7" t="str">
        <f>IF(Overall!S202&lt;&gt;"",_xlfn.VALUETOTEXT(Overall!S202),"")</f>
        <v>Jan-Jun</v>
      </c>
      <c r="R200" s="7">
        <f>IF(Overall!O202&lt;&gt;"", DATEVALUE(Overall!O202), "")</f>
        <v>44489</v>
      </c>
      <c r="S200" s="7">
        <f>IF(Overall!O202&lt;&gt;"", DATEVALUE(Overall!O202), 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 DATEVALUE(Overall!L203), "")</f>
        <v>44562</v>
      </c>
      <c r="P201" s="7">
        <f>IF(Overall!M203&lt;&gt;"", DATEVALUE(Overall!M203), "")</f>
        <v>44742</v>
      </c>
      <c r="Q201" s="7" t="str">
        <f>IF(Overall!S203&lt;&gt;"",_xlfn.VALUETOTEXT(Overall!S203),"")</f>
        <v>Jan-Jun</v>
      </c>
      <c r="R201" s="7">
        <f>IF(Overall!O203&lt;&gt;"", DATEVALUE(Overall!O203), "")</f>
        <v>44489</v>
      </c>
      <c r="S201" s="7">
        <f>IF(Overall!O203&lt;&gt;"", DATEVALUE(Overall!O203), 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 DATEVALUE(Overall!L204), "")</f>
        <v>44562</v>
      </c>
      <c r="P202" s="7">
        <f>IF(Overall!M204&lt;&gt;"", DATEVALUE(Overall!M204), "")</f>
        <v>44742</v>
      </c>
      <c r="Q202" s="7" t="str">
        <f>IF(Overall!S204&lt;&gt;"",_xlfn.VALUETOTEXT(Overall!S204),"")</f>
        <v>Jan-Jun</v>
      </c>
      <c r="R202" s="7">
        <f>IF(Overall!O204&lt;&gt;"", DATEVALUE(Overall!O204), "")</f>
        <v>44489</v>
      </c>
      <c r="S202" s="7">
        <f>IF(Overall!O204&lt;&gt;"", DATEVALUE(Overall!O204), 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 DATEVALUE(Overall!L205), "")</f>
        <v>44562</v>
      </c>
      <c r="P203" s="7">
        <f>IF(Overall!M205&lt;&gt;"", DATEVALUE(Overall!M205), "")</f>
        <v>44742</v>
      </c>
      <c r="Q203" s="7" t="str">
        <f>IF(Overall!S205&lt;&gt;"",_xlfn.VALUETOTEXT(Overall!S205),"")</f>
        <v>Jan-Jun</v>
      </c>
      <c r="R203" s="7">
        <f>IF(Overall!O205&lt;&gt;"", DATEVALUE(Overall!O205), "")</f>
        <v>44489</v>
      </c>
      <c r="S203" s="7">
        <f>IF(Overall!O205&lt;&gt;"", DATEVALUE(Overall!O205), 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 DATEVALUE(Overall!L206), "")</f>
        <v>44562</v>
      </c>
      <c r="P204" s="7">
        <f>IF(Overall!M206&lt;&gt;"", DATEVALUE(Overall!M206), "")</f>
        <v>44742</v>
      </c>
      <c r="Q204" s="7" t="str">
        <f>IF(Overall!S206&lt;&gt;"",_xlfn.VALUETOTEXT(Overall!S206),"")</f>
        <v>Jan-Jun</v>
      </c>
      <c r="R204" s="7">
        <f>IF(Overall!O206&lt;&gt;"", DATEVALUE(Overall!O206), "")</f>
        <v>44489</v>
      </c>
      <c r="S204" s="7">
        <f>IF(Overall!O206&lt;&gt;"", DATEVALUE(Overall!O206), 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 DATEVALUE(Overall!L207), "")</f>
        <v>44562</v>
      </c>
      <c r="P205" s="7">
        <f>IF(Overall!M207&lt;&gt;"", DATEVALUE(Overall!M207), "")</f>
        <v>44742</v>
      </c>
      <c r="Q205" s="7" t="str">
        <f>IF(Overall!S207&lt;&gt;"",_xlfn.VALUETOTEXT(Overall!S207),"")</f>
        <v>Jan-Jun</v>
      </c>
      <c r="R205" s="7">
        <f>IF(Overall!O207&lt;&gt;"", DATEVALUE(Overall!O207), "")</f>
        <v>44489</v>
      </c>
      <c r="S205" s="7">
        <f>IF(Overall!O207&lt;&gt;"", DATEVALUE(Overall!O207), 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 DATEVALUE(Overall!L208), "")</f>
        <v>44562</v>
      </c>
      <c r="P206" s="7">
        <f>IF(Overall!M208&lt;&gt;"", DATEVALUE(Overall!M208), "")</f>
        <v>44926</v>
      </c>
      <c r="Q206" s="7" t="str">
        <f>IF(Overall!S208&lt;&gt;"",_xlfn.VALUETOTEXT(Overall!S208),"")</f>
        <v>Jan-Dec</v>
      </c>
      <c r="R206" s="7">
        <f>IF(Overall!O208&lt;&gt;"", DATEVALUE(Overall!O208), "")</f>
        <v>44489</v>
      </c>
      <c r="S206" s="7">
        <f>IF(Overall!O208&lt;&gt;"", DATEVALUE(Overall!O208), 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 DATEVALUE(Overall!L209), "")</f>
        <v>44562</v>
      </c>
      <c r="P207" s="7">
        <f>IF(Overall!M209&lt;&gt;"", DATEVALUE(Overall!M209), "")</f>
        <v>44926</v>
      </c>
      <c r="Q207" s="7" t="str">
        <f>IF(Overall!S209&lt;&gt;"",_xlfn.VALUETOTEXT(Overall!S209),"")</f>
        <v>Jan-Dec</v>
      </c>
      <c r="R207" s="7">
        <f>IF(Overall!O209&lt;&gt;"", DATEVALUE(Overall!O209), "")</f>
        <v>44489</v>
      </c>
      <c r="S207" s="7">
        <f>IF(Overall!O209&lt;&gt;"", DATEVALUE(Overall!O209), 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 DATEVALUE(Overall!L210), "")</f>
        <v>44562</v>
      </c>
      <c r="P208" s="7">
        <f>IF(Overall!M210&lt;&gt;"", DATEVALUE(Overall!M210), "")</f>
        <v>44926</v>
      </c>
      <c r="Q208" s="7" t="str">
        <f>IF(Overall!S210&lt;&gt;"",_xlfn.VALUETOTEXT(Overall!S210),"")</f>
        <v>Jan-Dec</v>
      </c>
      <c r="R208" s="7">
        <f>IF(Overall!O210&lt;&gt;"", DATEVALUE(Overall!O210), "")</f>
        <v>44489</v>
      </c>
      <c r="S208" s="7">
        <f>IF(Overall!O210&lt;&gt;"", DATEVALUE(Overall!O210), 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 DATEVALUE(Overall!L211), "")</f>
        <v>44562</v>
      </c>
      <c r="P209" s="7">
        <f>IF(Overall!M211&lt;&gt;"", DATEVALUE(Overall!M211), "")</f>
        <v>44742</v>
      </c>
      <c r="Q209" s="7" t="str">
        <f>IF(Overall!S211&lt;&gt;"",_xlfn.VALUETOTEXT(Overall!S211),"")</f>
        <v>Jan-Jun</v>
      </c>
      <c r="R209" s="7">
        <f>IF(Overall!O211&lt;&gt;"", DATEVALUE(Overall!O211), "")</f>
        <v>44490</v>
      </c>
      <c r="S209" s="7">
        <f>IF(Overall!O211&lt;&gt;"", DATEVALUE(Overall!O211), 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 DATEVALUE(Overall!L212), "")</f>
        <v>44562</v>
      </c>
      <c r="P210" s="7">
        <f>IF(Overall!M212&lt;&gt;"", DATEVALUE(Overall!M212), "")</f>
        <v>44926</v>
      </c>
      <c r="Q210" s="7" t="str">
        <f>IF(Overall!S212&lt;&gt;"",_xlfn.VALUETOTEXT(Overall!S212),"")</f>
        <v>Jan-Dec</v>
      </c>
      <c r="R210" s="7">
        <f>IF(Overall!O212&lt;&gt;"", DATEVALUE(Overall!O212), "")</f>
        <v>44490</v>
      </c>
      <c r="S210" s="7">
        <f>IF(Overall!O212&lt;&gt;"", DATEVALUE(Overall!O212), 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 DATEVALUE(Overall!L213), "")</f>
        <v>44562</v>
      </c>
      <c r="P211" s="7">
        <f>IF(Overall!M213&lt;&gt;"", DATEVALUE(Overall!M213), "")</f>
        <v>44742</v>
      </c>
      <c r="Q211" s="7" t="str">
        <f>IF(Overall!S213&lt;&gt;"",_xlfn.VALUETOTEXT(Overall!S213),"")</f>
        <v>Jan-Jun</v>
      </c>
      <c r="R211" s="7">
        <f>IF(Overall!O213&lt;&gt;"", DATEVALUE(Overall!O213), "")</f>
        <v>44490</v>
      </c>
      <c r="S211" s="7">
        <f>IF(Overall!O213&lt;&gt;"", DATEVALUE(Overall!O213), 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 DATEVALUE(Overall!L214), "")</f>
        <v>44562</v>
      </c>
      <c r="P212" s="7">
        <f>IF(Overall!M214&lt;&gt;"", DATEVALUE(Overall!M214), "")</f>
        <v>44926</v>
      </c>
      <c r="Q212" s="7" t="str">
        <f>IF(Overall!S214&lt;&gt;"",_xlfn.VALUETOTEXT(Overall!S214),"")</f>
        <v>Jan-Dec</v>
      </c>
      <c r="R212" s="7">
        <f>IF(Overall!O214&lt;&gt;"", DATEVALUE(Overall!O214), "")</f>
        <v>44490</v>
      </c>
      <c r="S212" s="7">
        <f>IF(Overall!O214&lt;&gt;"", DATEVALUE(Overall!O214), 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 DATEVALUE(Overall!L215), "")</f>
        <v>44562</v>
      </c>
      <c r="P213" s="7">
        <f>IF(Overall!M215&lt;&gt;"", DATEVALUE(Overall!M215), "")</f>
        <v>44926</v>
      </c>
      <c r="Q213" s="7" t="str">
        <f>IF(Overall!S215&lt;&gt;"",_xlfn.VALUETOTEXT(Overall!S215),"")</f>
        <v>Jan-Dec</v>
      </c>
      <c r="R213" s="7">
        <f>IF(Overall!O215&lt;&gt;"", DATEVALUE(Overall!O215), "")</f>
        <v>44490</v>
      </c>
      <c r="S213" s="7">
        <f>IF(Overall!O215&lt;&gt;"", DATEVALUE(Overall!O215), 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 DATEVALUE(Overall!L216), "")</f>
        <v>44562</v>
      </c>
      <c r="P214" s="7">
        <f>IF(Overall!M216&lt;&gt;"", DATEVALUE(Overall!M216), "")</f>
        <v>44742</v>
      </c>
      <c r="Q214" s="7" t="str">
        <f>IF(Overall!S216&lt;&gt;"",_xlfn.VALUETOTEXT(Overall!S216),"")</f>
        <v>Jan-Jun</v>
      </c>
      <c r="R214" s="7">
        <f>IF(Overall!O216&lt;&gt;"", DATEVALUE(Overall!O216), "")</f>
        <v>44494</v>
      </c>
      <c r="S214" s="7">
        <f>IF(Overall!O216&lt;&gt;"", DATEVALUE(Overall!O216), 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 DATEVALUE(Overall!L217), "")</f>
        <v>44562</v>
      </c>
      <c r="P215" s="7">
        <f>IF(Overall!M217&lt;&gt;"", DATEVALUE(Overall!M217), "")</f>
        <v>44742</v>
      </c>
      <c r="Q215" s="7" t="str">
        <f>IF(Overall!S217&lt;&gt;"",_xlfn.VALUETOTEXT(Overall!S217),"")</f>
        <v>Jan-Jun</v>
      </c>
      <c r="R215" s="7">
        <f>IF(Overall!O217&lt;&gt;"", DATEVALUE(Overall!O217), "")</f>
        <v>44494</v>
      </c>
      <c r="S215" s="7">
        <f>IF(Overall!O217&lt;&gt;"", DATEVALUE(Overall!O217), 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 DATEVALUE(Overall!L218), "")</f>
        <v>44562</v>
      </c>
      <c r="P216" s="7">
        <f>IF(Overall!M218&lt;&gt;"", DATEVALUE(Overall!M218), "")</f>
        <v>44742</v>
      </c>
      <c r="Q216" s="7" t="str">
        <f>IF(Overall!S218&lt;&gt;"",_xlfn.VALUETOTEXT(Overall!S218),"")</f>
        <v>Jan-Jun</v>
      </c>
      <c r="R216" s="7">
        <f>IF(Overall!O218&lt;&gt;"", DATEVALUE(Overall!O218), "")</f>
        <v>44494</v>
      </c>
      <c r="S216" s="7">
        <f>IF(Overall!O218&lt;&gt;"", DATEVALUE(Overall!O218), 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 DATEVALUE(Overall!L219), "")</f>
        <v>44562</v>
      </c>
      <c r="P217" s="7">
        <f>IF(Overall!M219&lt;&gt;"", DATEVALUE(Overall!M219), "")</f>
        <v>44742</v>
      </c>
      <c r="Q217" s="7" t="str">
        <f>IF(Overall!S219&lt;&gt;"",_xlfn.VALUETOTEXT(Overall!S219),"")</f>
        <v>Jan-Jun</v>
      </c>
      <c r="R217" s="7">
        <f>IF(Overall!O219&lt;&gt;"", DATEVALUE(Overall!O219), "")</f>
        <v>44494</v>
      </c>
      <c r="S217" s="7">
        <f>IF(Overall!O219&lt;&gt;"", DATEVALUE(Overall!O219), 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 DATEVALUE(Overall!L220), "")</f>
        <v>44562</v>
      </c>
      <c r="P218" s="7">
        <f>IF(Overall!M220&lt;&gt;"", DATEVALUE(Overall!M220), "")</f>
        <v>44742</v>
      </c>
      <c r="Q218" s="7" t="str">
        <f>IF(Overall!S220&lt;&gt;"",_xlfn.VALUETOTEXT(Overall!S220),"")</f>
        <v>Jan-Jun</v>
      </c>
      <c r="R218" s="7">
        <f>IF(Overall!O220&lt;&gt;"", DATEVALUE(Overall!O220), "")</f>
        <v>44494</v>
      </c>
      <c r="S218" s="7">
        <f>IF(Overall!O220&lt;&gt;"", DATEVALUE(Overall!O220), 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 DATEVALUE(Overall!L221), "")</f>
        <v>44562</v>
      </c>
      <c r="P219" s="7">
        <f>IF(Overall!M221&lt;&gt;"", DATEVALUE(Overall!M221), "")</f>
        <v>44742</v>
      </c>
      <c r="Q219" s="7" t="str">
        <f>IF(Overall!S221&lt;&gt;"",_xlfn.VALUETOTEXT(Overall!S221),"")</f>
        <v>Jan-Jun</v>
      </c>
      <c r="R219" s="7">
        <f>IF(Overall!O221&lt;&gt;"", DATEVALUE(Overall!O221), "")</f>
        <v>44494</v>
      </c>
      <c r="S219" s="7">
        <f>IF(Overall!O221&lt;&gt;"", DATEVALUE(Overall!O221), 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 DATEVALUE(Overall!L222), "")</f>
        <v>44562</v>
      </c>
      <c r="P220" s="7">
        <f>IF(Overall!M222&lt;&gt;"", DATEVALUE(Overall!M222), "")</f>
        <v>44742</v>
      </c>
      <c r="Q220" s="7" t="str">
        <f>IF(Overall!S222&lt;&gt;"",_xlfn.VALUETOTEXT(Overall!S222),"")</f>
        <v>Jan-Jun</v>
      </c>
      <c r="R220" s="7">
        <f>IF(Overall!O222&lt;&gt;"", DATEVALUE(Overall!O222), "")</f>
        <v>44495</v>
      </c>
      <c r="S220" s="7">
        <f>IF(Overall!O222&lt;&gt;"", DATEVALUE(Overall!O222), 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 DATEVALUE(Overall!L223), "")</f>
        <v>44562</v>
      </c>
      <c r="P221" s="7">
        <f>IF(Overall!M223&lt;&gt;"", DATEVALUE(Overall!M223), "")</f>
        <v>44742</v>
      </c>
      <c r="Q221" s="7" t="str">
        <f>IF(Overall!S223&lt;&gt;"",_xlfn.VALUETOTEXT(Overall!S223),"")</f>
        <v>Jan-Jun</v>
      </c>
      <c r="R221" s="7">
        <f>IF(Overall!O223&lt;&gt;"", DATEVALUE(Overall!O223), "")</f>
        <v>44495</v>
      </c>
      <c r="S221" s="7">
        <f>IF(Overall!O223&lt;&gt;"", DATEVALUE(Overall!O223), 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 DATEVALUE(Overall!L224), "")</f>
        <v>44562</v>
      </c>
      <c r="P222" s="7">
        <f>IF(Overall!M224&lt;&gt;"", DATEVALUE(Overall!M224), "")</f>
        <v>44742</v>
      </c>
      <c r="Q222" s="7" t="str">
        <f>IF(Overall!S224&lt;&gt;"",_xlfn.VALUETOTEXT(Overall!S224),"")</f>
        <v>Jan-Jun</v>
      </c>
      <c r="R222" s="7">
        <f>IF(Overall!O224&lt;&gt;"", DATEVALUE(Overall!O224), "")</f>
        <v>44495</v>
      </c>
      <c r="S222" s="7">
        <f>IF(Overall!O224&lt;&gt;"", DATEVALUE(Overall!O224), 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 DATEVALUE(Overall!L225), "")</f>
        <v>44562</v>
      </c>
      <c r="P223" s="7">
        <f>IF(Overall!M225&lt;&gt;"", DATEVALUE(Overall!M225), "")</f>
        <v>44742</v>
      </c>
      <c r="Q223" s="7" t="str">
        <f>IF(Overall!S225&lt;&gt;"",_xlfn.VALUETOTEXT(Overall!S225),"")</f>
        <v>Jan-Jun</v>
      </c>
      <c r="R223" s="7">
        <f>IF(Overall!O225&lt;&gt;"", DATEVALUE(Overall!O225), "")</f>
        <v>44495</v>
      </c>
      <c r="S223" s="7">
        <f>IF(Overall!O225&lt;&gt;"", DATEVALUE(Overall!O225), 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 DATEVALUE(Overall!L226), "")</f>
        <v>44562</v>
      </c>
      <c r="P224" s="7">
        <f>IF(Overall!M226&lt;&gt;"", DATEVALUE(Overall!M226), "")</f>
        <v>44742</v>
      </c>
      <c r="Q224" s="7" t="str">
        <f>IF(Overall!S226&lt;&gt;"",_xlfn.VALUETOTEXT(Overall!S226),"")</f>
        <v>Jan-Jun</v>
      </c>
      <c r="R224" s="7">
        <f>IF(Overall!O226&lt;&gt;"", DATEVALUE(Overall!O226), "")</f>
        <v>44495</v>
      </c>
      <c r="S224" s="7">
        <f>IF(Overall!O226&lt;&gt;"", DATEVALUE(Overall!O226), 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 DATEVALUE(Overall!L227), "")</f>
        <v>44562</v>
      </c>
      <c r="P225" s="7">
        <f>IF(Overall!M227&lt;&gt;"", DATEVALUE(Overall!M227), "")</f>
        <v>44742</v>
      </c>
      <c r="Q225" s="7" t="str">
        <f>IF(Overall!S227&lt;&gt;"",_xlfn.VALUETOTEXT(Overall!S227),"")</f>
        <v>Jan-Jun</v>
      </c>
      <c r="R225" s="7">
        <f>IF(Overall!O227&lt;&gt;"", DATEVALUE(Overall!O227), "")</f>
        <v>44495</v>
      </c>
      <c r="S225" s="7">
        <f>IF(Overall!O227&lt;&gt;"", DATEVALUE(Overall!O227), 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 DATEVALUE(Overall!L228), "")</f>
        <v>44562</v>
      </c>
      <c r="P226" s="7">
        <f>IF(Overall!M228&lt;&gt;"", DATEVALUE(Overall!M228), "")</f>
        <v>44742</v>
      </c>
      <c r="Q226" s="7" t="str">
        <f>IF(Overall!S228&lt;&gt;"",_xlfn.VALUETOTEXT(Overall!S228),"")</f>
        <v>Jan-Jun</v>
      </c>
      <c r="R226" s="7">
        <f>IF(Overall!O228&lt;&gt;"", DATEVALUE(Overall!O228), "")</f>
        <v>44495</v>
      </c>
      <c r="S226" s="7">
        <f>IF(Overall!O228&lt;&gt;"", DATEVALUE(Overall!O228), 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 DATEVALUE(Overall!L229), "")</f>
        <v>44562</v>
      </c>
      <c r="P227" s="7">
        <f>IF(Overall!M229&lt;&gt;"", DATEVALUE(Overall!M229), "")</f>
        <v>44742</v>
      </c>
      <c r="Q227" s="7" t="str">
        <f>IF(Overall!S229&lt;&gt;"",_xlfn.VALUETOTEXT(Overall!S229),"")</f>
        <v>Jan-Jun</v>
      </c>
      <c r="R227" s="7">
        <f>IF(Overall!O229&lt;&gt;"", DATEVALUE(Overall!O229), "")</f>
        <v>44495</v>
      </c>
      <c r="S227" s="7">
        <f>IF(Overall!O229&lt;&gt;"", DATEVALUE(Overall!O229), 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 DATEVALUE(Overall!L230), "")</f>
        <v>44562</v>
      </c>
      <c r="P228" s="7">
        <f>IF(Overall!M230&lt;&gt;"", DATEVALUE(Overall!M230), "")</f>
        <v>44742</v>
      </c>
      <c r="Q228" s="7" t="str">
        <f>IF(Overall!S230&lt;&gt;"",_xlfn.VALUETOTEXT(Overall!S230),"")</f>
        <v>Jan-Jun</v>
      </c>
      <c r="R228" s="7">
        <f>IF(Overall!O230&lt;&gt;"", DATEVALUE(Overall!O230), "")</f>
        <v>44495</v>
      </c>
      <c r="S228" s="7">
        <f>IF(Overall!O230&lt;&gt;"", DATEVALUE(Overall!O230), 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 DATEVALUE(Overall!L231), "")</f>
        <v>44562</v>
      </c>
      <c r="P229" s="7">
        <f>IF(Overall!M231&lt;&gt;"", DATEVALUE(Overall!M231), "")</f>
        <v>44742</v>
      </c>
      <c r="Q229" s="7" t="str">
        <f>IF(Overall!S231&lt;&gt;"",_xlfn.VALUETOTEXT(Overall!S231),"")</f>
        <v>Jan-Jun</v>
      </c>
      <c r="R229" s="7">
        <f>IF(Overall!O231&lt;&gt;"", DATEVALUE(Overall!O231), "")</f>
        <v>44495</v>
      </c>
      <c r="S229" s="7">
        <f>IF(Overall!O231&lt;&gt;"", DATEVALUE(Overall!O231), 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 DATEVALUE(Overall!L232), "")</f>
        <v>44562</v>
      </c>
      <c r="P230" s="7">
        <f>IF(Overall!M232&lt;&gt;"", DATEVALUE(Overall!M232), "")</f>
        <v>44742</v>
      </c>
      <c r="Q230" s="7" t="str">
        <f>IF(Overall!S232&lt;&gt;"",_xlfn.VALUETOTEXT(Overall!S232),"")</f>
        <v>Jan-Jun</v>
      </c>
      <c r="R230" s="7">
        <f>IF(Overall!O232&lt;&gt;"", DATEVALUE(Overall!O232), "")</f>
        <v>44495</v>
      </c>
      <c r="S230" s="7">
        <f>IF(Overall!O232&lt;&gt;"", DATEVALUE(Overall!O232), 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 DATEVALUE(Overall!L233), "")</f>
        <v>44562</v>
      </c>
      <c r="P231" s="7">
        <f>IF(Overall!M233&lt;&gt;"", DATEVALUE(Overall!M233), "")</f>
        <v>44742</v>
      </c>
      <c r="Q231" s="7" t="str">
        <f>IF(Overall!S233&lt;&gt;"",_xlfn.VALUETOTEXT(Overall!S233),"")</f>
        <v>Jan-Jun</v>
      </c>
      <c r="R231" s="7">
        <f>IF(Overall!O233&lt;&gt;"", DATEVALUE(Overall!O233), "")</f>
        <v>44495</v>
      </c>
      <c r="S231" s="7">
        <f>IF(Overall!O233&lt;&gt;"", DATEVALUE(Overall!O233), 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 DATEVALUE(Overall!L234), "")</f>
        <v>44562</v>
      </c>
      <c r="P232" s="7">
        <f>IF(Overall!M234&lt;&gt;"", DATEVALUE(Overall!M234), "")</f>
        <v>44742</v>
      </c>
      <c r="Q232" s="7" t="str">
        <f>IF(Overall!S234&lt;&gt;"",_xlfn.VALUETOTEXT(Overall!S234),"")</f>
        <v>Jan-Jun</v>
      </c>
      <c r="R232" s="7">
        <f>IF(Overall!O234&lt;&gt;"", DATEVALUE(Overall!O234), "")</f>
        <v>44495</v>
      </c>
      <c r="S232" s="7">
        <f>IF(Overall!O234&lt;&gt;"", DATEVALUE(Overall!O234), 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 DATEVALUE(Overall!L235), "")</f>
        <v>44562</v>
      </c>
      <c r="P233" s="7">
        <f>IF(Overall!M235&lt;&gt;"", DATEVALUE(Overall!M235), "")</f>
        <v>44742</v>
      </c>
      <c r="Q233" s="7" t="str">
        <f>IF(Overall!S235&lt;&gt;"",_xlfn.VALUETOTEXT(Overall!S235),"")</f>
        <v>Jan-Jun</v>
      </c>
      <c r="R233" s="7">
        <f>IF(Overall!O235&lt;&gt;"", DATEVALUE(Overall!O235), "")</f>
        <v>44495</v>
      </c>
      <c r="S233" s="7">
        <f>IF(Overall!O235&lt;&gt;"", DATEVALUE(Overall!O235), 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 DATEVALUE(Overall!L236), "")</f>
        <v>44562</v>
      </c>
      <c r="P234" s="7">
        <f>IF(Overall!M236&lt;&gt;"", DATEVALUE(Overall!M236), "")</f>
        <v>44742</v>
      </c>
      <c r="Q234" s="7" t="str">
        <f>IF(Overall!S236&lt;&gt;"",_xlfn.VALUETOTEXT(Overall!S236),"")</f>
        <v>Jan-Jun</v>
      </c>
      <c r="R234" s="7">
        <f>IF(Overall!O236&lt;&gt;"", DATEVALUE(Overall!O236), "")</f>
        <v>44495</v>
      </c>
      <c r="S234" s="7">
        <f>IF(Overall!O236&lt;&gt;"", DATEVALUE(Overall!O236), 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 DATEVALUE(Overall!L237), "")</f>
        <v>44562</v>
      </c>
      <c r="P235" s="7">
        <f>IF(Overall!M237&lt;&gt;"", DATEVALUE(Overall!M237), "")</f>
        <v>44742</v>
      </c>
      <c r="Q235" s="7" t="str">
        <f>IF(Overall!S237&lt;&gt;"",_xlfn.VALUETOTEXT(Overall!S237),"")</f>
        <v>Jan-Jun</v>
      </c>
      <c r="R235" s="7">
        <f>IF(Overall!O237&lt;&gt;"", DATEVALUE(Overall!O237), "")</f>
        <v>44495</v>
      </c>
      <c r="S235" s="7">
        <f>IF(Overall!O237&lt;&gt;"", DATEVALUE(Overall!O237), 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 DATEVALUE(Overall!L238), "")</f>
        <v>44562</v>
      </c>
      <c r="P236" s="7">
        <f>IF(Overall!M238&lt;&gt;"", DATEVALUE(Overall!M238), "")</f>
        <v>44742</v>
      </c>
      <c r="Q236" s="7" t="str">
        <f>IF(Overall!S238&lt;&gt;"",_xlfn.VALUETOTEXT(Overall!S238),"")</f>
        <v>Jan-Jun</v>
      </c>
      <c r="R236" s="7">
        <f>IF(Overall!O238&lt;&gt;"", DATEVALUE(Overall!O238), "")</f>
        <v>44496</v>
      </c>
      <c r="S236" s="7">
        <f>IF(Overall!O238&lt;&gt;"", DATEVALUE(Overall!O238), 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 DATEVALUE(Overall!L239), "")</f>
        <v>44562</v>
      </c>
      <c r="P237" s="7">
        <f>IF(Overall!M239&lt;&gt;"", DATEVALUE(Overall!M239), "")</f>
        <v>44742</v>
      </c>
      <c r="Q237" s="7" t="str">
        <f>IF(Overall!S239&lt;&gt;"",_xlfn.VALUETOTEXT(Overall!S239),"")</f>
        <v>Jan-Jun</v>
      </c>
      <c r="R237" s="7">
        <f>IF(Overall!O239&lt;&gt;"", DATEVALUE(Overall!O239), "")</f>
        <v>44496</v>
      </c>
      <c r="S237" s="7">
        <f>IF(Overall!O239&lt;&gt;"", DATEVALUE(Overall!O239), 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 DATEVALUE(Overall!L240), "")</f>
        <v>44562</v>
      </c>
      <c r="P238" s="7">
        <f>IF(Overall!M240&lt;&gt;"", DATEVALUE(Overall!M240), "")</f>
        <v>44742</v>
      </c>
      <c r="Q238" s="7" t="str">
        <f>IF(Overall!S240&lt;&gt;"",_xlfn.VALUETOTEXT(Overall!S240),"")</f>
        <v>Jan-Jun</v>
      </c>
      <c r="R238" s="7">
        <f>IF(Overall!O240&lt;&gt;"", DATEVALUE(Overall!O240), "")</f>
        <v>44496</v>
      </c>
      <c r="S238" s="7">
        <f>IF(Overall!O240&lt;&gt;"", DATEVALUE(Overall!O240), 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 DATEVALUE(Overall!L241), "")</f>
        <v>44562</v>
      </c>
      <c r="P239" s="7">
        <f>IF(Overall!M241&lt;&gt;"", DATEVALUE(Overall!M241), "")</f>
        <v>44742</v>
      </c>
      <c r="Q239" s="7" t="str">
        <f>IF(Overall!S241&lt;&gt;"",_xlfn.VALUETOTEXT(Overall!S241),"")</f>
        <v>Jan-Jun</v>
      </c>
      <c r="R239" s="7">
        <f>IF(Overall!O241&lt;&gt;"", DATEVALUE(Overall!O241), "")</f>
        <v>44496</v>
      </c>
      <c r="S239" s="7">
        <f>IF(Overall!O241&lt;&gt;"", DATEVALUE(Overall!O241), 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 DATEVALUE(Overall!L242), "")</f>
        <v>44562</v>
      </c>
      <c r="P240" s="7">
        <f>IF(Overall!M242&lt;&gt;"", DATEVALUE(Overall!M242), "")</f>
        <v>44742</v>
      </c>
      <c r="Q240" s="7" t="str">
        <f>IF(Overall!S242&lt;&gt;"",_xlfn.VALUETOTEXT(Overall!S242),"")</f>
        <v>Jan-Jun</v>
      </c>
      <c r="R240" s="7">
        <f>IF(Overall!O242&lt;&gt;"", DATEVALUE(Overall!O242), "")</f>
        <v>44497</v>
      </c>
      <c r="S240" s="7">
        <f>IF(Overall!O242&lt;&gt;"", DATEVALUE(Overall!O242), 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 DATEVALUE(Overall!L243), "")</f>
        <v>44562</v>
      </c>
      <c r="P241" s="7">
        <f>IF(Overall!M243&lt;&gt;"", DATEVALUE(Overall!M243), "")</f>
        <v>44742</v>
      </c>
      <c r="Q241" s="7" t="str">
        <f>IF(Overall!S243&lt;&gt;"",_xlfn.VALUETOTEXT(Overall!S243),"")</f>
        <v>Jan-Jun</v>
      </c>
      <c r="R241" s="7">
        <f>IF(Overall!O243&lt;&gt;"", DATEVALUE(Overall!O243), "")</f>
        <v>44497</v>
      </c>
      <c r="S241" s="7">
        <f>IF(Overall!O243&lt;&gt;"", DATEVALUE(Overall!O243), 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 DATEVALUE(Overall!L244), "")</f>
        <v>44562</v>
      </c>
      <c r="P242" s="7">
        <f>IF(Overall!M244&lt;&gt;"", DATEVALUE(Overall!M244), "")</f>
        <v>44742</v>
      </c>
      <c r="Q242" s="7" t="str">
        <f>IF(Overall!S244&lt;&gt;"",_xlfn.VALUETOTEXT(Overall!S244),"")</f>
        <v>Jan-Jun</v>
      </c>
      <c r="R242" s="7">
        <f>IF(Overall!O244&lt;&gt;"", DATEVALUE(Overall!O244), "")</f>
        <v>44497</v>
      </c>
      <c r="S242" s="7">
        <f>IF(Overall!O244&lt;&gt;"", DATEVALUE(Overall!O244), 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 DATEVALUE(Overall!L245), "")</f>
        <v>44562</v>
      </c>
      <c r="P243" s="7">
        <f>IF(Overall!M245&lt;&gt;"", DATEVALUE(Overall!M245), "")</f>
        <v>44742</v>
      </c>
      <c r="Q243" s="7" t="str">
        <f>IF(Overall!S245&lt;&gt;"",_xlfn.VALUETOTEXT(Overall!S245),"")</f>
        <v>Jan-Jun</v>
      </c>
      <c r="R243" s="7">
        <f>IF(Overall!O245&lt;&gt;"", DATEVALUE(Overall!O245), "")</f>
        <v>44497</v>
      </c>
      <c r="S243" s="7">
        <f>IF(Overall!O245&lt;&gt;"", DATEVALUE(Overall!O245), 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 DATEVALUE(Overall!L246), "")</f>
        <v>44562</v>
      </c>
      <c r="P244" s="7">
        <f>IF(Overall!M246&lt;&gt;"", DATEVALUE(Overall!M246), "")</f>
        <v>44742</v>
      </c>
      <c r="Q244" s="7" t="str">
        <f>IF(Overall!S246&lt;&gt;"",_xlfn.VALUETOTEXT(Overall!S246),"")</f>
        <v>Jan-Jun</v>
      </c>
      <c r="R244" s="7">
        <f>IF(Overall!O246&lt;&gt;"", DATEVALUE(Overall!O246), "")</f>
        <v>44497</v>
      </c>
      <c r="S244" s="7">
        <f>IF(Overall!O246&lt;&gt;"", DATEVALUE(Overall!O246), 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 DATEVALUE(Overall!L247), "")</f>
        <v>44562</v>
      </c>
      <c r="P245" s="7">
        <f>IF(Overall!M247&lt;&gt;"", DATEVALUE(Overall!M247), "")</f>
        <v>44742</v>
      </c>
      <c r="Q245" s="7" t="str">
        <f>IF(Overall!S247&lt;&gt;"",_xlfn.VALUETOTEXT(Overall!S247),"")</f>
        <v>Jan-Jun</v>
      </c>
      <c r="R245" s="7">
        <f>IF(Overall!O247&lt;&gt;"", DATEVALUE(Overall!O247), "")</f>
        <v>44497</v>
      </c>
      <c r="S245" s="7">
        <f>IF(Overall!O247&lt;&gt;"", DATEVALUE(Overall!O247), 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 DATEVALUE(Overall!L248), "")</f>
        <v>44562</v>
      </c>
      <c r="P246" s="7">
        <f>IF(Overall!M248&lt;&gt;"", DATEVALUE(Overall!M248), "")</f>
        <v>44742</v>
      </c>
      <c r="Q246" s="7" t="str">
        <f>IF(Overall!S248&lt;&gt;"",_xlfn.VALUETOTEXT(Overall!S248),"")</f>
        <v>Jan-Jun</v>
      </c>
      <c r="R246" s="7">
        <f>IF(Overall!O248&lt;&gt;"", DATEVALUE(Overall!O248), "")</f>
        <v>44497</v>
      </c>
      <c r="S246" s="7">
        <f>IF(Overall!O248&lt;&gt;"", DATEVALUE(Overall!O248), 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 DATEVALUE(Overall!L249), "")</f>
        <v>44562</v>
      </c>
      <c r="P247" s="7">
        <f>IF(Overall!M249&lt;&gt;"", DATEVALUE(Overall!M249), "")</f>
        <v>44742</v>
      </c>
      <c r="Q247" s="7" t="str">
        <f>IF(Overall!S249&lt;&gt;"",_xlfn.VALUETOTEXT(Overall!S249),"")</f>
        <v>Jan-Jun</v>
      </c>
      <c r="R247" s="7">
        <f>IF(Overall!O249&lt;&gt;"", DATEVALUE(Overall!O249), "")</f>
        <v>44497</v>
      </c>
      <c r="S247" s="7">
        <f>IF(Overall!O249&lt;&gt;"", DATEVALUE(Overall!O249), 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 DATEVALUE(Overall!L250), "")</f>
        <v>44562</v>
      </c>
      <c r="P248" s="7">
        <f>IF(Overall!M250&lt;&gt;"", DATEVALUE(Overall!M250), "")</f>
        <v>44742</v>
      </c>
      <c r="Q248" s="7" t="str">
        <f>IF(Overall!S250&lt;&gt;"",_xlfn.VALUETOTEXT(Overall!S250),"")</f>
        <v>Jan-Jun</v>
      </c>
      <c r="R248" s="7">
        <f>IF(Overall!O250&lt;&gt;"", DATEVALUE(Overall!O250), "")</f>
        <v>44497</v>
      </c>
      <c r="S248" s="7">
        <f>IF(Overall!O250&lt;&gt;"", DATEVALUE(Overall!O250), 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 DATEVALUE(Overall!L251), "")</f>
        <v>44562</v>
      </c>
      <c r="P249" s="7">
        <f>IF(Overall!M251&lt;&gt;"", DATEVALUE(Overall!M251), "")</f>
        <v>44742</v>
      </c>
      <c r="Q249" s="7" t="str">
        <f>IF(Overall!S251&lt;&gt;"",_xlfn.VALUETOTEXT(Overall!S251),"")</f>
        <v>Jan-Jun</v>
      </c>
      <c r="R249" s="7">
        <f>IF(Overall!O251&lt;&gt;"", DATEVALUE(Overall!O251), "")</f>
        <v>44497</v>
      </c>
      <c r="S249" s="7">
        <f>IF(Overall!O251&lt;&gt;"", DATEVALUE(Overall!O251), 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 DATEVALUE(Overall!L252), "")</f>
        <v>44562</v>
      </c>
      <c r="P250" s="7">
        <f>IF(Overall!M252&lt;&gt;"", DATEVALUE(Overall!M252), "")</f>
        <v>44742</v>
      </c>
      <c r="Q250" s="7" t="str">
        <f>IF(Overall!S252&lt;&gt;"",_xlfn.VALUETOTEXT(Overall!S252),"")</f>
        <v>Jan-Jun</v>
      </c>
      <c r="R250" s="7">
        <f>IF(Overall!O252&lt;&gt;"", DATEVALUE(Overall!O252), "")</f>
        <v>44497</v>
      </c>
      <c r="S250" s="7">
        <f>IF(Overall!O252&lt;&gt;"", DATEVALUE(Overall!O252), 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 DATEVALUE(Overall!L253), "")</f>
        <v>44562</v>
      </c>
      <c r="P251" s="7">
        <f>IF(Overall!M253&lt;&gt;"", DATEVALUE(Overall!M253), "")</f>
        <v>44742</v>
      </c>
      <c r="Q251" s="7" t="str">
        <f>IF(Overall!S253&lt;&gt;"",_xlfn.VALUETOTEXT(Overall!S253),"")</f>
        <v>Jan-Jun</v>
      </c>
      <c r="R251" s="7">
        <f>IF(Overall!O253&lt;&gt;"", DATEVALUE(Overall!O253), "")</f>
        <v>44498</v>
      </c>
      <c r="S251" s="7">
        <f>IF(Overall!O253&lt;&gt;"", DATEVALUE(Overall!O253), 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 DATEVALUE(Overall!L254), "")</f>
        <v>44562</v>
      </c>
      <c r="P252" s="7">
        <f>IF(Overall!M254&lt;&gt;"", DATEVALUE(Overall!M254), "")</f>
        <v>44742</v>
      </c>
      <c r="Q252" s="7" t="str">
        <f>IF(Overall!S254&lt;&gt;"",_xlfn.VALUETOTEXT(Overall!S254),"")</f>
        <v>Jan-Jun</v>
      </c>
      <c r="R252" s="7">
        <f>IF(Overall!O254&lt;&gt;"", DATEVALUE(Overall!O254), "")</f>
        <v>44498</v>
      </c>
      <c r="S252" s="7">
        <f>IF(Overall!O254&lt;&gt;"", DATEVALUE(Overall!O254), 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 DATEVALUE(Overall!L255), "")</f>
        <v>44562</v>
      </c>
      <c r="P253" s="7">
        <f>IF(Overall!M255&lt;&gt;"", DATEVALUE(Overall!M255), "")</f>
        <v>44742</v>
      </c>
      <c r="Q253" s="7" t="str">
        <f>IF(Overall!S255&lt;&gt;"",_xlfn.VALUETOTEXT(Overall!S255),"")</f>
        <v>Jan-Jun</v>
      </c>
      <c r="R253" s="7">
        <f>IF(Overall!O255&lt;&gt;"", DATEVALUE(Overall!O255), "")</f>
        <v>44498</v>
      </c>
      <c r="S253" s="7">
        <f>IF(Overall!O255&lt;&gt;"", DATEVALUE(Overall!O255), 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 DATEVALUE(Overall!L256), "")</f>
        <v>44562</v>
      </c>
      <c r="P254" s="7">
        <f>IF(Overall!M256&lt;&gt;"", DATEVALUE(Overall!M256), "")</f>
        <v>44742</v>
      </c>
      <c r="Q254" s="7" t="str">
        <f>IF(Overall!S256&lt;&gt;"",_xlfn.VALUETOTEXT(Overall!S256),"")</f>
        <v>Jan-Jun</v>
      </c>
      <c r="R254" s="7">
        <f>IF(Overall!O256&lt;&gt;"", DATEVALUE(Overall!O256), "")</f>
        <v>44498</v>
      </c>
      <c r="S254" s="7">
        <f>IF(Overall!O256&lt;&gt;"", DATEVALUE(Overall!O256), 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 DATEVALUE(Overall!L257), "")</f>
        <v>44562</v>
      </c>
      <c r="P255" s="7">
        <f>IF(Overall!M257&lt;&gt;"", DATEVALUE(Overall!M257), "")</f>
        <v>44742</v>
      </c>
      <c r="Q255" s="7" t="str">
        <f>IF(Overall!S257&lt;&gt;"",_xlfn.VALUETOTEXT(Overall!S257),"")</f>
        <v>Jan-Jun</v>
      </c>
      <c r="R255" s="7">
        <f>IF(Overall!O257&lt;&gt;"", DATEVALUE(Overall!O257), "")</f>
        <v>44498</v>
      </c>
      <c r="S255" s="7">
        <f>IF(Overall!O257&lt;&gt;"", DATEVALUE(Overall!O257), 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 DATEVALUE(Overall!L258), "")</f>
        <v>44562</v>
      </c>
      <c r="P256" s="7">
        <f>IF(Overall!M258&lt;&gt;"", DATEVALUE(Overall!M258), "")</f>
        <v>44742</v>
      </c>
      <c r="Q256" s="7" t="str">
        <f>IF(Overall!S258&lt;&gt;"",_xlfn.VALUETOTEXT(Overall!S258),"")</f>
        <v>Jan-Jun</v>
      </c>
      <c r="R256" s="7">
        <f>IF(Overall!O258&lt;&gt;"", DATEVALUE(Overall!O258), "")</f>
        <v>44498</v>
      </c>
      <c r="S256" s="7">
        <f>IF(Overall!O258&lt;&gt;"", DATEVALUE(Overall!O258), 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 DATEVALUE(Overall!L259), "")</f>
        <v>44562</v>
      </c>
      <c r="P257" s="7">
        <f>IF(Overall!M259&lt;&gt;"", DATEVALUE(Overall!M259), "")</f>
        <v>44742</v>
      </c>
      <c r="Q257" s="7" t="str">
        <f>IF(Overall!S259&lt;&gt;"",_xlfn.VALUETOTEXT(Overall!S259),"")</f>
        <v>Jan-Jun</v>
      </c>
      <c r="R257" s="7">
        <f>IF(Overall!O259&lt;&gt;"", DATEVALUE(Overall!O259), "")</f>
        <v>44498</v>
      </c>
      <c r="S257" s="7">
        <f>IF(Overall!O259&lt;&gt;"", DATEVALUE(Overall!O259), 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 DATEVALUE(Overall!L260), "")</f>
        <v>44562</v>
      </c>
      <c r="P258" s="7">
        <f>IF(Overall!M260&lt;&gt;"", DATEVALUE(Overall!M260), "")</f>
        <v>44742</v>
      </c>
      <c r="Q258" s="7" t="str">
        <f>IF(Overall!S260&lt;&gt;"",_xlfn.VALUETOTEXT(Overall!S260),"")</f>
        <v>Jan-Jun</v>
      </c>
      <c r="R258" s="7">
        <f>IF(Overall!O260&lt;&gt;"", DATEVALUE(Overall!O260), "")</f>
        <v>44498</v>
      </c>
      <c r="S258" s="7">
        <f>IF(Overall!O260&lt;&gt;"", DATEVALUE(Overall!O260), 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 DATEVALUE(Overall!L261), "")</f>
        <v>44562</v>
      </c>
      <c r="P259" s="7">
        <f>IF(Overall!M261&lt;&gt;"", DATEVALUE(Overall!M261), "")</f>
        <v>44742</v>
      </c>
      <c r="Q259" s="7" t="str">
        <f>IF(Overall!S261&lt;&gt;"",_xlfn.VALUETOTEXT(Overall!S261),"")</f>
        <v>Jan-Jun</v>
      </c>
      <c r="R259" s="7">
        <f>IF(Overall!O261&lt;&gt;"", DATEVALUE(Overall!O261), "")</f>
        <v>44501</v>
      </c>
      <c r="S259" s="7">
        <f>IF(Overall!O261&lt;&gt;"", DATEVALUE(Overall!O261), 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 DATEVALUE(Overall!L262), "")</f>
        <v>44562</v>
      </c>
      <c r="P260" s="7">
        <f>IF(Overall!M262&lt;&gt;"", DATEVALUE(Overall!M262), "")</f>
        <v>44742</v>
      </c>
      <c r="Q260" s="7" t="str">
        <f>IF(Overall!S262&lt;&gt;"",_xlfn.VALUETOTEXT(Overall!S262),"")</f>
        <v>Jan-Jun</v>
      </c>
      <c r="R260" s="7">
        <f>IF(Overall!O262&lt;&gt;"", DATEVALUE(Overall!O262), "")</f>
        <v>44501</v>
      </c>
      <c r="S260" s="7">
        <f>IF(Overall!O262&lt;&gt;"", DATEVALUE(Overall!O262), 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 DATEVALUE(Overall!L263), "")</f>
        <v>44562</v>
      </c>
      <c r="P261" s="7">
        <f>IF(Overall!M263&lt;&gt;"", DATEVALUE(Overall!M263), "")</f>
        <v>44742</v>
      </c>
      <c r="Q261" s="7" t="str">
        <f>IF(Overall!S263&lt;&gt;"",_xlfn.VALUETOTEXT(Overall!S263),"")</f>
        <v>Jan-Jun</v>
      </c>
      <c r="R261" s="7">
        <f>IF(Overall!O263&lt;&gt;"", DATEVALUE(Overall!O263), "")</f>
        <v>44501</v>
      </c>
      <c r="S261" s="7">
        <f>IF(Overall!O263&lt;&gt;"", DATEVALUE(Overall!O263), 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 DATEVALUE(Overall!L264), "")</f>
        <v>44562</v>
      </c>
      <c r="P262" s="7">
        <f>IF(Overall!M264&lt;&gt;"", DATEVALUE(Overall!M264), "")</f>
        <v>44742</v>
      </c>
      <c r="Q262" s="7" t="str">
        <f>IF(Overall!S264&lt;&gt;"",_xlfn.VALUETOTEXT(Overall!S264),"")</f>
        <v>Jan-Jun</v>
      </c>
      <c r="R262" s="7">
        <f>IF(Overall!O264&lt;&gt;"", DATEVALUE(Overall!O264), "")</f>
        <v>44501</v>
      </c>
      <c r="S262" s="7">
        <f>IF(Overall!O264&lt;&gt;"", DATEVALUE(Overall!O264), 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 DATEVALUE(Overall!L265), "")</f>
        <v>44562</v>
      </c>
      <c r="P263" s="7">
        <f>IF(Overall!M265&lt;&gt;"", DATEVALUE(Overall!M265), "")</f>
        <v>44742</v>
      </c>
      <c r="Q263" s="7" t="str">
        <f>IF(Overall!S265&lt;&gt;"",_xlfn.VALUETOTEXT(Overall!S265),"")</f>
        <v>Jan-Jun</v>
      </c>
      <c r="R263" s="7">
        <f>IF(Overall!O265&lt;&gt;"", DATEVALUE(Overall!O265), "")</f>
        <v>44501</v>
      </c>
      <c r="S263" s="7">
        <f>IF(Overall!O265&lt;&gt;"", DATEVALUE(Overall!O265), 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 DATEVALUE(Overall!L266), "")</f>
        <v>44743</v>
      </c>
      <c r="P264" s="7">
        <f>IF(Overall!M266&lt;&gt;"", DATEVALUE(Overall!M266), "")</f>
        <v>44773</v>
      </c>
      <c r="Q264" s="7" t="str">
        <f>IF(Overall!S266&lt;&gt;"",_xlfn.VALUETOTEXT(Overall!S266),"")</f>
        <v>Jul</v>
      </c>
      <c r="R264" s="7">
        <f>IF(Overall!O266&lt;&gt;"", DATEVALUE(Overall!O266), "")</f>
        <v>44502</v>
      </c>
      <c r="S264" s="7">
        <f>IF(Overall!O266&lt;&gt;"", DATEVALUE(Overall!O266), 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 DATEVALUE(Overall!L267), "")</f>
        <v>44743</v>
      </c>
      <c r="P265" s="7">
        <f>IF(Overall!M267&lt;&gt;"", DATEVALUE(Overall!M267), "")</f>
        <v>44834</v>
      </c>
      <c r="Q265" s="7" t="str">
        <f>IF(Overall!S267&lt;&gt;"",_xlfn.VALUETOTEXT(Overall!S267),"")</f>
        <v>Jul-Sep</v>
      </c>
      <c r="R265" s="7">
        <f>IF(Overall!O267&lt;&gt;"", DATEVALUE(Overall!O267), "")</f>
        <v>44502</v>
      </c>
      <c r="S265" s="7">
        <f>IF(Overall!O267&lt;&gt;"", DATEVALUE(Overall!O267), 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 DATEVALUE(Overall!L268), "")</f>
        <v>44743</v>
      </c>
      <c r="P266" s="7">
        <f>IF(Overall!M268&lt;&gt;"", DATEVALUE(Overall!M268), "")</f>
        <v>44773</v>
      </c>
      <c r="Q266" s="7" t="str">
        <f>IF(Overall!S268&lt;&gt;"",_xlfn.VALUETOTEXT(Overall!S268),"")</f>
        <v>Jul</v>
      </c>
      <c r="R266" s="7">
        <f>IF(Overall!O268&lt;&gt;"", DATEVALUE(Overall!O268), "")</f>
        <v>44502</v>
      </c>
      <c r="S266" s="7">
        <f>IF(Overall!O268&lt;&gt;"", DATEVALUE(Overall!O268), 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 DATEVALUE(Overall!L269), "")</f>
        <v>44743</v>
      </c>
      <c r="P267" s="7">
        <f>IF(Overall!M269&lt;&gt;"", DATEVALUE(Overall!M269), "")</f>
        <v>44773</v>
      </c>
      <c r="Q267" s="7" t="str">
        <f>IF(Overall!S269&lt;&gt;"",_xlfn.VALUETOTEXT(Overall!S269),"")</f>
        <v>Jul</v>
      </c>
      <c r="R267" s="7">
        <f>IF(Overall!O269&lt;&gt;"", DATEVALUE(Overall!O269), "")</f>
        <v>44502</v>
      </c>
      <c r="S267" s="7">
        <f>IF(Overall!O269&lt;&gt;"", DATEVALUE(Overall!O269), 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 DATEVALUE(Overall!L270), "")</f>
        <v>44743</v>
      </c>
      <c r="P268" s="7">
        <f>IF(Overall!M270&lt;&gt;"", DATEVALUE(Overall!M270), "")</f>
        <v>44834</v>
      </c>
      <c r="Q268" s="7" t="str">
        <f>IF(Overall!S270&lt;&gt;"",_xlfn.VALUETOTEXT(Overall!S270),"")</f>
        <v>Jul-Sep</v>
      </c>
      <c r="R268" s="7">
        <f>IF(Overall!O270&lt;&gt;"", DATEVALUE(Overall!O270), "")</f>
        <v>44502</v>
      </c>
      <c r="S268" s="7">
        <f>IF(Overall!O270&lt;&gt;"", DATEVALUE(Overall!O270), 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 DATEVALUE(Overall!L271), "")</f>
        <v>44774</v>
      </c>
      <c r="P269" s="7">
        <f>IF(Overall!M271&lt;&gt;"", DATEVALUE(Overall!M271), "")</f>
        <v>44804</v>
      </c>
      <c r="Q269" s="7" t="str">
        <f>IF(Overall!S271&lt;&gt;"",_xlfn.VALUETOTEXT(Overall!S271),"")</f>
        <v>Aug</v>
      </c>
      <c r="R269" s="7">
        <f>IF(Overall!O271&lt;&gt;"", DATEVALUE(Overall!O271), "")</f>
        <v>44504</v>
      </c>
      <c r="S269" s="7">
        <f>IF(Overall!O271&lt;&gt;"", DATEVALUE(Overall!O271), 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 DATEVALUE(Overall!L272), "")</f>
        <v>44805</v>
      </c>
      <c r="P270" s="7">
        <f>IF(Overall!M272&lt;&gt;"", DATEVALUE(Overall!M272), "")</f>
        <v>44834</v>
      </c>
      <c r="Q270" s="7" t="str">
        <f>IF(Overall!S272&lt;&gt;"",_xlfn.VALUETOTEXT(Overall!S272),"")</f>
        <v>Sep</v>
      </c>
      <c r="R270" s="7">
        <f>IF(Overall!O272&lt;&gt;"", DATEVALUE(Overall!O272), "")</f>
        <v>44504</v>
      </c>
      <c r="S270" s="7">
        <f>IF(Overall!O272&lt;&gt;"", DATEVALUE(Overall!O272), 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 DATEVALUE(Overall!L273), "")</f>
        <v>44774</v>
      </c>
      <c r="P271" s="7">
        <f>IF(Overall!M273&lt;&gt;"", DATEVALUE(Overall!M273), "")</f>
        <v>44804</v>
      </c>
      <c r="Q271" s="7" t="str">
        <f>IF(Overall!S273&lt;&gt;"",_xlfn.VALUETOTEXT(Overall!S273),"")</f>
        <v>Aug</v>
      </c>
      <c r="R271" s="7">
        <f>IF(Overall!O273&lt;&gt;"", DATEVALUE(Overall!O273), "")</f>
        <v>44504</v>
      </c>
      <c r="S271" s="7">
        <f>IF(Overall!O273&lt;&gt;"", DATEVALUE(Overall!O273), 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 DATEVALUE(Overall!L274), "")</f>
        <v>44743</v>
      </c>
      <c r="P272" s="7">
        <f>IF(Overall!M274&lt;&gt;"", DATEVALUE(Overall!M274), "")</f>
        <v>44773</v>
      </c>
      <c r="Q272" s="7" t="str">
        <f>IF(Overall!S274&lt;&gt;"",_xlfn.VALUETOTEXT(Overall!S274),"")</f>
        <v>Jul</v>
      </c>
      <c r="R272" s="7">
        <f>IF(Overall!O274&lt;&gt;"", DATEVALUE(Overall!O274), "")</f>
        <v>44504</v>
      </c>
      <c r="S272" s="7">
        <f>IF(Overall!O274&lt;&gt;"", DATEVALUE(Overall!O274), 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 DATEVALUE(Overall!L275), "")</f>
        <v>44805</v>
      </c>
      <c r="P273" s="7">
        <f>IF(Overall!M275&lt;&gt;"", DATEVALUE(Overall!M275), "")</f>
        <v>44834</v>
      </c>
      <c r="Q273" s="7" t="str">
        <f>IF(Overall!S275&lt;&gt;"",_xlfn.VALUETOTEXT(Overall!S275),"")</f>
        <v>Sep</v>
      </c>
      <c r="R273" s="7">
        <f>IF(Overall!O275&lt;&gt;"", DATEVALUE(Overall!O275), "")</f>
        <v>44504</v>
      </c>
      <c r="S273" s="7">
        <f>IF(Overall!O275&lt;&gt;"", DATEVALUE(Overall!O275), 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 DATEVALUE(Overall!L276), "")</f>
        <v>44805</v>
      </c>
      <c r="P274" s="7">
        <f>IF(Overall!M276&lt;&gt;"", DATEVALUE(Overall!M276), "")</f>
        <v>44834</v>
      </c>
      <c r="Q274" s="7" t="str">
        <f>IF(Overall!S276&lt;&gt;"",_xlfn.VALUETOTEXT(Overall!S276),"")</f>
        <v>Sep</v>
      </c>
      <c r="R274" s="7">
        <f>IF(Overall!O276&lt;&gt;"", DATEVALUE(Overall!O276), "")</f>
        <v>44504</v>
      </c>
      <c r="S274" s="7">
        <f>IF(Overall!O276&lt;&gt;"", DATEVALUE(Overall!O276), 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 DATEVALUE(Overall!L277), "")</f>
        <v>44774</v>
      </c>
      <c r="P275" s="7">
        <f>IF(Overall!M277&lt;&gt;"", DATEVALUE(Overall!M277), "")</f>
        <v>44804</v>
      </c>
      <c r="Q275" s="7" t="str">
        <f>IF(Overall!S277&lt;&gt;"",_xlfn.VALUETOTEXT(Overall!S277),"")</f>
        <v>Aug</v>
      </c>
      <c r="R275" s="7">
        <f>IF(Overall!O277&lt;&gt;"", DATEVALUE(Overall!O277), "")</f>
        <v>44504</v>
      </c>
      <c r="S275" s="7">
        <f>IF(Overall!O277&lt;&gt;"", DATEVALUE(Overall!O277), 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 DATEVALUE(Overall!L278), "")</f>
        <v>44743</v>
      </c>
      <c r="P276" s="7">
        <f>IF(Overall!M278&lt;&gt;"", DATEVALUE(Overall!M278), "")</f>
        <v>44834</v>
      </c>
      <c r="Q276" s="7" t="str">
        <f>IF(Overall!S278&lt;&gt;"",_xlfn.VALUETOTEXT(Overall!S278),"")</f>
        <v>Jul-Sep</v>
      </c>
      <c r="R276" s="7">
        <f>IF(Overall!O278&lt;&gt;"", DATEVALUE(Overall!O278), "")</f>
        <v>44505</v>
      </c>
      <c r="S276" s="7">
        <f>IF(Overall!O278&lt;&gt;"", DATEVALUE(Overall!O278), 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 DATEVALUE(Overall!L279), "")</f>
        <v>44743</v>
      </c>
      <c r="P277" s="7">
        <f>IF(Overall!M279&lt;&gt;"", DATEVALUE(Overall!M279), "")</f>
        <v>44773</v>
      </c>
      <c r="Q277" s="7" t="str">
        <f>IF(Overall!S279&lt;&gt;"",_xlfn.VALUETOTEXT(Overall!S279),"")</f>
        <v>Jul</v>
      </c>
      <c r="R277" s="7">
        <f>IF(Overall!O279&lt;&gt;"", DATEVALUE(Overall!O279), "")</f>
        <v>44505</v>
      </c>
      <c r="S277" s="7">
        <f>IF(Overall!O279&lt;&gt;"", DATEVALUE(Overall!O279), 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 DATEVALUE(Overall!L280), "")</f>
        <v>44743</v>
      </c>
      <c r="P278" s="7">
        <f>IF(Overall!M280&lt;&gt;"", DATEVALUE(Overall!M280), "")</f>
        <v>44834</v>
      </c>
      <c r="Q278" s="7" t="str">
        <f>IF(Overall!S280&lt;&gt;"",_xlfn.VALUETOTEXT(Overall!S280),"")</f>
        <v>Jul-Sep</v>
      </c>
      <c r="R278" s="7">
        <f>IF(Overall!O280&lt;&gt;"", DATEVALUE(Overall!O280), "")</f>
        <v>44505</v>
      </c>
      <c r="S278" s="7">
        <f>IF(Overall!O280&lt;&gt;"", DATEVALUE(Overall!O280), 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 DATEVALUE(Overall!L281), "")</f>
        <v>44743</v>
      </c>
      <c r="P279" s="7">
        <f>IF(Overall!M281&lt;&gt;"", DATEVALUE(Overall!M281), "")</f>
        <v>44834</v>
      </c>
      <c r="Q279" s="7" t="str">
        <f>IF(Overall!S281&lt;&gt;"",_xlfn.VALUETOTEXT(Overall!S281),"")</f>
        <v>Jul-Sep</v>
      </c>
      <c r="R279" s="7">
        <f>IF(Overall!O281&lt;&gt;"", DATEVALUE(Overall!O281), "")</f>
        <v>44505</v>
      </c>
      <c r="S279" s="7">
        <f>IF(Overall!O281&lt;&gt;"", DATEVALUE(Overall!O281), 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 DATEVALUE(Overall!L282), "")</f>
        <v>44743</v>
      </c>
      <c r="P280" s="7">
        <f>IF(Overall!M282&lt;&gt;"", DATEVALUE(Overall!M282), "")</f>
        <v>44834</v>
      </c>
      <c r="Q280" s="7" t="str">
        <f>IF(Overall!S282&lt;&gt;"",_xlfn.VALUETOTEXT(Overall!S282),"")</f>
        <v>Jul-Sep</v>
      </c>
      <c r="R280" s="7">
        <f>IF(Overall!O282&lt;&gt;"", DATEVALUE(Overall!O282), "")</f>
        <v>44505</v>
      </c>
      <c r="S280" s="7">
        <f>IF(Overall!O282&lt;&gt;"", DATEVALUE(Overall!O282), 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 DATEVALUE(Overall!L283), "")</f>
        <v>44743</v>
      </c>
      <c r="P281" s="7">
        <f>IF(Overall!M283&lt;&gt;"", DATEVALUE(Overall!M283), "")</f>
        <v>44834</v>
      </c>
      <c r="Q281" s="7" t="str">
        <f>IF(Overall!S283&lt;&gt;"",_xlfn.VALUETOTEXT(Overall!S283),"")</f>
        <v>Jul-Sep</v>
      </c>
      <c r="R281" s="7">
        <f>IF(Overall!O283&lt;&gt;"", DATEVALUE(Overall!O283), "")</f>
        <v>44505</v>
      </c>
      <c r="S281" s="7">
        <f>IF(Overall!O283&lt;&gt;"", DATEVALUE(Overall!O283), 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 DATEVALUE(Overall!L284), "")</f>
        <v>44743</v>
      </c>
      <c r="P282" s="7">
        <f>IF(Overall!M284&lt;&gt;"", DATEVALUE(Overall!M284), "")</f>
        <v>44834</v>
      </c>
      <c r="Q282" s="7" t="str">
        <f>IF(Overall!S284&lt;&gt;"",_xlfn.VALUETOTEXT(Overall!S284),"")</f>
        <v>Jul-Sep</v>
      </c>
      <c r="R282" s="7">
        <f>IF(Overall!O284&lt;&gt;"", DATEVALUE(Overall!O284), "")</f>
        <v>44505</v>
      </c>
      <c r="S282" s="7">
        <f>IF(Overall!O284&lt;&gt;"", DATEVALUE(Overall!O284), 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 DATEVALUE(Overall!L285), "")</f>
        <v>44743</v>
      </c>
      <c r="P283" s="7">
        <f>IF(Overall!M285&lt;&gt;"", DATEVALUE(Overall!M285), "")</f>
        <v>44926</v>
      </c>
      <c r="Q283" s="7" t="str">
        <f>IF(Overall!S285&lt;&gt;"",_xlfn.VALUETOTEXT(Overall!S285),"")</f>
        <v>Jul-Dec</v>
      </c>
      <c r="R283" s="7">
        <f>IF(Overall!O285&lt;&gt;"", DATEVALUE(Overall!O285), "")</f>
        <v>44505</v>
      </c>
      <c r="S283" s="7">
        <f>IF(Overall!O285&lt;&gt;"", DATEVALUE(Overall!O285), 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 DATEVALUE(Overall!L286), "")</f>
        <v>44743</v>
      </c>
      <c r="P284" s="7">
        <f>IF(Overall!M286&lt;&gt;"", DATEVALUE(Overall!M286), "")</f>
        <v>44834</v>
      </c>
      <c r="Q284" s="7" t="str">
        <f>IF(Overall!S286&lt;&gt;"",_xlfn.VALUETOTEXT(Overall!S286),"")</f>
        <v>Jul-Sep</v>
      </c>
      <c r="R284" s="7">
        <f>IF(Overall!O286&lt;&gt;"", DATEVALUE(Overall!O286), "")</f>
        <v>44505</v>
      </c>
      <c r="S284" s="7">
        <f>IF(Overall!O286&lt;&gt;"", DATEVALUE(Overall!O286), 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 DATEVALUE(Overall!L287), "")</f>
        <v>44743</v>
      </c>
      <c r="P285" s="7">
        <f>IF(Overall!M287&lt;&gt;"", DATEVALUE(Overall!M287), "")</f>
        <v>44834</v>
      </c>
      <c r="Q285" s="7" t="str">
        <f>IF(Overall!S287&lt;&gt;"",_xlfn.VALUETOTEXT(Overall!S287),"")</f>
        <v>Jul-Sep</v>
      </c>
      <c r="R285" s="7">
        <f>IF(Overall!O287&lt;&gt;"", DATEVALUE(Overall!O287), "")</f>
        <v>44505</v>
      </c>
      <c r="S285" s="7">
        <f>IF(Overall!O287&lt;&gt;"", DATEVALUE(Overall!O287), 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 DATEVALUE(Overall!L288), "")</f>
        <v>44743</v>
      </c>
      <c r="P286" s="7">
        <f>IF(Overall!M288&lt;&gt;"", DATEVALUE(Overall!M288), "")</f>
        <v>44834</v>
      </c>
      <c r="Q286" s="7" t="str">
        <f>IF(Overall!S288&lt;&gt;"",_xlfn.VALUETOTEXT(Overall!S288),"")</f>
        <v>Jul-Sep</v>
      </c>
      <c r="R286" s="7">
        <f>IF(Overall!O288&lt;&gt;"", DATEVALUE(Overall!O288), "")</f>
        <v>44505</v>
      </c>
      <c r="S286" s="7">
        <f>IF(Overall!O288&lt;&gt;"", DATEVALUE(Overall!O288), 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 DATEVALUE(Overall!L289), "")</f>
        <v>44743</v>
      </c>
      <c r="P287" s="7">
        <f>IF(Overall!M289&lt;&gt;"", DATEVALUE(Overall!M289), "")</f>
        <v>44773</v>
      </c>
      <c r="Q287" s="7" t="str">
        <f>IF(Overall!S289&lt;&gt;"",_xlfn.VALUETOTEXT(Overall!S289),"")</f>
        <v>Jul</v>
      </c>
      <c r="R287" s="7">
        <f>IF(Overall!O289&lt;&gt;"", DATEVALUE(Overall!O289), "")</f>
        <v>44508</v>
      </c>
      <c r="S287" s="7">
        <f>IF(Overall!O289&lt;&gt;"", DATEVALUE(Overall!O289), 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 DATEVALUE(Overall!L290), "")</f>
        <v>44743</v>
      </c>
      <c r="P288" s="7">
        <f>IF(Overall!M290&lt;&gt;"", DATEVALUE(Overall!M290), "")</f>
        <v>44773</v>
      </c>
      <c r="Q288" s="7" t="str">
        <f>IF(Overall!S290&lt;&gt;"",_xlfn.VALUETOTEXT(Overall!S290),"")</f>
        <v>Jul</v>
      </c>
      <c r="R288" s="7">
        <f>IF(Overall!O290&lt;&gt;"", DATEVALUE(Overall!O290), "")</f>
        <v>44508</v>
      </c>
      <c r="S288" s="7">
        <f>IF(Overall!O290&lt;&gt;"", DATEVALUE(Overall!O290), 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 DATEVALUE(Overall!L291), "")</f>
        <v>44743</v>
      </c>
      <c r="P289" s="7">
        <f>IF(Overall!M291&lt;&gt;"", DATEVALUE(Overall!M291), "")</f>
        <v>44773</v>
      </c>
      <c r="Q289" s="7" t="str">
        <f>IF(Overall!S291&lt;&gt;"",_xlfn.VALUETOTEXT(Overall!S291),"")</f>
        <v>Jul</v>
      </c>
      <c r="R289" s="7">
        <f>IF(Overall!O291&lt;&gt;"", DATEVALUE(Overall!O291), "")</f>
        <v>44508</v>
      </c>
      <c r="S289" s="7">
        <f>IF(Overall!O291&lt;&gt;"", DATEVALUE(Overall!O291), 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 DATEVALUE(Overall!L292), "")</f>
        <v>44743</v>
      </c>
      <c r="P290" s="7">
        <f>IF(Overall!M292&lt;&gt;"", DATEVALUE(Overall!M292), "")</f>
        <v>44773</v>
      </c>
      <c r="Q290" s="7" t="str">
        <f>IF(Overall!S292&lt;&gt;"",_xlfn.VALUETOTEXT(Overall!S292),"")</f>
        <v>Jul</v>
      </c>
      <c r="R290" s="7">
        <f>IF(Overall!O292&lt;&gt;"", DATEVALUE(Overall!O292), "")</f>
        <v>44508</v>
      </c>
      <c r="S290" s="7">
        <f>IF(Overall!O292&lt;&gt;"", DATEVALUE(Overall!O292), 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 DATEVALUE(Overall!L293), "")</f>
        <v>44743</v>
      </c>
      <c r="P291" s="7">
        <f>IF(Overall!M293&lt;&gt;"", DATEVALUE(Overall!M293), "")</f>
        <v>44773</v>
      </c>
      <c r="Q291" s="7" t="str">
        <f>IF(Overall!S293&lt;&gt;"",_xlfn.VALUETOTEXT(Overall!S293),"")</f>
        <v>Jul</v>
      </c>
      <c r="R291" s="7">
        <f>IF(Overall!O293&lt;&gt;"", DATEVALUE(Overall!O293), "")</f>
        <v>44508</v>
      </c>
      <c r="S291" s="7">
        <f>IF(Overall!O293&lt;&gt;"", DATEVALUE(Overall!O293), 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 DATEVALUE(Overall!L294), "")</f>
        <v>44743</v>
      </c>
      <c r="P292" s="7">
        <f>IF(Overall!M294&lt;&gt;"", DATEVALUE(Overall!M294), "")</f>
        <v>44773</v>
      </c>
      <c r="Q292" s="7" t="str">
        <f>IF(Overall!S294&lt;&gt;"",_xlfn.VALUETOTEXT(Overall!S294),"")</f>
        <v>Jul</v>
      </c>
      <c r="R292" s="7">
        <f>IF(Overall!O294&lt;&gt;"", DATEVALUE(Overall!O294), "")</f>
        <v>44508</v>
      </c>
      <c r="S292" s="7">
        <f>IF(Overall!O294&lt;&gt;"", DATEVALUE(Overall!O294), 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 DATEVALUE(Overall!L295), "")</f>
        <v>44743</v>
      </c>
      <c r="P293" s="7">
        <f>IF(Overall!M295&lt;&gt;"", DATEVALUE(Overall!M295), "")</f>
        <v>44773</v>
      </c>
      <c r="Q293" s="7" t="str">
        <f>IF(Overall!S295&lt;&gt;"",_xlfn.VALUETOTEXT(Overall!S295),"")</f>
        <v>Jul</v>
      </c>
      <c r="R293" s="7">
        <f>IF(Overall!O295&lt;&gt;"", DATEVALUE(Overall!O295), "")</f>
        <v>44508</v>
      </c>
      <c r="S293" s="7">
        <f>IF(Overall!O295&lt;&gt;"", DATEVALUE(Overall!O295), 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 DATEVALUE(Overall!L296), "")</f>
        <v>44743</v>
      </c>
      <c r="P294" s="7">
        <f>IF(Overall!M296&lt;&gt;"", DATEVALUE(Overall!M296), "")</f>
        <v>44773</v>
      </c>
      <c r="Q294" s="7" t="str">
        <f>IF(Overall!S296&lt;&gt;"",_xlfn.VALUETOTEXT(Overall!S296),"")</f>
        <v>Jul</v>
      </c>
      <c r="R294" s="7">
        <f>IF(Overall!O296&lt;&gt;"", DATEVALUE(Overall!O296), "")</f>
        <v>44508</v>
      </c>
      <c r="S294" s="7">
        <f>IF(Overall!O296&lt;&gt;"", DATEVALUE(Overall!O296), 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 DATEVALUE(Overall!L297), "")</f>
        <v>44743</v>
      </c>
      <c r="P295" s="7">
        <f>IF(Overall!M297&lt;&gt;"", DATEVALUE(Overall!M297), "")</f>
        <v>44773</v>
      </c>
      <c r="Q295" s="7" t="str">
        <f>IF(Overall!S297&lt;&gt;"",_xlfn.VALUETOTEXT(Overall!S297),"")</f>
        <v>Jul</v>
      </c>
      <c r="R295" s="7">
        <f>IF(Overall!O297&lt;&gt;"", DATEVALUE(Overall!O297), "")</f>
        <v>44508</v>
      </c>
      <c r="S295" s="7">
        <f>IF(Overall!O297&lt;&gt;"", DATEVALUE(Overall!O297), 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 DATEVALUE(Overall!L298), "")</f>
        <v>44774</v>
      </c>
      <c r="P296" s="7">
        <f>IF(Overall!M298&lt;&gt;"", DATEVALUE(Overall!M298), "")</f>
        <v>44804</v>
      </c>
      <c r="Q296" s="7" t="str">
        <f>IF(Overall!S298&lt;&gt;"",_xlfn.VALUETOTEXT(Overall!S298),"")</f>
        <v>Aug</v>
      </c>
      <c r="R296" s="7">
        <f>IF(Overall!O298&lt;&gt;"", DATEVALUE(Overall!O298), "")</f>
        <v>44509</v>
      </c>
      <c r="S296" s="7">
        <f>IF(Overall!O298&lt;&gt;"", DATEVALUE(Overall!O298), 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 DATEVALUE(Overall!L299), "")</f>
        <v>44743</v>
      </c>
      <c r="P297" s="7">
        <f>IF(Overall!M299&lt;&gt;"", DATEVALUE(Overall!M299), "")</f>
        <v>44834</v>
      </c>
      <c r="Q297" s="7" t="str">
        <f>IF(Overall!S299&lt;&gt;"",_xlfn.VALUETOTEXT(Overall!S299),"")</f>
        <v>Jul-Sep</v>
      </c>
      <c r="R297" s="7">
        <f>IF(Overall!O299&lt;&gt;"", DATEVALUE(Overall!O299), "")</f>
        <v>44509</v>
      </c>
      <c r="S297" s="7">
        <f>IF(Overall!O299&lt;&gt;"", DATEVALUE(Overall!O299), 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 DATEVALUE(Overall!L300), "")</f>
        <v>44774</v>
      </c>
      <c r="P298" s="7">
        <f>IF(Overall!M300&lt;&gt;"", DATEVALUE(Overall!M300), "")</f>
        <v>44804</v>
      </c>
      <c r="Q298" s="7" t="str">
        <f>IF(Overall!S300&lt;&gt;"",_xlfn.VALUETOTEXT(Overall!S300),"")</f>
        <v>Aug</v>
      </c>
      <c r="R298" s="7">
        <f>IF(Overall!O300&lt;&gt;"", DATEVALUE(Overall!O300), "")</f>
        <v>44509</v>
      </c>
      <c r="S298" s="7">
        <f>IF(Overall!O300&lt;&gt;"", DATEVALUE(Overall!O300), 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 DATEVALUE(Overall!L301), "")</f>
        <v>44774</v>
      </c>
      <c r="P299" s="7">
        <f>IF(Overall!M301&lt;&gt;"", DATEVALUE(Overall!M301), "")</f>
        <v>44804</v>
      </c>
      <c r="Q299" s="7" t="str">
        <f>IF(Overall!S301&lt;&gt;"",_xlfn.VALUETOTEXT(Overall!S301),"")</f>
        <v>Aug</v>
      </c>
      <c r="R299" s="7">
        <f>IF(Overall!O301&lt;&gt;"", DATEVALUE(Overall!O301), "")</f>
        <v>44509</v>
      </c>
      <c r="S299" s="7">
        <f>IF(Overall!O301&lt;&gt;"", DATEVALUE(Overall!O301), 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 DATEVALUE(Overall!L302), "")</f>
        <v>44743</v>
      </c>
      <c r="P300" s="7">
        <f>IF(Overall!M302&lt;&gt;"", DATEVALUE(Overall!M302), "")</f>
        <v>44834</v>
      </c>
      <c r="Q300" s="7" t="str">
        <f>IF(Overall!S302&lt;&gt;"",_xlfn.VALUETOTEXT(Overall!S302),"")</f>
        <v>Jul-Sep</v>
      </c>
      <c r="R300" s="7">
        <f>IF(Overall!O302&lt;&gt;"", DATEVALUE(Overall!O302), "")</f>
        <v>44509</v>
      </c>
      <c r="S300" s="7">
        <f>IF(Overall!O302&lt;&gt;"", DATEVALUE(Overall!O302), 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 DATEVALUE(Overall!L303), "")</f>
        <v>44743</v>
      </c>
      <c r="P301" s="7">
        <f>IF(Overall!M303&lt;&gt;"", DATEVALUE(Overall!M303), "")</f>
        <v>44834</v>
      </c>
      <c r="Q301" s="7" t="str">
        <f>IF(Overall!S303&lt;&gt;"",_xlfn.VALUETOTEXT(Overall!S303),"")</f>
        <v>Jul-Sep</v>
      </c>
      <c r="R301" s="7">
        <f>IF(Overall!O303&lt;&gt;"", DATEVALUE(Overall!O303), "")</f>
        <v>44509</v>
      </c>
      <c r="S301" s="7">
        <f>IF(Overall!O303&lt;&gt;"", DATEVALUE(Overall!O303), 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 DATEVALUE(Overall!L304), "")</f>
        <v>44774</v>
      </c>
      <c r="P302" s="7">
        <f>IF(Overall!M304&lt;&gt;"", DATEVALUE(Overall!M304), "")</f>
        <v>44804</v>
      </c>
      <c r="Q302" s="7" t="str">
        <f>IF(Overall!S304&lt;&gt;"",_xlfn.VALUETOTEXT(Overall!S304),"")</f>
        <v>Aug</v>
      </c>
      <c r="R302" s="7">
        <f>IF(Overall!O304&lt;&gt;"", DATEVALUE(Overall!O304), "")</f>
        <v>44509</v>
      </c>
      <c r="S302" s="7">
        <f>IF(Overall!O304&lt;&gt;"", DATEVALUE(Overall!O304), 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 DATEVALUE(Overall!L305), "")</f>
        <v>44743</v>
      </c>
      <c r="P303" s="7">
        <f>IF(Overall!M305&lt;&gt;"", DATEVALUE(Overall!M305), "")</f>
        <v>44834</v>
      </c>
      <c r="Q303" s="7" t="str">
        <f>IF(Overall!S305&lt;&gt;"",_xlfn.VALUETOTEXT(Overall!S305),"")</f>
        <v>Jul-Sep</v>
      </c>
      <c r="R303" s="7">
        <f>IF(Overall!O305&lt;&gt;"", DATEVALUE(Overall!O305), "")</f>
        <v>44509</v>
      </c>
      <c r="S303" s="7">
        <f>IF(Overall!O305&lt;&gt;"", DATEVALUE(Overall!O305), 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 DATEVALUE(Overall!L306), "")</f>
        <v>44774</v>
      </c>
      <c r="P304" s="7">
        <f>IF(Overall!M306&lt;&gt;"", DATEVALUE(Overall!M306), "")</f>
        <v>44804</v>
      </c>
      <c r="Q304" s="7" t="str">
        <f>IF(Overall!S306&lt;&gt;"",_xlfn.VALUETOTEXT(Overall!S306),"")</f>
        <v>Aug</v>
      </c>
      <c r="R304" s="7">
        <f>IF(Overall!O306&lt;&gt;"", DATEVALUE(Overall!O306), "")</f>
        <v>44510</v>
      </c>
      <c r="S304" s="7">
        <f>IF(Overall!O306&lt;&gt;"", DATEVALUE(Overall!O306), 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 DATEVALUE(Overall!L307), "")</f>
        <v>44805</v>
      </c>
      <c r="P305" s="7">
        <f>IF(Overall!M307&lt;&gt;"", DATEVALUE(Overall!M307), "")</f>
        <v>44834</v>
      </c>
      <c r="Q305" s="7" t="str">
        <f>IF(Overall!S307&lt;&gt;"",_xlfn.VALUETOTEXT(Overall!S307),"")</f>
        <v>Sep</v>
      </c>
      <c r="R305" s="7">
        <f>IF(Overall!O307&lt;&gt;"", DATEVALUE(Overall!O307), "")</f>
        <v>44510</v>
      </c>
      <c r="S305" s="7">
        <f>IF(Overall!O307&lt;&gt;"", DATEVALUE(Overall!O307), 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 DATEVALUE(Overall!L308), "")</f>
        <v>44774</v>
      </c>
      <c r="P306" s="7">
        <f>IF(Overall!M308&lt;&gt;"", DATEVALUE(Overall!M308), "")</f>
        <v>44804</v>
      </c>
      <c r="Q306" s="7" t="str">
        <f>IF(Overall!S308&lt;&gt;"",_xlfn.VALUETOTEXT(Overall!S308),"")</f>
        <v>Aug</v>
      </c>
      <c r="R306" s="7">
        <f>IF(Overall!O308&lt;&gt;"", DATEVALUE(Overall!O308), "")</f>
        <v>44510</v>
      </c>
      <c r="S306" s="7">
        <f>IF(Overall!O308&lt;&gt;"", DATEVALUE(Overall!O308), 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 DATEVALUE(Overall!L309), "")</f>
        <v>44805</v>
      </c>
      <c r="P307" s="7">
        <f>IF(Overall!M309&lt;&gt;"", DATEVALUE(Overall!M309), "")</f>
        <v>44834</v>
      </c>
      <c r="Q307" s="7" t="str">
        <f>IF(Overall!S309&lt;&gt;"",_xlfn.VALUETOTEXT(Overall!S309),"")</f>
        <v>Sep</v>
      </c>
      <c r="R307" s="7">
        <f>IF(Overall!O309&lt;&gt;"", DATEVALUE(Overall!O309), "")</f>
        <v>44510</v>
      </c>
      <c r="S307" s="7">
        <f>IF(Overall!O309&lt;&gt;"", DATEVALUE(Overall!O309), 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 DATEVALUE(Overall!L310), "")</f>
        <v>44774</v>
      </c>
      <c r="P308" s="7">
        <f>IF(Overall!M310&lt;&gt;"", DATEVALUE(Overall!M310), "")</f>
        <v>44804</v>
      </c>
      <c r="Q308" s="7" t="str">
        <f>IF(Overall!S310&lt;&gt;"",_xlfn.VALUETOTEXT(Overall!S310),"")</f>
        <v>Aug</v>
      </c>
      <c r="R308" s="7">
        <f>IF(Overall!O310&lt;&gt;"", DATEVALUE(Overall!O310), "")</f>
        <v>44510</v>
      </c>
      <c r="S308" s="7">
        <f>IF(Overall!O310&lt;&gt;"", DATEVALUE(Overall!O310), 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 DATEVALUE(Overall!L311), "")</f>
        <v>44805</v>
      </c>
      <c r="P309" s="7">
        <f>IF(Overall!M311&lt;&gt;"", DATEVALUE(Overall!M311), "")</f>
        <v>44834</v>
      </c>
      <c r="Q309" s="7" t="str">
        <f>IF(Overall!S311&lt;&gt;"",_xlfn.VALUETOTEXT(Overall!S311),"")</f>
        <v>Sep</v>
      </c>
      <c r="R309" s="7">
        <f>IF(Overall!O311&lt;&gt;"", DATEVALUE(Overall!O311), "")</f>
        <v>44510</v>
      </c>
      <c r="S309" s="7">
        <f>IF(Overall!O311&lt;&gt;"", DATEVALUE(Overall!O311), 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 DATEVALUE(Overall!L312), "")</f>
        <v>44774</v>
      </c>
      <c r="P310" s="7">
        <f>IF(Overall!M312&lt;&gt;"", DATEVALUE(Overall!M312), "")</f>
        <v>44804</v>
      </c>
      <c r="Q310" s="7" t="str">
        <f>IF(Overall!S312&lt;&gt;"",_xlfn.VALUETOTEXT(Overall!S312),"")</f>
        <v>Aug</v>
      </c>
      <c r="R310" s="7">
        <f>IF(Overall!O312&lt;&gt;"", DATEVALUE(Overall!O312), "")</f>
        <v>44510</v>
      </c>
      <c r="S310" s="7">
        <f>IF(Overall!O312&lt;&gt;"", DATEVALUE(Overall!O312), 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 DATEVALUE(Overall!L313), "")</f>
        <v>44805</v>
      </c>
      <c r="P311" s="7">
        <f>IF(Overall!M313&lt;&gt;"", DATEVALUE(Overall!M313), "")</f>
        <v>44834</v>
      </c>
      <c r="Q311" s="7" t="str">
        <f>IF(Overall!S313&lt;&gt;"",_xlfn.VALUETOTEXT(Overall!S313),"")</f>
        <v>Sep</v>
      </c>
      <c r="R311" s="7">
        <f>IF(Overall!O313&lt;&gt;"", DATEVALUE(Overall!O313), "")</f>
        <v>44510</v>
      </c>
      <c r="S311" s="7">
        <f>IF(Overall!O313&lt;&gt;"", DATEVALUE(Overall!O313), 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 DATEVALUE(Overall!L314), "")</f>
        <v>44774</v>
      </c>
      <c r="P312" s="7">
        <f>IF(Overall!M314&lt;&gt;"", DATEVALUE(Overall!M314), "")</f>
        <v>44804</v>
      </c>
      <c r="Q312" s="7" t="str">
        <f>IF(Overall!S314&lt;&gt;"",_xlfn.VALUETOTEXT(Overall!S314),"")</f>
        <v>Aug</v>
      </c>
      <c r="R312" s="7">
        <f>IF(Overall!O314&lt;&gt;"", DATEVALUE(Overall!O314), "")</f>
        <v>44511</v>
      </c>
      <c r="S312" s="7">
        <f>IF(Overall!O314&lt;&gt;"", DATEVALUE(Overall!O314), 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 DATEVALUE(Overall!L315), "")</f>
        <v>44774</v>
      </c>
      <c r="P313" s="7">
        <f>IF(Overall!M315&lt;&gt;"", DATEVALUE(Overall!M315), "")</f>
        <v>44804</v>
      </c>
      <c r="Q313" s="7" t="str">
        <f>IF(Overall!S315&lt;&gt;"",_xlfn.VALUETOTEXT(Overall!S315),"")</f>
        <v>Aug</v>
      </c>
      <c r="R313" s="7">
        <f>IF(Overall!O315&lt;&gt;"", DATEVALUE(Overall!O315), "")</f>
        <v>44511</v>
      </c>
      <c r="S313" s="7">
        <f>IF(Overall!O315&lt;&gt;"", DATEVALUE(Overall!O315), 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 DATEVALUE(Overall!L316), "")</f>
        <v>44774</v>
      </c>
      <c r="P314" s="7">
        <f>IF(Overall!M316&lt;&gt;"", DATEVALUE(Overall!M316), "")</f>
        <v>44804</v>
      </c>
      <c r="Q314" s="7" t="str">
        <f>IF(Overall!S316&lt;&gt;"",_xlfn.VALUETOTEXT(Overall!S316),"")</f>
        <v>Aug</v>
      </c>
      <c r="R314" s="7">
        <f>IF(Overall!O316&lt;&gt;"", DATEVALUE(Overall!O316), "")</f>
        <v>44511</v>
      </c>
      <c r="S314" s="7">
        <f>IF(Overall!O316&lt;&gt;"", DATEVALUE(Overall!O316), 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 DATEVALUE(Overall!L317), "")</f>
        <v>44743</v>
      </c>
      <c r="P315" s="7">
        <f>IF(Overall!M317&lt;&gt;"", DATEVALUE(Overall!M317), "")</f>
        <v>44773</v>
      </c>
      <c r="Q315" s="7" t="str">
        <f>IF(Overall!S317&lt;&gt;"",_xlfn.VALUETOTEXT(Overall!S317),"")</f>
        <v>Jul</v>
      </c>
      <c r="R315" s="7">
        <f>IF(Overall!O317&lt;&gt;"", DATEVALUE(Overall!O317), "")</f>
        <v>44511</v>
      </c>
      <c r="S315" s="7">
        <f>IF(Overall!O317&lt;&gt;"", DATEVALUE(Overall!O317), 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 DATEVALUE(Overall!L318), "")</f>
        <v>44743</v>
      </c>
      <c r="P316" s="7">
        <f>IF(Overall!M318&lt;&gt;"", DATEVALUE(Overall!M318), "")</f>
        <v>44834</v>
      </c>
      <c r="Q316" s="7" t="str">
        <f>IF(Overall!S318&lt;&gt;"",_xlfn.VALUETOTEXT(Overall!S318),"")</f>
        <v>Jul-Sep</v>
      </c>
      <c r="R316" s="7">
        <f>IF(Overall!O318&lt;&gt;"", DATEVALUE(Overall!O318), "")</f>
        <v>44512</v>
      </c>
      <c r="S316" s="7">
        <f>IF(Overall!O318&lt;&gt;"", DATEVALUE(Overall!O318), 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 DATEVALUE(Overall!L319), "")</f>
        <v>44743</v>
      </c>
      <c r="P317" s="7">
        <f>IF(Overall!M319&lt;&gt;"", DATEVALUE(Overall!M319), "")</f>
        <v>44834</v>
      </c>
      <c r="Q317" s="7" t="str">
        <f>IF(Overall!S319&lt;&gt;"",_xlfn.VALUETOTEXT(Overall!S319),"")</f>
        <v>Jul-Sep</v>
      </c>
      <c r="R317" s="7">
        <f>IF(Overall!O319&lt;&gt;"", DATEVALUE(Overall!O319), "")</f>
        <v>44512</v>
      </c>
      <c r="S317" s="7">
        <f>IF(Overall!O319&lt;&gt;"", DATEVALUE(Overall!O319), 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 DATEVALUE(Overall!L320), "")</f>
        <v>44743</v>
      </c>
      <c r="P318" s="7">
        <f>IF(Overall!M320&lt;&gt;"", DATEVALUE(Overall!M320), "")</f>
        <v>44834</v>
      </c>
      <c r="Q318" s="7" t="str">
        <f>IF(Overall!S320&lt;&gt;"",_xlfn.VALUETOTEXT(Overall!S320),"")</f>
        <v>Jul-Sep</v>
      </c>
      <c r="R318" s="7">
        <f>IF(Overall!O320&lt;&gt;"", DATEVALUE(Overall!O320), "")</f>
        <v>44512</v>
      </c>
      <c r="S318" s="7">
        <f>IF(Overall!O320&lt;&gt;"", DATEVALUE(Overall!O320), 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 DATEVALUE(Overall!L321), "")</f>
        <v>44743</v>
      </c>
      <c r="P319" s="7">
        <f>IF(Overall!M321&lt;&gt;"", DATEVALUE(Overall!M321), "")</f>
        <v>44834</v>
      </c>
      <c r="Q319" s="7" t="str">
        <f>IF(Overall!S321&lt;&gt;"",_xlfn.VALUETOTEXT(Overall!S321),"")</f>
        <v>Jul-Sep</v>
      </c>
      <c r="R319" s="7">
        <f>IF(Overall!O321&lt;&gt;"", DATEVALUE(Overall!O321), "")</f>
        <v>44512</v>
      </c>
      <c r="S319" s="7">
        <f>IF(Overall!O321&lt;&gt;"", DATEVALUE(Overall!O321), 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 DATEVALUE(Overall!L322), "")</f>
        <v>44743</v>
      </c>
      <c r="P320" s="7">
        <f>IF(Overall!M322&lt;&gt;"", DATEVALUE(Overall!M322), "")</f>
        <v>44834</v>
      </c>
      <c r="Q320" s="7" t="str">
        <f>IF(Overall!S322&lt;&gt;"",_xlfn.VALUETOTEXT(Overall!S322),"")</f>
        <v>Jul-Sep</v>
      </c>
      <c r="R320" s="7">
        <f>IF(Overall!O322&lt;&gt;"", DATEVALUE(Overall!O322), "")</f>
        <v>44515</v>
      </c>
      <c r="S320" s="7">
        <f>IF(Overall!O322&lt;&gt;"", DATEVALUE(Overall!O322), 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 DATEVALUE(Overall!L323), "")</f>
        <v>44743</v>
      </c>
      <c r="P321" s="7">
        <f>IF(Overall!M323&lt;&gt;"", DATEVALUE(Overall!M323), "")</f>
        <v>44834</v>
      </c>
      <c r="Q321" s="7" t="str">
        <f>IF(Overall!S323&lt;&gt;"",_xlfn.VALUETOTEXT(Overall!S323),"")</f>
        <v>Jul-Sep</v>
      </c>
      <c r="R321" s="7">
        <f>IF(Overall!O323&lt;&gt;"", DATEVALUE(Overall!O323), "")</f>
        <v>44515</v>
      </c>
      <c r="S321" s="7">
        <f>IF(Overall!O323&lt;&gt;"", DATEVALUE(Overall!O323), 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 DATEVALUE(Overall!L324), "")</f>
        <v>44743</v>
      </c>
      <c r="P322" s="7">
        <f>IF(Overall!M324&lt;&gt;"", DATEVALUE(Overall!M324), "")</f>
        <v>44834</v>
      </c>
      <c r="Q322" s="7" t="str">
        <f>IF(Overall!S324&lt;&gt;"",_xlfn.VALUETOTEXT(Overall!S324),"")</f>
        <v>Jul-Sep</v>
      </c>
      <c r="R322" s="7">
        <f>IF(Overall!O324&lt;&gt;"", DATEVALUE(Overall!O324), "")</f>
        <v>44515</v>
      </c>
      <c r="S322" s="7">
        <f>IF(Overall!O324&lt;&gt;"", DATEVALUE(Overall!O324), 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 DATEVALUE(Overall!L325), "")</f>
        <v>44743</v>
      </c>
      <c r="P323" s="7">
        <f>IF(Overall!M325&lt;&gt;"", DATEVALUE(Overall!M325), "")</f>
        <v>44834</v>
      </c>
      <c r="Q323" s="7" t="str">
        <f>IF(Overall!S325&lt;&gt;"",_xlfn.VALUETOTEXT(Overall!S325),"")</f>
        <v>Jul-Sep</v>
      </c>
      <c r="R323" s="7">
        <f>IF(Overall!O325&lt;&gt;"", DATEVALUE(Overall!O325), "")</f>
        <v>44515</v>
      </c>
      <c r="S323" s="7">
        <f>IF(Overall!O325&lt;&gt;"", DATEVALUE(Overall!O325), 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 DATEVALUE(Overall!L326), "")</f>
        <v>44743</v>
      </c>
      <c r="P324" s="7">
        <f>IF(Overall!M326&lt;&gt;"", DATEVALUE(Overall!M326), "")</f>
        <v>44834</v>
      </c>
      <c r="Q324" s="7" t="str">
        <f>IF(Overall!S326&lt;&gt;"",_xlfn.VALUETOTEXT(Overall!S326),"")</f>
        <v>Jul-Sep</v>
      </c>
      <c r="R324" s="7">
        <f>IF(Overall!O326&lt;&gt;"", DATEVALUE(Overall!O326), "")</f>
        <v>44516</v>
      </c>
      <c r="S324" s="7">
        <f>IF(Overall!O326&lt;&gt;"", DATEVALUE(Overall!O326), 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 DATEVALUE(Overall!L327), "")</f>
        <v>44743</v>
      </c>
      <c r="P325" s="7">
        <f>IF(Overall!M327&lt;&gt;"", DATEVALUE(Overall!M327), "")</f>
        <v>44834</v>
      </c>
      <c r="Q325" s="7" t="str">
        <f>IF(Overall!S327&lt;&gt;"",_xlfn.VALUETOTEXT(Overall!S327),"")</f>
        <v>Jul-Sep</v>
      </c>
      <c r="R325" s="7">
        <f>IF(Overall!O327&lt;&gt;"", DATEVALUE(Overall!O327), "")</f>
        <v>44516</v>
      </c>
      <c r="S325" s="7">
        <f>IF(Overall!O327&lt;&gt;"", DATEVALUE(Overall!O327), 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 DATEVALUE(Overall!L328), "")</f>
        <v>44743</v>
      </c>
      <c r="P326" s="7">
        <f>IF(Overall!M328&lt;&gt;"", DATEVALUE(Overall!M328), "")</f>
        <v>44834</v>
      </c>
      <c r="Q326" s="7" t="str">
        <f>IF(Overall!S328&lt;&gt;"",_xlfn.VALUETOTEXT(Overall!S328),"")</f>
        <v>Jul-Sep</v>
      </c>
      <c r="R326" s="7">
        <f>IF(Overall!O328&lt;&gt;"", DATEVALUE(Overall!O328), "")</f>
        <v>44517</v>
      </c>
      <c r="S326" s="7">
        <f>IF(Overall!O328&lt;&gt;"", DATEVALUE(Overall!O328), 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 DATEVALUE(Overall!L329), "")</f>
        <v>44743</v>
      </c>
      <c r="P327" s="7">
        <f>IF(Overall!M329&lt;&gt;"", DATEVALUE(Overall!M329), "")</f>
        <v>44834</v>
      </c>
      <c r="Q327" s="7" t="str">
        <f>IF(Overall!S329&lt;&gt;"",_xlfn.VALUETOTEXT(Overall!S329),"")</f>
        <v>Jul-Sep</v>
      </c>
      <c r="R327" s="7">
        <f>IF(Overall!O329&lt;&gt;"", DATEVALUE(Overall!O329), "")</f>
        <v>44517</v>
      </c>
      <c r="S327" s="7">
        <f>IF(Overall!O329&lt;&gt;"", DATEVALUE(Overall!O329), 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 DATEVALUE(Overall!L330), "")</f>
        <v>44805</v>
      </c>
      <c r="P328" s="7">
        <f>IF(Overall!M330&lt;&gt;"", DATEVALUE(Overall!M330), "")</f>
        <v>44926</v>
      </c>
      <c r="Q328" s="7" t="str">
        <f>IF(Overall!S330&lt;&gt;"",_xlfn.VALUETOTEXT(Overall!S330),"")</f>
        <v>Sep-Dec</v>
      </c>
      <c r="R328" s="7">
        <f>IF(Overall!O330&lt;&gt;"", DATEVALUE(Overall!O330), "")</f>
        <v>44572</v>
      </c>
      <c r="S328" s="7">
        <f>IF(Overall!O330&lt;&gt;"", DATEVALUE(Overall!O330), 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 DATEVALUE(Overall!L331), "")</f>
        <v>44805</v>
      </c>
      <c r="P329" s="7">
        <f>IF(Overall!M331&lt;&gt;"", DATEVALUE(Overall!M331), "")</f>
        <v>44926</v>
      </c>
      <c r="Q329" s="7" t="str">
        <f>IF(Overall!S331&lt;&gt;"",_xlfn.VALUETOTEXT(Overall!S331),"")</f>
        <v>Sep-Dec</v>
      </c>
      <c r="R329" s="7">
        <f>IF(Overall!O331&lt;&gt;"", DATEVALUE(Overall!O331), "")</f>
        <v>44572</v>
      </c>
      <c r="S329" s="7">
        <f>IF(Overall!O331&lt;&gt;"", DATEVALUE(Overall!O331), 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 DATEVALUE(Overall!L332), "")</f>
        <v>44805</v>
      </c>
      <c r="P330" s="7">
        <f>IF(Overall!M332&lt;&gt;"", DATEVALUE(Overall!M332), "")</f>
        <v>44926</v>
      </c>
      <c r="Q330" s="7" t="str">
        <f>IF(Overall!S332&lt;&gt;"",_xlfn.VALUETOTEXT(Overall!S332),"")</f>
        <v>Sep-Dec</v>
      </c>
      <c r="R330" s="7">
        <f>IF(Overall!O332&lt;&gt;"", DATEVALUE(Overall!O332), "")</f>
        <v>44572</v>
      </c>
      <c r="S330" s="7">
        <f>IF(Overall!O332&lt;&gt;"", DATEVALUE(Overall!O332), 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 DATEVALUE(Overall!L333), "")</f>
        <v>44805</v>
      </c>
      <c r="P331" s="7">
        <f>IF(Overall!M333&lt;&gt;"", DATEVALUE(Overall!M333), "")</f>
        <v>44926</v>
      </c>
      <c r="Q331" s="7" t="str">
        <f>IF(Overall!S333&lt;&gt;"",_xlfn.VALUETOTEXT(Overall!S333),"")</f>
        <v>Sep-Dec</v>
      </c>
      <c r="R331" s="7">
        <f>IF(Overall!O333&lt;&gt;"", DATEVALUE(Overall!O333), "")</f>
        <v>44572</v>
      </c>
      <c r="S331" s="7">
        <f>IF(Overall!O333&lt;&gt;"", DATEVALUE(Overall!O333), 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 DATEVALUE(Overall!L334), "")</f>
        <v>44805</v>
      </c>
      <c r="P332" s="7">
        <f>IF(Overall!M334&lt;&gt;"", DATEVALUE(Overall!M334), "")</f>
        <v>44926</v>
      </c>
      <c r="Q332" s="7" t="str">
        <f>IF(Overall!S334&lt;&gt;"",_xlfn.VALUETOTEXT(Overall!S334),"")</f>
        <v>Sep-Dec</v>
      </c>
      <c r="R332" s="7">
        <f>IF(Overall!O334&lt;&gt;"", DATEVALUE(Overall!O334), "")</f>
        <v>44572</v>
      </c>
      <c r="S332" s="7">
        <f>IF(Overall!O334&lt;&gt;"", DATEVALUE(Overall!O334), 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 DATEVALUE(Overall!L335), "")</f>
        <v>44805</v>
      </c>
      <c r="P333" s="7">
        <f>IF(Overall!M335&lt;&gt;"", DATEVALUE(Overall!M335), "")</f>
        <v>44926</v>
      </c>
      <c r="Q333" s="7" t="str">
        <f>IF(Overall!S335&lt;&gt;"",_xlfn.VALUETOTEXT(Overall!S335),"")</f>
        <v>Sep-Dec</v>
      </c>
      <c r="R333" s="7">
        <f>IF(Overall!O335&lt;&gt;"", DATEVALUE(Overall!O335), "")</f>
        <v>44573</v>
      </c>
      <c r="S333" s="7">
        <f>IF(Overall!O335&lt;&gt;"", DATEVALUE(Overall!O335), 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 DATEVALUE(Overall!L336), "")</f>
        <v>44805</v>
      </c>
      <c r="P334" s="7">
        <f>IF(Overall!M336&lt;&gt;"", DATEVALUE(Overall!M336), "")</f>
        <v>44926</v>
      </c>
      <c r="Q334" s="7" t="str">
        <f>IF(Overall!S336&lt;&gt;"",_xlfn.VALUETOTEXT(Overall!S336),"")</f>
        <v>Sep-Dec</v>
      </c>
      <c r="R334" s="7">
        <f>IF(Overall!O336&lt;&gt;"", DATEVALUE(Overall!O336), "")</f>
        <v>44573</v>
      </c>
      <c r="S334" s="7">
        <f>IF(Overall!O336&lt;&gt;"", DATEVALUE(Overall!O336), 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 DATEVALUE(Overall!L337), "")</f>
        <v>44805</v>
      </c>
      <c r="P335" s="7">
        <f>IF(Overall!M337&lt;&gt;"", DATEVALUE(Overall!M337), "")</f>
        <v>44926</v>
      </c>
      <c r="Q335" s="7" t="str">
        <f>IF(Overall!S337&lt;&gt;"",_xlfn.VALUETOTEXT(Overall!S337),"")</f>
        <v>Sep-Dec</v>
      </c>
      <c r="R335" s="7">
        <f>IF(Overall!O337&lt;&gt;"", DATEVALUE(Overall!O337), "")</f>
        <v>44573</v>
      </c>
      <c r="S335" s="7">
        <f>IF(Overall!O337&lt;&gt;"", DATEVALUE(Overall!O337), 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 DATEVALUE(Overall!L338), "")</f>
        <v>44805</v>
      </c>
      <c r="P336" s="7">
        <f>IF(Overall!M338&lt;&gt;"", DATEVALUE(Overall!M338), "")</f>
        <v>44926</v>
      </c>
      <c r="Q336" s="7" t="str">
        <f>IF(Overall!S338&lt;&gt;"",_xlfn.VALUETOTEXT(Overall!S338),"")</f>
        <v>Sep-Dec</v>
      </c>
      <c r="R336" s="7">
        <f>IF(Overall!O338&lt;&gt;"", DATEVALUE(Overall!O338), "")</f>
        <v>44573</v>
      </c>
      <c r="S336" s="7">
        <f>IF(Overall!O338&lt;&gt;"", DATEVALUE(Overall!O338), 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 DATEVALUE(Overall!L339), "")</f>
        <v>44805</v>
      </c>
      <c r="P337" s="7">
        <f>IF(Overall!M339&lt;&gt;"", DATEVALUE(Overall!M339), "")</f>
        <v>44926</v>
      </c>
      <c r="Q337" s="7" t="str">
        <f>IF(Overall!S339&lt;&gt;"",_xlfn.VALUETOTEXT(Overall!S339),"")</f>
        <v>Sep-Dec</v>
      </c>
      <c r="R337" s="7">
        <f>IF(Overall!O339&lt;&gt;"", DATEVALUE(Overall!O339), "")</f>
        <v>44573</v>
      </c>
      <c r="S337" s="7">
        <f>IF(Overall!O339&lt;&gt;"", DATEVALUE(Overall!O339), 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 DATEVALUE(Overall!L340), "")</f>
        <v>44805</v>
      </c>
      <c r="P338" s="7">
        <f>IF(Overall!M340&lt;&gt;"", DATEVALUE(Overall!M340), "")</f>
        <v>44926</v>
      </c>
      <c r="Q338" s="7" t="str">
        <f>IF(Overall!S340&lt;&gt;"",_xlfn.VALUETOTEXT(Overall!S340),"")</f>
        <v>Sep-Dec</v>
      </c>
      <c r="R338" s="7">
        <f>IF(Overall!O340&lt;&gt;"", DATEVALUE(Overall!O340), "")</f>
        <v>44573</v>
      </c>
      <c r="S338" s="7">
        <f>IF(Overall!O340&lt;&gt;"", DATEVALUE(Overall!O340), 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 DATEVALUE(Overall!L341), "")</f>
        <v>44805</v>
      </c>
      <c r="P339" s="7">
        <f>IF(Overall!M341&lt;&gt;"", DATEVALUE(Overall!M341), "")</f>
        <v>44926</v>
      </c>
      <c r="Q339" s="7" t="str">
        <f>IF(Overall!S341&lt;&gt;"",_xlfn.VALUETOTEXT(Overall!S341),"")</f>
        <v>Sep-Dec</v>
      </c>
      <c r="R339" s="7">
        <f>IF(Overall!O341&lt;&gt;"", DATEVALUE(Overall!O341), "")</f>
        <v>44573</v>
      </c>
      <c r="S339" s="7">
        <f>IF(Overall!O341&lt;&gt;"", DATEVALUE(Overall!O341), 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 DATEVALUE(Overall!L342), "")</f>
        <v>44805</v>
      </c>
      <c r="P340" s="7">
        <f>IF(Overall!M342&lt;&gt;"", DATEVALUE(Overall!M342), "")</f>
        <v>44926</v>
      </c>
      <c r="Q340" s="7" t="str">
        <f>IF(Overall!S342&lt;&gt;"",_xlfn.VALUETOTEXT(Overall!S342),"")</f>
        <v>Sep-Dec</v>
      </c>
      <c r="R340" s="7">
        <f>IF(Overall!O342&lt;&gt;"", DATEVALUE(Overall!O342), "")</f>
        <v>44573</v>
      </c>
      <c r="S340" s="7">
        <f>IF(Overall!O342&lt;&gt;"", DATEVALUE(Overall!O342), 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 DATEVALUE(Overall!L343), "")</f>
        <v>44805</v>
      </c>
      <c r="P341" s="7">
        <f>IF(Overall!M343&lt;&gt;"", DATEVALUE(Overall!M343), "")</f>
        <v>44926</v>
      </c>
      <c r="Q341" s="7" t="str">
        <f>IF(Overall!S343&lt;&gt;"",_xlfn.VALUETOTEXT(Overall!S343),"")</f>
        <v>Sep-Dec</v>
      </c>
      <c r="R341" s="7">
        <f>IF(Overall!O343&lt;&gt;"", DATEVALUE(Overall!O343), "")</f>
        <v>44573</v>
      </c>
      <c r="S341" s="7">
        <f>IF(Overall!O343&lt;&gt;"", DATEVALUE(Overall!O343), 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 DATEVALUE(Overall!L344), "")</f>
        <v>44805</v>
      </c>
      <c r="P342" s="7">
        <f>IF(Overall!M344&lt;&gt;"", DATEVALUE(Overall!M344), "")</f>
        <v>44834</v>
      </c>
      <c r="Q342" s="7" t="str">
        <f>IF(Overall!S344&lt;&gt;"",_xlfn.VALUETOTEXT(Overall!S344),"")</f>
        <v>Sep</v>
      </c>
      <c r="R342" s="7">
        <f>IF(Overall!O344&lt;&gt;"", DATEVALUE(Overall!O344), "")</f>
        <v>44574</v>
      </c>
      <c r="S342" s="7">
        <f>IF(Overall!O344&lt;&gt;"", DATEVALUE(Overall!O344), 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 DATEVALUE(Overall!L345), "")</f>
        <v>44805</v>
      </c>
      <c r="P343" s="7">
        <f>IF(Overall!M345&lt;&gt;"", DATEVALUE(Overall!M345), "")</f>
        <v>44834</v>
      </c>
      <c r="Q343" s="7" t="str">
        <f>IF(Overall!S345&lt;&gt;"",_xlfn.VALUETOTEXT(Overall!S345),"")</f>
        <v>Sep</v>
      </c>
      <c r="R343" s="7">
        <f>IF(Overall!O345&lt;&gt;"", DATEVALUE(Overall!O345), "")</f>
        <v>44575</v>
      </c>
      <c r="S343" s="7">
        <f>IF(Overall!O345&lt;&gt;"", DATEVALUE(Overall!O345), 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 DATEVALUE(Overall!L346), "")</f>
        <v>44805</v>
      </c>
      <c r="P344" s="7">
        <f>IF(Overall!M346&lt;&gt;"", DATEVALUE(Overall!M346), "")</f>
        <v>44834</v>
      </c>
      <c r="Q344" s="7" t="str">
        <f>IF(Overall!S346&lt;&gt;"",_xlfn.VALUETOTEXT(Overall!S346),"")</f>
        <v>Sep</v>
      </c>
      <c r="R344" s="7">
        <f>IF(Overall!O346&lt;&gt;"", DATEVALUE(Overall!O346), "")</f>
        <v>44575</v>
      </c>
      <c r="S344" s="7">
        <f>IF(Overall!O346&lt;&gt;"", DATEVALUE(Overall!O346), 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 DATEVALUE(Overall!L347), "")</f>
        <v>44805</v>
      </c>
      <c r="P345" s="7">
        <f>IF(Overall!M347&lt;&gt;"", DATEVALUE(Overall!M347), "")</f>
        <v>44834</v>
      </c>
      <c r="Q345" s="7" t="str">
        <f>IF(Overall!S347&lt;&gt;"",_xlfn.VALUETOTEXT(Overall!S347),"")</f>
        <v>Sep</v>
      </c>
      <c r="R345" s="7">
        <f>IF(Overall!O347&lt;&gt;"", DATEVALUE(Overall!O347), "")</f>
        <v>44575</v>
      </c>
      <c r="S345" s="7">
        <f>IF(Overall!O347&lt;&gt;"", DATEVALUE(Overall!O347), 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 DATEVALUE(Overall!L348), "")</f>
        <v>44805</v>
      </c>
      <c r="P346" s="7">
        <f>IF(Overall!M348&lt;&gt;"", DATEVALUE(Overall!M348), "")</f>
        <v>44834</v>
      </c>
      <c r="Q346" s="7" t="str">
        <f>IF(Overall!S348&lt;&gt;"",_xlfn.VALUETOTEXT(Overall!S348),"")</f>
        <v>Sep</v>
      </c>
      <c r="R346" s="7">
        <f>IF(Overall!O348&lt;&gt;"", DATEVALUE(Overall!O348), "")</f>
        <v>44575</v>
      </c>
      <c r="S346" s="7">
        <f>IF(Overall!O348&lt;&gt;"", DATEVALUE(Overall!O348), 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 DATEVALUE(Overall!L349), "")</f>
        <v>44805</v>
      </c>
      <c r="P347" s="7">
        <f>IF(Overall!M349&lt;&gt;"", DATEVALUE(Overall!M349), "")</f>
        <v>44834</v>
      </c>
      <c r="Q347" s="7" t="str">
        <f>IF(Overall!S349&lt;&gt;"",_xlfn.VALUETOTEXT(Overall!S349),"")</f>
        <v>Sep</v>
      </c>
      <c r="R347" s="7">
        <f>IF(Overall!O349&lt;&gt;"", DATEVALUE(Overall!O349), "")</f>
        <v>44575</v>
      </c>
      <c r="S347" s="7">
        <f>IF(Overall!O349&lt;&gt;"", DATEVALUE(Overall!O349), 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 DATEVALUE(Overall!L350), "")</f>
        <v>44805</v>
      </c>
      <c r="P348" s="7">
        <f>IF(Overall!M350&lt;&gt;"", DATEVALUE(Overall!M350), "")</f>
        <v>44834</v>
      </c>
      <c r="Q348" s="7" t="str">
        <f>IF(Overall!S350&lt;&gt;"",_xlfn.VALUETOTEXT(Overall!S350),"")</f>
        <v>Sep</v>
      </c>
      <c r="R348" s="7">
        <f>IF(Overall!O350&lt;&gt;"", DATEVALUE(Overall!O350), "")</f>
        <v>44575</v>
      </c>
      <c r="S348" s="7">
        <f>IF(Overall!O350&lt;&gt;"", DATEVALUE(Overall!O350), 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 DATEVALUE(Overall!L351), "")</f>
        <v>44835</v>
      </c>
      <c r="P349" s="7">
        <f>IF(Overall!M351&lt;&gt;"", DATEVALUE(Overall!M351), "")</f>
        <v>44926</v>
      </c>
      <c r="Q349" s="7" t="str">
        <f>IF(Overall!S351&lt;&gt;"",_xlfn.VALUETOTEXT(Overall!S351),"")</f>
        <v>Oct-Dec</v>
      </c>
      <c r="R349" s="7">
        <f>IF(Overall!O351&lt;&gt;"", DATEVALUE(Overall!O351), "")</f>
        <v>44575</v>
      </c>
      <c r="S349" s="7">
        <f>IF(Overall!O351&lt;&gt;"", DATEVALUE(Overall!O351), 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 DATEVALUE(Overall!L352), "")</f>
        <v>44835</v>
      </c>
      <c r="P350" s="7">
        <f>IF(Overall!M352&lt;&gt;"", DATEVALUE(Overall!M352), "")</f>
        <v>44926</v>
      </c>
      <c r="Q350" s="7" t="str">
        <f>IF(Overall!S352&lt;&gt;"",_xlfn.VALUETOTEXT(Overall!S352),"")</f>
        <v>Oct-Dec</v>
      </c>
      <c r="R350" s="7">
        <f>IF(Overall!O352&lt;&gt;"", DATEVALUE(Overall!O352), "")</f>
        <v>44578</v>
      </c>
      <c r="S350" s="7">
        <f>IF(Overall!O352&lt;&gt;"", DATEVALUE(Overall!O352), 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 DATEVALUE(Overall!L353), "")</f>
        <v>44835</v>
      </c>
      <c r="P351" s="7">
        <f>IF(Overall!M353&lt;&gt;"", DATEVALUE(Overall!M353), "")</f>
        <v>44926</v>
      </c>
      <c r="Q351" s="7" t="str">
        <f>IF(Overall!S353&lt;&gt;"",_xlfn.VALUETOTEXT(Overall!S353),"")</f>
        <v>Oct-Dec</v>
      </c>
      <c r="R351" s="7">
        <f>IF(Overall!O353&lt;&gt;"", DATEVALUE(Overall!O353), "")</f>
        <v>44578</v>
      </c>
      <c r="S351" s="7">
        <f>IF(Overall!O353&lt;&gt;"", DATEVALUE(Overall!O353), 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 DATEVALUE(Overall!L354), "")</f>
        <v>44835</v>
      </c>
      <c r="P352" s="7">
        <f>IF(Overall!M354&lt;&gt;"", DATEVALUE(Overall!M354), "")</f>
        <v>44926</v>
      </c>
      <c r="Q352" s="7" t="str">
        <f>IF(Overall!S354&lt;&gt;"",_xlfn.VALUETOTEXT(Overall!S354),"")</f>
        <v>Oct-Dec</v>
      </c>
      <c r="R352" s="7">
        <f>IF(Overall!O354&lt;&gt;"", DATEVALUE(Overall!O354), "")</f>
        <v>44578</v>
      </c>
      <c r="S352" s="7">
        <f>IF(Overall!O354&lt;&gt;"", DATEVALUE(Overall!O354), 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 DATEVALUE(Overall!L355), "")</f>
        <v>44835</v>
      </c>
      <c r="P353" s="7">
        <f>IF(Overall!M355&lt;&gt;"", DATEVALUE(Overall!M355), "")</f>
        <v>44926</v>
      </c>
      <c r="Q353" s="7" t="str">
        <f>IF(Overall!S355&lt;&gt;"",_xlfn.VALUETOTEXT(Overall!S355),"")</f>
        <v>Oct-Dec</v>
      </c>
      <c r="R353" s="7">
        <f>IF(Overall!O355&lt;&gt;"", DATEVALUE(Overall!O355), "")</f>
        <v>44580</v>
      </c>
      <c r="S353" s="7">
        <f>IF(Overall!O355&lt;&gt;"", DATEVALUE(Overall!O355), 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 DATEVALUE(Overall!L356), "")</f>
        <v>44835</v>
      </c>
      <c r="P354" s="7">
        <f>IF(Overall!M356&lt;&gt;"", DATEVALUE(Overall!M356), "")</f>
        <v>44926</v>
      </c>
      <c r="Q354" s="7" t="str">
        <f>IF(Overall!S356&lt;&gt;"",_xlfn.VALUETOTEXT(Overall!S356),"")</f>
        <v>Oct-Dec</v>
      </c>
      <c r="R354" s="7">
        <f>IF(Overall!O356&lt;&gt;"", DATEVALUE(Overall!O356), "")</f>
        <v>44580</v>
      </c>
      <c r="S354" s="7">
        <f>IF(Overall!O356&lt;&gt;"", DATEVALUE(Overall!O356), 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 DATEVALUE(Overall!L357), "")</f>
        <v>44835</v>
      </c>
      <c r="P355" s="7">
        <f>IF(Overall!M357&lt;&gt;"", DATEVALUE(Overall!M357), "")</f>
        <v>44926</v>
      </c>
      <c r="Q355" s="7" t="str">
        <f>IF(Overall!S357&lt;&gt;"",_xlfn.VALUETOTEXT(Overall!S357),"")</f>
        <v>Oct-Dec</v>
      </c>
      <c r="R355" s="7">
        <f>IF(Overall!O357&lt;&gt;"", DATEVALUE(Overall!O357), "")</f>
        <v>44580</v>
      </c>
      <c r="S355" s="7">
        <f>IF(Overall!O357&lt;&gt;"", DATEVALUE(Overall!O357), 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 DATEVALUE(Overall!L358), "")</f>
        <v>44835</v>
      </c>
      <c r="P356" s="7">
        <f>IF(Overall!M358&lt;&gt;"", DATEVALUE(Overall!M358), "")</f>
        <v>44926</v>
      </c>
      <c r="Q356" s="7" t="str">
        <f>IF(Overall!S358&lt;&gt;"",_xlfn.VALUETOTEXT(Overall!S358),"")</f>
        <v>Oct-Dec</v>
      </c>
      <c r="R356" s="7">
        <f>IF(Overall!O358&lt;&gt;"", DATEVALUE(Overall!O358), "")</f>
        <v>44580</v>
      </c>
      <c r="S356" s="7">
        <f>IF(Overall!O358&lt;&gt;"", DATEVALUE(Overall!O358), 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 DATEVALUE(Overall!L359), "")</f>
        <v>44835</v>
      </c>
      <c r="P357" s="7">
        <f>IF(Overall!M359&lt;&gt;"", DATEVALUE(Overall!M359), "")</f>
        <v>44926</v>
      </c>
      <c r="Q357" s="7" t="str">
        <f>IF(Overall!S359&lt;&gt;"",_xlfn.VALUETOTEXT(Overall!S359),"")</f>
        <v>Oct-Dec</v>
      </c>
      <c r="R357" s="7">
        <f>IF(Overall!O359&lt;&gt;"", DATEVALUE(Overall!O359), "")</f>
        <v>44581</v>
      </c>
      <c r="S357" s="7">
        <f>IF(Overall!O359&lt;&gt;"", DATEVALUE(Overall!O359), 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 DATEVALUE(Overall!L360), "")</f>
        <v>44835</v>
      </c>
      <c r="P358" s="7">
        <f>IF(Overall!M360&lt;&gt;"", DATEVALUE(Overall!M360), "")</f>
        <v>44926</v>
      </c>
      <c r="Q358" s="7" t="str">
        <f>IF(Overall!S360&lt;&gt;"",_xlfn.VALUETOTEXT(Overall!S360),"")</f>
        <v>Oct-Dec</v>
      </c>
      <c r="R358" s="7">
        <f>IF(Overall!O360&lt;&gt;"", DATEVALUE(Overall!O360), "")</f>
        <v>44581</v>
      </c>
      <c r="S358" s="7">
        <f>IF(Overall!O360&lt;&gt;"", DATEVALUE(Overall!O360), 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 DATEVALUE(Overall!L361), "")</f>
        <v>44835</v>
      </c>
      <c r="P359" s="7">
        <f>IF(Overall!M361&lt;&gt;"", DATEVALUE(Overall!M361), "")</f>
        <v>44926</v>
      </c>
      <c r="Q359" s="7" t="str">
        <f>IF(Overall!S361&lt;&gt;"",_xlfn.VALUETOTEXT(Overall!S361),"")</f>
        <v>Oct-Dec</v>
      </c>
      <c r="R359" s="7">
        <f>IF(Overall!O361&lt;&gt;"", DATEVALUE(Overall!O361), "")</f>
        <v>44581</v>
      </c>
      <c r="S359" s="7">
        <f>IF(Overall!O361&lt;&gt;"", DATEVALUE(Overall!O361), 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 DATEVALUE(Overall!L362), "")</f>
        <v>44835</v>
      </c>
      <c r="P360" s="7">
        <f>IF(Overall!M362&lt;&gt;"", DATEVALUE(Overall!M362), "")</f>
        <v>44926</v>
      </c>
      <c r="Q360" s="7" t="str">
        <f>IF(Overall!S362&lt;&gt;"",_xlfn.VALUETOTEXT(Overall!S362),"")</f>
        <v>Oct-Dec</v>
      </c>
      <c r="R360" s="7">
        <f>IF(Overall!O362&lt;&gt;"", DATEVALUE(Overall!O362), "")</f>
        <v>44581</v>
      </c>
      <c r="S360" s="7">
        <f>IF(Overall!O362&lt;&gt;"", DATEVALUE(Overall!O362), 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 DATEVALUE(Overall!L363), "")</f>
        <v>44835</v>
      </c>
      <c r="P361" s="7">
        <f>IF(Overall!M363&lt;&gt;"", DATEVALUE(Overall!M363), "")</f>
        <v>44926</v>
      </c>
      <c r="Q361" s="7" t="str">
        <f>IF(Overall!S363&lt;&gt;"",_xlfn.VALUETOTEXT(Overall!S363),"")</f>
        <v>Oct-Dec</v>
      </c>
      <c r="R361" s="7">
        <f>IF(Overall!O363&lt;&gt;"", DATEVALUE(Overall!O363), "")</f>
        <v>44582</v>
      </c>
      <c r="S361" s="7">
        <f>IF(Overall!O363&lt;&gt;"", DATEVALUE(Overall!O363), 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 DATEVALUE(Overall!L364), "")</f>
        <v>44835</v>
      </c>
      <c r="P362" s="7">
        <f>IF(Overall!M364&lt;&gt;"", DATEVALUE(Overall!M364), "")</f>
        <v>44926</v>
      </c>
      <c r="Q362" s="7" t="str">
        <f>IF(Overall!S364&lt;&gt;"",_xlfn.VALUETOTEXT(Overall!S364),"")</f>
        <v>Oct-Dec</v>
      </c>
      <c r="R362" s="7">
        <f>IF(Overall!O364&lt;&gt;"", DATEVALUE(Overall!O364), "")</f>
        <v>44582</v>
      </c>
      <c r="S362" s="7">
        <f>IF(Overall!O364&lt;&gt;"", DATEVALUE(Overall!O364), 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 DATEVALUE(Overall!L365), "")</f>
        <v>44835</v>
      </c>
      <c r="P363" s="7">
        <f>IF(Overall!M365&lt;&gt;"", DATEVALUE(Overall!M365), "")</f>
        <v>44926</v>
      </c>
      <c r="Q363" s="7" t="str">
        <f>IF(Overall!S365&lt;&gt;"",_xlfn.VALUETOTEXT(Overall!S365),"")</f>
        <v>Oct-Dec</v>
      </c>
      <c r="R363" s="7">
        <f>IF(Overall!O365&lt;&gt;"", DATEVALUE(Overall!O365), "")</f>
        <v>44582</v>
      </c>
      <c r="S363" s="7">
        <f>IF(Overall!O365&lt;&gt;"", DATEVALUE(Overall!O365), 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 DATEVALUE(Overall!L366), "")</f>
        <v>44835</v>
      </c>
      <c r="P364" s="7">
        <f>IF(Overall!M366&lt;&gt;"", DATEVALUE(Overall!M366), "")</f>
        <v>44926</v>
      </c>
      <c r="Q364" s="7" t="str">
        <f>IF(Overall!S366&lt;&gt;"",_xlfn.VALUETOTEXT(Overall!S366),"")</f>
        <v>Oct-Dec</v>
      </c>
      <c r="R364" s="7">
        <f>IF(Overall!O366&lt;&gt;"", DATEVALUE(Overall!O366), "")</f>
        <v>44585</v>
      </c>
      <c r="S364" s="7">
        <f>IF(Overall!O366&lt;&gt;"", DATEVALUE(Overall!O366), 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 DATEVALUE(Overall!L367), "")</f>
        <v>44835</v>
      </c>
      <c r="P365" s="7">
        <f>IF(Overall!M367&lt;&gt;"", DATEVALUE(Overall!M367), "")</f>
        <v>44926</v>
      </c>
      <c r="Q365" s="7" t="str">
        <f>IF(Overall!S367&lt;&gt;"",_xlfn.VALUETOTEXT(Overall!S367),"")</f>
        <v>Oct-Dec</v>
      </c>
      <c r="R365" s="7">
        <f>IF(Overall!O367&lt;&gt;"", DATEVALUE(Overall!O367), "")</f>
        <v>44586</v>
      </c>
      <c r="S365" s="7">
        <f>IF(Overall!O367&lt;&gt;"", DATEVALUE(Overall!O367), 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 DATEVALUE(Overall!L368), "")</f>
        <v>44835</v>
      </c>
      <c r="P366" s="7">
        <f>IF(Overall!M368&lt;&gt;"", DATEVALUE(Overall!M368), "")</f>
        <v>44926</v>
      </c>
      <c r="Q366" s="7" t="str">
        <f>IF(Overall!S368&lt;&gt;"",_xlfn.VALUETOTEXT(Overall!S368),"")</f>
        <v>Oct-Dec</v>
      </c>
      <c r="R366" s="7">
        <f>IF(Overall!O368&lt;&gt;"", DATEVALUE(Overall!O368), "")</f>
        <v>44586</v>
      </c>
      <c r="S366" s="7">
        <f>IF(Overall!O368&lt;&gt;"", DATEVALUE(Overall!O368), 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 DATEVALUE(Overall!L369), "")</f>
        <v>44835</v>
      </c>
      <c r="P367" s="7">
        <f>IF(Overall!M369&lt;&gt;"", DATEVALUE(Overall!M369), "")</f>
        <v>44926</v>
      </c>
      <c r="Q367" s="7" t="str">
        <f>IF(Overall!S369&lt;&gt;"",_xlfn.VALUETOTEXT(Overall!S369),"")</f>
        <v>Oct-Dec</v>
      </c>
      <c r="R367" s="7">
        <f>IF(Overall!O369&lt;&gt;"", DATEVALUE(Overall!O369), "")</f>
        <v>44586</v>
      </c>
      <c r="S367" s="7">
        <f>IF(Overall!O369&lt;&gt;"", DATEVALUE(Overall!O369), 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 DATEVALUE(Overall!L370), "")</f>
        <v>44835</v>
      </c>
      <c r="P368" s="7">
        <f>IF(Overall!M370&lt;&gt;"", DATEVALUE(Overall!M370), "")</f>
        <v>44926</v>
      </c>
      <c r="Q368" s="7" t="str">
        <f>IF(Overall!S370&lt;&gt;"",_xlfn.VALUETOTEXT(Overall!S370),"")</f>
        <v>Oct-Dec</v>
      </c>
      <c r="R368" s="7">
        <f>IF(Overall!O370&lt;&gt;"", DATEVALUE(Overall!O370), "")</f>
        <v>44586</v>
      </c>
      <c r="S368" s="7">
        <f>IF(Overall!O370&lt;&gt;"", DATEVALUE(Overall!O370), 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 DATEVALUE(Overall!L371), "")</f>
        <v>44835</v>
      </c>
      <c r="P369" s="7">
        <f>IF(Overall!M371&lt;&gt;"", DATEVALUE(Overall!M371), "")</f>
        <v>44926</v>
      </c>
      <c r="Q369" s="7" t="str">
        <f>IF(Overall!S371&lt;&gt;"",_xlfn.VALUETOTEXT(Overall!S371),"")</f>
        <v>Oct-Dec</v>
      </c>
      <c r="R369" s="7">
        <f>IF(Overall!O371&lt;&gt;"", DATEVALUE(Overall!O371), "")</f>
        <v>44586</v>
      </c>
      <c r="S369" s="7">
        <f>IF(Overall!O371&lt;&gt;"", DATEVALUE(Overall!O371), 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 DATEVALUE(Overall!L372), "")</f>
        <v>44835</v>
      </c>
      <c r="P370" s="7">
        <f>IF(Overall!M372&lt;&gt;"", DATEVALUE(Overall!M372), "")</f>
        <v>44926</v>
      </c>
      <c r="Q370" s="7" t="str">
        <f>IF(Overall!S372&lt;&gt;"",_xlfn.VALUETOTEXT(Overall!S372),"")</f>
        <v>Oct-Dec</v>
      </c>
      <c r="R370" s="7">
        <f>IF(Overall!O372&lt;&gt;"", DATEVALUE(Overall!O372), "")</f>
        <v>44586</v>
      </c>
      <c r="S370" s="7">
        <f>IF(Overall!O372&lt;&gt;"", DATEVALUE(Overall!O372), 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 DATEVALUE(Overall!L373), "")</f>
        <v>44835</v>
      </c>
      <c r="P371" s="7">
        <f>IF(Overall!M373&lt;&gt;"", DATEVALUE(Overall!M373), "")</f>
        <v>44926</v>
      </c>
      <c r="Q371" s="7" t="str">
        <f>IF(Overall!S373&lt;&gt;"",_xlfn.VALUETOTEXT(Overall!S373),"")</f>
        <v>Oct-Dec</v>
      </c>
      <c r="R371" s="7">
        <f>IF(Overall!O373&lt;&gt;"", DATEVALUE(Overall!O373), "")</f>
        <v>44586</v>
      </c>
      <c r="S371" s="7">
        <f>IF(Overall!O373&lt;&gt;"", DATEVALUE(Overall!O373), 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 DATEVALUE(Overall!L374), "")</f>
        <v>44835</v>
      </c>
      <c r="P372" s="7">
        <f>IF(Overall!M374&lt;&gt;"", DATEVALUE(Overall!M374), "")</f>
        <v>44926</v>
      </c>
      <c r="Q372" s="7" t="str">
        <f>IF(Overall!S374&lt;&gt;"",_xlfn.VALUETOTEXT(Overall!S374),"")</f>
        <v>Oct-Dec</v>
      </c>
      <c r="R372" s="7">
        <f>IF(Overall!O374&lt;&gt;"", DATEVALUE(Overall!O374), "")</f>
        <v>44586</v>
      </c>
      <c r="S372" s="7">
        <f>IF(Overall!O374&lt;&gt;"", DATEVALUE(Overall!O374), 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 DATEVALUE(Overall!L375), "")</f>
        <v>44835</v>
      </c>
      <c r="P373" s="7">
        <f>IF(Overall!M375&lt;&gt;"", DATEVALUE(Overall!M375), "")</f>
        <v>44926</v>
      </c>
      <c r="Q373" s="7" t="str">
        <f>IF(Overall!S375&lt;&gt;"",_xlfn.VALUETOTEXT(Overall!S375),"")</f>
        <v>Oct-Dec</v>
      </c>
      <c r="R373" s="7">
        <f>IF(Overall!O375&lt;&gt;"", DATEVALUE(Overall!O375), "")</f>
        <v>44587</v>
      </c>
      <c r="S373" s="7">
        <f>IF(Overall!O375&lt;&gt;"", DATEVALUE(Overall!O375), 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 DATEVALUE(Overall!L376), "")</f>
        <v>44835</v>
      </c>
      <c r="P374" s="7">
        <f>IF(Overall!M376&lt;&gt;"", DATEVALUE(Overall!M376), "")</f>
        <v>44926</v>
      </c>
      <c r="Q374" s="7" t="str">
        <f>IF(Overall!S376&lt;&gt;"",_xlfn.VALUETOTEXT(Overall!S376),"")</f>
        <v>Oct-Dec</v>
      </c>
      <c r="R374" s="7">
        <f>IF(Overall!O376&lt;&gt;"", DATEVALUE(Overall!O376), "")</f>
        <v>44587</v>
      </c>
      <c r="S374" s="7">
        <f>IF(Overall!O376&lt;&gt;"", DATEVALUE(Overall!O376), 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 DATEVALUE(Overall!L377), "")</f>
        <v>44835</v>
      </c>
      <c r="P375" s="7">
        <f>IF(Overall!M377&lt;&gt;"", DATEVALUE(Overall!M377), "")</f>
        <v>44926</v>
      </c>
      <c r="Q375" s="7" t="str">
        <f>IF(Overall!S377&lt;&gt;"",_xlfn.VALUETOTEXT(Overall!S377),"")</f>
        <v>Oct-Dec</v>
      </c>
      <c r="R375" s="7">
        <f>IF(Overall!O377&lt;&gt;"", DATEVALUE(Overall!O377), "")</f>
        <v>44587</v>
      </c>
      <c r="S375" s="7">
        <f>IF(Overall!O377&lt;&gt;"", DATEVALUE(Overall!O377), 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 DATEVALUE(Overall!L378), "")</f>
        <v>44835</v>
      </c>
      <c r="P376" s="7">
        <f>IF(Overall!M378&lt;&gt;"", DATEVALUE(Overall!M378), "")</f>
        <v>44926</v>
      </c>
      <c r="Q376" s="7" t="str">
        <f>IF(Overall!S378&lt;&gt;"",_xlfn.VALUETOTEXT(Overall!S378),"")</f>
        <v>Oct-Dec</v>
      </c>
      <c r="R376" s="7">
        <f>IF(Overall!O378&lt;&gt;"", DATEVALUE(Overall!O378), "")</f>
        <v>44587</v>
      </c>
      <c r="S376" s="7">
        <f>IF(Overall!O378&lt;&gt;"", DATEVALUE(Overall!O378), 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 DATEVALUE(Overall!L379), "")</f>
        <v>44835</v>
      </c>
      <c r="P377" s="7">
        <f>IF(Overall!M379&lt;&gt;"", DATEVALUE(Overall!M379), "")</f>
        <v>44926</v>
      </c>
      <c r="Q377" s="7" t="str">
        <f>IF(Overall!S379&lt;&gt;"",_xlfn.VALUETOTEXT(Overall!S379),"")</f>
        <v>Oct-Dec</v>
      </c>
      <c r="R377" s="7">
        <f>IF(Overall!O379&lt;&gt;"", DATEVALUE(Overall!O379), "")</f>
        <v>44587</v>
      </c>
      <c r="S377" s="7">
        <f>IF(Overall!O379&lt;&gt;"", DATEVALUE(Overall!O379), 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 DATEVALUE(Overall!L380), "")</f>
        <v>44835</v>
      </c>
      <c r="P378" s="7">
        <f>IF(Overall!M380&lt;&gt;"", DATEVALUE(Overall!M380), "")</f>
        <v>44926</v>
      </c>
      <c r="Q378" s="7" t="str">
        <f>IF(Overall!S380&lt;&gt;"",_xlfn.VALUETOTEXT(Overall!S380),"")</f>
        <v>Oct-Dec</v>
      </c>
      <c r="R378" s="7">
        <f>IF(Overall!O380&lt;&gt;"", DATEVALUE(Overall!O380), "")</f>
        <v>44587</v>
      </c>
      <c r="S378" s="7">
        <f>IF(Overall!O380&lt;&gt;"", DATEVALUE(Overall!O380), 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 DATEVALUE(Overall!L381), "")</f>
        <v>44835</v>
      </c>
      <c r="P379" s="7">
        <f>IF(Overall!M381&lt;&gt;"", DATEVALUE(Overall!M381), "")</f>
        <v>44926</v>
      </c>
      <c r="Q379" s="7" t="str">
        <f>IF(Overall!S381&lt;&gt;"",_xlfn.VALUETOTEXT(Overall!S381),"")</f>
        <v>Oct-Dec</v>
      </c>
      <c r="R379" s="7">
        <f>IF(Overall!O381&lt;&gt;"", DATEVALUE(Overall!O381), "")</f>
        <v>44587</v>
      </c>
      <c r="S379" s="7">
        <f>IF(Overall!O381&lt;&gt;"", DATEVALUE(Overall!O381), 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 DATEVALUE(Overall!L382), "")</f>
        <v>44835</v>
      </c>
      <c r="P380" s="7">
        <f>IF(Overall!M382&lt;&gt;"", DATEVALUE(Overall!M382), "")</f>
        <v>44926</v>
      </c>
      <c r="Q380" s="7" t="str">
        <f>IF(Overall!S382&lt;&gt;"",_xlfn.VALUETOTEXT(Overall!S382),"")</f>
        <v>Oct-Dec</v>
      </c>
      <c r="R380" s="7">
        <f>IF(Overall!O382&lt;&gt;"", DATEVALUE(Overall!O382), "")</f>
        <v>44588</v>
      </c>
      <c r="S380" s="7">
        <f>IF(Overall!O382&lt;&gt;"", DATEVALUE(Overall!O382), 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 DATEVALUE(Overall!L383), "")</f>
        <v>44835</v>
      </c>
      <c r="P381" s="7">
        <f>IF(Overall!M383&lt;&gt;"", DATEVALUE(Overall!M383), "")</f>
        <v>44926</v>
      </c>
      <c r="Q381" s="7" t="str">
        <f>IF(Overall!S383&lt;&gt;"",_xlfn.VALUETOTEXT(Overall!S383),"")</f>
        <v>Oct-Dec</v>
      </c>
      <c r="R381" s="7">
        <f>IF(Overall!O383&lt;&gt;"", DATEVALUE(Overall!O383), "")</f>
        <v>44588</v>
      </c>
      <c r="S381" s="7">
        <f>IF(Overall!O383&lt;&gt;"", DATEVALUE(Overall!O383), 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 DATEVALUE(Overall!L384), "")</f>
        <v>44835</v>
      </c>
      <c r="P382" s="7">
        <f>IF(Overall!M384&lt;&gt;"", DATEVALUE(Overall!M384), "")</f>
        <v>44926</v>
      </c>
      <c r="Q382" s="7" t="str">
        <f>IF(Overall!S384&lt;&gt;"",_xlfn.VALUETOTEXT(Overall!S384),"")</f>
        <v>Oct-Dec</v>
      </c>
      <c r="R382" s="7">
        <f>IF(Overall!O384&lt;&gt;"", DATEVALUE(Overall!O384), "")</f>
        <v>44588</v>
      </c>
      <c r="S382" s="7">
        <f>IF(Overall!O384&lt;&gt;"", DATEVALUE(Overall!O384), 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 DATEVALUE(Overall!L385), "")</f>
        <v>44835</v>
      </c>
      <c r="P383" s="7">
        <f>IF(Overall!M385&lt;&gt;"", DATEVALUE(Overall!M385), "")</f>
        <v>44926</v>
      </c>
      <c r="Q383" s="7" t="str">
        <f>IF(Overall!S385&lt;&gt;"",_xlfn.VALUETOTEXT(Overall!S385),"")</f>
        <v>Oct-Dec</v>
      </c>
      <c r="R383" s="7">
        <f>IF(Overall!O385&lt;&gt;"", DATEVALUE(Overall!O385), "")</f>
        <v>44588</v>
      </c>
      <c r="S383" s="7">
        <f>IF(Overall!O385&lt;&gt;"", DATEVALUE(Overall!O385), 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 DATEVALUE(Overall!L386), "")</f>
        <v>44835</v>
      </c>
      <c r="P384" s="7">
        <f>IF(Overall!M386&lt;&gt;"", DATEVALUE(Overall!M386), "")</f>
        <v>44926</v>
      </c>
      <c r="Q384" s="7" t="str">
        <f>IF(Overall!S386&lt;&gt;"",_xlfn.VALUETOTEXT(Overall!S386),"")</f>
        <v>Oct-Dec</v>
      </c>
      <c r="R384" s="7">
        <f>IF(Overall!O386&lt;&gt;"", DATEVALUE(Overall!O386), "")</f>
        <v>44588</v>
      </c>
      <c r="S384" s="7">
        <f>IF(Overall!O386&lt;&gt;"", DATEVALUE(Overall!O386), 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 DATEVALUE(Overall!L387), "")</f>
        <v>44835</v>
      </c>
      <c r="P385" s="7">
        <f>IF(Overall!M387&lt;&gt;"", DATEVALUE(Overall!M387), "")</f>
        <v>44926</v>
      </c>
      <c r="Q385" s="7" t="str">
        <f>IF(Overall!S387&lt;&gt;"",_xlfn.VALUETOTEXT(Overall!S387),"")</f>
        <v>Oct-Dec</v>
      </c>
      <c r="R385" s="7">
        <f>IF(Overall!O387&lt;&gt;"", DATEVALUE(Overall!O387), "")</f>
        <v>44588</v>
      </c>
      <c r="S385" s="7">
        <f>IF(Overall!O387&lt;&gt;"", DATEVALUE(Overall!O387), 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 DATEVALUE(Overall!L388), "")</f>
        <v>44835</v>
      </c>
      <c r="P386" s="7">
        <f>IF(Overall!M388&lt;&gt;"", DATEVALUE(Overall!M388), "")</f>
        <v>44926</v>
      </c>
      <c r="Q386" s="7" t="str">
        <f>IF(Overall!S388&lt;&gt;"",_xlfn.VALUETOTEXT(Overall!S388),"")</f>
        <v>Oct-Dec</v>
      </c>
      <c r="R386" s="7">
        <f>IF(Overall!O388&lt;&gt;"", DATEVALUE(Overall!O388), "")</f>
        <v>44588</v>
      </c>
      <c r="S386" s="7">
        <f>IF(Overall!O388&lt;&gt;"", DATEVALUE(Overall!O388), 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 DATEVALUE(Overall!L389), "")</f>
        <v>44958</v>
      </c>
      <c r="P387" s="7">
        <f>IF(Overall!M389&lt;&gt;"", DATEVALUE(Overall!M389), "")</f>
        <v>44985</v>
      </c>
      <c r="Q387" s="7" t="str">
        <f>IF(Overall!S389&lt;&gt;"",_xlfn.VALUETOTEXT(Overall!S389),"")</f>
        <v>Feb</v>
      </c>
      <c r="R387" s="7">
        <f>IF(Overall!O389&lt;&gt;"", DATEVALUE(Overall!O389), "")</f>
        <v>44847</v>
      </c>
      <c r="S387" s="7">
        <f>IF(Overall!O389&lt;&gt;"", DATEVALUE(Overall!O389), 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 DATEVALUE(Overall!L390), "")</f>
        <v>44986</v>
      </c>
      <c r="P388" s="7">
        <f>IF(Overall!M390&lt;&gt;"", DATEVALUE(Overall!M390), "")</f>
        <v>45016</v>
      </c>
      <c r="Q388" s="7" t="str">
        <f>IF(Overall!S390&lt;&gt;"",_xlfn.VALUETOTEXT(Overall!S390),"")</f>
        <v>Mar</v>
      </c>
      <c r="R388" s="7">
        <f>IF(Overall!O390&lt;&gt;"", DATEVALUE(Overall!O390), "")</f>
        <v>44847</v>
      </c>
      <c r="S388" s="7">
        <f>IF(Overall!O390&lt;&gt;"", DATEVALUE(Overall!O390), 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 DATEVALUE(Overall!L391), "")</f>
        <v>44927</v>
      </c>
      <c r="P389" s="7">
        <f>IF(Overall!M391&lt;&gt;"", DATEVALUE(Overall!M391), "")</f>
        <v>44957</v>
      </c>
      <c r="Q389" s="7" t="str">
        <f>IF(Overall!S391&lt;&gt;"",_xlfn.VALUETOTEXT(Overall!S391),"")</f>
        <v>Jan</v>
      </c>
      <c r="R389" s="7">
        <f>IF(Overall!O391&lt;&gt;"", DATEVALUE(Overall!O391), "")</f>
        <v>44847</v>
      </c>
      <c r="S389" s="7">
        <f>IF(Overall!O391&lt;&gt;"", DATEVALUE(Overall!O391), 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 DATEVALUE(Overall!L392), "")</f>
        <v>44927</v>
      </c>
      <c r="P390" s="7">
        <f>IF(Overall!M392&lt;&gt;"", DATEVALUE(Overall!M392), "")</f>
        <v>44957</v>
      </c>
      <c r="Q390" s="7" t="str">
        <f>IF(Overall!S392&lt;&gt;"",_xlfn.VALUETOTEXT(Overall!S392),"")</f>
        <v>Jan</v>
      </c>
      <c r="R390" s="7">
        <f>IF(Overall!O392&lt;&gt;"", DATEVALUE(Overall!O392), "")</f>
        <v>44847</v>
      </c>
      <c r="S390" s="7">
        <f>IF(Overall!O392&lt;&gt;"", DATEVALUE(Overall!O392), 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 DATEVALUE(Overall!L393), "")</f>
        <v>45047</v>
      </c>
      <c r="P391" s="7">
        <f>IF(Overall!M393&lt;&gt;"", DATEVALUE(Overall!M393), "")</f>
        <v>45077</v>
      </c>
      <c r="Q391" s="7" t="str">
        <f>IF(Overall!S393&lt;&gt;"",_xlfn.VALUETOTEXT(Overall!S393),"")</f>
        <v>May</v>
      </c>
      <c r="R391" s="7">
        <f>IF(Overall!O393&lt;&gt;"", DATEVALUE(Overall!O393), "")</f>
        <v>44847</v>
      </c>
      <c r="S391" s="7">
        <f>IF(Overall!O393&lt;&gt;"", DATEVALUE(Overall!O393), 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 DATEVALUE(Overall!L394), "")</f>
        <v>44927</v>
      </c>
      <c r="P392" s="7">
        <f>IF(Overall!M394&lt;&gt;"", DATEVALUE(Overall!M394), "")</f>
        <v>44957</v>
      </c>
      <c r="Q392" s="7" t="str">
        <f>IF(Overall!S394&lt;&gt;"",_xlfn.VALUETOTEXT(Overall!S394),"")</f>
        <v>Jan</v>
      </c>
      <c r="R392" s="7">
        <f>IF(Overall!O394&lt;&gt;"", DATEVALUE(Overall!O394), "")</f>
        <v>44847</v>
      </c>
      <c r="S392" s="7">
        <f>IF(Overall!O394&lt;&gt;"", DATEVALUE(Overall!O394), 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 DATEVALUE(Overall!L395), "")</f>
        <v>44927</v>
      </c>
      <c r="P393" s="7">
        <f>IF(Overall!M395&lt;&gt;"", DATEVALUE(Overall!M395), "")</f>
        <v>44957</v>
      </c>
      <c r="Q393" s="7" t="str">
        <f>IF(Overall!S395&lt;&gt;"",_xlfn.VALUETOTEXT(Overall!S395),"")</f>
        <v>Jan</v>
      </c>
      <c r="R393" s="7">
        <f>IF(Overall!O395&lt;&gt;"", DATEVALUE(Overall!O395), "")</f>
        <v>44847</v>
      </c>
      <c r="S393" s="7">
        <f>IF(Overall!O395&lt;&gt;"", DATEVALUE(Overall!O395), 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 DATEVALUE(Overall!L396), "")</f>
        <v>45017</v>
      </c>
      <c r="P394" s="7">
        <f>IF(Overall!M396&lt;&gt;"", DATEVALUE(Overall!M396), "")</f>
        <v>45046</v>
      </c>
      <c r="Q394" s="7" t="str">
        <f>IF(Overall!S396&lt;&gt;"",_xlfn.VALUETOTEXT(Overall!S396),"")</f>
        <v>Apr</v>
      </c>
      <c r="R394" s="7">
        <f>IF(Overall!O396&lt;&gt;"", DATEVALUE(Overall!O396), "")</f>
        <v>44847</v>
      </c>
      <c r="S394" s="7">
        <f>IF(Overall!O396&lt;&gt;"", DATEVALUE(Overall!O396), 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 DATEVALUE(Overall!L397), "")</f>
        <v>44958</v>
      </c>
      <c r="P395" s="7">
        <f>IF(Overall!M397&lt;&gt;"", DATEVALUE(Overall!M397), "")</f>
        <v>44985</v>
      </c>
      <c r="Q395" s="7" t="str">
        <f>IF(Overall!S397&lt;&gt;"",_xlfn.VALUETOTEXT(Overall!S397),"")</f>
        <v>Feb</v>
      </c>
      <c r="R395" s="7">
        <f>IF(Overall!O397&lt;&gt;"", DATEVALUE(Overall!O397), "")</f>
        <v>44847</v>
      </c>
      <c r="S395" s="7">
        <f>IF(Overall!O397&lt;&gt;"", DATEVALUE(Overall!O397), 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 DATEVALUE(Overall!L398), "")</f>
        <v>44986</v>
      </c>
      <c r="P396" s="7">
        <f>IF(Overall!M398&lt;&gt;"", DATEVALUE(Overall!M398), "")</f>
        <v>45016</v>
      </c>
      <c r="Q396" s="7" t="str">
        <f>IF(Overall!S398&lt;&gt;"",_xlfn.VALUETOTEXT(Overall!S398),"")</f>
        <v>Mar</v>
      </c>
      <c r="R396" s="7">
        <f>IF(Overall!O398&lt;&gt;"", DATEVALUE(Overall!O398), "")</f>
        <v>44847</v>
      </c>
      <c r="S396" s="7">
        <f>IF(Overall!O398&lt;&gt;"", DATEVALUE(Overall!O398), 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 DATEVALUE(Overall!L399), "")</f>
        <v>45017</v>
      </c>
      <c r="P397" s="7">
        <f>IF(Overall!M399&lt;&gt;"", DATEVALUE(Overall!M399), "")</f>
        <v>45046</v>
      </c>
      <c r="Q397" s="7" t="str">
        <f>IF(Overall!S399&lt;&gt;"",_xlfn.VALUETOTEXT(Overall!S399),"")</f>
        <v>Apr</v>
      </c>
      <c r="R397" s="7">
        <f>IF(Overall!O399&lt;&gt;"", DATEVALUE(Overall!O399), "")</f>
        <v>44847</v>
      </c>
      <c r="S397" s="7">
        <f>IF(Overall!O399&lt;&gt;"", DATEVALUE(Overall!O399), 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 DATEVALUE(Overall!L400), "")</f>
        <v>45047</v>
      </c>
      <c r="P398" s="7">
        <f>IF(Overall!M400&lt;&gt;"", DATEVALUE(Overall!M400), "")</f>
        <v>45077</v>
      </c>
      <c r="Q398" s="7" t="str">
        <f>IF(Overall!S400&lt;&gt;"",_xlfn.VALUETOTEXT(Overall!S400),"")</f>
        <v>May</v>
      </c>
      <c r="R398" s="7">
        <f>IF(Overall!O400&lt;&gt;"", DATEVALUE(Overall!O400), "")</f>
        <v>44847</v>
      </c>
      <c r="S398" s="7">
        <f>IF(Overall!O400&lt;&gt;"", DATEVALUE(Overall!O400), 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 DATEVALUE(Overall!L401), "")</f>
        <v>44927</v>
      </c>
      <c r="P399" s="7">
        <f>IF(Overall!M401&lt;&gt;"", DATEVALUE(Overall!M401), "")</f>
        <v>44957</v>
      </c>
      <c r="Q399" s="7" t="str">
        <f>IF(Overall!S401&lt;&gt;"",_xlfn.VALUETOTEXT(Overall!S401),"")</f>
        <v>Jan</v>
      </c>
      <c r="R399" s="7">
        <f>IF(Overall!O401&lt;&gt;"", DATEVALUE(Overall!O401), "")</f>
        <v>44851</v>
      </c>
      <c r="S399" s="7">
        <f>IF(Overall!O401&lt;&gt;"", DATEVALUE(Overall!O401), 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 DATEVALUE(Overall!L402), "")</f>
        <v>44927</v>
      </c>
      <c r="P400" s="7">
        <f>IF(Overall!M402&lt;&gt;"", DATEVALUE(Overall!M402), "")</f>
        <v>44957</v>
      </c>
      <c r="Q400" s="7" t="str">
        <f>IF(Overall!S402&lt;&gt;"",_xlfn.VALUETOTEXT(Overall!S402),"")</f>
        <v>Jan</v>
      </c>
      <c r="R400" s="7">
        <f>IF(Overall!O402&lt;&gt;"", DATEVALUE(Overall!O402), "")</f>
        <v>44851</v>
      </c>
      <c r="S400" s="7">
        <f>IF(Overall!O402&lt;&gt;"", DATEVALUE(Overall!O402), 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 DATEVALUE(Overall!L403), "")</f>
        <v>44986</v>
      </c>
      <c r="P401" s="7">
        <f>IF(Overall!M403&lt;&gt;"", DATEVALUE(Overall!M403), "")</f>
        <v>45016</v>
      </c>
      <c r="Q401" s="7" t="str">
        <f>IF(Overall!S403&lt;&gt;"",_xlfn.VALUETOTEXT(Overall!S403),"")</f>
        <v>Mar</v>
      </c>
      <c r="R401" s="7">
        <f>IF(Overall!O403&lt;&gt;"", DATEVALUE(Overall!O403), "")</f>
        <v>44851</v>
      </c>
      <c r="S401" s="7">
        <f>IF(Overall!O403&lt;&gt;"", DATEVALUE(Overall!O403), 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 DATEVALUE(Overall!L404), "")</f>
        <v>44958</v>
      </c>
      <c r="P402" s="7">
        <f>IF(Overall!M404&lt;&gt;"", DATEVALUE(Overall!M404), "")</f>
        <v>44985</v>
      </c>
      <c r="Q402" s="7" t="str">
        <f>IF(Overall!S404&lt;&gt;"",_xlfn.VALUETOTEXT(Overall!S404),"")</f>
        <v>Feb</v>
      </c>
      <c r="R402" s="7">
        <f>IF(Overall!O404&lt;&gt;"", DATEVALUE(Overall!O404), "")</f>
        <v>44851</v>
      </c>
      <c r="S402" s="7">
        <f>IF(Overall!O404&lt;&gt;"", DATEVALUE(Overall!O404), 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 DATEVALUE(Overall!L405), "")</f>
        <v>44986</v>
      </c>
      <c r="P403" s="7">
        <f>IF(Overall!M405&lt;&gt;"", DATEVALUE(Overall!M405), "")</f>
        <v>45016</v>
      </c>
      <c r="Q403" s="7" t="str">
        <f>IF(Overall!S405&lt;&gt;"",_xlfn.VALUETOTEXT(Overall!S405),"")</f>
        <v>Mar</v>
      </c>
      <c r="R403" s="7">
        <f>IF(Overall!O405&lt;&gt;"", DATEVALUE(Overall!O405), "")</f>
        <v>44851</v>
      </c>
      <c r="S403" s="7">
        <f>IF(Overall!O405&lt;&gt;"", DATEVALUE(Overall!O405), 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 DATEVALUE(Overall!L406), "")</f>
        <v>44958</v>
      </c>
      <c r="P404" s="7">
        <f>IF(Overall!M406&lt;&gt;"", DATEVALUE(Overall!M406), "")</f>
        <v>44985</v>
      </c>
      <c r="Q404" s="7" t="str">
        <f>IF(Overall!S406&lt;&gt;"",_xlfn.VALUETOTEXT(Overall!S406),"")</f>
        <v>Feb</v>
      </c>
      <c r="R404" s="7">
        <f>IF(Overall!O406&lt;&gt;"", DATEVALUE(Overall!O406), "")</f>
        <v>44852</v>
      </c>
      <c r="S404" s="7">
        <f>IF(Overall!O406&lt;&gt;"", DATEVALUE(Overall!O406), 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 DATEVALUE(Overall!L407), "")</f>
        <v>44927</v>
      </c>
      <c r="P405" s="7">
        <f>IF(Overall!M407&lt;&gt;"", DATEVALUE(Overall!M407), "")</f>
        <v>45016</v>
      </c>
      <c r="Q405" s="7" t="str">
        <f>IF(Overall!S407&lt;&gt;"",_xlfn.VALUETOTEXT(Overall!S407),"")</f>
        <v>Jan-Mar</v>
      </c>
      <c r="R405" s="7">
        <f>IF(Overall!O407&lt;&gt;"", DATEVALUE(Overall!O407), "")</f>
        <v>44852</v>
      </c>
      <c r="S405" s="7">
        <f>IF(Overall!O407&lt;&gt;"", DATEVALUE(Overall!O407), 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 DATEVALUE(Overall!L408), "")</f>
        <v>44927</v>
      </c>
      <c r="P406" s="7">
        <f>IF(Overall!M408&lt;&gt;"", DATEVALUE(Overall!M408), "")</f>
        <v>45016</v>
      </c>
      <c r="Q406" s="7" t="str">
        <f>IF(Overall!S408&lt;&gt;"",_xlfn.VALUETOTEXT(Overall!S408),"")</f>
        <v>Jan-Mar</v>
      </c>
      <c r="R406" s="7">
        <f>IF(Overall!O408&lt;&gt;"", DATEVALUE(Overall!O408), "")</f>
        <v>44852</v>
      </c>
      <c r="S406" s="7">
        <f>IF(Overall!O408&lt;&gt;"", DATEVALUE(Overall!O408), 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 DATEVALUE(Overall!L409), "")</f>
        <v>44927</v>
      </c>
      <c r="P407" s="7">
        <f>IF(Overall!M409&lt;&gt;"", DATEVALUE(Overall!M409), "")</f>
        <v>44957</v>
      </c>
      <c r="Q407" s="7" t="str">
        <f>IF(Overall!S409&lt;&gt;"",_xlfn.VALUETOTEXT(Overall!S409),"")</f>
        <v>Jan</v>
      </c>
      <c r="R407" s="7">
        <f>IF(Overall!O409&lt;&gt;"", DATEVALUE(Overall!O409), "")</f>
        <v>44852</v>
      </c>
      <c r="S407" s="7">
        <f>IF(Overall!O409&lt;&gt;"", DATEVALUE(Overall!O409), 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 DATEVALUE(Overall!L410), "")</f>
        <v>44927</v>
      </c>
      <c r="P408" s="7">
        <f>IF(Overall!M410&lt;&gt;"", DATEVALUE(Overall!M410), "")</f>
        <v>44957</v>
      </c>
      <c r="Q408" s="7" t="str">
        <f>IF(Overall!S410&lt;&gt;"",_xlfn.VALUETOTEXT(Overall!S410),"")</f>
        <v>Jan</v>
      </c>
      <c r="R408" s="7">
        <f>IF(Overall!O410&lt;&gt;"", DATEVALUE(Overall!O410), "")</f>
        <v>44852</v>
      </c>
      <c r="S408" s="7">
        <f>IF(Overall!O410&lt;&gt;"", DATEVALUE(Overall!O410), 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 DATEVALUE(Overall!L411), "")</f>
        <v>44927</v>
      </c>
      <c r="P409" s="7">
        <f>IF(Overall!M411&lt;&gt;"", DATEVALUE(Overall!M411), "")</f>
        <v>45016</v>
      </c>
      <c r="Q409" s="7" t="str">
        <f>IF(Overall!S411&lt;&gt;"",_xlfn.VALUETOTEXT(Overall!S411),"")</f>
        <v>Jan-Mar</v>
      </c>
      <c r="R409" s="7">
        <f>IF(Overall!O411&lt;&gt;"", DATEVALUE(Overall!O411), "")</f>
        <v>44852</v>
      </c>
      <c r="S409" s="7">
        <f>IF(Overall!O411&lt;&gt;"", DATEVALUE(Overall!O411), 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 DATEVALUE(Overall!L412), "")</f>
        <v>44927</v>
      </c>
      <c r="P410" s="7">
        <f>IF(Overall!M412&lt;&gt;"", DATEVALUE(Overall!M412), "")</f>
        <v>44957</v>
      </c>
      <c r="Q410" s="7" t="str">
        <f>IF(Overall!S412&lt;&gt;"",_xlfn.VALUETOTEXT(Overall!S412),"")</f>
        <v>Jan</v>
      </c>
      <c r="R410" s="7">
        <f>IF(Overall!O412&lt;&gt;"", DATEVALUE(Overall!O412), "")</f>
        <v>44853</v>
      </c>
      <c r="S410" s="7">
        <f>IF(Overall!O412&lt;&gt;"", DATEVALUE(Overall!O412), 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 DATEVALUE(Overall!L413), "")</f>
        <v>44958</v>
      </c>
      <c r="P411" s="7">
        <f>IF(Overall!M413&lt;&gt;"", DATEVALUE(Overall!M413), "")</f>
        <v>44985</v>
      </c>
      <c r="Q411" s="7" t="str">
        <f>IF(Overall!S413&lt;&gt;"",_xlfn.VALUETOTEXT(Overall!S413),"")</f>
        <v>Feb</v>
      </c>
      <c r="R411" s="7">
        <f>IF(Overall!O413&lt;&gt;"", DATEVALUE(Overall!O413), "")</f>
        <v>44853</v>
      </c>
      <c r="S411" s="7">
        <f>IF(Overall!O413&lt;&gt;"", DATEVALUE(Overall!O413), 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 DATEVALUE(Overall!L414), "")</f>
        <v>44927</v>
      </c>
      <c r="P412" s="7">
        <f>IF(Overall!M414&lt;&gt;"", DATEVALUE(Overall!M414), "")</f>
        <v>44957</v>
      </c>
      <c r="Q412" s="7" t="str">
        <f>IF(Overall!S414&lt;&gt;"",_xlfn.VALUETOTEXT(Overall!S414),"")</f>
        <v>Jan</v>
      </c>
      <c r="R412" s="7">
        <f>IF(Overall!O414&lt;&gt;"", DATEVALUE(Overall!O414), "")</f>
        <v>44853</v>
      </c>
      <c r="S412" s="7">
        <f>IF(Overall!O414&lt;&gt;"", DATEVALUE(Overall!O414), 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 DATEVALUE(Overall!L415), "")</f>
        <v>44958</v>
      </c>
      <c r="P413" s="7">
        <f>IF(Overall!M415&lt;&gt;"", DATEVALUE(Overall!M415), "")</f>
        <v>44985</v>
      </c>
      <c r="Q413" s="7" t="str">
        <f>IF(Overall!S415&lt;&gt;"",_xlfn.VALUETOTEXT(Overall!S415),"")</f>
        <v>Feb</v>
      </c>
      <c r="R413" s="7">
        <f>IF(Overall!O415&lt;&gt;"", DATEVALUE(Overall!O415), "")</f>
        <v>44853</v>
      </c>
      <c r="S413" s="7">
        <f>IF(Overall!O415&lt;&gt;"", DATEVALUE(Overall!O415), 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 DATEVALUE(Overall!L416), "")</f>
        <v>44927</v>
      </c>
      <c r="P414" s="7">
        <f>IF(Overall!M416&lt;&gt;"", DATEVALUE(Overall!M416), "")</f>
        <v>45016</v>
      </c>
      <c r="Q414" s="7" t="str">
        <f>IF(Overall!S416&lt;&gt;"",_xlfn.VALUETOTEXT(Overall!S416),"")</f>
        <v>Jan-Mar</v>
      </c>
      <c r="R414" s="7">
        <f>IF(Overall!O416&lt;&gt;"", DATEVALUE(Overall!O416), "")</f>
        <v>44853</v>
      </c>
      <c r="S414" s="7">
        <f>IF(Overall!O416&lt;&gt;"", DATEVALUE(Overall!O416), 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 DATEVALUE(Overall!L417), "")</f>
        <v>44927</v>
      </c>
      <c r="P415" s="7">
        <f>IF(Overall!M417&lt;&gt;"", DATEVALUE(Overall!M417), "")</f>
        <v>45016</v>
      </c>
      <c r="Q415" s="7" t="str">
        <f>IF(Overall!S417&lt;&gt;"",_xlfn.VALUETOTEXT(Overall!S417),"")</f>
        <v>Jan-Mar</v>
      </c>
      <c r="R415" s="7">
        <f>IF(Overall!O417&lt;&gt;"", DATEVALUE(Overall!O417), "")</f>
        <v>44853</v>
      </c>
      <c r="S415" s="7">
        <f>IF(Overall!O417&lt;&gt;"", DATEVALUE(Overall!O417), 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 DATEVALUE(Overall!L418), "")</f>
        <v>44927</v>
      </c>
      <c r="P416" s="7">
        <f>IF(Overall!M418&lt;&gt;"", DATEVALUE(Overall!M418), "")</f>
        <v>45016</v>
      </c>
      <c r="Q416" s="7" t="str">
        <f>IF(Overall!S418&lt;&gt;"",_xlfn.VALUETOTEXT(Overall!S418),"")</f>
        <v>Jan-Mar</v>
      </c>
      <c r="R416" s="7">
        <f>IF(Overall!O418&lt;&gt;"", DATEVALUE(Overall!O418), "")</f>
        <v>44853</v>
      </c>
      <c r="S416" s="7">
        <f>IF(Overall!O418&lt;&gt;"", DATEVALUE(Overall!O418), 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 DATEVALUE(Overall!L419), "")</f>
        <v>44927</v>
      </c>
      <c r="P417" s="7">
        <f>IF(Overall!M419&lt;&gt;"", DATEVALUE(Overall!M419), "")</f>
        <v>45016</v>
      </c>
      <c r="Q417" s="7" t="str">
        <f>IF(Overall!S419&lt;&gt;"",_xlfn.VALUETOTEXT(Overall!S419),"")</f>
        <v>Jan-Mar</v>
      </c>
      <c r="R417" s="7">
        <f>IF(Overall!O419&lt;&gt;"", DATEVALUE(Overall!O419), "")</f>
        <v>44853</v>
      </c>
      <c r="S417" s="7">
        <f>IF(Overall!O419&lt;&gt;"", DATEVALUE(Overall!O419), 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 DATEVALUE(Overall!L420), "")</f>
        <v>44927</v>
      </c>
      <c r="P418" s="7">
        <f>IF(Overall!M420&lt;&gt;"", DATEVALUE(Overall!M420), "")</f>
        <v>45016</v>
      </c>
      <c r="Q418" s="7" t="str">
        <f>IF(Overall!S420&lt;&gt;"",_xlfn.VALUETOTEXT(Overall!S420),"")</f>
        <v>Jan-Mar</v>
      </c>
      <c r="R418" s="7">
        <f>IF(Overall!O420&lt;&gt;"", DATEVALUE(Overall!O420), "")</f>
        <v>44853</v>
      </c>
      <c r="S418" s="7">
        <f>IF(Overall!O420&lt;&gt;"", DATEVALUE(Overall!O420), 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 DATEVALUE(Overall!L421), "")</f>
        <v>44927</v>
      </c>
      <c r="P419" s="7">
        <f>IF(Overall!M421&lt;&gt;"", DATEVALUE(Overall!M421), "")</f>
        <v>45016</v>
      </c>
      <c r="Q419" s="7" t="str">
        <f>IF(Overall!S421&lt;&gt;"",_xlfn.VALUETOTEXT(Overall!S421),"")</f>
        <v>Jan-Mar</v>
      </c>
      <c r="R419" s="7">
        <f>IF(Overall!O421&lt;&gt;"", DATEVALUE(Overall!O421), "")</f>
        <v>44853</v>
      </c>
      <c r="S419" s="7">
        <f>IF(Overall!O421&lt;&gt;"", DATEVALUE(Overall!O421), 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 DATEVALUE(Overall!L422), "")</f>
        <v>44927</v>
      </c>
      <c r="P420" s="7">
        <f>IF(Overall!M422&lt;&gt;"", DATEVALUE(Overall!M422), "")</f>
        <v>45016</v>
      </c>
      <c r="Q420" s="7" t="str">
        <f>IF(Overall!S422&lt;&gt;"",_xlfn.VALUETOTEXT(Overall!S422),"")</f>
        <v>Jan-Mar</v>
      </c>
      <c r="R420" s="7">
        <f>IF(Overall!O422&lt;&gt;"", DATEVALUE(Overall!O422), "")</f>
        <v>44853</v>
      </c>
      <c r="S420" s="7">
        <f>IF(Overall!O422&lt;&gt;"", DATEVALUE(Overall!O422), 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 DATEVALUE(Overall!L423), "")</f>
        <v>44958</v>
      </c>
      <c r="P421" s="7">
        <f>IF(Overall!M423&lt;&gt;"", DATEVALUE(Overall!M423), "")</f>
        <v>44985</v>
      </c>
      <c r="Q421" s="7" t="str">
        <f>IF(Overall!S423&lt;&gt;"",_xlfn.VALUETOTEXT(Overall!S423),"")</f>
        <v>Feb</v>
      </c>
      <c r="R421" s="7">
        <f>IF(Overall!O423&lt;&gt;"", DATEVALUE(Overall!O423), "")</f>
        <v>44854</v>
      </c>
      <c r="S421" s="7">
        <f>IF(Overall!O423&lt;&gt;"", DATEVALUE(Overall!O423), 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 DATEVALUE(Overall!L424), "")</f>
        <v>45047</v>
      </c>
      <c r="P422" s="7">
        <f>IF(Overall!M424&lt;&gt;"", DATEVALUE(Overall!M424), "")</f>
        <v>45077</v>
      </c>
      <c r="Q422" s="7" t="str">
        <f>IF(Overall!S424&lt;&gt;"",_xlfn.VALUETOTEXT(Overall!S424),"")</f>
        <v>May</v>
      </c>
      <c r="R422" s="7">
        <f>IF(Overall!O424&lt;&gt;"", DATEVALUE(Overall!O424), "")</f>
        <v>44854</v>
      </c>
      <c r="S422" s="7">
        <f>IF(Overall!O424&lt;&gt;"", DATEVALUE(Overall!O424), 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 DATEVALUE(Overall!L425), "")</f>
        <v>44958</v>
      </c>
      <c r="P423" s="7">
        <f>IF(Overall!M425&lt;&gt;"", DATEVALUE(Overall!M425), "")</f>
        <v>44985</v>
      </c>
      <c r="Q423" s="7" t="str">
        <f>IF(Overall!S425&lt;&gt;"",_xlfn.VALUETOTEXT(Overall!S425),"")</f>
        <v>Feb</v>
      </c>
      <c r="R423" s="7">
        <f>IF(Overall!O425&lt;&gt;"", DATEVALUE(Overall!O425), "")</f>
        <v>44855</v>
      </c>
      <c r="S423" s="7">
        <f>IF(Overall!O425&lt;&gt;"", DATEVALUE(Overall!O425), 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 DATEVALUE(Overall!L426), "")</f>
        <v>44986</v>
      </c>
      <c r="P424" s="7">
        <f>IF(Overall!M426&lt;&gt;"", DATEVALUE(Overall!M426), "")</f>
        <v>45016</v>
      </c>
      <c r="Q424" s="7" t="str">
        <f>IF(Overall!S426&lt;&gt;"",_xlfn.VALUETOTEXT(Overall!S426),"")</f>
        <v>Mar</v>
      </c>
      <c r="R424" s="7">
        <f>IF(Overall!O426&lt;&gt;"", DATEVALUE(Overall!O426), "")</f>
        <v>44855</v>
      </c>
      <c r="S424" s="7">
        <f>IF(Overall!O426&lt;&gt;"", DATEVALUE(Overall!O426), 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 DATEVALUE(Overall!L427), "")</f>
        <v>44958</v>
      </c>
      <c r="P425" s="7">
        <f>IF(Overall!M427&lt;&gt;"", DATEVALUE(Overall!M427), "")</f>
        <v>44985</v>
      </c>
      <c r="Q425" s="7" t="str">
        <f>IF(Overall!S427&lt;&gt;"",_xlfn.VALUETOTEXT(Overall!S427),"")</f>
        <v>Feb</v>
      </c>
      <c r="R425" s="7">
        <f>IF(Overall!O427&lt;&gt;"", DATEVALUE(Overall!O427), "")</f>
        <v>44855</v>
      </c>
      <c r="S425" s="7">
        <f>IF(Overall!O427&lt;&gt;"", DATEVALUE(Overall!O427), 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 DATEVALUE(Overall!L428), "")</f>
        <v>44986</v>
      </c>
      <c r="P426" s="7">
        <f>IF(Overall!M428&lt;&gt;"", DATEVALUE(Overall!M428), "")</f>
        <v>45016</v>
      </c>
      <c r="Q426" s="7" t="str">
        <f>IF(Overall!S428&lt;&gt;"",_xlfn.VALUETOTEXT(Overall!S428),"")</f>
        <v>Mar</v>
      </c>
      <c r="R426" s="7">
        <f>IF(Overall!O428&lt;&gt;"", DATEVALUE(Overall!O428), "")</f>
        <v>44855</v>
      </c>
      <c r="S426" s="7">
        <f>IF(Overall!O428&lt;&gt;"", DATEVALUE(Overall!O428), 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 DATEVALUE(Overall!L429), "")</f>
        <v>44958</v>
      </c>
      <c r="P427" s="7">
        <f>IF(Overall!M429&lt;&gt;"", DATEVALUE(Overall!M429), "")</f>
        <v>44985</v>
      </c>
      <c r="Q427" s="7" t="str">
        <f>IF(Overall!S429&lt;&gt;"",_xlfn.VALUETOTEXT(Overall!S429),"")</f>
        <v>Feb</v>
      </c>
      <c r="R427" s="7">
        <f>IF(Overall!O429&lt;&gt;"", DATEVALUE(Overall!O429), "")</f>
        <v>44855</v>
      </c>
      <c r="S427" s="7">
        <f>IF(Overall!O429&lt;&gt;"", DATEVALUE(Overall!O429), 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 DATEVALUE(Overall!L430), "")</f>
        <v>44986</v>
      </c>
      <c r="P428" s="7">
        <f>IF(Overall!M430&lt;&gt;"", DATEVALUE(Overall!M430), "")</f>
        <v>45016</v>
      </c>
      <c r="Q428" s="7" t="str">
        <f>IF(Overall!S430&lt;&gt;"",_xlfn.VALUETOTEXT(Overall!S430),"")</f>
        <v>Mar</v>
      </c>
      <c r="R428" s="7">
        <f>IF(Overall!O430&lt;&gt;"", DATEVALUE(Overall!O430), "")</f>
        <v>44855</v>
      </c>
      <c r="S428" s="7">
        <f>IF(Overall!O430&lt;&gt;"", DATEVALUE(Overall!O430), 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 DATEVALUE(Overall!L431), "")</f>
        <v>44986</v>
      </c>
      <c r="P429" s="7">
        <f>IF(Overall!M431&lt;&gt;"", DATEVALUE(Overall!M431), "")</f>
        <v>45016</v>
      </c>
      <c r="Q429" s="7" t="str">
        <f>IF(Overall!S431&lt;&gt;"",_xlfn.VALUETOTEXT(Overall!S431),"")</f>
        <v>Mar</v>
      </c>
      <c r="R429" s="7">
        <f>IF(Overall!O431&lt;&gt;"", DATEVALUE(Overall!O431), "")</f>
        <v>44855</v>
      </c>
      <c r="S429" s="7">
        <f>IF(Overall!O431&lt;&gt;"", DATEVALUE(Overall!O431), 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 DATEVALUE(Overall!L432), "")</f>
        <v>44927</v>
      </c>
      <c r="P430" s="7">
        <f>IF(Overall!M432&lt;&gt;"", DATEVALUE(Overall!M432), "")</f>
        <v>44957</v>
      </c>
      <c r="Q430" s="7" t="str">
        <f>IF(Overall!S432&lt;&gt;"",_xlfn.VALUETOTEXT(Overall!S432),"")</f>
        <v>Jan</v>
      </c>
      <c r="R430" s="7">
        <f>IF(Overall!O432&lt;&gt;"", DATEVALUE(Overall!O432), "")</f>
        <v>44859</v>
      </c>
      <c r="S430" s="7">
        <f>IF(Overall!O432&lt;&gt;"", DATEVALUE(Overall!O432), 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 DATEVALUE(Overall!L433), "")</f>
        <v>45017</v>
      </c>
      <c r="P431" s="7">
        <f>IF(Overall!M433&lt;&gt;"", DATEVALUE(Overall!M433), "")</f>
        <v>45046</v>
      </c>
      <c r="Q431" s="7" t="str">
        <f>IF(Overall!S433&lt;&gt;"",_xlfn.VALUETOTEXT(Overall!S433),"")</f>
        <v>Apr</v>
      </c>
      <c r="R431" s="7">
        <f>IF(Overall!O433&lt;&gt;"", DATEVALUE(Overall!O433), "")</f>
        <v>44859</v>
      </c>
      <c r="S431" s="7">
        <f>IF(Overall!O433&lt;&gt;"", DATEVALUE(Overall!O433), 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 DATEVALUE(Overall!L434), "")</f>
        <v>45017</v>
      </c>
      <c r="P432" s="7">
        <f>IF(Overall!M434&lt;&gt;"", DATEVALUE(Overall!M434), "")</f>
        <v>45046</v>
      </c>
      <c r="Q432" s="7" t="str">
        <f>IF(Overall!S434&lt;&gt;"",_xlfn.VALUETOTEXT(Overall!S434),"")</f>
        <v>Apr</v>
      </c>
      <c r="R432" s="7">
        <f>IF(Overall!O434&lt;&gt;"", DATEVALUE(Overall!O434), "")</f>
        <v>44859</v>
      </c>
      <c r="S432" s="7">
        <f>IF(Overall!O434&lt;&gt;"", DATEVALUE(Overall!O434), 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 DATEVALUE(Overall!L435), "")</f>
        <v>44958</v>
      </c>
      <c r="P433" s="7">
        <f>IF(Overall!M435&lt;&gt;"", DATEVALUE(Overall!M435), "")</f>
        <v>44985</v>
      </c>
      <c r="Q433" s="7" t="str">
        <f>IF(Overall!S435&lt;&gt;"",_xlfn.VALUETOTEXT(Overall!S435),"")</f>
        <v>Feb</v>
      </c>
      <c r="R433" s="7">
        <f>IF(Overall!O435&lt;&gt;"", DATEVALUE(Overall!O435), "")</f>
        <v>44859</v>
      </c>
      <c r="S433" s="7">
        <f>IF(Overall!O435&lt;&gt;"", DATEVALUE(Overall!O435), 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 DATEVALUE(Overall!L436), "")</f>
        <v>45017</v>
      </c>
      <c r="P434" s="7">
        <f>IF(Overall!M436&lt;&gt;"", DATEVALUE(Overall!M436), "")</f>
        <v>45046</v>
      </c>
      <c r="Q434" s="7" t="str">
        <f>IF(Overall!S436&lt;&gt;"",_xlfn.VALUETOTEXT(Overall!S436),"")</f>
        <v>Apr</v>
      </c>
      <c r="R434" s="7">
        <f>IF(Overall!O436&lt;&gt;"", DATEVALUE(Overall!O436), "")</f>
        <v>44859</v>
      </c>
      <c r="S434" s="7">
        <f>IF(Overall!O436&lt;&gt;"", DATEVALUE(Overall!O436), 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 DATEVALUE(Overall!L437), "")</f>
        <v>44927</v>
      </c>
      <c r="P435" s="7">
        <f>IF(Overall!M437&lt;&gt;"", DATEVALUE(Overall!M437), "")</f>
        <v>44957</v>
      </c>
      <c r="Q435" s="7" t="str">
        <f>IF(Overall!S437&lt;&gt;"",_xlfn.VALUETOTEXT(Overall!S437),"")</f>
        <v>Jan</v>
      </c>
      <c r="R435" s="7">
        <f>IF(Overall!O437&lt;&gt;"", DATEVALUE(Overall!O437), "")</f>
        <v>44859</v>
      </c>
      <c r="S435" s="7">
        <f>IF(Overall!O437&lt;&gt;"", DATEVALUE(Overall!O437), 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 DATEVALUE(Overall!L438), "")</f>
        <v>44986</v>
      </c>
      <c r="P436" s="7">
        <f>IF(Overall!M438&lt;&gt;"", DATEVALUE(Overall!M438), "")</f>
        <v>45016</v>
      </c>
      <c r="Q436" s="7" t="str">
        <f>IF(Overall!S438&lt;&gt;"",_xlfn.VALUETOTEXT(Overall!S438),"")</f>
        <v>Mar</v>
      </c>
      <c r="R436" s="7">
        <f>IF(Overall!O438&lt;&gt;"", DATEVALUE(Overall!O438), "")</f>
        <v>44859</v>
      </c>
      <c r="S436" s="7">
        <f>IF(Overall!O438&lt;&gt;"", DATEVALUE(Overall!O438), 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 DATEVALUE(Overall!L439), "")</f>
        <v>45017</v>
      </c>
      <c r="P437" s="7">
        <f>IF(Overall!M439&lt;&gt;"", DATEVALUE(Overall!M439), "")</f>
        <v>45046</v>
      </c>
      <c r="Q437" s="7" t="str">
        <f>IF(Overall!S439&lt;&gt;"",_xlfn.VALUETOTEXT(Overall!S439),"")</f>
        <v>Apr</v>
      </c>
      <c r="R437" s="7">
        <f>IF(Overall!O439&lt;&gt;"", DATEVALUE(Overall!O439), "")</f>
        <v>44859</v>
      </c>
      <c r="S437" s="7">
        <f>IF(Overall!O439&lt;&gt;"", DATEVALUE(Overall!O439), 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 DATEVALUE(Overall!L440), "")</f>
        <v>44986</v>
      </c>
      <c r="P438" s="7">
        <f>IF(Overall!M440&lt;&gt;"", DATEVALUE(Overall!M440), "")</f>
        <v>45016</v>
      </c>
      <c r="Q438" s="7" t="str">
        <f>IF(Overall!S440&lt;&gt;"",_xlfn.VALUETOTEXT(Overall!S440),"")</f>
        <v>Mar</v>
      </c>
      <c r="R438" s="7">
        <f>IF(Overall!O440&lt;&gt;"", DATEVALUE(Overall!O440), "")</f>
        <v>44860</v>
      </c>
      <c r="S438" s="7">
        <f>IF(Overall!O440&lt;&gt;"", DATEVALUE(Overall!O440), 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 DATEVALUE(Overall!L441), "")</f>
        <v>44958</v>
      </c>
      <c r="P439" s="7">
        <f>IF(Overall!M441&lt;&gt;"", DATEVALUE(Overall!M441), "")</f>
        <v>44985</v>
      </c>
      <c r="Q439" s="7" t="str">
        <f>IF(Overall!S441&lt;&gt;"",_xlfn.VALUETOTEXT(Overall!S441),"")</f>
        <v>Feb</v>
      </c>
      <c r="R439" s="7">
        <f>IF(Overall!O441&lt;&gt;"", DATEVALUE(Overall!O441), "")</f>
        <v>44860</v>
      </c>
      <c r="S439" s="7">
        <f>IF(Overall!O441&lt;&gt;"", DATEVALUE(Overall!O441), 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 DATEVALUE(Overall!L442), "")</f>
        <v>45017</v>
      </c>
      <c r="P440" s="7">
        <f>IF(Overall!M442&lt;&gt;"", DATEVALUE(Overall!M442), "")</f>
        <v>45046</v>
      </c>
      <c r="Q440" s="7" t="str">
        <f>IF(Overall!S442&lt;&gt;"",_xlfn.VALUETOTEXT(Overall!S442),"")</f>
        <v>Apr</v>
      </c>
      <c r="R440" s="7">
        <f>IF(Overall!O442&lt;&gt;"", DATEVALUE(Overall!O442), "")</f>
        <v>44860</v>
      </c>
      <c r="S440" s="7">
        <f>IF(Overall!O442&lt;&gt;"", DATEVALUE(Overall!O442), 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 DATEVALUE(Overall!L443), "")</f>
        <v>45047</v>
      </c>
      <c r="P441" s="7">
        <f>IF(Overall!M443&lt;&gt;"", DATEVALUE(Overall!M443), "")</f>
        <v>45077</v>
      </c>
      <c r="Q441" s="7" t="str">
        <f>IF(Overall!S443&lt;&gt;"",_xlfn.VALUETOTEXT(Overall!S443),"")</f>
        <v>May</v>
      </c>
      <c r="R441" s="7">
        <f>IF(Overall!O443&lt;&gt;"", DATEVALUE(Overall!O443), "")</f>
        <v>44860</v>
      </c>
      <c r="S441" s="7">
        <f>IF(Overall!O443&lt;&gt;"", DATEVALUE(Overall!O443), 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 DATEVALUE(Overall!L444), "")</f>
        <v>44958</v>
      </c>
      <c r="P442" s="7">
        <f>IF(Overall!M444&lt;&gt;"", DATEVALUE(Overall!M444), "")</f>
        <v>44985</v>
      </c>
      <c r="Q442" s="7" t="str">
        <f>IF(Overall!S444&lt;&gt;"",_xlfn.VALUETOTEXT(Overall!S444),"")</f>
        <v>Feb</v>
      </c>
      <c r="R442" s="7">
        <f>IF(Overall!O444&lt;&gt;"", DATEVALUE(Overall!O444), "")</f>
        <v>44860</v>
      </c>
      <c r="S442" s="7">
        <f>IF(Overall!O444&lt;&gt;"", DATEVALUE(Overall!O444), 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 DATEVALUE(Overall!L445), "")</f>
        <v>45017</v>
      </c>
      <c r="P443" s="7">
        <f>IF(Overall!M445&lt;&gt;"", DATEVALUE(Overall!M445), "")</f>
        <v>45046</v>
      </c>
      <c r="Q443" s="7" t="str">
        <f>IF(Overall!S445&lt;&gt;"",_xlfn.VALUETOTEXT(Overall!S445),"")</f>
        <v>Apr</v>
      </c>
      <c r="R443" s="7">
        <f>IF(Overall!O445&lt;&gt;"", DATEVALUE(Overall!O445), "")</f>
        <v>44860</v>
      </c>
      <c r="S443" s="7">
        <f>IF(Overall!O445&lt;&gt;"", DATEVALUE(Overall!O445), 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 DATEVALUE(Overall!L446), "")</f>
        <v>45047</v>
      </c>
      <c r="P444" s="7">
        <f>IF(Overall!M446&lt;&gt;"", DATEVALUE(Overall!M446), "")</f>
        <v>45077</v>
      </c>
      <c r="Q444" s="7" t="str">
        <f>IF(Overall!S446&lt;&gt;"",_xlfn.VALUETOTEXT(Overall!S446),"")</f>
        <v>May</v>
      </c>
      <c r="R444" s="7">
        <f>IF(Overall!O446&lt;&gt;"", DATEVALUE(Overall!O446), "")</f>
        <v>44860</v>
      </c>
      <c r="S444" s="7">
        <f>IF(Overall!O446&lt;&gt;"", DATEVALUE(Overall!O446), 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 DATEVALUE(Overall!L447), "")</f>
        <v>44986</v>
      </c>
      <c r="P445" s="7">
        <f>IF(Overall!M447&lt;&gt;"", DATEVALUE(Overall!M447), "")</f>
        <v>45016</v>
      </c>
      <c r="Q445" s="7" t="str">
        <f>IF(Overall!S447&lt;&gt;"",_xlfn.VALUETOTEXT(Overall!S447),"")</f>
        <v>Mar</v>
      </c>
      <c r="R445" s="7">
        <f>IF(Overall!O447&lt;&gt;"", DATEVALUE(Overall!O447), "")</f>
        <v>44860</v>
      </c>
      <c r="S445" s="7">
        <f>IF(Overall!O447&lt;&gt;"", DATEVALUE(Overall!O447), 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 DATEVALUE(Overall!L448), "")</f>
        <v>45017</v>
      </c>
      <c r="P446" s="7">
        <f>IF(Overall!M448&lt;&gt;"", DATEVALUE(Overall!M448), "")</f>
        <v>45046</v>
      </c>
      <c r="Q446" s="7" t="str">
        <f>IF(Overall!S448&lt;&gt;"",_xlfn.VALUETOTEXT(Overall!S448),"")</f>
        <v>Apr</v>
      </c>
      <c r="R446" s="7">
        <f>IF(Overall!O448&lt;&gt;"", DATEVALUE(Overall!O448), "")</f>
        <v>44860</v>
      </c>
      <c r="S446" s="7">
        <f>IF(Overall!O448&lt;&gt;"", DATEVALUE(Overall!O448), 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 DATEVALUE(Overall!L449), "")</f>
        <v>45047</v>
      </c>
      <c r="P447" s="7">
        <f>IF(Overall!M449&lt;&gt;"", DATEVALUE(Overall!M449), "")</f>
        <v>45077</v>
      </c>
      <c r="Q447" s="7" t="str">
        <f>IF(Overall!S449&lt;&gt;"",_xlfn.VALUETOTEXT(Overall!S449),"")</f>
        <v>May</v>
      </c>
      <c r="R447" s="7">
        <f>IF(Overall!O449&lt;&gt;"", DATEVALUE(Overall!O449), "")</f>
        <v>44860</v>
      </c>
      <c r="S447" s="7">
        <f>IF(Overall!O449&lt;&gt;"", DATEVALUE(Overall!O449), 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 DATEVALUE(Overall!L450), "")</f>
        <v>45017</v>
      </c>
      <c r="P448" s="7">
        <f>IF(Overall!M450&lt;&gt;"", DATEVALUE(Overall!M450), "")</f>
        <v>45107</v>
      </c>
      <c r="Q448" s="7" t="str">
        <f>IF(Overall!S450&lt;&gt;"",_xlfn.VALUETOTEXT(Overall!S450),"")</f>
        <v>Apr-Jun</v>
      </c>
      <c r="R448" s="7">
        <f>IF(Overall!O450&lt;&gt;"", DATEVALUE(Overall!O450), "")</f>
        <v>44869</v>
      </c>
      <c r="S448" s="7">
        <f>IF(Overall!O450&lt;&gt;"", DATEVALUE(Overall!O450), 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 DATEVALUE(Overall!L451), "")</f>
        <v>45017</v>
      </c>
      <c r="P449" s="7">
        <f>IF(Overall!M451&lt;&gt;"", DATEVALUE(Overall!M451), "")</f>
        <v>45107</v>
      </c>
      <c r="Q449" s="7" t="str">
        <f>IF(Overall!S451&lt;&gt;"",_xlfn.VALUETOTEXT(Overall!S451),"")</f>
        <v>Apr-Jun</v>
      </c>
      <c r="R449" s="7">
        <f>IF(Overall!O451&lt;&gt;"", DATEVALUE(Overall!O451), "")</f>
        <v>44869</v>
      </c>
      <c r="S449" s="7">
        <f>IF(Overall!O451&lt;&gt;"", DATEVALUE(Overall!O451), 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 DATEVALUE(Overall!L452), "")</f>
        <v>45017</v>
      </c>
      <c r="P450" s="7">
        <f>IF(Overall!M452&lt;&gt;"", DATEVALUE(Overall!M452), "")</f>
        <v>45107</v>
      </c>
      <c r="Q450" s="7" t="str">
        <f>IF(Overall!S452&lt;&gt;"",_xlfn.VALUETOTEXT(Overall!S452),"")</f>
        <v>Apr-Jun</v>
      </c>
      <c r="R450" s="7">
        <f>IF(Overall!O452&lt;&gt;"", DATEVALUE(Overall!O452), "")</f>
        <v>44869</v>
      </c>
      <c r="S450" s="7">
        <f>IF(Overall!O452&lt;&gt;"", DATEVALUE(Overall!O452), 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 DATEVALUE(Overall!L453), "")</f>
        <v>44927</v>
      </c>
      <c r="P451" s="7">
        <f>IF(Overall!M453&lt;&gt;"", DATEVALUE(Overall!M453), "")</f>
        <v>45016</v>
      </c>
      <c r="Q451" s="7" t="str">
        <f>IF(Overall!S453&lt;&gt;"",_xlfn.VALUETOTEXT(Overall!S453),"")</f>
        <v>Jan-Mar</v>
      </c>
      <c r="R451" s="7">
        <f>IF(Overall!O453&lt;&gt;"", DATEVALUE(Overall!O453), "")</f>
        <v>44869</v>
      </c>
      <c r="S451" s="7">
        <f>IF(Overall!O453&lt;&gt;"", DATEVALUE(Overall!O453), 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 DATEVALUE(Overall!L454), "")</f>
        <v>44927</v>
      </c>
      <c r="P452" s="7">
        <f>IF(Overall!M454&lt;&gt;"", DATEVALUE(Overall!M454), "")</f>
        <v>45016</v>
      </c>
      <c r="Q452" s="7" t="str">
        <f>IF(Overall!S454&lt;&gt;"",_xlfn.VALUETOTEXT(Overall!S454),"")</f>
        <v>Jan-Mar</v>
      </c>
      <c r="R452" s="7">
        <f>IF(Overall!O454&lt;&gt;"", DATEVALUE(Overall!O454), "")</f>
        <v>44869</v>
      </c>
      <c r="S452" s="7">
        <f>IF(Overall!O454&lt;&gt;"", DATEVALUE(Overall!O454), 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 DATEVALUE(Overall!L455), "")</f>
        <v>45078</v>
      </c>
      <c r="P453" s="7">
        <f>IF(Overall!M455&lt;&gt;"", DATEVALUE(Overall!M455), "")</f>
        <v>45107</v>
      </c>
      <c r="Q453" s="7" t="str">
        <f>IF(Overall!S455&lt;&gt;"",_xlfn.VALUETOTEXT(Overall!S455),"")</f>
        <v>Jun</v>
      </c>
      <c r="R453" s="7">
        <f>IF(Overall!O455&lt;&gt;"", DATEVALUE(Overall!O455), "")</f>
        <v>44873</v>
      </c>
      <c r="S453" s="7">
        <f>IF(Overall!O455&lt;&gt;"", DATEVALUE(Overall!O455), 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 DATEVALUE(Overall!L456), "")</f>
        <v>45078</v>
      </c>
      <c r="P454" s="7">
        <f>IF(Overall!M456&lt;&gt;"", DATEVALUE(Overall!M456), "")</f>
        <v>45107</v>
      </c>
      <c r="Q454" s="7" t="str">
        <f>IF(Overall!S456&lt;&gt;"",_xlfn.VALUETOTEXT(Overall!S456),"")</f>
        <v>Jun</v>
      </c>
      <c r="R454" s="7">
        <f>IF(Overall!O456&lt;&gt;"", DATEVALUE(Overall!O456), "")</f>
        <v>44873</v>
      </c>
      <c r="S454" s="7">
        <f>IF(Overall!O456&lt;&gt;"", DATEVALUE(Overall!O456), 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 DATEVALUE(Overall!L457), "")</f>
        <v>45078</v>
      </c>
      <c r="P455" s="7">
        <f>IF(Overall!M457&lt;&gt;"", DATEVALUE(Overall!M457), "")</f>
        <v>45107</v>
      </c>
      <c r="Q455" s="7" t="str">
        <f>IF(Overall!S457&lt;&gt;"",_xlfn.VALUETOTEXT(Overall!S457),"")</f>
        <v>Jun</v>
      </c>
      <c r="R455" s="7">
        <f>IF(Overall!O457&lt;&gt;"", DATEVALUE(Overall!O457), "")</f>
        <v>44875</v>
      </c>
      <c r="S455" s="7">
        <f>IF(Overall!O457&lt;&gt;"", DATEVALUE(Overall!O457), 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 DATEVALUE(Overall!L458), "")</f>
        <v>45047</v>
      </c>
      <c r="P456" s="7">
        <f>IF(Overall!M458&lt;&gt;"", DATEVALUE(Overall!M458), "")</f>
        <v>45077</v>
      </c>
      <c r="Q456" s="7" t="str">
        <f>IF(Overall!S458&lt;&gt;"",_xlfn.VALUETOTEXT(Overall!S458),"")</f>
        <v>May</v>
      </c>
      <c r="R456" s="7">
        <f>IF(Overall!O458&lt;&gt;"", DATEVALUE(Overall!O458), "")</f>
        <v>44876</v>
      </c>
      <c r="S456" s="7">
        <f>IF(Overall!O458&lt;&gt;"", DATEVALUE(Overall!O458), 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 DATEVALUE(Overall!L459), "")</f>
        <v>45078</v>
      </c>
      <c r="P457" s="7">
        <f>IF(Overall!M459&lt;&gt;"", DATEVALUE(Overall!M459), "")</f>
        <v>45107</v>
      </c>
      <c r="Q457" s="7" t="str">
        <f>IF(Overall!S459&lt;&gt;"",_xlfn.VALUETOTEXT(Overall!S459),"")</f>
        <v>Jun</v>
      </c>
      <c r="R457" s="7">
        <f>IF(Overall!O459&lt;&gt;"", DATEVALUE(Overall!O459), "")</f>
        <v>44876</v>
      </c>
      <c r="S457" s="7">
        <f>IF(Overall!O459&lt;&gt;"", DATEVALUE(Overall!O459), 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 DATEVALUE(Overall!L460), "")</f>
        <v>45078</v>
      </c>
      <c r="P458" s="7">
        <f>IF(Overall!M460&lt;&gt;"", DATEVALUE(Overall!M460), "")</f>
        <v>45107</v>
      </c>
      <c r="Q458" s="7" t="str">
        <f>IF(Overall!S460&lt;&gt;"",_xlfn.VALUETOTEXT(Overall!S460),"")</f>
        <v>Jun</v>
      </c>
      <c r="R458" s="7">
        <f>IF(Overall!O460&lt;&gt;"", DATEVALUE(Overall!O460), "")</f>
        <v>44876</v>
      </c>
      <c r="S458" s="7">
        <f>IF(Overall!O460&lt;&gt;"", DATEVALUE(Overall!O460), 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 DATEVALUE(Overall!L461), "")</f>
        <v>45047</v>
      </c>
      <c r="P459" s="7">
        <f>IF(Overall!M461&lt;&gt;"", DATEVALUE(Overall!M461), "")</f>
        <v>45077</v>
      </c>
      <c r="Q459" s="7" t="str">
        <f>IF(Overall!S461&lt;&gt;"",_xlfn.VALUETOTEXT(Overall!S461),"")</f>
        <v>May</v>
      </c>
      <c r="R459" s="7">
        <f>IF(Overall!O461&lt;&gt;"", DATEVALUE(Overall!O461), "")</f>
        <v>44876</v>
      </c>
      <c r="S459" s="7">
        <f>IF(Overall!O461&lt;&gt;"", DATEVALUE(Overall!O461), 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 DATEVALUE(Overall!L462), "")</f>
        <v>44927</v>
      </c>
      <c r="P460" s="7">
        <f>IF(Overall!M462&lt;&gt;"", DATEVALUE(Overall!M462), "")</f>
        <v>44957</v>
      </c>
      <c r="Q460" s="7" t="str">
        <f>IF(Overall!S462&lt;&gt;"",_xlfn.VALUETOTEXT(Overall!S462),"")</f>
        <v>Jan</v>
      </c>
      <c r="R460" s="7">
        <f>IF(Overall!O462&lt;&gt;"", DATEVALUE(Overall!O462), "")</f>
        <v>44895</v>
      </c>
      <c r="S460" s="7">
        <f>IF(Overall!O462&lt;&gt;"", DATEVALUE(Overall!O462), 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 DATEVALUE(Overall!L463), "")</f>
        <v>44927</v>
      </c>
      <c r="P461" s="7">
        <f>IF(Overall!M463&lt;&gt;"", DATEVALUE(Overall!M463), "")</f>
        <v>44957</v>
      </c>
      <c r="Q461" s="7" t="str">
        <f>IF(Overall!S463&lt;&gt;"",_xlfn.VALUETOTEXT(Overall!S463),"")</f>
        <v>Jan</v>
      </c>
      <c r="R461" s="7">
        <f>IF(Overall!O463&lt;&gt;"", DATEVALUE(Overall!O463), "")</f>
        <v>44895</v>
      </c>
      <c r="S461" s="7">
        <f>IF(Overall!O463&lt;&gt;"", DATEVALUE(Overall!O463), 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 DATEVALUE(Overall!L464), "")</f>
        <v>44927</v>
      </c>
      <c r="P462" s="7">
        <f>IF(Overall!M464&lt;&gt;"", DATEVALUE(Overall!M464), "")</f>
        <v>44957</v>
      </c>
      <c r="Q462" s="7" t="str">
        <f>IF(Overall!S464&lt;&gt;"",_xlfn.VALUETOTEXT(Overall!S464),"")</f>
        <v>Jan</v>
      </c>
      <c r="R462" s="7">
        <f>IF(Overall!O464&lt;&gt;"", DATEVALUE(Overall!O464), "")</f>
        <v>44896</v>
      </c>
      <c r="S462" s="7">
        <f>IF(Overall!O464&lt;&gt;"", DATEVALUE(Overall!O464), 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 DATEVALUE(Overall!L465), "")</f>
        <v>44927</v>
      </c>
      <c r="P463" s="7">
        <f>IF(Overall!M465&lt;&gt;"", DATEVALUE(Overall!M465), "")</f>
        <v>44957</v>
      </c>
      <c r="Q463" s="7" t="str">
        <f>IF(Overall!S465&lt;&gt;"",_xlfn.VALUETOTEXT(Overall!S465),"")</f>
        <v>Jan</v>
      </c>
      <c r="R463" s="7">
        <f>IF(Overall!O465&lt;&gt;"", DATEVALUE(Overall!O465), "")</f>
        <v>44896</v>
      </c>
      <c r="S463" s="7">
        <f>IF(Overall!O465&lt;&gt;"", DATEVALUE(Overall!O465), 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 DATEVALUE(Overall!L466), "")</f>
        <v>44927</v>
      </c>
      <c r="P464" s="7">
        <f>IF(Overall!M466&lt;&gt;"", DATEVALUE(Overall!M466), "")</f>
        <v>44957</v>
      </c>
      <c r="Q464" s="7" t="str">
        <f>IF(Overall!S466&lt;&gt;"",_xlfn.VALUETOTEXT(Overall!S466),"")</f>
        <v>Jan</v>
      </c>
      <c r="R464" s="7">
        <f>IF(Overall!O466&lt;&gt;"", DATEVALUE(Overall!O466), "")</f>
        <v>44896</v>
      </c>
      <c r="S464" s="7">
        <f>IF(Overall!O466&lt;&gt;"", DATEVALUE(Overall!O466), 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 DATEVALUE(Overall!L467), "")</f>
        <v>44958</v>
      </c>
      <c r="P465" s="7">
        <f>IF(Overall!M467&lt;&gt;"", DATEVALUE(Overall!M467), "")</f>
        <v>44985</v>
      </c>
      <c r="Q465" s="7" t="str">
        <f>IF(Overall!S467&lt;&gt;"",_xlfn.VALUETOTEXT(Overall!S467),"")</f>
        <v>Feb</v>
      </c>
      <c r="R465" s="7">
        <f>IF(Overall!O467&lt;&gt;"", DATEVALUE(Overall!O467), "")</f>
        <v>44902</v>
      </c>
      <c r="S465" s="7">
        <f>IF(Overall!O467&lt;&gt;"", DATEVALUE(Overall!O467), 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 DATEVALUE(Overall!L468), "")</f>
        <v>44958</v>
      </c>
      <c r="P466" s="7">
        <f>IF(Overall!M468&lt;&gt;"", DATEVALUE(Overall!M468), "")</f>
        <v>44985</v>
      </c>
      <c r="Q466" s="7" t="str">
        <f>IF(Overall!S468&lt;&gt;"",_xlfn.VALUETOTEXT(Overall!S468),"")</f>
        <v>Feb</v>
      </c>
      <c r="R466" s="7">
        <f>IF(Overall!O468&lt;&gt;"", DATEVALUE(Overall!O468), "")</f>
        <v>44902</v>
      </c>
      <c r="S466" s="7">
        <f>IF(Overall!O468&lt;&gt;"", DATEVALUE(Overall!O468), 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 DATEVALUE(Overall!L469), "")</f>
        <v>44958</v>
      </c>
      <c r="P467" s="7">
        <f>IF(Overall!M469&lt;&gt;"", DATEVALUE(Overall!M469), "")</f>
        <v>44985</v>
      </c>
      <c r="Q467" s="7" t="str">
        <f>IF(Overall!S469&lt;&gt;"",_xlfn.VALUETOTEXT(Overall!S469),"")</f>
        <v>Feb</v>
      </c>
      <c r="R467" s="7">
        <f>IF(Overall!O469&lt;&gt;"", DATEVALUE(Overall!O469), "")</f>
        <v>44902</v>
      </c>
      <c r="S467" s="7">
        <f>IF(Overall!O469&lt;&gt;"", DATEVALUE(Overall!O469), 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 DATEVALUE(Overall!L470), "")</f>
        <v>44958</v>
      </c>
      <c r="P468" s="7">
        <f>IF(Overall!M470&lt;&gt;"", DATEVALUE(Overall!M470), "")</f>
        <v>44985</v>
      </c>
      <c r="Q468" s="7" t="str">
        <f>IF(Overall!S470&lt;&gt;"",_xlfn.VALUETOTEXT(Overall!S470),"")</f>
        <v>Feb</v>
      </c>
      <c r="R468" s="7">
        <f>IF(Overall!O470&lt;&gt;"", DATEVALUE(Overall!O470), "")</f>
        <v>44903</v>
      </c>
      <c r="S468" s="7">
        <f>IF(Overall!O470&lt;&gt;"", DATEVALUE(Overall!O470), 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 DATEVALUE(Overall!L471), "")</f>
        <v>44986</v>
      </c>
      <c r="P469" s="7">
        <f>IF(Overall!M471&lt;&gt;"", DATEVALUE(Overall!M471), "")</f>
        <v>45016</v>
      </c>
      <c r="Q469" s="7" t="str">
        <f>IF(Overall!S471&lt;&gt;"",_xlfn.VALUETOTEXT(Overall!S471),"")</f>
        <v>Mar</v>
      </c>
      <c r="R469" s="7">
        <f>IF(Overall!O471&lt;&gt;"", DATEVALUE(Overall!O471), "")</f>
        <v>44904</v>
      </c>
      <c r="S469" s="7">
        <f>IF(Overall!O471&lt;&gt;"", DATEVALUE(Overall!O471), 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 DATEVALUE(Overall!L472), "")</f>
        <v>44986</v>
      </c>
      <c r="P470" s="7">
        <f>IF(Overall!M472&lt;&gt;"", DATEVALUE(Overall!M472), "")</f>
        <v>45016</v>
      </c>
      <c r="Q470" s="7" t="str">
        <f>IF(Overall!S472&lt;&gt;"",_xlfn.VALUETOTEXT(Overall!S472),"")</f>
        <v>Mar</v>
      </c>
      <c r="R470" s="7">
        <f>IF(Overall!O472&lt;&gt;"", DATEVALUE(Overall!O472), "")</f>
        <v>44904</v>
      </c>
      <c r="S470" s="7">
        <f>IF(Overall!O472&lt;&gt;"", DATEVALUE(Overall!O472), 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 DATEVALUE(Overall!L473), "")</f>
        <v>45017</v>
      </c>
      <c r="P471" s="7">
        <f>IF(Overall!M473&lt;&gt;"", DATEVALUE(Overall!M473), "")</f>
        <v>45046</v>
      </c>
      <c r="Q471" s="7" t="str">
        <f>IF(Overall!S473&lt;&gt;"",_xlfn.VALUETOTEXT(Overall!S473),"")</f>
        <v>Apr</v>
      </c>
      <c r="R471" s="7">
        <f>IF(Overall!O473&lt;&gt;"", DATEVALUE(Overall!O473), "")</f>
        <v>44935</v>
      </c>
      <c r="S471" s="7">
        <f>IF(Overall!O473&lt;&gt;"", DATEVALUE(Overall!O473), 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 DATEVALUE(Overall!L474), "")</f>
        <v>45017</v>
      </c>
      <c r="P472" s="7">
        <f>IF(Overall!M474&lt;&gt;"", DATEVALUE(Overall!M474), "")</f>
        <v>45046</v>
      </c>
      <c r="Q472" s="7" t="str">
        <f>IF(Overall!S474&lt;&gt;"",_xlfn.VALUETOTEXT(Overall!S474),"")</f>
        <v>Apr</v>
      </c>
      <c r="R472" s="7">
        <f>IF(Overall!O474&lt;&gt;"", DATEVALUE(Overall!O474), "")</f>
        <v>44935</v>
      </c>
      <c r="S472" s="7">
        <f>IF(Overall!O474&lt;&gt;"", DATEVALUE(Overall!O474), 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 DATEVALUE(Overall!L475), "")</f>
        <v>45017</v>
      </c>
      <c r="P473" s="7">
        <f>IF(Overall!M475&lt;&gt;"", DATEVALUE(Overall!M475), "")</f>
        <v>45046</v>
      </c>
      <c r="Q473" s="7" t="str">
        <f>IF(Overall!S475&lt;&gt;"",_xlfn.VALUETOTEXT(Overall!S475),"")</f>
        <v>Apr</v>
      </c>
      <c r="R473" s="7">
        <f>IF(Overall!O475&lt;&gt;"", DATEVALUE(Overall!O475), "")</f>
        <v>44935</v>
      </c>
      <c r="S473" s="7">
        <f>IF(Overall!O475&lt;&gt;"", DATEVALUE(Overall!O475), 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 DATEVALUE(Overall!L476), "")</f>
        <v>45017</v>
      </c>
      <c r="P474" s="7">
        <f>IF(Overall!M476&lt;&gt;"", DATEVALUE(Overall!M476), "")</f>
        <v>45046</v>
      </c>
      <c r="Q474" s="7" t="str">
        <f>IF(Overall!S476&lt;&gt;"",_xlfn.VALUETOTEXT(Overall!S476),"")</f>
        <v>Apr</v>
      </c>
      <c r="R474" s="7">
        <f>IF(Overall!O476&lt;&gt;"", DATEVALUE(Overall!O476), "")</f>
        <v>44935</v>
      </c>
      <c r="S474" s="7">
        <f>IF(Overall!O476&lt;&gt;"", DATEVALUE(Overall!O476), 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 DATEVALUE(Overall!L477), "")</f>
        <v>45017</v>
      </c>
      <c r="P475" s="7">
        <f>IF(Overall!M477&lt;&gt;"", DATEVALUE(Overall!M477), "")</f>
        <v>45046</v>
      </c>
      <c r="Q475" s="7" t="str">
        <f>IF(Overall!S477&lt;&gt;"",_xlfn.VALUETOTEXT(Overall!S477),"")</f>
        <v>Apr</v>
      </c>
      <c r="R475" s="7">
        <f>IF(Overall!O477&lt;&gt;"", DATEVALUE(Overall!O477), "")</f>
        <v>44937</v>
      </c>
      <c r="S475" s="7">
        <f>IF(Overall!O477&lt;&gt;"", DATEVALUE(Overall!O477), 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 DATEVALUE(Overall!L478), "")</f>
        <v>45017</v>
      </c>
      <c r="P476" s="7">
        <f>IF(Overall!M478&lt;&gt;"", DATEVALUE(Overall!M478), "")</f>
        <v>45046</v>
      </c>
      <c r="Q476" s="7" t="str">
        <f>IF(Overall!S478&lt;&gt;"",_xlfn.VALUETOTEXT(Overall!S478),"")</f>
        <v>Apr</v>
      </c>
      <c r="R476" s="7">
        <f>IF(Overall!O478&lt;&gt;"", DATEVALUE(Overall!O478), "")</f>
        <v>44937</v>
      </c>
      <c r="S476" s="7">
        <f>IF(Overall!O478&lt;&gt;"", DATEVALUE(Overall!O478), 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 DATEVALUE(Overall!L479), "")</f>
        <v>45017</v>
      </c>
      <c r="P477" s="7">
        <f>IF(Overall!M479&lt;&gt;"", DATEVALUE(Overall!M479), "")</f>
        <v>45046</v>
      </c>
      <c r="Q477" s="7" t="str">
        <f>IF(Overall!S479&lt;&gt;"",_xlfn.VALUETOTEXT(Overall!S479),"")</f>
        <v>Apr</v>
      </c>
      <c r="R477" s="7">
        <f>IF(Overall!O479&lt;&gt;"", DATEVALUE(Overall!O479), "")</f>
        <v>44937</v>
      </c>
      <c r="S477" s="7">
        <f>IF(Overall!O479&lt;&gt;"", DATEVALUE(Overall!O479), 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 DATEVALUE(Overall!L480), "")</f>
        <v>45017</v>
      </c>
      <c r="P478" s="7">
        <f>IF(Overall!M480&lt;&gt;"", DATEVALUE(Overall!M480), "")</f>
        <v>45046</v>
      </c>
      <c r="Q478" s="7" t="str">
        <f>IF(Overall!S480&lt;&gt;"",_xlfn.VALUETOTEXT(Overall!S480),"")</f>
        <v>Apr</v>
      </c>
      <c r="R478" s="7">
        <f>IF(Overall!O480&lt;&gt;"", DATEVALUE(Overall!O480), "")</f>
        <v>44937</v>
      </c>
      <c r="S478" s="7">
        <f>IF(Overall!O480&lt;&gt;"", DATEVALUE(Overall!O480), 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 DATEVALUE(Overall!L481), "")</f>
        <v>45017</v>
      </c>
      <c r="P479" s="7">
        <f>IF(Overall!M481&lt;&gt;"", DATEVALUE(Overall!M481), "")</f>
        <v>45046</v>
      </c>
      <c r="Q479" s="7" t="str">
        <f>IF(Overall!S481&lt;&gt;"",_xlfn.VALUETOTEXT(Overall!S481),"")</f>
        <v>Apr</v>
      </c>
      <c r="R479" s="7">
        <f>IF(Overall!O481&lt;&gt;"", DATEVALUE(Overall!O481), "")</f>
        <v>44937</v>
      </c>
      <c r="S479" s="7">
        <f>IF(Overall!O481&lt;&gt;"", DATEVALUE(Overall!O481), 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 DATEVALUE(Overall!L482), "")</f>
        <v>45017</v>
      </c>
      <c r="P480" s="7">
        <f>IF(Overall!M482&lt;&gt;"", DATEVALUE(Overall!M482), "")</f>
        <v>45046</v>
      </c>
      <c r="Q480" s="7" t="str">
        <f>IF(Overall!S482&lt;&gt;"",_xlfn.VALUETOTEXT(Overall!S482),"")</f>
        <v>Apr</v>
      </c>
      <c r="R480" s="7">
        <f>IF(Overall!O482&lt;&gt;"", DATEVALUE(Overall!O482), "")</f>
        <v>44937</v>
      </c>
      <c r="S480" s="7">
        <f>IF(Overall!O482&lt;&gt;"", DATEVALUE(Overall!O482), 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 DATEVALUE(Overall!L483), "")</f>
        <v>45017</v>
      </c>
      <c r="P481" s="7">
        <f>IF(Overall!M483&lt;&gt;"", DATEVALUE(Overall!M483), "")</f>
        <v>45046</v>
      </c>
      <c r="Q481" s="7" t="str">
        <f>IF(Overall!S483&lt;&gt;"",_xlfn.VALUETOTEXT(Overall!S483),"")</f>
        <v>Apr</v>
      </c>
      <c r="R481" s="7">
        <f>IF(Overall!O483&lt;&gt;"", DATEVALUE(Overall!O483), "")</f>
        <v>44937</v>
      </c>
      <c r="S481" s="7">
        <f>IF(Overall!O483&lt;&gt;"", DATEVALUE(Overall!O483), 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 DATEVALUE(Overall!L484), "")</f>
        <v>45047</v>
      </c>
      <c r="P482" s="7">
        <f>IF(Overall!M484&lt;&gt;"", DATEVALUE(Overall!M484), "")</f>
        <v>45107</v>
      </c>
      <c r="Q482" s="7" t="str">
        <f>IF(Overall!S484&lt;&gt;"",_xlfn.VALUETOTEXT(Overall!S484),"")</f>
        <v>May-Jun</v>
      </c>
      <c r="R482" s="7">
        <f>IF(Overall!O484&lt;&gt;"", DATEVALUE(Overall!O484), "")</f>
        <v>44938</v>
      </c>
      <c r="S482" s="7">
        <f>IF(Overall!O484&lt;&gt;"", DATEVALUE(Overall!O484), 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 DATEVALUE(Overall!L485), "")</f>
        <v>45047</v>
      </c>
      <c r="P483" s="7">
        <f>IF(Overall!M485&lt;&gt;"", DATEVALUE(Overall!M485), "")</f>
        <v>45107</v>
      </c>
      <c r="Q483" s="7" t="str">
        <f>IF(Overall!S485&lt;&gt;"",_xlfn.VALUETOTEXT(Overall!S485),"")</f>
        <v>May-Jun</v>
      </c>
      <c r="R483" s="7">
        <f>IF(Overall!O485&lt;&gt;"", DATEVALUE(Overall!O485), "")</f>
        <v>44938</v>
      </c>
      <c r="S483" s="7">
        <f>IF(Overall!O485&lt;&gt;"", DATEVALUE(Overall!O485), 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 DATEVALUE(Overall!L486), "")</f>
        <v>45047</v>
      </c>
      <c r="P484" s="7">
        <f>IF(Overall!M486&lt;&gt;"", DATEVALUE(Overall!M486), "")</f>
        <v>45107</v>
      </c>
      <c r="Q484" s="7" t="str">
        <f>IF(Overall!S486&lt;&gt;"",_xlfn.VALUETOTEXT(Overall!S486),"")</f>
        <v>May-Jun</v>
      </c>
      <c r="R484" s="7">
        <f>IF(Overall!O486&lt;&gt;"", DATEVALUE(Overall!O486), "")</f>
        <v>44938</v>
      </c>
      <c r="S484" s="7">
        <f>IF(Overall!O486&lt;&gt;"", DATEVALUE(Overall!O486), 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 DATEVALUE(Overall!L487), "")</f>
        <v>45047</v>
      </c>
      <c r="P485" s="7">
        <f>IF(Overall!M487&lt;&gt;"", DATEVALUE(Overall!M487), "")</f>
        <v>45107</v>
      </c>
      <c r="Q485" s="7" t="str">
        <f>IF(Overall!S487&lt;&gt;"",_xlfn.VALUETOTEXT(Overall!S487),"")</f>
        <v>May-Jun</v>
      </c>
      <c r="R485" s="7">
        <f>IF(Overall!O487&lt;&gt;"", DATEVALUE(Overall!O487), "")</f>
        <v>44938</v>
      </c>
      <c r="S485" s="7">
        <f>IF(Overall!O487&lt;&gt;"", DATEVALUE(Overall!O487), 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 DATEVALUE(Overall!L488), "")</f>
        <v>45047</v>
      </c>
      <c r="P486" s="7">
        <f>IF(Overall!M488&lt;&gt;"", DATEVALUE(Overall!M488), "")</f>
        <v>45107</v>
      </c>
      <c r="Q486" s="7" t="str">
        <f>IF(Overall!S488&lt;&gt;"",_xlfn.VALUETOTEXT(Overall!S488),"")</f>
        <v>May-Jun</v>
      </c>
      <c r="R486" s="7">
        <f>IF(Overall!O488&lt;&gt;"", DATEVALUE(Overall!O488), "")</f>
        <v>44938</v>
      </c>
      <c r="S486" s="7">
        <f>IF(Overall!O488&lt;&gt;"", DATEVALUE(Overall!O488), 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 DATEVALUE(Overall!L489), "")</f>
        <v>45047</v>
      </c>
      <c r="P487" s="7">
        <f>IF(Overall!M489&lt;&gt;"", DATEVALUE(Overall!M489), "")</f>
        <v>45107</v>
      </c>
      <c r="Q487" s="7" t="str">
        <f>IF(Overall!S489&lt;&gt;"",_xlfn.VALUETOTEXT(Overall!S489),"")</f>
        <v>May-Jun</v>
      </c>
      <c r="R487" s="7">
        <f>IF(Overall!O489&lt;&gt;"", DATEVALUE(Overall!O489), "")</f>
        <v>44939</v>
      </c>
      <c r="S487" s="7">
        <f>IF(Overall!O489&lt;&gt;"", DATEVALUE(Overall!O489), 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 DATEVALUE(Overall!L490), "")</f>
        <v>45047</v>
      </c>
      <c r="P488" s="7">
        <f>IF(Overall!M490&lt;&gt;"", DATEVALUE(Overall!M490), "")</f>
        <v>45107</v>
      </c>
      <c r="Q488" s="7" t="str">
        <f>IF(Overall!S490&lt;&gt;"",_xlfn.VALUETOTEXT(Overall!S490),"")</f>
        <v>May-Jun</v>
      </c>
      <c r="R488" s="7">
        <f>IF(Overall!O490&lt;&gt;"", DATEVALUE(Overall!O490), "")</f>
        <v>44939</v>
      </c>
      <c r="S488" s="7">
        <f>IF(Overall!O490&lt;&gt;"", DATEVALUE(Overall!O490), 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 DATEVALUE(Overall!L491), "")</f>
        <v>45047</v>
      </c>
      <c r="P489" s="7">
        <f>IF(Overall!M491&lt;&gt;"", DATEVALUE(Overall!M491), "")</f>
        <v>45107</v>
      </c>
      <c r="Q489" s="7" t="str">
        <f>IF(Overall!S491&lt;&gt;"",_xlfn.VALUETOTEXT(Overall!S491),"")</f>
        <v>May-Jun</v>
      </c>
      <c r="R489" s="7">
        <f>IF(Overall!O491&lt;&gt;"", DATEVALUE(Overall!O491), "")</f>
        <v>44939</v>
      </c>
      <c r="S489" s="7">
        <f>IF(Overall!O491&lt;&gt;"", DATEVALUE(Overall!O491), 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 DATEVALUE(Overall!L492), "")</f>
        <v>45047</v>
      </c>
      <c r="P490" s="7">
        <f>IF(Overall!M492&lt;&gt;"", DATEVALUE(Overall!M492), "")</f>
        <v>45107</v>
      </c>
      <c r="Q490" s="7" t="str">
        <f>IF(Overall!S492&lt;&gt;"",_xlfn.VALUETOTEXT(Overall!S492),"")</f>
        <v>May-Jun</v>
      </c>
      <c r="R490" s="7">
        <f>IF(Overall!O492&lt;&gt;"", DATEVALUE(Overall!O492), "")</f>
        <v>44939</v>
      </c>
      <c r="S490" s="7">
        <f>IF(Overall!O492&lt;&gt;"", DATEVALUE(Overall!O492), 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 DATEVALUE(Overall!L493), "")</f>
        <v>45047</v>
      </c>
      <c r="P491" s="7">
        <f>IF(Overall!M493&lt;&gt;"", DATEVALUE(Overall!M493), "")</f>
        <v>45107</v>
      </c>
      <c r="Q491" s="7" t="str">
        <f>IF(Overall!S493&lt;&gt;"",_xlfn.VALUETOTEXT(Overall!S493),"")</f>
        <v>May-Jun</v>
      </c>
      <c r="R491" s="7">
        <f>IF(Overall!O493&lt;&gt;"", DATEVALUE(Overall!O493), "")</f>
        <v>44939</v>
      </c>
      <c r="S491" s="7">
        <f>IF(Overall!O493&lt;&gt;"", DATEVALUE(Overall!O493), 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 DATEVALUE(Overall!L494), "")</f>
        <v>45047</v>
      </c>
      <c r="P492" s="7">
        <f>IF(Overall!M494&lt;&gt;"", DATEVALUE(Overall!M494), "")</f>
        <v>45107</v>
      </c>
      <c r="Q492" s="7" t="str">
        <f>IF(Overall!S494&lt;&gt;"",_xlfn.VALUETOTEXT(Overall!S494),"")</f>
        <v>May-Jun</v>
      </c>
      <c r="R492" s="7">
        <f>IF(Overall!O494&lt;&gt;"", DATEVALUE(Overall!O494), "")</f>
        <v>44939</v>
      </c>
      <c r="S492" s="7">
        <f>IF(Overall!O494&lt;&gt;"", DATEVALUE(Overall!O494), 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 DATEVALUE(Overall!L495), "")</f>
        <v>45047</v>
      </c>
      <c r="P493" s="7">
        <f>IF(Overall!M495&lt;&gt;"", DATEVALUE(Overall!M495), "")</f>
        <v>45077</v>
      </c>
      <c r="Q493" s="7" t="str">
        <f>IF(Overall!S495&lt;&gt;"",_xlfn.VALUETOTEXT(Overall!S495),"")</f>
        <v>May</v>
      </c>
      <c r="R493" s="7">
        <f>IF(Overall!O495&lt;&gt;"", DATEVALUE(Overall!O495), "")</f>
        <v>44942</v>
      </c>
      <c r="S493" s="7">
        <f>IF(Overall!O495&lt;&gt;"", DATEVALUE(Overall!O495), 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 DATEVALUE(Overall!L496), "")</f>
        <v>45047</v>
      </c>
      <c r="P494" s="7">
        <f>IF(Overall!M496&lt;&gt;"", DATEVALUE(Overall!M496), "")</f>
        <v>45077</v>
      </c>
      <c r="Q494" s="7" t="str">
        <f>IF(Overall!S496&lt;&gt;"",_xlfn.VALUETOTEXT(Overall!S496),"")</f>
        <v>May</v>
      </c>
      <c r="R494" s="7">
        <f>IF(Overall!O496&lt;&gt;"", DATEVALUE(Overall!O496), "")</f>
        <v>44942</v>
      </c>
      <c r="S494" s="7">
        <f>IF(Overall!O496&lt;&gt;"", DATEVALUE(Overall!O496), 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 DATEVALUE(Overall!L497), "")</f>
        <v>45047</v>
      </c>
      <c r="P495" s="7">
        <f>IF(Overall!M497&lt;&gt;"", DATEVALUE(Overall!M497), "")</f>
        <v>45077</v>
      </c>
      <c r="Q495" s="7" t="str">
        <f>IF(Overall!S497&lt;&gt;"",_xlfn.VALUETOTEXT(Overall!S497),"")</f>
        <v>May</v>
      </c>
      <c r="R495" s="7">
        <f>IF(Overall!O497&lt;&gt;"", DATEVALUE(Overall!O497), "")</f>
        <v>44942</v>
      </c>
      <c r="S495" s="7">
        <f>IF(Overall!O497&lt;&gt;"", DATEVALUE(Overall!O497), 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 DATEVALUE(Overall!L498), "")</f>
        <v>45047</v>
      </c>
      <c r="P496" s="7">
        <f>IF(Overall!M498&lt;&gt;"", DATEVALUE(Overall!M498), "")</f>
        <v>45077</v>
      </c>
      <c r="Q496" s="7" t="str">
        <f>IF(Overall!S498&lt;&gt;"",_xlfn.VALUETOTEXT(Overall!S498),"")</f>
        <v>May</v>
      </c>
      <c r="R496" s="7">
        <f>IF(Overall!O498&lt;&gt;"", DATEVALUE(Overall!O498), "")</f>
        <v>44942</v>
      </c>
      <c r="S496" s="7">
        <f>IF(Overall!O498&lt;&gt;"", DATEVALUE(Overall!O498), 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 DATEVALUE(Overall!L499), "")</f>
        <v>45047</v>
      </c>
      <c r="P497" s="7">
        <f>IF(Overall!M499&lt;&gt;"", DATEVALUE(Overall!M499), "")</f>
        <v>45077</v>
      </c>
      <c r="Q497" s="7" t="str">
        <f>IF(Overall!S499&lt;&gt;"",_xlfn.VALUETOTEXT(Overall!S499),"")</f>
        <v>May</v>
      </c>
      <c r="R497" s="7">
        <f>IF(Overall!O499&lt;&gt;"", DATEVALUE(Overall!O499), "")</f>
        <v>44943</v>
      </c>
      <c r="S497" s="7">
        <f>IF(Overall!O499&lt;&gt;"", DATEVALUE(Overall!O499), 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 DATEVALUE(Overall!L500), "")</f>
        <v>45047</v>
      </c>
      <c r="P498" s="7">
        <f>IF(Overall!M500&lt;&gt;"", DATEVALUE(Overall!M500), "")</f>
        <v>45077</v>
      </c>
      <c r="Q498" s="7" t="str">
        <f>IF(Overall!S500&lt;&gt;"",_xlfn.VALUETOTEXT(Overall!S500),"")</f>
        <v>May</v>
      </c>
      <c r="R498" s="7">
        <f>IF(Overall!O500&lt;&gt;"", DATEVALUE(Overall!O500), "")</f>
        <v>44943</v>
      </c>
      <c r="S498" s="7">
        <f>IF(Overall!O500&lt;&gt;"", DATEVALUE(Overall!O500), 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 DATEVALUE(Overall!L501), "")</f>
        <v>45047</v>
      </c>
      <c r="P499" s="7">
        <f>IF(Overall!M501&lt;&gt;"", DATEVALUE(Overall!M501), "")</f>
        <v>45077</v>
      </c>
      <c r="Q499" s="7" t="str">
        <f>IF(Overall!S501&lt;&gt;"",_xlfn.VALUETOTEXT(Overall!S501),"")</f>
        <v>May</v>
      </c>
      <c r="R499" s="7">
        <f>IF(Overall!O501&lt;&gt;"", DATEVALUE(Overall!O501), "")</f>
        <v>44943</v>
      </c>
      <c r="S499" s="7">
        <f>IF(Overall!O501&lt;&gt;"", DATEVALUE(Overall!O501), 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 DATEVALUE(Overall!L502), "")</f>
        <v>45047</v>
      </c>
      <c r="P500" s="7">
        <f>IF(Overall!M502&lt;&gt;"", DATEVALUE(Overall!M502), "")</f>
        <v>45077</v>
      </c>
      <c r="Q500" s="7" t="str">
        <f>IF(Overall!S502&lt;&gt;"",_xlfn.VALUETOTEXT(Overall!S502),"")</f>
        <v>May</v>
      </c>
      <c r="R500" s="7">
        <f>IF(Overall!O502&lt;&gt;"", DATEVALUE(Overall!O502), "")</f>
        <v>44943</v>
      </c>
      <c r="S500" s="7">
        <f>IF(Overall!O502&lt;&gt;"", DATEVALUE(Overall!O502), 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 DATEVALUE(Overall!L503), "")</f>
        <v>45078</v>
      </c>
      <c r="P501" s="7">
        <f>IF(Overall!M503&lt;&gt;"", DATEVALUE(Overall!M503), "")</f>
        <v>45107</v>
      </c>
      <c r="Q501" s="7" t="str">
        <f>IF(Overall!S503&lt;&gt;"",_xlfn.VALUETOTEXT(Overall!S503),"")</f>
        <v>Jun</v>
      </c>
      <c r="R501" s="7">
        <f>IF(Overall!O503&lt;&gt;"", DATEVALUE(Overall!O503), "")</f>
        <v>44944</v>
      </c>
      <c r="S501" s="7">
        <f>IF(Overall!O503&lt;&gt;"", DATEVALUE(Overall!O503), 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 DATEVALUE(Overall!L504), "")</f>
        <v>45078</v>
      </c>
      <c r="P502" s="7">
        <f>IF(Overall!M504&lt;&gt;"", DATEVALUE(Overall!M504), "")</f>
        <v>45107</v>
      </c>
      <c r="Q502" s="7" t="str">
        <f>IF(Overall!S504&lt;&gt;"",_xlfn.VALUETOTEXT(Overall!S504),"")</f>
        <v>Jun</v>
      </c>
      <c r="R502" s="7">
        <f>IF(Overall!O504&lt;&gt;"", DATEVALUE(Overall!O504), "")</f>
        <v>44944</v>
      </c>
      <c r="S502" s="7">
        <f>IF(Overall!O504&lt;&gt;"", DATEVALUE(Overall!O504), 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 DATEVALUE(Overall!L505), "")</f>
        <v>45078</v>
      </c>
      <c r="P503" s="7">
        <f>IF(Overall!M505&lt;&gt;"", DATEVALUE(Overall!M505), "")</f>
        <v>45107</v>
      </c>
      <c r="Q503" s="7" t="str">
        <f>IF(Overall!S505&lt;&gt;"",_xlfn.VALUETOTEXT(Overall!S505),"")</f>
        <v>Jun</v>
      </c>
      <c r="R503" s="7">
        <f>IF(Overall!O505&lt;&gt;"", DATEVALUE(Overall!O505), "")</f>
        <v>44944</v>
      </c>
      <c r="S503" s="7">
        <f>IF(Overall!O505&lt;&gt;"", DATEVALUE(Overall!O505), 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 DATEVALUE(Overall!L506), "")</f>
        <v>45078</v>
      </c>
      <c r="P504" s="7">
        <f>IF(Overall!M506&lt;&gt;"", DATEVALUE(Overall!M506), "")</f>
        <v>45107</v>
      </c>
      <c r="Q504" s="7" t="str">
        <f>IF(Overall!S506&lt;&gt;"",_xlfn.VALUETOTEXT(Overall!S506),"")</f>
        <v>Jun</v>
      </c>
      <c r="R504" s="7">
        <f>IF(Overall!O506&lt;&gt;"", DATEVALUE(Overall!O506), "")</f>
        <v>44944</v>
      </c>
      <c r="S504" s="7">
        <f>IF(Overall!O506&lt;&gt;"", DATEVALUE(Overall!O506), 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 DATEVALUE(Overall!L507), "")</f>
        <v>45108</v>
      </c>
      <c r="P505" s="7">
        <f>IF(Overall!M507&lt;&gt;"", DATEVALUE(Overall!M507), "")</f>
        <v>45138</v>
      </c>
      <c r="Q505" s="7" t="str">
        <f>IF(Overall!S507&lt;&gt;"",_xlfn.VALUETOTEXT(Overall!S507),"")</f>
        <v>Jul</v>
      </c>
      <c r="R505" s="7">
        <f>IF(Overall!O507&lt;&gt;"", DATEVALUE(Overall!O507), "")</f>
        <v>44951</v>
      </c>
      <c r="S505" s="7">
        <f>IF(Overall!O507&lt;&gt;"", DATEVALUE(Overall!O507), 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 DATEVALUE(Overall!L508), "")</f>
        <v>45108</v>
      </c>
      <c r="P506" s="7">
        <f>IF(Overall!M508&lt;&gt;"", DATEVALUE(Overall!M508), "")</f>
        <v>45138</v>
      </c>
      <c r="Q506" s="7" t="str">
        <f>IF(Overall!S508&lt;&gt;"",_xlfn.VALUETOTEXT(Overall!S508),"")</f>
        <v>Jul</v>
      </c>
      <c r="R506" s="7">
        <f>IF(Overall!O508&lt;&gt;"", DATEVALUE(Overall!O508), "")</f>
        <v>44952</v>
      </c>
      <c r="S506" s="7">
        <f>IF(Overall!O508&lt;&gt;"", DATEVALUE(Overall!O508), 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 DATEVALUE(Overall!L509), "")</f>
        <v>45108</v>
      </c>
      <c r="P507" s="7">
        <f>IF(Overall!M509&lt;&gt;"", DATEVALUE(Overall!M509), "")</f>
        <v>45138</v>
      </c>
      <c r="Q507" s="7" t="str">
        <f>IF(Overall!S509&lt;&gt;"",_xlfn.VALUETOTEXT(Overall!S509),"")</f>
        <v>Jul</v>
      </c>
      <c r="R507" s="7">
        <f>IF(Overall!O509&lt;&gt;"", DATEVALUE(Overall!O509), "")</f>
        <v>44952</v>
      </c>
      <c r="S507" s="7">
        <f>IF(Overall!O509&lt;&gt;"", DATEVALUE(Overall!O509), 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 DATEVALUE(Overall!L510), "")</f>
        <v>45108</v>
      </c>
      <c r="P508" s="7">
        <f>IF(Overall!M510&lt;&gt;"", DATEVALUE(Overall!M510), "")</f>
        <v>45138</v>
      </c>
      <c r="Q508" s="7" t="str">
        <f>IF(Overall!S510&lt;&gt;"",_xlfn.VALUETOTEXT(Overall!S510),"")</f>
        <v>Jul</v>
      </c>
      <c r="R508" s="7">
        <f>IF(Overall!O510&lt;&gt;"", DATEVALUE(Overall!O510), "")</f>
        <v>44952</v>
      </c>
      <c r="S508" s="7">
        <f>IF(Overall!O510&lt;&gt;"", DATEVALUE(Overall!O510), 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 DATEVALUE(Overall!L511), "")</f>
        <v>45108</v>
      </c>
      <c r="P509" s="7">
        <f>IF(Overall!M511&lt;&gt;"", DATEVALUE(Overall!M511), "")</f>
        <v>45138</v>
      </c>
      <c r="Q509" s="7" t="str">
        <f>IF(Overall!S511&lt;&gt;"",_xlfn.VALUETOTEXT(Overall!S511),"")</f>
        <v>Jul</v>
      </c>
      <c r="R509" s="7">
        <f>IF(Overall!O511&lt;&gt;"", DATEVALUE(Overall!O511), "")</f>
        <v>44952</v>
      </c>
      <c r="S509" s="7">
        <f>IF(Overall!O511&lt;&gt;"", DATEVALUE(Overall!O511), 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 DATEVALUE(Overall!L512), "")</f>
        <v>45108</v>
      </c>
      <c r="P510" s="7">
        <f>IF(Overall!M512&lt;&gt;"", DATEVALUE(Overall!M512), "")</f>
        <v>45138</v>
      </c>
      <c r="Q510" s="7" t="str">
        <f>IF(Overall!S512&lt;&gt;"",_xlfn.VALUETOTEXT(Overall!S512),"")</f>
        <v>Jul</v>
      </c>
      <c r="R510" s="7">
        <f>IF(Overall!O512&lt;&gt;"", DATEVALUE(Overall!O512), "")</f>
        <v>44953</v>
      </c>
      <c r="S510" s="7">
        <f>IF(Overall!O512&lt;&gt;"", DATEVALUE(Overall!O512), 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 DATEVALUE(Overall!L513), "")</f>
        <v>45108</v>
      </c>
      <c r="P511" s="7">
        <f>IF(Overall!M513&lt;&gt;"", DATEVALUE(Overall!M513), "")</f>
        <v>45138</v>
      </c>
      <c r="Q511" s="7" t="str">
        <f>IF(Overall!S513&lt;&gt;"",_xlfn.VALUETOTEXT(Overall!S513),"")</f>
        <v>Jul</v>
      </c>
      <c r="R511" s="7">
        <f>IF(Overall!O513&lt;&gt;"", DATEVALUE(Overall!O513), "")</f>
        <v>44953</v>
      </c>
      <c r="S511" s="7">
        <f>IF(Overall!O513&lt;&gt;"", DATEVALUE(Overall!O513), 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 DATEVALUE(Overall!L514), "")</f>
        <v>45108</v>
      </c>
      <c r="P512" s="7">
        <f>IF(Overall!M514&lt;&gt;"", DATEVALUE(Overall!M514), "")</f>
        <v>45138</v>
      </c>
      <c r="Q512" s="7" t="str">
        <f>IF(Overall!S514&lt;&gt;"",_xlfn.VALUETOTEXT(Overall!S514),"")</f>
        <v>Jul</v>
      </c>
      <c r="R512" s="7">
        <f>IF(Overall!O514&lt;&gt;"", DATEVALUE(Overall!O514), "")</f>
        <v>44953</v>
      </c>
      <c r="S512" s="7">
        <f>IF(Overall!O514&lt;&gt;"", DATEVALUE(Overall!O514), 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 DATEVALUE(Overall!L515), "")</f>
        <v>45108</v>
      </c>
      <c r="P513" s="7">
        <f>IF(Overall!M515&lt;&gt;"", DATEVALUE(Overall!M515), "")</f>
        <v>45138</v>
      </c>
      <c r="Q513" s="7" t="str">
        <f>IF(Overall!S515&lt;&gt;"",_xlfn.VALUETOTEXT(Overall!S515),"")</f>
        <v>Jul</v>
      </c>
      <c r="R513" s="7">
        <f>IF(Overall!O515&lt;&gt;"", DATEVALUE(Overall!O515), "")</f>
        <v>44953</v>
      </c>
      <c r="S513" s="7">
        <f>IF(Overall!O515&lt;&gt;"", DATEVALUE(Overall!O515), 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 DATEVALUE(Overall!L516), "")</f>
        <v>45108</v>
      </c>
      <c r="P514" s="7">
        <f>IF(Overall!M516&lt;&gt;"", DATEVALUE(Overall!M516), "")</f>
        <v>45138</v>
      </c>
      <c r="Q514" s="7" t="str">
        <f>IF(Overall!S516&lt;&gt;"",_xlfn.VALUETOTEXT(Overall!S516),"")</f>
        <v>Jul</v>
      </c>
      <c r="R514" s="7">
        <f>IF(Overall!O516&lt;&gt;"", DATEVALUE(Overall!O516), "")</f>
        <v>44965</v>
      </c>
      <c r="S514" s="7">
        <f>IF(Overall!O516&lt;&gt;"", DATEVALUE(Overall!O516), 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 DATEVALUE(Overall!L517), "")</f>
        <v>45108</v>
      </c>
      <c r="P515" s="7">
        <f>IF(Overall!M517&lt;&gt;"", DATEVALUE(Overall!M517), "")</f>
        <v>45138</v>
      </c>
      <c r="Q515" s="7" t="str">
        <f>IF(Overall!S517&lt;&gt;"",_xlfn.VALUETOTEXT(Overall!S517),"")</f>
        <v>Jul</v>
      </c>
      <c r="R515" s="7">
        <f>IF(Overall!O517&lt;&gt;"", DATEVALUE(Overall!O517), "")</f>
        <v>44965</v>
      </c>
      <c r="S515" s="7">
        <f>IF(Overall!O517&lt;&gt;"", DATEVALUE(Overall!O517), 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 DATEVALUE(Overall!L518), "")</f>
        <v>45108</v>
      </c>
      <c r="P516" s="7">
        <f>IF(Overall!M518&lt;&gt;"", DATEVALUE(Overall!M518), "")</f>
        <v>45138</v>
      </c>
      <c r="Q516" s="7" t="str">
        <f>IF(Overall!S518&lt;&gt;"",_xlfn.VALUETOTEXT(Overall!S518),"")</f>
        <v>Jul</v>
      </c>
      <c r="R516" s="7">
        <f>IF(Overall!O518&lt;&gt;"", DATEVALUE(Overall!O518), "")</f>
        <v>44966</v>
      </c>
      <c r="S516" s="7">
        <f>IF(Overall!O518&lt;&gt;"", DATEVALUE(Overall!O518), 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 DATEVALUE(Overall!L519), "")</f>
        <v>45108</v>
      </c>
      <c r="P517" s="7">
        <f>IF(Overall!M519&lt;&gt;"", DATEVALUE(Overall!M519), "")</f>
        <v>45138</v>
      </c>
      <c r="Q517" s="7" t="str">
        <f>IF(Overall!S519&lt;&gt;"",_xlfn.VALUETOTEXT(Overall!S519),"")</f>
        <v>Jul</v>
      </c>
      <c r="R517" s="7">
        <f>IF(Overall!O519&lt;&gt;"", DATEVALUE(Overall!O519), "")</f>
        <v>44966</v>
      </c>
      <c r="S517" s="7">
        <f>IF(Overall!O519&lt;&gt;"", DATEVALUE(Overall!O519), 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 DATEVALUE(Overall!L520), "")</f>
        <v>45108</v>
      </c>
      <c r="P518" s="7">
        <f>IF(Overall!M520&lt;&gt;"", DATEVALUE(Overall!M520), "")</f>
        <v>45138</v>
      </c>
      <c r="Q518" s="7" t="str">
        <f>IF(Overall!S520&lt;&gt;"",_xlfn.VALUETOTEXT(Overall!S520),"")</f>
        <v>Jul</v>
      </c>
      <c r="R518" s="7">
        <f>IF(Overall!O520&lt;&gt;"", DATEVALUE(Overall!O520), "")</f>
        <v>44966</v>
      </c>
      <c r="S518" s="7">
        <f>IF(Overall!O520&lt;&gt;"", DATEVALUE(Overall!O520), 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 DATEVALUE(Overall!L521), "")</f>
        <v>45108</v>
      </c>
      <c r="P519" s="7">
        <f>IF(Overall!M521&lt;&gt;"", DATEVALUE(Overall!M521), "")</f>
        <v>45138</v>
      </c>
      <c r="Q519" s="7" t="str">
        <f>IF(Overall!S521&lt;&gt;"",_xlfn.VALUETOTEXT(Overall!S521),"")</f>
        <v>Jul</v>
      </c>
      <c r="R519" s="7">
        <f>IF(Overall!O521&lt;&gt;"", DATEVALUE(Overall!O521), "")</f>
        <v>44967</v>
      </c>
      <c r="S519" s="7">
        <f>IF(Overall!O521&lt;&gt;"", DATEVALUE(Overall!O521), 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 DATEVALUE(Overall!L522), "")</f>
        <v>45108</v>
      </c>
      <c r="P520" s="7">
        <f>IF(Overall!M522&lt;&gt;"", DATEVALUE(Overall!M522), "")</f>
        <v>45138</v>
      </c>
      <c r="Q520" s="7" t="str">
        <f>IF(Overall!S522&lt;&gt;"",_xlfn.VALUETOTEXT(Overall!S522),"")</f>
        <v>Jul</v>
      </c>
      <c r="R520" s="7">
        <f>IF(Overall!O522&lt;&gt;"", DATEVALUE(Overall!O522), "")</f>
        <v>44967</v>
      </c>
      <c r="S520" s="7">
        <f>IF(Overall!O522&lt;&gt;"", DATEVALUE(Overall!O522), 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 DATEVALUE(Overall!L523), "")</f>
        <v>45108</v>
      </c>
      <c r="P521" s="7">
        <f>IF(Overall!M523&lt;&gt;"", DATEVALUE(Overall!M523), "")</f>
        <v>45138</v>
      </c>
      <c r="Q521" s="7" t="str">
        <f>IF(Overall!S523&lt;&gt;"",_xlfn.VALUETOTEXT(Overall!S523),"")</f>
        <v>Jul</v>
      </c>
      <c r="R521" s="7">
        <f>IF(Overall!O523&lt;&gt;"", DATEVALUE(Overall!O523), "")</f>
        <v>44967</v>
      </c>
      <c r="S521" s="7">
        <f>IF(Overall!O523&lt;&gt;"", DATEVALUE(Overall!O523), 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 DATEVALUE(Overall!L524), "")</f>
        <v>45108</v>
      </c>
      <c r="P522" s="7">
        <f>IF(Overall!M524&lt;&gt;"", DATEVALUE(Overall!M524), "")</f>
        <v>45138</v>
      </c>
      <c r="Q522" s="7" t="str">
        <f>IF(Overall!S524&lt;&gt;"",_xlfn.VALUETOTEXT(Overall!S524),"")</f>
        <v>Jul</v>
      </c>
      <c r="R522" s="7">
        <f>IF(Overall!O524&lt;&gt;"", DATEVALUE(Overall!O524), "")</f>
        <v>44970</v>
      </c>
      <c r="S522" s="7">
        <f>IF(Overall!O524&lt;&gt;"", DATEVALUE(Overall!O524), 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 DATEVALUE(Overall!L525), "")</f>
        <v>45108</v>
      </c>
      <c r="P523" s="7">
        <f>IF(Overall!M525&lt;&gt;"", DATEVALUE(Overall!M525), "")</f>
        <v>45138</v>
      </c>
      <c r="Q523" s="7" t="str">
        <f>IF(Overall!S525&lt;&gt;"",_xlfn.VALUETOTEXT(Overall!S525),"")</f>
        <v>Jul</v>
      </c>
      <c r="R523" s="7">
        <f>IF(Overall!O525&lt;&gt;"", DATEVALUE(Overall!O525), "")</f>
        <v>44970</v>
      </c>
      <c r="S523" s="7">
        <f>IF(Overall!O525&lt;&gt;"", DATEVALUE(Overall!O525), 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 DATEVALUE(Overall!L526), "")</f>
        <v>45108</v>
      </c>
      <c r="P524" s="7">
        <f>IF(Overall!M526&lt;&gt;"", DATEVALUE(Overall!M526), "")</f>
        <v>45138</v>
      </c>
      <c r="Q524" s="7" t="str">
        <f>IF(Overall!S526&lt;&gt;"",_xlfn.VALUETOTEXT(Overall!S526),"")</f>
        <v>Jul</v>
      </c>
      <c r="R524" s="7">
        <f>IF(Overall!O526&lt;&gt;"", DATEVALUE(Overall!O526), "")</f>
        <v>44970</v>
      </c>
      <c r="S524" s="7">
        <f>IF(Overall!O526&lt;&gt;"", DATEVALUE(Overall!O526), 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 DATEVALUE(Overall!L527), "")</f>
        <v>45108</v>
      </c>
      <c r="P525" s="7">
        <f>IF(Overall!M527&lt;&gt;"", DATEVALUE(Overall!M527), "")</f>
        <v>45138</v>
      </c>
      <c r="Q525" s="7" t="str">
        <f>IF(Overall!S527&lt;&gt;"",_xlfn.VALUETOTEXT(Overall!S527),"")</f>
        <v>Jul</v>
      </c>
      <c r="R525" s="7">
        <f>IF(Overall!O527&lt;&gt;"", DATEVALUE(Overall!O527), "")</f>
        <v>44970</v>
      </c>
      <c r="S525" s="7">
        <f>IF(Overall!O527&lt;&gt;"", DATEVALUE(Overall!O527), 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 DATEVALUE(Overall!L528), "")</f>
        <v>45139</v>
      </c>
      <c r="P526" s="7">
        <f>IF(Overall!M528&lt;&gt;"", DATEVALUE(Overall!M528), "")</f>
        <v>45169</v>
      </c>
      <c r="Q526" s="7" t="str">
        <f>IF(Overall!S528&lt;&gt;"",_xlfn.VALUETOTEXT(Overall!S528),"")</f>
        <v>Aug</v>
      </c>
      <c r="R526" s="7">
        <f>IF(Overall!O528&lt;&gt;"", DATEVALUE(Overall!O528), "")</f>
        <v>44987</v>
      </c>
      <c r="S526" s="7">
        <f>IF(Overall!O528&lt;&gt;"", DATEVALUE(Overall!O528), 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 DATEVALUE(Overall!L529), "")</f>
        <v>45139</v>
      </c>
      <c r="P527" s="7">
        <f>IF(Overall!M529&lt;&gt;"", DATEVALUE(Overall!M529), "")</f>
        <v>45169</v>
      </c>
      <c r="Q527" s="7" t="str">
        <f>IF(Overall!S529&lt;&gt;"",_xlfn.VALUETOTEXT(Overall!S529),"")</f>
        <v>Aug</v>
      </c>
      <c r="R527" s="7">
        <f>IF(Overall!O529&lt;&gt;"", DATEVALUE(Overall!O529), "")</f>
        <v>44987</v>
      </c>
      <c r="S527" s="7">
        <f>IF(Overall!O529&lt;&gt;"", DATEVALUE(Overall!O529), 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 DATEVALUE(Overall!L530), "")</f>
        <v>45139</v>
      </c>
      <c r="P528" s="7">
        <f>IF(Overall!M530&lt;&gt;"", DATEVALUE(Overall!M530), "")</f>
        <v>45169</v>
      </c>
      <c r="Q528" s="7" t="str">
        <f>IF(Overall!S530&lt;&gt;"",_xlfn.VALUETOTEXT(Overall!S530),"")</f>
        <v>Aug</v>
      </c>
      <c r="R528" s="7">
        <f>IF(Overall!O530&lt;&gt;"", DATEVALUE(Overall!O530), "")</f>
        <v>44987</v>
      </c>
      <c r="S528" s="7">
        <f>IF(Overall!O530&lt;&gt;"", DATEVALUE(Overall!O530), 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 DATEVALUE(Overall!L531), "")</f>
        <v>45139</v>
      </c>
      <c r="P529" s="7">
        <f>IF(Overall!M531&lt;&gt;"", DATEVALUE(Overall!M531), "")</f>
        <v>45169</v>
      </c>
      <c r="Q529" s="7" t="str">
        <f>IF(Overall!S531&lt;&gt;"",_xlfn.VALUETOTEXT(Overall!S531),"")</f>
        <v>Aug</v>
      </c>
      <c r="R529" s="7">
        <f>IF(Overall!O531&lt;&gt;"", DATEVALUE(Overall!O531), "")</f>
        <v>44991</v>
      </c>
      <c r="S529" s="7">
        <f>IF(Overall!O531&lt;&gt;"", DATEVALUE(Overall!O531), 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 DATEVALUE(Overall!L532), "")</f>
        <v>45139</v>
      </c>
      <c r="P530" s="7">
        <f>IF(Overall!M532&lt;&gt;"", DATEVALUE(Overall!M532), "")</f>
        <v>45169</v>
      </c>
      <c r="Q530" s="7" t="str">
        <f>IF(Overall!S532&lt;&gt;"",_xlfn.VALUETOTEXT(Overall!S532),"")</f>
        <v>Aug</v>
      </c>
      <c r="R530" s="7">
        <f>IF(Overall!O532&lt;&gt;"", DATEVALUE(Overall!O532), "")</f>
        <v>44991</v>
      </c>
      <c r="S530" s="7">
        <f>IF(Overall!O532&lt;&gt;"", DATEVALUE(Overall!O532), 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 DATEVALUE(Overall!L533), "")</f>
        <v>45139</v>
      </c>
      <c r="P531" s="7">
        <f>IF(Overall!M533&lt;&gt;"", DATEVALUE(Overall!M533), "")</f>
        <v>45169</v>
      </c>
      <c r="Q531" s="7" t="str">
        <f>IF(Overall!S533&lt;&gt;"",_xlfn.VALUETOTEXT(Overall!S533),"")</f>
        <v>Aug</v>
      </c>
      <c r="R531" s="7">
        <f>IF(Overall!O533&lt;&gt;"", DATEVALUE(Overall!O533), "")</f>
        <v>44991</v>
      </c>
      <c r="S531" s="7">
        <f>IF(Overall!O533&lt;&gt;"", DATEVALUE(Overall!O533), 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 DATEVALUE(Overall!L534), "")</f>
        <v>45139</v>
      </c>
      <c r="P532" s="7">
        <f>IF(Overall!M534&lt;&gt;"", DATEVALUE(Overall!M534), "")</f>
        <v>45169</v>
      </c>
      <c r="Q532" s="7" t="str">
        <f>IF(Overall!S534&lt;&gt;"",_xlfn.VALUETOTEXT(Overall!S534),"")</f>
        <v>Aug</v>
      </c>
      <c r="R532" s="7">
        <f>IF(Overall!O534&lt;&gt;"", DATEVALUE(Overall!O534), "")</f>
        <v>44992</v>
      </c>
      <c r="S532" s="7">
        <f>IF(Overall!O534&lt;&gt;"", DATEVALUE(Overall!O534), 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 DATEVALUE(Overall!L535), "")</f>
        <v>45139</v>
      </c>
      <c r="P533" s="7">
        <f>IF(Overall!M535&lt;&gt;"", DATEVALUE(Overall!M535), "")</f>
        <v>45169</v>
      </c>
      <c r="Q533" s="7" t="str">
        <f>IF(Overall!S535&lt;&gt;"",_xlfn.VALUETOTEXT(Overall!S535),"")</f>
        <v>Aug</v>
      </c>
      <c r="R533" s="7">
        <f>IF(Overall!O535&lt;&gt;"", DATEVALUE(Overall!O535), "")</f>
        <v>44992</v>
      </c>
      <c r="S533" s="7">
        <f>IF(Overall!O535&lt;&gt;"", DATEVALUE(Overall!O535), 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 DATEVALUE(Overall!L536), "")</f>
        <v>45139</v>
      </c>
      <c r="P534" s="7">
        <f>IF(Overall!M536&lt;&gt;"", DATEVALUE(Overall!M536), "")</f>
        <v>45169</v>
      </c>
      <c r="Q534" s="7" t="str">
        <f>IF(Overall!S536&lt;&gt;"",_xlfn.VALUETOTEXT(Overall!S536),"")</f>
        <v>Aug</v>
      </c>
      <c r="R534" s="7">
        <f>IF(Overall!O536&lt;&gt;"", DATEVALUE(Overall!O536), "")</f>
        <v>44992</v>
      </c>
      <c r="S534" s="7">
        <f>IF(Overall!O536&lt;&gt;"", DATEVALUE(Overall!O536), 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 DATEVALUE(Overall!L537), "")</f>
        <v>45139</v>
      </c>
      <c r="P535" s="7">
        <f>IF(Overall!M537&lt;&gt;"", DATEVALUE(Overall!M537), "")</f>
        <v>45169</v>
      </c>
      <c r="Q535" s="7" t="str">
        <f>IF(Overall!S537&lt;&gt;"",_xlfn.VALUETOTEXT(Overall!S537),"")</f>
        <v>Aug</v>
      </c>
      <c r="R535" s="7">
        <f>IF(Overall!O537&lt;&gt;"", DATEVALUE(Overall!O537), "")</f>
        <v>45019</v>
      </c>
      <c r="S535" s="7">
        <f>IF(Overall!O537&lt;&gt;"", DATEVALUE(Overall!O537), 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 DATEVALUE(Overall!L538), "")</f>
        <v>45139</v>
      </c>
      <c r="P536" s="7">
        <f>IF(Overall!M538&lt;&gt;"", DATEVALUE(Overall!M538), "")</f>
        <v>45169</v>
      </c>
      <c r="Q536" s="7" t="str">
        <f>IF(Overall!S538&lt;&gt;"",_xlfn.VALUETOTEXT(Overall!S538),"")</f>
        <v>Aug</v>
      </c>
      <c r="R536" s="7">
        <f>IF(Overall!O538&lt;&gt;"", DATEVALUE(Overall!O538), "")</f>
        <v>45019</v>
      </c>
      <c r="S536" s="7">
        <f>IF(Overall!O538&lt;&gt;"", DATEVALUE(Overall!O538), 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 DATEVALUE(Overall!L539), "")</f>
        <v>45139</v>
      </c>
      <c r="P537" s="7">
        <f>IF(Overall!M539&lt;&gt;"", DATEVALUE(Overall!M539), "")</f>
        <v>45169</v>
      </c>
      <c r="Q537" s="7" t="str">
        <f>IF(Overall!S539&lt;&gt;"",_xlfn.VALUETOTEXT(Overall!S539),"")</f>
        <v>Aug</v>
      </c>
      <c r="R537" s="7">
        <f>IF(Overall!O539&lt;&gt;"", DATEVALUE(Overall!O539), "")</f>
        <v>45019</v>
      </c>
      <c r="S537" s="7">
        <f>IF(Overall!O539&lt;&gt;"", DATEVALUE(Overall!O539), 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 DATEVALUE(Overall!L540), "")</f>
        <v>45139</v>
      </c>
      <c r="P538" s="7">
        <f>IF(Overall!M540&lt;&gt;"", DATEVALUE(Overall!M540), "")</f>
        <v>45169</v>
      </c>
      <c r="Q538" s="7" t="str">
        <f>IF(Overall!S540&lt;&gt;"",_xlfn.VALUETOTEXT(Overall!S540),"")</f>
        <v>Aug</v>
      </c>
      <c r="R538" s="7">
        <f>IF(Overall!O540&lt;&gt;"", DATEVALUE(Overall!O540), "")</f>
        <v>45019</v>
      </c>
      <c r="S538" s="7">
        <f>IF(Overall!O540&lt;&gt;"", DATEVALUE(Overall!O540), 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 DATEVALUE(Overall!L541), "")</f>
        <v>45139</v>
      </c>
      <c r="P539" s="7">
        <f>IF(Overall!M541&lt;&gt;"", DATEVALUE(Overall!M541), "")</f>
        <v>45169</v>
      </c>
      <c r="Q539" s="7" t="str">
        <f>IF(Overall!S541&lt;&gt;"",_xlfn.VALUETOTEXT(Overall!S541),"")</f>
        <v>Aug</v>
      </c>
      <c r="R539" s="7">
        <f>IF(Overall!O541&lt;&gt;"", DATEVALUE(Overall!O541), "")</f>
        <v>45019</v>
      </c>
      <c r="S539" s="7">
        <f>IF(Overall!O541&lt;&gt;"", DATEVALUE(Overall!O541), 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 DATEVALUE(Overall!L542), "")</f>
        <v>45139</v>
      </c>
      <c r="P540" s="7">
        <f>IF(Overall!M542&lt;&gt;"", DATEVALUE(Overall!M542), "")</f>
        <v>45169</v>
      </c>
      <c r="Q540" s="7" t="str">
        <f>IF(Overall!S542&lt;&gt;"",_xlfn.VALUETOTEXT(Overall!S542),"")</f>
        <v>Aug</v>
      </c>
      <c r="R540" s="7">
        <f>IF(Overall!O542&lt;&gt;"", DATEVALUE(Overall!O542), "")</f>
        <v>45019</v>
      </c>
      <c r="S540" s="7">
        <f>IF(Overall!O542&lt;&gt;"", DATEVALUE(Overall!O542), 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 DATEVALUE(Overall!L543), "")</f>
        <v>45170</v>
      </c>
      <c r="P541" s="7">
        <f>IF(Overall!M543&lt;&gt;"", DATEVALUE(Overall!M543), "")</f>
        <v>45199</v>
      </c>
      <c r="Q541" s="7" t="str">
        <f>IF(Overall!S543&lt;&gt;"",_xlfn.VALUETOTEXT(Overall!S543),"")</f>
        <v>Sep</v>
      </c>
      <c r="R541" s="7">
        <f>IF(Overall!O543&lt;&gt;"", DATEVALUE(Overall!O543), "")</f>
        <v>45020</v>
      </c>
      <c r="S541" s="7">
        <f>IF(Overall!O543&lt;&gt;"", DATEVALUE(Overall!O543), 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 DATEVALUE(Overall!L544), "")</f>
        <v>45170</v>
      </c>
      <c r="P542" s="7">
        <f>IF(Overall!M544&lt;&gt;"", DATEVALUE(Overall!M544), "")</f>
        <v>45199</v>
      </c>
      <c r="Q542" s="7" t="str">
        <f>IF(Overall!S544&lt;&gt;"",_xlfn.VALUETOTEXT(Overall!S544),"")</f>
        <v>Sep</v>
      </c>
      <c r="R542" s="7">
        <f>IF(Overall!O544&lt;&gt;"", DATEVALUE(Overall!O544), "")</f>
        <v>45026</v>
      </c>
      <c r="S542" s="7">
        <f>IF(Overall!O544&lt;&gt;"", DATEVALUE(Overall!O544), 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 DATEVALUE(Overall!L545), "")</f>
        <v>45170</v>
      </c>
      <c r="P543" s="7">
        <f>IF(Overall!M545&lt;&gt;"", DATEVALUE(Overall!M545), "")</f>
        <v>45199</v>
      </c>
      <c r="Q543" s="7" t="str">
        <f>IF(Overall!S545&lt;&gt;"",_xlfn.VALUETOTEXT(Overall!S545),"")</f>
        <v>Sep</v>
      </c>
      <c r="R543" s="7">
        <f>IF(Overall!O545&lt;&gt;"", DATEVALUE(Overall!O545), "")</f>
        <v>45027</v>
      </c>
      <c r="S543" s="7">
        <f>IF(Overall!O545&lt;&gt;"", DATEVALUE(Overall!O545), 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 DATEVALUE(Overall!L546), "")</f>
        <v>45170</v>
      </c>
      <c r="P544" s="7">
        <f>IF(Overall!M546&lt;&gt;"", DATEVALUE(Overall!M546), "")</f>
        <v>45199</v>
      </c>
      <c r="Q544" s="7" t="str">
        <f>IF(Overall!S546&lt;&gt;"",_xlfn.VALUETOTEXT(Overall!S546),"")</f>
        <v>Sep</v>
      </c>
      <c r="R544" s="7">
        <f>IF(Overall!O546&lt;&gt;"", DATEVALUE(Overall!O546), "")</f>
        <v>45027</v>
      </c>
      <c r="S544" s="7">
        <f>IF(Overall!O546&lt;&gt;"", DATEVALUE(Overall!O546), 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 DATEVALUE(Overall!L547), "")</f>
        <v>45170</v>
      </c>
      <c r="P545" s="7">
        <f>IF(Overall!M547&lt;&gt;"", DATEVALUE(Overall!M547), "")</f>
        <v>45199</v>
      </c>
      <c r="Q545" s="7" t="str">
        <f>IF(Overall!S547&lt;&gt;"",_xlfn.VALUETOTEXT(Overall!S547),"")</f>
        <v>Sep</v>
      </c>
      <c r="R545" s="7">
        <f>IF(Overall!O547&lt;&gt;"", DATEVALUE(Overall!O547), "")</f>
        <v>45027</v>
      </c>
      <c r="S545" s="7">
        <f>IF(Overall!O547&lt;&gt;"", DATEVALUE(Overall!O547), 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 DATEVALUE(Overall!L548), "")</f>
        <v>45170</v>
      </c>
      <c r="P546" s="7">
        <f>IF(Overall!M548&lt;&gt;"", DATEVALUE(Overall!M548), "")</f>
        <v>45199</v>
      </c>
      <c r="Q546" s="7" t="str">
        <f>IF(Overall!S548&lt;&gt;"",_xlfn.VALUETOTEXT(Overall!S548),"")</f>
        <v>Sep</v>
      </c>
      <c r="R546" s="7">
        <f>IF(Overall!O548&lt;&gt;"", DATEVALUE(Overall!O548), "")</f>
        <v>45027</v>
      </c>
      <c r="S546" s="7">
        <f>IF(Overall!O548&lt;&gt;"", DATEVALUE(Overall!O548), 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 DATEVALUE(Overall!L549), "")</f>
        <v>45170</v>
      </c>
      <c r="P547" s="7">
        <f>IF(Overall!M549&lt;&gt;"", DATEVALUE(Overall!M549), "")</f>
        <v>45199</v>
      </c>
      <c r="Q547" s="7" t="str">
        <f>IF(Overall!S549&lt;&gt;"",_xlfn.VALUETOTEXT(Overall!S549),"")</f>
        <v>Sep</v>
      </c>
      <c r="R547" s="7">
        <f>IF(Overall!O549&lt;&gt;"", DATEVALUE(Overall!O549), "")</f>
        <v>45028</v>
      </c>
      <c r="S547" s="7">
        <f>IF(Overall!O549&lt;&gt;"", DATEVALUE(Overall!O549), 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 DATEVALUE(Overall!L550), "")</f>
        <v>45170</v>
      </c>
      <c r="P548" s="7">
        <f>IF(Overall!M550&lt;&gt;"", DATEVALUE(Overall!M550), "")</f>
        <v>45199</v>
      </c>
      <c r="Q548" s="7" t="str">
        <f>IF(Overall!S550&lt;&gt;"",_xlfn.VALUETOTEXT(Overall!S550),"")</f>
        <v>Sep</v>
      </c>
      <c r="R548" s="7">
        <f>IF(Overall!O550&lt;&gt;"", DATEVALUE(Overall!O550), "")</f>
        <v>45028</v>
      </c>
      <c r="S548" s="7">
        <f>IF(Overall!O550&lt;&gt;"", DATEVALUE(Overall!O550), 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 DATEVALUE(Overall!L551), "")</f>
        <v>45170</v>
      </c>
      <c r="P549" s="7">
        <f>IF(Overall!M551&lt;&gt;"", DATEVALUE(Overall!M551), "")</f>
        <v>45199</v>
      </c>
      <c r="Q549" s="7" t="str">
        <f>IF(Overall!S551&lt;&gt;"",_xlfn.VALUETOTEXT(Overall!S551),"")</f>
        <v>Sep</v>
      </c>
      <c r="R549" s="7">
        <f>IF(Overall!O551&lt;&gt;"", DATEVALUE(Overall!O551), "")</f>
        <v>45028</v>
      </c>
      <c r="S549" s="7">
        <f>IF(Overall!O551&lt;&gt;"", DATEVALUE(Overall!O551), 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 DATEVALUE(Overall!L552), "")</f>
        <v>45170</v>
      </c>
      <c r="P550" s="7">
        <f>IF(Overall!M552&lt;&gt;"", DATEVALUE(Overall!M552), "")</f>
        <v>45199</v>
      </c>
      <c r="Q550" s="7" t="str">
        <f>IF(Overall!S552&lt;&gt;"",_xlfn.VALUETOTEXT(Overall!S552),"")</f>
        <v>Sep</v>
      </c>
      <c r="R550" s="7">
        <f>IF(Overall!O552&lt;&gt;"", DATEVALUE(Overall!O552), "")</f>
        <v>45028</v>
      </c>
      <c r="S550" s="7">
        <f>IF(Overall!O552&lt;&gt;"", DATEVALUE(Overall!O552), 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 DATEVALUE(Overall!L553), "")</f>
        <v>45170</v>
      </c>
      <c r="P551" s="7">
        <f>IF(Overall!M553&lt;&gt;"", DATEVALUE(Overall!M553), "")</f>
        <v>45199</v>
      </c>
      <c r="Q551" s="7" t="str">
        <f>IF(Overall!S553&lt;&gt;"",_xlfn.VALUETOTEXT(Overall!S553),"")</f>
        <v>Sep</v>
      </c>
      <c r="R551" s="7">
        <f>IF(Overall!O553&lt;&gt;"", DATEVALUE(Overall!O553), "")</f>
        <v>45028</v>
      </c>
      <c r="S551" s="7">
        <f>IF(Overall!O553&lt;&gt;"", DATEVALUE(Overall!O553), 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 DATEVALUE(Overall!L554), "")</f>
        <v>45170</v>
      </c>
      <c r="P552" s="7">
        <f>IF(Overall!M554&lt;&gt;"", DATEVALUE(Overall!M554), "")</f>
        <v>45199</v>
      </c>
      <c r="Q552" s="7" t="str">
        <f>IF(Overall!S554&lt;&gt;"",_xlfn.VALUETOTEXT(Overall!S554),"")</f>
        <v>Sep</v>
      </c>
      <c r="R552" s="7">
        <f>IF(Overall!O554&lt;&gt;"", DATEVALUE(Overall!O554), "")</f>
        <v>45028</v>
      </c>
      <c r="S552" s="7">
        <f>IF(Overall!O554&lt;&gt;"", DATEVALUE(Overall!O554), 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 DATEVALUE(Overall!L555), "")</f>
        <v>45170</v>
      </c>
      <c r="P553" s="7">
        <f>IF(Overall!M555&lt;&gt;"", DATEVALUE(Overall!M555), "")</f>
        <v>45199</v>
      </c>
      <c r="Q553" s="7" t="str">
        <f>IF(Overall!S555&lt;&gt;"",_xlfn.VALUETOTEXT(Overall!S555),"")</f>
        <v>Sep</v>
      </c>
      <c r="R553" s="7">
        <f>IF(Overall!O555&lt;&gt;"", DATEVALUE(Overall!O555), "")</f>
        <v>45029</v>
      </c>
      <c r="S553" s="7">
        <f>IF(Overall!O555&lt;&gt;"", DATEVALUE(Overall!O555), 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 DATEVALUE(Overall!L556), "")</f>
        <v>45170</v>
      </c>
      <c r="P554" s="7">
        <f>IF(Overall!M556&lt;&gt;"", DATEVALUE(Overall!M556), "")</f>
        <v>45199</v>
      </c>
      <c r="Q554" s="7" t="str">
        <f>IF(Overall!S556&lt;&gt;"",_xlfn.VALUETOTEXT(Overall!S556),"")</f>
        <v>Sep</v>
      </c>
      <c r="R554" s="7">
        <f>IF(Overall!O556&lt;&gt;"", DATEVALUE(Overall!O556), "")</f>
        <v>45029</v>
      </c>
      <c r="S554" s="7">
        <f>IF(Overall!O556&lt;&gt;"", DATEVALUE(Overall!O556), 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 DATEVALUE(Overall!L557), "")</f>
        <v>45170</v>
      </c>
      <c r="P555" s="7">
        <f>IF(Overall!M557&lt;&gt;"", DATEVALUE(Overall!M557), "")</f>
        <v>45199</v>
      </c>
      <c r="Q555" s="7" t="str">
        <f>IF(Overall!S557&lt;&gt;"",_xlfn.VALUETOTEXT(Overall!S557),"")</f>
        <v>Sep</v>
      </c>
      <c r="R555" s="7">
        <f>IF(Overall!O557&lt;&gt;"", DATEVALUE(Overall!O557), "")</f>
        <v>45029</v>
      </c>
      <c r="S555" s="7">
        <f>IF(Overall!O557&lt;&gt;"", DATEVALUE(Overall!O557), 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 DATEVALUE(Overall!L558), "")</f>
        <v>45200</v>
      </c>
      <c r="P556" s="7">
        <f>IF(Overall!M558&lt;&gt;"", DATEVALUE(Overall!M558), "")</f>
        <v>45230</v>
      </c>
      <c r="Q556" s="7" t="str">
        <f>IF(Overall!S558&lt;&gt;"",_xlfn.VALUETOTEXT(Overall!S558),"")</f>
        <v>Oct</v>
      </c>
      <c r="R556" s="7">
        <f>IF(Overall!O558&lt;&gt;"", DATEVALUE(Overall!O558), "")</f>
        <v>45113</v>
      </c>
      <c r="S556" s="7">
        <f>IF(Overall!O558&lt;&gt;"", DATEVALUE(Overall!O558), 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 DATEVALUE(Overall!L559), "")</f>
        <v>45200</v>
      </c>
      <c r="P557" s="7">
        <f>IF(Overall!M559&lt;&gt;"", DATEVALUE(Overall!M559), "")</f>
        <v>45230</v>
      </c>
      <c r="Q557" s="7" t="str">
        <f>IF(Overall!S559&lt;&gt;"",_xlfn.VALUETOTEXT(Overall!S559),"")</f>
        <v>Oct</v>
      </c>
      <c r="R557" s="7">
        <f>IF(Overall!O559&lt;&gt;"", DATEVALUE(Overall!O559), "")</f>
        <v>45113</v>
      </c>
      <c r="S557" s="7">
        <f>IF(Overall!O559&lt;&gt;"", DATEVALUE(Overall!O559), 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 DATEVALUE(Overall!L560), "")</f>
        <v>45200</v>
      </c>
      <c r="P558" s="7">
        <f>IF(Overall!M560&lt;&gt;"", DATEVALUE(Overall!M560), "")</f>
        <v>45230</v>
      </c>
      <c r="Q558" s="7" t="str">
        <f>IF(Overall!S560&lt;&gt;"",_xlfn.VALUETOTEXT(Overall!S560),"")</f>
        <v>Oct</v>
      </c>
      <c r="R558" s="7">
        <f>IF(Overall!O560&lt;&gt;"", DATEVALUE(Overall!O560), "")</f>
        <v>45113</v>
      </c>
      <c r="S558" s="7">
        <f>IF(Overall!O560&lt;&gt;"", DATEVALUE(Overall!O560), 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 DATEVALUE(Overall!L561), "")</f>
        <v>45200</v>
      </c>
      <c r="P559" s="7">
        <f>IF(Overall!M561&lt;&gt;"", DATEVALUE(Overall!M561), "")</f>
        <v>45230</v>
      </c>
      <c r="Q559" s="7" t="str">
        <f>IF(Overall!S561&lt;&gt;"",_xlfn.VALUETOTEXT(Overall!S561),"")</f>
        <v>Oct</v>
      </c>
      <c r="R559" s="7">
        <f>IF(Overall!O561&lt;&gt;"", DATEVALUE(Overall!O561), "")</f>
        <v>45113</v>
      </c>
      <c r="S559" s="7">
        <f>IF(Overall!O561&lt;&gt;"", DATEVALUE(Overall!O561), 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 DATEVALUE(Overall!L562), "")</f>
        <v>45200</v>
      </c>
      <c r="P560" s="7">
        <f>IF(Overall!M562&lt;&gt;"", DATEVALUE(Overall!M562), "")</f>
        <v>45230</v>
      </c>
      <c r="Q560" s="7" t="str">
        <f>IF(Overall!S562&lt;&gt;"",_xlfn.VALUETOTEXT(Overall!S562),"")</f>
        <v>Oct</v>
      </c>
      <c r="R560" s="7">
        <f>IF(Overall!O562&lt;&gt;"", DATEVALUE(Overall!O562), "")</f>
        <v>45114</v>
      </c>
      <c r="S560" s="7">
        <f>IF(Overall!O562&lt;&gt;"", DATEVALUE(Overall!O562), 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 DATEVALUE(Overall!L563), "")</f>
        <v>45200</v>
      </c>
      <c r="P561" s="7">
        <f>IF(Overall!M563&lt;&gt;"", DATEVALUE(Overall!M563), "")</f>
        <v>45230</v>
      </c>
      <c r="Q561" s="7" t="str">
        <f>IF(Overall!S563&lt;&gt;"",_xlfn.VALUETOTEXT(Overall!S563),"")</f>
        <v>Oct</v>
      </c>
      <c r="R561" s="7">
        <f>IF(Overall!O563&lt;&gt;"", DATEVALUE(Overall!O563), "")</f>
        <v>45114</v>
      </c>
      <c r="S561" s="7">
        <f>IF(Overall!O563&lt;&gt;"", DATEVALUE(Overall!O563), 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 DATEVALUE(Overall!L564), "")</f>
        <v>45200</v>
      </c>
      <c r="P562" s="7">
        <f>IF(Overall!M564&lt;&gt;"", DATEVALUE(Overall!M564), "")</f>
        <v>45230</v>
      </c>
      <c r="Q562" s="7" t="str">
        <f>IF(Overall!S564&lt;&gt;"",_xlfn.VALUETOTEXT(Overall!S564),"")</f>
        <v>Oct</v>
      </c>
      <c r="R562" s="7">
        <f>IF(Overall!O564&lt;&gt;"", DATEVALUE(Overall!O564), "")</f>
        <v>45121</v>
      </c>
      <c r="S562" s="7">
        <f>IF(Overall!O564&lt;&gt;"", DATEVALUE(Overall!O564), 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 DATEVALUE(Overall!L565), "")</f>
        <v>45200</v>
      </c>
      <c r="P563" s="7">
        <f>IF(Overall!M565&lt;&gt;"", DATEVALUE(Overall!M565), "")</f>
        <v>45230</v>
      </c>
      <c r="Q563" s="7" t="str">
        <f>IF(Overall!S565&lt;&gt;"",_xlfn.VALUETOTEXT(Overall!S565),"")</f>
        <v>Oct</v>
      </c>
      <c r="R563" s="7">
        <f>IF(Overall!O565&lt;&gt;"", DATEVALUE(Overall!O565), "")</f>
        <v>45114</v>
      </c>
      <c r="S563" s="7">
        <f>IF(Overall!O565&lt;&gt;"", DATEVALUE(Overall!O565), 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 DATEVALUE(Overall!L566), "")</f>
        <v>45200</v>
      </c>
      <c r="P564" s="7">
        <f>IF(Overall!M566&lt;&gt;"", DATEVALUE(Overall!M566), "")</f>
        <v>45230</v>
      </c>
      <c r="Q564" s="7" t="str">
        <f>IF(Overall!S566&lt;&gt;"",_xlfn.VALUETOTEXT(Overall!S566),"")</f>
        <v>Oct</v>
      </c>
      <c r="R564" s="7">
        <f>IF(Overall!O566&lt;&gt;"", DATEVALUE(Overall!O566), "")</f>
        <v>45128</v>
      </c>
      <c r="S564" s="7">
        <f>IF(Overall!O566&lt;&gt;"", DATEVALUE(Overall!O566), 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 DATEVALUE(Overall!L567), "")</f>
        <v>45200</v>
      </c>
      <c r="P565" s="7">
        <f>IF(Overall!M567&lt;&gt;"", DATEVALUE(Overall!M567), "")</f>
        <v>45230</v>
      </c>
      <c r="Q565" s="7" t="str">
        <f>IF(Overall!S567&lt;&gt;"",_xlfn.VALUETOTEXT(Overall!S567),"")</f>
        <v>Oct</v>
      </c>
      <c r="R565" s="7">
        <f>IF(Overall!O567&lt;&gt;"", DATEVALUE(Overall!O567), "")</f>
        <v>45125</v>
      </c>
      <c r="S565" s="7">
        <f>IF(Overall!O567&lt;&gt;"", DATEVALUE(Overall!O567), 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 DATEVALUE(Overall!L568), "")</f>
        <v>45200</v>
      </c>
      <c r="P566" s="7">
        <f>IF(Overall!M568&lt;&gt;"", DATEVALUE(Overall!M568), "")</f>
        <v>45230</v>
      </c>
      <c r="Q566" s="7" t="str">
        <f>IF(Overall!S568&lt;&gt;"",_xlfn.VALUETOTEXT(Overall!S568),"")</f>
        <v>Oct</v>
      </c>
      <c r="R566" s="7">
        <f>IF(Overall!O568&lt;&gt;"", DATEVALUE(Overall!O568), "")</f>
        <v>45127</v>
      </c>
      <c r="S566" s="7">
        <f>IF(Overall!O568&lt;&gt;"", DATEVALUE(Overall!O568), 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 DATEVALUE(Overall!L569), "")</f>
        <v>45200</v>
      </c>
      <c r="P567" s="7">
        <f>IF(Overall!M569&lt;&gt;"", DATEVALUE(Overall!M569), "")</f>
        <v>45230</v>
      </c>
      <c r="Q567" s="7" t="str">
        <f>IF(Overall!S569&lt;&gt;"",_xlfn.VALUETOTEXT(Overall!S569),"")</f>
        <v>Oct</v>
      </c>
      <c r="R567" s="7">
        <f>IF(Overall!O569&lt;&gt;"", DATEVALUE(Overall!O569), "")</f>
        <v>45127</v>
      </c>
      <c r="S567" s="7">
        <f>IF(Overall!O569&lt;&gt;"", DATEVALUE(Overall!O569), 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 DATEVALUE(Overall!L570), "")</f>
        <v>45200</v>
      </c>
      <c r="P568" s="7">
        <f>IF(Overall!M570&lt;&gt;"", DATEVALUE(Overall!M570), "")</f>
        <v>45230</v>
      </c>
      <c r="Q568" s="7" t="str">
        <f>IF(Overall!S570&lt;&gt;"",_xlfn.VALUETOTEXT(Overall!S570),"")</f>
        <v>Oct</v>
      </c>
      <c r="R568" s="7">
        <f>IF(Overall!O570&lt;&gt;"", DATEVALUE(Overall!O570), "")</f>
        <v>45135</v>
      </c>
      <c r="S568" s="7">
        <f>IF(Overall!O570&lt;&gt;"", DATEVALUE(Overall!O570), 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 DATEVALUE(Overall!L571), "")</f>
        <v>45200</v>
      </c>
      <c r="P569" s="7">
        <f>IF(Overall!M571&lt;&gt;"", DATEVALUE(Overall!M571), "")</f>
        <v>45230</v>
      </c>
      <c r="Q569" s="7" t="str">
        <f>IF(Overall!S571&lt;&gt;"",_xlfn.VALUETOTEXT(Overall!S571),"")</f>
        <v>Oct</v>
      </c>
      <c r="R569" s="7">
        <f>IF(Overall!O571&lt;&gt;"", DATEVALUE(Overall!O571), "")</f>
        <v>45134</v>
      </c>
      <c r="S569" s="7">
        <f>IF(Overall!O571&lt;&gt;"", DATEVALUE(Overall!O571), 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 DATEVALUE(Overall!L572), "")</f>
        <v>45200</v>
      </c>
      <c r="P570" s="7">
        <f>IF(Overall!M572&lt;&gt;"", DATEVALUE(Overall!M572), "")</f>
        <v>45230</v>
      </c>
      <c r="Q570" s="7" t="str">
        <f>IF(Overall!S572&lt;&gt;"",_xlfn.VALUETOTEXT(Overall!S572),"")</f>
        <v>Oct</v>
      </c>
      <c r="R570" s="7">
        <f>IF(Overall!O572&lt;&gt;"", DATEVALUE(Overall!O572), "")</f>
        <v>45127</v>
      </c>
      <c r="S570" s="7">
        <f>IF(Overall!O572&lt;&gt;"", DATEVALUE(Overall!O572), 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 DATEVALUE(Overall!L573), "")</f>
        <v>45200</v>
      </c>
      <c r="P571" s="7">
        <f>IF(Overall!M573&lt;&gt;"", DATEVALUE(Overall!M573), "")</f>
        <v>45230</v>
      </c>
      <c r="Q571" s="7" t="str">
        <f>IF(Overall!S573&lt;&gt;"",_xlfn.VALUETOTEXT(Overall!S573),"")</f>
        <v>Oct</v>
      </c>
      <c r="R571" s="7">
        <f>IF(Overall!O573&lt;&gt;"", DATEVALUE(Overall!O573), "")</f>
        <v>45132</v>
      </c>
      <c r="S571" s="7">
        <f>IF(Overall!O573&lt;&gt;"", DATEVALUE(Overall!O573), 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 DATEVALUE(Overall!L574), "")</f>
        <v>45200</v>
      </c>
      <c r="P572" s="7">
        <f>IF(Overall!M574&lt;&gt;"", DATEVALUE(Overall!M574), "")</f>
        <v>45230</v>
      </c>
      <c r="Q572" s="7" t="str">
        <f>IF(Overall!S574&lt;&gt;"",_xlfn.VALUETOTEXT(Overall!S574),"")</f>
        <v>Oct</v>
      </c>
      <c r="R572" s="7">
        <f>IF(Overall!O574&lt;&gt;"", DATEVALUE(Overall!O574), "")</f>
        <v>45131</v>
      </c>
      <c r="S572" s="7">
        <f>IF(Overall!O574&lt;&gt;"", DATEVALUE(Overall!O574), 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 DATEVALUE(Overall!L575), "")</f>
        <v>45231</v>
      </c>
      <c r="P573" s="7">
        <f>IF(Overall!M575&lt;&gt;"", DATEVALUE(Overall!M575), "")</f>
        <v>45260</v>
      </c>
      <c r="Q573" s="7" t="str">
        <f>IF(Overall!S575&lt;&gt;"",_xlfn.VALUETOTEXT(Overall!S575),"")</f>
        <v>Nov</v>
      </c>
      <c r="R573" s="7">
        <f>IF(Overall!O575&lt;&gt;"", DATEVALUE(Overall!O575), "")</f>
        <v>45132</v>
      </c>
      <c r="S573" s="7">
        <f>IF(Overall!O575&lt;&gt;"", DATEVALUE(Overall!O575), 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 DATEVALUE(Overall!L576), "")</f>
        <v>45231</v>
      </c>
      <c r="P574" s="7">
        <f>IF(Overall!M576&lt;&gt;"", DATEVALUE(Overall!M576), "")</f>
        <v>45260</v>
      </c>
      <c r="Q574" s="7" t="str">
        <f>IF(Overall!S576&lt;&gt;"",_xlfn.VALUETOTEXT(Overall!S576),"")</f>
        <v>Nov</v>
      </c>
      <c r="R574" s="7">
        <f>IF(Overall!O576&lt;&gt;"", DATEVALUE(Overall!O576), "")</f>
        <v>45132</v>
      </c>
      <c r="S574" s="7">
        <f>IF(Overall!O576&lt;&gt;"", DATEVALUE(Overall!O576), 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 DATEVALUE(Overall!L577), "")</f>
        <v>45231</v>
      </c>
      <c r="P575" s="7">
        <f>IF(Overall!M577&lt;&gt;"", DATEVALUE(Overall!M577), "")</f>
        <v>45260</v>
      </c>
      <c r="Q575" s="7" t="str">
        <f>IF(Overall!S577&lt;&gt;"",_xlfn.VALUETOTEXT(Overall!S577),"")</f>
        <v>Nov</v>
      </c>
      <c r="R575" s="7">
        <f>IF(Overall!O577&lt;&gt;"", DATEVALUE(Overall!O577), "")</f>
        <v>45132</v>
      </c>
      <c r="S575" s="7">
        <f>IF(Overall!O577&lt;&gt;"", DATEVALUE(Overall!O577), 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 DATEVALUE(Overall!L578), "")</f>
        <v>45231</v>
      </c>
      <c r="P576" s="7">
        <f>IF(Overall!M578&lt;&gt;"", DATEVALUE(Overall!M578), "")</f>
        <v>45260</v>
      </c>
      <c r="Q576" s="7" t="str">
        <f>IF(Overall!S578&lt;&gt;"",_xlfn.VALUETOTEXT(Overall!S578),"")</f>
        <v>Nov</v>
      </c>
      <c r="R576" s="7">
        <f>IF(Overall!O578&lt;&gt;"", DATEVALUE(Overall!O578), "")</f>
        <v>45132</v>
      </c>
      <c r="S576" s="7">
        <f>IF(Overall!O578&lt;&gt;"", DATEVALUE(Overall!O578), 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 DATEVALUE(Overall!L579), "")</f>
        <v>45231</v>
      </c>
      <c r="P577" s="7">
        <f>IF(Overall!M579&lt;&gt;"", DATEVALUE(Overall!M579), "")</f>
        <v>45260</v>
      </c>
      <c r="Q577" s="7" t="str">
        <f>IF(Overall!S579&lt;&gt;"",_xlfn.VALUETOTEXT(Overall!S579),"")</f>
        <v>Nov</v>
      </c>
      <c r="R577" s="7">
        <f>IF(Overall!O579&lt;&gt;"", DATEVALUE(Overall!O579), "")</f>
        <v>45133</v>
      </c>
      <c r="S577" s="7">
        <f>IF(Overall!O579&lt;&gt;"", DATEVALUE(Overall!O579), 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 DATEVALUE(Overall!L580), "")</f>
        <v>45231</v>
      </c>
      <c r="P578" s="7">
        <f>IF(Overall!M580&lt;&gt;"", DATEVALUE(Overall!M580), "")</f>
        <v>45260</v>
      </c>
      <c r="Q578" s="7" t="str">
        <f>IF(Overall!S580&lt;&gt;"",_xlfn.VALUETOTEXT(Overall!S580),"")</f>
        <v>Nov</v>
      </c>
      <c r="R578" s="7">
        <f>IF(Overall!O580&lt;&gt;"", DATEVALUE(Overall!O580), "")</f>
        <v>45133</v>
      </c>
      <c r="S578" s="7">
        <f>IF(Overall!O580&lt;&gt;"", DATEVALUE(Overall!O580), 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 DATEVALUE(Overall!L581), "")</f>
        <v>45231</v>
      </c>
      <c r="P579" s="7">
        <f>IF(Overall!M581&lt;&gt;"", DATEVALUE(Overall!M581), "")</f>
        <v>45260</v>
      </c>
      <c r="Q579" s="7" t="str">
        <f>IF(Overall!S581&lt;&gt;"",_xlfn.VALUETOTEXT(Overall!S581),"")</f>
        <v>Nov</v>
      </c>
      <c r="R579" s="7">
        <f>IF(Overall!O581&lt;&gt;"", DATEVALUE(Overall!O581), "")</f>
        <v>45134</v>
      </c>
      <c r="S579" s="7">
        <f>IF(Overall!O581&lt;&gt;"", DATEVALUE(Overall!O581), 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 DATEVALUE(Overall!L582), "")</f>
        <v>45231</v>
      </c>
      <c r="P580" s="7">
        <f>IF(Overall!M582&lt;&gt;"", DATEVALUE(Overall!M582), "")</f>
        <v>45260</v>
      </c>
      <c r="Q580" s="7" t="str">
        <f>IF(Overall!S582&lt;&gt;"",_xlfn.VALUETOTEXT(Overall!S582),"")</f>
        <v>Nov</v>
      </c>
      <c r="R580" s="7">
        <f>IF(Overall!O582&lt;&gt;"", DATEVALUE(Overall!O582), "")</f>
        <v>45135</v>
      </c>
      <c r="S580" s="7">
        <f>IF(Overall!O582&lt;&gt;"", DATEVALUE(Overall!O582), 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 DATEVALUE(Overall!L583), "")</f>
        <v>45231</v>
      </c>
      <c r="P581" s="7">
        <f>IF(Overall!M583&lt;&gt;"", DATEVALUE(Overall!M583), "")</f>
        <v>45260</v>
      </c>
      <c r="Q581" s="7" t="str">
        <f>IF(Overall!S583&lt;&gt;"",_xlfn.VALUETOTEXT(Overall!S583),"")</f>
        <v>Nov</v>
      </c>
      <c r="R581" s="7">
        <f>IF(Overall!O583&lt;&gt;"", DATEVALUE(Overall!O583), "")</f>
        <v>45135</v>
      </c>
      <c r="S581" s="7">
        <f>IF(Overall!O583&lt;&gt;"", DATEVALUE(Overall!O583), 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 DATEVALUE(Overall!L584), "")</f>
        <v>45231</v>
      </c>
      <c r="P582" s="7">
        <f>IF(Overall!M584&lt;&gt;"", DATEVALUE(Overall!M584), "")</f>
        <v>45260</v>
      </c>
      <c r="Q582" s="7" t="str">
        <f>IF(Overall!S584&lt;&gt;"",_xlfn.VALUETOTEXT(Overall!S584),"")</f>
        <v>Nov</v>
      </c>
      <c r="R582" s="7">
        <f>IF(Overall!O584&lt;&gt;"", DATEVALUE(Overall!O584), "")</f>
        <v>45135</v>
      </c>
      <c r="S582" s="7">
        <f>IF(Overall!O584&lt;&gt;"", DATEVALUE(Overall!O584), 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 DATEVALUE(Overall!L585), "")</f>
        <v>45231</v>
      </c>
      <c r="P583" s="7">
        <f>IF(Overall!M585&lt;&gt;"", DATEVALUE(Overall!M585), "")</f>
        <v>45260</v>
      </c>
      <c r="Q583" s="7" t="str">
        <f>IF(Overall!S585&lt;&gt;"",_xlfn.VALUETOTEXT(Overall!S585),"")</f>
        <v>Nov</v>
      </c>
      <c r="R583" s="7">
        <f>IF(Overall!O585&lt;&gt;"", DATEVALUE(Overall!O585), "")</f>
        <v>45138</v>
      </c>
      <c r="S583" s="7">
        <f>IF(Overall!O585&lt;&gt;"", DATEVALUE(Overall!O585), 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 DATEVALUE(Overall!L586), "")</f>
        <v>45231</v>
      </c>
      <c r="P584" s="7">
        <f>IF(Overall!M586&lt;&gt;"", DATEVALUE(Overall!M586), "")</f>
        <v>45260</v>
      </c>
      <c r="Q584" s="7" t="str">
        <f>IF(Overall!S586&lt;&gt;"",_xlfn.VALUETOTEXT(Overall!S586),"")</f>
        <v>Nov</v>
      </c>
      <c r="R584" s="7">
        <f>IF(Overall!O586&lt;&gt;"", DATEVALUE(Overall!O586), "")</f>
        <v>45138</v>
      </c>
      <c r="S584" s="7">
        <f>IF(Overall!O586&lt;&gt;"", DATEVALUE(Overall!O586), 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 DATEVALUE(Overall!L587), "")</f>
        <v>45231</v>
      </c>
      <c r="P585" s="7">
        <f>IF(Overall!M587&lt;&gt;"", DATEVALUE(Overall!M587), "")</f>
        <v>45260</v>
      </c>
      <c r="Q585" s="7" t="str">
        <f>IF(Overall!S587&lt;&gt;"",_xlfn.VALUETOTEXT(Overall!S587),"")</f>
        <v>Nov</v>
      </c>
      <c r="R585" s="7">
        <f>IF(Overall!O587&lt;&gt;"", DATEVALUE(Overall!O587), "")</f>
        <v>45138</v>
      </c>
      <c r="S585" s="7">
        <f>IF(Overall!O587&lt;&gt;"", DATEVALUE(Overall!O587), 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 DATEVALUE(Overall!L588), "")</f>
        <v>45231</v>
      </c>
      <c r="P586" s="7">
        <f>IF(Overall!M588&lt;&gt;"", DATEVALUE(Overall!M588), "")</f>
        <v>45260</v>
      </c>
      <c r="Q586" s="7" t="str">
        <f>IF(Overall!S588&lt;&gt;"",_xlfn.VALUETOTEXT(Overall!S588),"")</f>
        <v>Nov</v>
      </c>
      <c r="R586" s="7">
        <f>IF(Overall!O588&lt;&gt;"", DATEVALUE(Overall!O588), "")</f>
        <v>45138</v>
      </c>
      <c r="S586" s="7">
        <f>IF(Overall!O588&lt;&gt;"", DATEVALUE(Overall!O588), 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 DATEVALUE(Overall!L589), "")</f>
        <v>45231</v>
      </c>
      <c r="P587" s="7">
        <f>IF(Overall!M589&lt;&gt;"", DATEVALUE(Overall!M589), "")</f>
        <v>45260</v>
      </c>
      <c r="Q587" s="7" t="str">
        <f>IF(Overall!S589&lt;&gt;"",_xlfn.VALUETOTEXT(Overall!S589),"")</f>
        <v>Nov</v>
      </c>
      <c r="R587" s="7">
        <f>IF(Overall!O589&lt;&gt;"", DATEVALUE(Overall!O589), "")</f>
        <v>45139</v>
      </c>
      <c r="S587" s="7">
        <f>IF(Overall!O589&lt;&gt;"", DATEVALUE(Overall!O589), 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 DATEVALUE(Overall!L590), "")</f>
        <v>45231</v>
      </c>
      <c r="P588" s="7">
        <f>IF(Overall!M590&lt;&gt;"", DATEVALUE(Overall!M590), "")</f>
        <v>45260</v>
      </c>
      <c r="Q588" s="7" t="str">
        <f>IF(Overall!S590&lt;&gt;"",_xlfn.VALUETOTEXT(Overall!S590),"")</f>
        <v>Nov</v>
      </c>
      <c r="R588" s="7">
        <f>IF(Overall!O590&lt;&gt;"", DATEVALUE(Overall!O590), "")</f>
        <v>45142</v>
      </c>
      <c r="S588" s="7">
        <f>IF(Overall!O590&lt;&gt;"", DATEVALUE(Overall!O590), 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 DATEVALUE(Overall!L591), "")</f>
        <v>45231</v>
      </c>
      <c r="P589" s="7">
        <f>IF(Overall!M591&lt;&gt;"", DATEVALUE(Overall!M591), "")</f>
        <v>45260</v>
      </c>
      <c r="Q589" s="7" t="str">
        <f>IF(Overall!S591&lt;&gt;"",_xlfn.VALUETOTEXT(Overall!S591),"")</f>
        <v>Nov</v>
      </c>
      <c r="R589" s="7">
        <f>IF(Overall!O591&lt;&gt;"", DATEVALUE(Overall!O591), "")</f>
        <v>45142</v>
      </c>
      <c r="S589" s="7">
        <f>IF(Overall!O591&lt;&gt;"", DATEVALUE(Overall!O591), 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 DATEVALUE(Overall!L592), "")</f>
        <v>45231</v>
      </c>
      <c r="P590" s="7">
        <f>IF(Overall!M592&lt;&gt;"", DATEVALUE(Overall!M592), "")</f>
        <v>45260</v>
      </c>
      <c r="Q590" s="7" t="str">
        <f>IF(Overall!S592&lt;&gt;"",_xlfn.VALUETOTEXT(Overall!S592),"")</f>
        <v>Nov</v>
      </c>
      <c r="R590" s="7">
        <f>IF(Overall!O592&lt;&gt;"", DATEVALUE(Overall!O592), "")</f>
        <v>45147</v>
      </c>
      <c r="S590" s="7">
        <f>IF(Overall!O592&lt;&gt;"", DATEVALUE(Overall!O592), 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 DATEVALUE(Overall!L593), "")</f>
        <v>45231</v>
      </c>
      <c r="P591" s="7">
        <f>IF(Overall!M593&lt;&gt;"", DATEVALUE(Overall!M593), "")</f>
        <v>45260</v>
      </c>
      <c r="Q591" s="7" t="str">
        <f>IF(Overall!S593&lt;&gt;"",_xlfn.VALUETOTEXT(Overall!S593),"")</f>
        <v>Nov</v>
      </c>
      <c r="R591" s="7">
        <f>IF(Overall!O593&lt;&gt;"", DATEVALUE(Overall!O593), "")</f>
        <v>45147</v>
      </c>
      <c r="S591" s="7">
        <f>IF(Overall!O593&lt;&gt;"", DATEVALUE(Overall!O593), 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 DATEVALUE(Overall!L594), "")</f>
        <v>45231</v>
      </c>
      <c r="P592" s="7">
        <f>IF(Overall!M594&lt;&gt;"", DATEVALUE(Overall!M594), "")</f>
        <v>45260</v>
      </c>
      <c r="Q592" s="7" t="str">
        <f>IF(Overall!S594&lt;&gt;"",_xlfn.VALUETOTEXT(Overall!S594),"")</f>
        <v>Nov</v>
      </c>
      <c r="R592" s="7">
        <f>IF(Overall!O594&lt;&gt;"", DATEVALUE(Overall!O594), "")</f>
        <v>45147</v>
      </c>
      <c r="S592" s="7">
        <f>IF(Overall!O594&lt;&gt;"", DATEVALUE(Overall!O594), 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 DATEVALUE(Overall!L595), "")</f>
        <v>45231</v>
      </c>
      <c r="P593" s="7">
        <f>IF(Overall!M595&lt;&gt;"", DATEVALUE(Overall!M595), "")</f>
        <v>45260</v>
      </c>
      <c r="Q593" s="7" t="str">
        <f>IF(Overall!S595&lt;&gt;"",_xlfn.VALUETOTEXT(Overall!S595),"")</f>
        <v>Nov</v>
      </c>
      <c r="R593" s="7">
        <f>IF(Overall!O595&lt;&gt;"", DATEVALUE(Overall!O595), "")</f>
        <v>45147</v>
      </c>
      <c r="S593" s="7">
        <f>IF(Overall!O595&lt;&gt;"", DATEVALUE(Overall!O595), 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 DATEVALUE(Overall!L596), "")</f>
        <v>45231</v>
      </c>
      <c r="P594" s="7">
        <f>IF(Overall!M596&lt;&gt;"", DATEVALUE(Overall!M596), "")</f>
        <v>45260</v>
      </c>
      <c r="Q594" s="7" t="str">
        <f>IF(Overall!S596&lt;&gt;"",_xlfn.VALUETOTEXT(Overall!S596),"")</f>
        <v>Nov</v>
      </c>
      <c r="R594" s="7">
        <f>IF(Overall!O596&lt;&gt;"", DATEVALUE(Overall!O596), "")</f>
        <v>45147</v>
      </c>
      <c r="S594" s="7">
        <f>IF(Overall!O596&lt;&gt;"", DATEVALUE(Overall!O596), 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 DATEVALUE(Overall!L597), "")</f>
        <v>45231</v>
      </c>
      <c r="P595" s="7">
        <f>IF(Overall!M597&lt;&gt;"", DATEVALUE(Overall!M597), "")</f>
        <v>45260</v>
      </c>
      <c r="Q595" s="7" t="str">
        <f>IF(Overall!S597&lt;&gt;"",_xlfn.VALUETOTEXT(Overall!S597),"")</f>
        <v>Nov</v>
      </c>
      <c r="R595" s="7">
        <f>IF(Overall!O597&lt;&gt;"", DATEVALUE(Overall!O597), "")</f>
        <v>45159</v>
      </c>
      <c r="S595" s="7">
        <f>IF(Overall!O597&lt;&gt;"", DATEVALUE(Overall!O597), 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 DATEVALUE(Overall!L598), "")</f>
        <v>45231</v>
      </c>
      <c r="P596" s="7">
        <f>IF(Overall!M598&lt;&gt;"", DATEVALUE(Overall!M598), "")</f>
        <v>45260</v>
      </c>
      <c r="Q596" s="7" t="str">
        <f>IF(Overall!S598&lt;&gt;"",_xlfn.VALUETOTEXT(Overall!S598),"")</f>
        <v>Nov</v>
      </c>
      <c r="R596" s="7">
        <f>IF(Overall!O598&lt;&gt;"", DATEVALUE(Overall!O598), "")</f>
        <v>45159</v>
      </c>
      <c r="S596" s="7">
        <f>IF(Overall!O598&lt;&gt;"", DATEVALUE(Overall!O598), 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 DATEVALUE(Overall!L599), "")</f>
        <v>45231</v>
      </c>
      <c r="P597" s="7">
        <f>IF(Overall!M599&lt;&gt;"", DATEVALUE(Overall!M599), "")</f>
        <v>45260</v>
      </c>
      <c r="Q597" s="7" t="str">
        <f>IF(Overall!S599&lt;&gt;"",_xlfn.VALUETOTEXT(Overall!S599),"")</f>
        <v>Nov</v>
      </c>
      <c r="R597" s="7">
        <f>IF(Overall!O599&lt;&gt;"", DATEVALUE(Overall!O599), "")</f>
        <v>45159</v>
      </c>
      <c r="S597" s="7">
        <f>IF(Overall!O599&lt;&gt;"", DATEVALUE(Overall!O599), 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 DATEVALUE(Overall!L600), "")</f>
        <v>45231</v>
      </c>
      <c r="P598" s="7">
        <f>IF(Overall!M600&lt;&gt;"", DATEVALUE(Overall!M600), "")</f>
        <v>45260</v>
      </c>
      <c r="Q598" s="7" t="str">
        <f>IF(Overall!S600&lt;&gt;"",_xlfn.VALUETOTEXT(Overall!S600),"")</f>
        <v>Nov</v>
      </c>
      <c r="R598" s="7">
        <f>IF(Overall!O600&lt;&gt;"", DATEVALUE(Overall!O600), "")</f>
        <v>45159</v>
      </c>
      <c r="S598" s="7">
        <f>IF(Overall!O600&lt;&gt;"", DATEVALUE(Overall!O600), 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 DATEVALUE(Overall!L601), "")</f>
        <v>45261</v>
      </c>
      <c r="P599" s="7">
        <f>IF(Overall!M601&lt;&gt;"", DATEVALUE(Overall!M601), "")</f>
        <v>45291</v>
      </c>
      <c r="Q599" s="7" t="str">
        <f>IF(Overall!S601&lt;&gt;"",_xlfn.VALUETOTEXT(Overall!S601),"")</f>
        <v>Dec</v>
      </c>
      <c r="R599" s="7">
        <f>IF(Overall!O601&lt;&gt;"", DATEVALUE(Overall!O601), "")</f>
        <v>45163</v>
      </c>
      <c r="S599" s="7">
        <f>IF(Overall!O601&lt;&gt;"", DATEVALUE(Overall!O601), 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 DATEVALUE(Overall!L602), "")</f>
        <v>45261</v>
      </c>
      <c r="P600" s="7">
        <f>IF(Overall!M602&lt;&gt;"", DATEVALUE(Overall!M602), "")</f>
        <v>45291</v>
      </c>
      <c r="Q600" s="7" t="str">
        <f>IF(Overall!S602&lt;&gt;"",_xlfn.VALUETOTEXT(Overall!S602),"")</f>
        <v>Dec</v>
      </c>
      <c r="R600" s="7">
        <f>IF(Overall!O602&lt;&gt;"", DATEVALUE(Overall!O602), "")</f>
        <v>45163</v>
      </c>
      <c r="S600" s="7">
        <f>IF(Overall!O602&lt;&gt;"", DATEVALUE(Overall!O602), 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 DATEVALUE(Overall!L603), "")</f>
        <v>45261</v>
      </c>
      <c r="P601" s="7">
        <f>IF(Overall!M603&lt;&gt;"", DATEVALUE(Overall!M603), "")</f>
        <v>45291</v>
      </c>
      <c r="Q601" s="7" t="str">
        <f>IF(Overall!S603&lt;&gt;"",_xlfn.VALUETOTEXT(Overall!S603),"")</f>
        <v>Dec</v>
      </c>
      <c r="R601" s="7">
        <f>IF(Overall!O603&lt;&gt;"", DATEVALUE(Overall!O603), "")</f>
        <v>45163</v>
      </c>
      <c r="S601" s="7">
        <f>IF(Overall!O603&lt;&gt;"", DATEVALUE(Overall!O603), 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 DATEVALUE(Overall!L604), "")</f>
        <v>45261</v>
      </c>
      <c r="P602" s="7">
        <f>IF(Overall!M604&lt;&gt;"", DATEVALUE(Overall!M604), "")</f>
        <v>45291</v>
      </c>
      <c r="Q602" s="7" t="str">
        <f>IF(Overall!S604&lt;&gt;"",_xlfn.VALUETOTEXT(Overall!S604),"")</f>
        <v>Dec</v>
      </c>
      <c r="R602" s="7">
        <f>IF(Overall!O604&lt;&gt;"", DATEVALUE(Overall!O604), "")</f>
        <v>45163</v>
      </c>
      <c r="S602" s="7">
        <f>IF(Overall!O604&lt;&gt;"", DATEVALUE(Overall!O604), 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 DATEVALUE(Overall!L605), "")</f>
        <v>45261</v>
      </c>
      <c r="P603" s="7">
        <f>IF(Overall!M605&lt;&gt;"", DATEVALUE(Overall!M605), "")</f>
        <v>45291</v>
      </c>
      <c r="Q603" s="7" t="str">
        <f>IF(Overall!S605&lt;&gt;"",_xlfn.VALUETOTEXT(Overall!S605),"")</f>
        <v>Dec</v>
      </c>
      <c r="R603" s="7">
        <f>IF(Overall!O605&lt;&gt;"", DATEVALUE(Overall!O605), "")</f>
        <v>45163</v>
      </c>
      <c r="S603" s="7">
        <f>IF(Overall!O605&lt;&gt;"", DATEVALUE(Overall!O605), 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 DATEVALUE(Overall!L606), "")</f>
        <v>45261</v>
      </c>
      <c r="P604" s="7">
        <f>IF(Overall!M606&lt;&gt;"", DATEVALUE(Overall!M606), "")</f>
        <v>45291</v>
      </c>
      <c r="Q604" s="7" t="str">
        <f>IF(Overall!S606&lt;&gt;"",_xlfn.VALUETOTEXT(Overall!S606),"")</f>
        <v>Dec</v>
      </c>
      <c r="R604" s="7">
        <f>IF(Overall!O606&lt;&gt;"", DATEVALUE(Overall!O606), "")</f>
        <v>45163</v>
      </c>
      <c r="S604" s="7">
        <f>IF(Overall!O606&lt;&gt;"", DATEVALUE(Overall!O606), 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 DATEVALUE(Overall!L607), "")</f>
        <v>45261</v>
      </c>
      <c r="P605" s="7">
        <f>IF(Overall!M607&lt;&gt;"", DATEVALUE(Overall!M607), "")</f>
        <v>45291</v>
      </c>
      <c r="Q605" s="7" t="str">
        <f>IF(Overall!S607&lt;&gt;"",_xlfn.VALUETOTEXT(Overall!S607),"")</f>
        <v>Dec</v>
      </c>
      <c r="R605" s="7">
        <f>IF(Overall!O607&lt;&gt;"", DATEVALUE(Overall!O607), "")</f>
        <v>45166</v>
      </c>
      <c r="S605" s="7">
        <f>IF(Overall!O607&lt;&gt;"", DATEVALUE(Overall!O607), 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 DATEVALUE(Overall!L608), "")</f>
        <v>45261</v>
      </c>
      <c r="P606" s="7">
        <f>IF(Overall!M608&lt;&gt;"", DATEVALUE(Overall!M608), "")</f>
        <v>45291</v>
      </c>
      <c r="Q606" s="7" t="str">
        <f>IF(Overall!S608&lt;&gt;"",_xlfn.VALUETOTEXT(Overall!S608),"")</f>
        <v>Dec</v>
      </c>
      <c r="R606" s="7">
        <f>IF(Overall!O608&lt;&gt;"", DATEVALUE(Overall!O608), "")</f>
        <v>45166</v>
      </c>
      <c r="S606" s="7">
        <f>IF(Overall!O608&lt;&gt;"", DATEVALUE(Overall!O608), 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 DATEVALUE(Overall!L609), "")</f>
        <v>45261</v>
      </c>
      <c r="P607" s="7">
        <f>IF(Overall!M609&lt;&gt;"", DATEVALUE(Overall!M609), "")</f>
        <v>45291</v>
      </c>
      <c r="Q607" s="7" t="str">
        <f>IF(Overall!S609&lt;&gt;"",_xlfn.VALUETOTEXT(Overall!S609),"")</f>
        <v>Dec</v>
      </c>
      <c r="R607" s="7">
        <f>IF(Overall!O609&lt;&gt;"", DATEVALUE(Overall!O609), "")</f>
        <v>45166</v>
      </c>
      <c r="S607" s="7">
        <f>IF(Overall!O609&lt;&gt;"", DATEVALUE(Overall!O609), 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 DATEVALUE(Overall!L610), "")</f>
        <v>45261</v>
      </c>
      <c r="P608" s="7">
        <f>IF(Overall!M610&lt;&gt;"", DATEVALUE(Overall!M610), "")</f>
        <v>45291</v>
      </c>
      <c r="Q608" s="7" t="str">
        <f>IF(Overall!S610&lt;&gt;"",_xlfn.VALUETOTEXT(Overall!S610),"")</f>
        <v>Dec</v>
      </c>
      <c r="R608" s="7">
        <f>IF(Overall!O610&lt;&gt;"", DATEVALUE(Overall!O610), "")</f>
        <v>45166</v>
      </c>
      <c r="S608" s="7">
        <f>IF(Overall!O610&lt;&gt;"", DATEVALUE(Overall!O610), 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 DATEVALUE(Overall!L611), "")</f>
        <v>45261</v>
      </c>
      <c r="P609" s="7">
        <f>IF(Overall!M611&lt;&gt;"", DATEVALUE(Overall!M611), "")</f>
        <v>45291</v>
      </c>
      <c r="Q609" s="7" t="str">
        <f>IF(Overall!S611&lt;&gt;"",_xlfn.VALUETOTEXT(Overall!S611),"")</f>
        <v>Dec</v>
      </c>
      <c r="R609" s="7">
        <f>IF(Overall!O611&lt;&gt;"", DATEVALUE(Overall!O611), "")</f>
        <v>45166</v>
      </c>
      <c r="S609" s="7">
        <f>IF(Overall!O611&lt;&gt;"", DATEVALUE(Overall!O611), 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 DATEVALUE(Overall!L612), "")</f>
        <v>45261</v>
      </c>
      <c r="P610" s="7">
        <f>IF(Overall!M612&lt;&gt;"", DATEVALUE(Overall!M612), "")</f>
        <v>45291</v>
      </c>
      <c r="Q610" s="7" t="str">
        <f>IF(Overall!S612&lt;&gt;"",_xlfn.VALUETOTEXT(Overall!S612),"")</f>
        <v>Dec</v>
      </c>
      <c r="R610" s="7">
        <f>IF(Overall!O612&lt;&gt;"", DATEVALUE(Overall!O612), "")</f>
        <v>45166</v>
      </c>
      <c r="S610" s="7">
        <f>IF(Overall!O612&lt;&gt;"", DATEVALUE(Overall!O612), 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 DATEVALUE(Overall!L613), "")</f>
        <v>45261</v>
      </c>
      <c r="P611" s="7">
        <f>IF(Overall!M613&lt;&gt;"", DATEVALUE(Overall!M613), "")</f>
        <v>45291</v>
      </c>
      <c r="Q611" s="7" t="str">
        <f>IF(Overall!S613&lt;&gt;"",_xlfn.VALUETOTEXT(Overall!S613),"")</f>
        <v>Dec</v>
      </c>
      <c r="R611" s="7">
        <f>IF(Overall!O613&lt;&gt;"", DATEVALUE(Overall!O613), "")</f>
        <v>45166</v>
      </c>
      <c r="S611" s="7">
        <f>IF(Overall!O613&lt;&gt;"", DATEVALUE(Overall!O613), 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 DATEVALUE(Overall!L614), "")</f>
        <v>45261</v>
      </c>
      <c r="P612" s="7">
        <f>IF(Overall!M614&lt;&gt;"", DATEVALUE(Overall!M614), "")</f>
        <v>45291</v>
      </c>
      <c r="Q612" s="7" t="str">
        <f>IF(Overall!S614&lt;&gt;"",_xlfn.VALUETOTEXT(Overall!S614),"")</f>
        <v>Dec</v>
      </c>
      <c r="R612" s="7">
        <f>IF(Overall!O614&lt;&gt;"", DATEVALUE(Overall!O614), "")</f>
        <v>45166</v>
      </c>
      <c r="S612" s="7">
        <f>IF(Overall!O614&lt;&gt;"", DATEVALUE(Overall!O614), 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 DATEVALUE(Overall!L615), "")</f>
        <v>45261</v>
      </c>
      <c r="P613" s="7">
        <f>IF(Overall!M615&lt;&gt;"", DATEVALUE(Overall!M615), "")</f>
        <v>45291</v>
      </c>
      <c r="Q613" s="7" t="str">
        <f>IF(Overall!S615&lt;&gt;"",_xlfn.VALUETOTEXT(Overall!S615),"")</f>
        <v>Dec</v>
      </c>
      <c r="R613" s="7">
        <f>IF(Overall!O615&lt;&gt;"", DATEVALUE(Overall!O615), "")</f>
        <v>45166</v>
      </c>
      <c r="S613" s="7">
        <f>IF(Overall!O615&lt;&gt;"", DATEVALUE(Overall!O615), 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 DATEVALUE(Overall!L616), "")</f>
        <v>45261</v>
      </c>
      <c r="P614" s="7">
        <f>IF(Overall!M616&lt;&gt;"", DATEVALUE(Overall!M616), "")</f>
        <v>45291</v>
      </c>
      <c r="Q614" s="7" t="str">
        <f>IF(Overall!S616&lt;&gt;"",_xlfn.VALUETOTEXT(Overall!S616),"")</f>
        <v>Dec</v>
      </c>
      <c r="R614" s="7">
        <f>IF(Overall!O616&lt;&gt;"", DATEVALUE(Overall!O616), "")</f>
        <v>45166</v>
      </c>
      <c r="S614" s="7">
        <f>IF(Overall!O616&lt;&gt;"", DATEVALUE(Overall!O616), 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 DATEVALUE(Overall!L617), "")</f>
        <v>45261</v>
      </c>
      <c r="P615" s="7">
        <f>IF(Overall!M617&lt;&gt;"", DATEVALUE(Overall!M617), "")</f>
        <v>45291</v>
      </c>
      <c r="Q615" s="7" t="str">
        <f>IF(Overall!S617&lt;&gt;"",_xlfn.VALUETOTEXT(Overall!S617),"")</f>
        <v>Dec</v>
      </c>
      <c r="R615" s="7">
        <f>IF(Overall!O617&lt;&gt;"", DATEVALUE(Overall!O617), "")</f>
        <v>45167</v>
      </c>
      <c r="S615" s="7">
        <f>IF(Overall!O617&lt;&gt;"", DATEVALUE(Overall!O617), 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 DATEVALUE(Overall!L618), "")</f>
        <v>45261</v>
      </c>
      <c r="P616" s="7">
        <f>IF(Overall!M618&lt;&gt;"", DATEVALUE(Overall!M618), "")</f>
        <v>45291</v>
      </c>
      <c r="Q616" s="7" t="str">
        <f>IF(Overall!S618&lt;&gt;"",_xlfn.VALUETOTEXT(Overall!S618),"")</f>
        <v>Dec</v>
      </c>
      <c r="R616" s="7">
        <f>IF(Overall!O618&lt;&gt;"", DATEVALUE(Overall!O618), "")</f>
        <v>45167</v>
      </c>
      <c r="S616" s="7">
        <f>IF(Overall!O618&lt;&gt;"", DATEVALUE(Overall!O618), 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 DATEVALUE(Overall!L619), "")</f>
        <v>45261</v>
      </c>
      <c r="P617" s="7">
        <f>IF(Overall!M619&lt;&gt;"", DATEVALUE(Overall!M619), "")</f>
        <v>45291</v>
      </c>
      <c r="Q617" s="7" t="str">
        <f>IF(Overall!S619&lt;&gt;"",_xlfn.VALUETOTEXT(Overall!S619),"")</f>
        <v>Dec</v>
      </c>
      <c r="R617" s="7">
        <f>IF(Overall!O619&lt;&gt;"", DATEVALUE(Overall!O619), "")</f>
        <v>45167</v>
      </c>
      <c r="S617" s="7">
        <f>IF(Overall!O619&lt;&gt;"", DATEVALUE(Overall!O619), 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 DATEVALUE(Overall!L620), "")</f>
        <v>45261</v>
      </c>
      <c r="P618" s="7">
        <f>IF(Overall!M620&lt;&gt;"", DATEVALUE(Overall!M620), "")</f>
        <v>45291</v>
      </c>
      <c r="Q618" s="7" t="str">
        <f>IF(Overall!S620&lt;&gt;"",_xlfn.VALUETOTEXT(Overall!S620),"")</f>
        <v>Dec</v>
      </c>
      <c r="R618" s="7">
        <f>IF(Overall!O620&lt;&gt;"", DATEVALUE(Overall!O620), "")</f>
        <v>45167</v>
      </c>
      <c r="S618" s="7">
        <f>IF(Overall!O620&lt;&gt;"", DATEVALUE(Overall!O620), 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 DATEVALUE(Overall!L621), "")</f>
        <v>45261</v>
      </c>
      <c r="P619" s="7">
        <f>IF(Overall!M621&lt;&gt;"", DATEVALUE(Overall!M621), "")</f>
        <v>45291</v>
      </c>
      <c r="Q619" s="7" t="str">
        <f>IF(Overall!S621&lt;&gt;"",_xlfn.VALUETOTEXT(Overall!S621),"")</f>
        <v>Dec</v>
      </c>
      <c r="R619" s="7">
        <f>IF(Overall!O621&lt;&gt;"", DATEVALUE(Overall!O621), "")</f>
        <v>45167</v>
      </c>
      <c r="S619" s="7">
        <f>IF(Overall!O621&lt;&gt;"", DATEVALUE(Overall!O621), 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 DATEVALUE(Overall!L622), "")</f>
        <v>45261</v>
      </c>
      <c r="P620" s="7">
        <f>IF(Overall!M622&lt;&gt;"", DATEVALUE(Overall!M622), "")</f>
        <v>45291</v>
      </c>
      <c r="Q620" s="7" t="str">
        <f>IF(Overall!S622&lt;&gt;"",_xlfn.VALUETOTEXT(Overall!S622),"")</f>
        <v>Dec</v>
      </c>
      <c r="R620" s="7">
        <f>IF(Overall!O622&lt;&gt;"", DATEVALUE(Overall!O622), "")</f>
        <v>45167</v>
      </c>
      <c r="S620" s="7">
        <f>IF(Overall!O622&lt;&gt;"", DATEVALUE(Overall!O622), 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 DATEVALUE(Overall!L623), "")</f>
        <v>45261</v>
      </c>
      <c r="P621" s="7">
        <f>IF(Overall!M623&lt;&gt;"", DATEVALUE(Overall!M623), "")</f>
        <v>45291</v>
      </c>
      <c r="Q621" s="7" t="str">
        <f>IF(Overall!S623&lt;&gt;"",_xlfn.VALUETOTEXT(Overall!S623),"")</f>
        <v>Dec</v>
      </c>
      <c r="R621" s="7">
        <f>IF(Overall!O623&lt;&gt;"", DATEVALUE(Overall!O623), "")</f>
        <v>45168</v>
      </c>
      <c r="S621" s="7">
        <f>IF(Overall!O623&lt;&gt;"", DATEVALUE(Overall!O623), 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 DATEVALUE(Overall!L624), "")</f>
        <v>45261</v>
      </c>
      <c r="P622" s="7">
        <f>IF(Overall!M624&lt;&gt;"", DATEVALUE(Overall!M624), "")</f>
        <v>45291</v>
      </c>
      <c r="Q622" s="7" t="str">
        <f>IF(Overall!S624&lt;&gt;"",_xlfn.VALUETOTEXT(Overall!S624),"")</f>
        <v>Dec</v>
      </c>
      <c r="R622" s="7">
        <f>IF(Overall!O624&lt;&gt;"", DATEVALUE(Overall!O624), "")</f>
        <v>45168</v>
      </c>
      <c r="S622" s="7">
        <f>IF(Overall!O624&lt;&gt;"", DATEVALUE(Overall!O624), 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 DATEVALUE(Overall!L625), "")</f>
        <v>45261</v>
      </c>
      <c r="P623" s="7">
        <f>IF(Overall!M625&lt;&gt;"", DATEVALUE(Overall!M625), "")</f>
        <v>45291</v>
      </c>
      <c r="Q623" s="7" t="str">
        <f>IF(Overall!S625&lt;&gt;"",_xlfn.VALUETOTEXT(Overall!S625),"")</f>
        <v>Dec</v>
      </c>
      <c r="R623" s="7">
        <f>IF(Overall!O625&lt;&gt;"", DATEVALUE(Overall!O625), "")</f>
        <v>45168</v>
      </c>
      <c r="S623" s="7">
        <f>IF(Overall!O625&lt;&gt;"", DATEVALUE(Overall!O625), 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 DATEVALUE(Overall!L626), "")</f>
        <v>45261</v>
      </c>
      <c r="P624" s="7">
        <f>IF(Overall!M626&lt;&gt;"", DATEVALUE(Overall!M626), "")</f>
        <v>45291</v>
      </c>
      <c r="Q624" s="7" t="str">
        <f>IF(Overall!S626&lt;&gt;"",_xlfn.VALUETOTEXT(Overall!S626),"")</f>
        <v>Dec</v>
      </c>
      <c r="R624" s="7">
        <f>IF(Overall!O626&lt;&gt;"", DATEVALUE(Overall!O626), "")</f>
        <v>45168</v>
      </c>
      <c r="S624" s="7">
        <f>IF(Overall!O626&lt;&gt;"", DATEVALUE(Overall!O626), 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 DATEVALUE(Overall!L627), "")</f>
        <v>45261</v>
      </c>
      <c r="P625" s="7">
        <f>IF(Overall!M627&lt;&gt;"", DATEVALUE(Overall!M627), "")</f>
        <v>45291</v>
      </c>
      <c r="Q625" s="7" t="str">
        <f>IF(Overall!S627&lt;&gt;"",_xlfn.VALUETOTEXT(Overall!S627),"")</f>
        <v>Dec</v>
      </c>
      <c r="R625" s="7">
        <f>IF(Overall!O627&lt;&gt;"", DATEVALUE(Overall!O627), "")</f>
        <v>45168</v>
      </c>
      <c r="S625" s="7">
        <f>IF(Overall!O627&lt;&gt;"", DATEVALUE(Overall!O627), 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 DATEVALUE(Overall!L628), "")</f>
        <v>45261</v>
      </c>
      <c r="P626" s="7">
        <f>IF(Overall!M628&lt;&gt;"", DATEVALUE(Overall!M628), "")</f>
        <v>45291</v>
      </c>
      <c r="Q626" s="7" t="str">
        <f>IF(Overall!S628&lt;&gt;"",_xlfn.VALUETOTEXT(Overall!S628),"")</f>
        <v>Dec</v>
      </c>
      <c r="R626" s="7">
        <f>IF(Overall!O628&lt;&gt;"", DATEVALUE(Overall!O628), "")</f>
        <v>45168</v>
      </c>
      <c r="S626" s="7">
        <f>IF(Overall!O628&lt;&gt;"", DATEVALUE(Overall!O628), 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 DATEVALUE(Overall!L629), "")</f>
        <v>45261</v>
      </c>
      <c r="P627" s="7">
        <f>IF(Overall!M629&lt;&gt;"", DATEVALUE(Overall!M629), "")</f>
        <v>45291</v>
      </c>
      <c r="Q627" s="7" t="str">
        <f>IF(Overall!S629&lt;&gt;"",_xlfn.VALUETOTEXT(Overall!S629),"")</f>
        <v>Dec</v>
      </c>
      <c r="R627" s="7">
        <f>IF(Overall!O629&lt;&gt;"", DATEVALUE(Overall!O629), "")</f>
        <v>45168</v>
      </c>
      <c r="S627" s="7">
        <f>IF(Overall!O629&lt;&gt;"", DATEVALUE(Overall!O629), 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 DATEVALUE(Overall!L630), "")</f>
        <v>45261</v>
      </c>
      <c r="P628" s="7">
        <f>IF(Overall!M630&lt;&gt;"", DATEVALUE(Overall!M630), "")</f>
        <v>45291</v>
      </c>
      <c r="Q628" s="7" t="str">
        <f>IF(Overall!S630&lt;&gt;"",_xlfn.VALUETOTEXT(Overall!S630),"")</f>
        <v>Dec</v>
      </c>
      <c r="R628" s="7">
        <f>IF(Overall!O630&lt;&gt;"", DATEVALUE(Overall!O630), "")</f>
        <v>45168</v>
      </c>
      <c r="S628" s="7">
        <f>IF(Overall!O630&lt;&gt;"", DATEVALUE(Overall!O630), 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 DATEVALUE(Overall!L631), "")</f>
        <v>45292</v>
      </c>
      <c r="P629" s="7">
        <f>IF(Overall!M631&lt;&gt;"", DATEVALUE(Overall!M631), "")</f>
        <v>45322</v>
      </c>
      <c r="Q629" s="7" t="str">
        <f>IF(Overall!S631&lt;&gt;"",_xlfn.VALUETOTEXT(Overall!S631),"")</f>
        <v>Jan</v>
      </c>
      <c r="R629" s="7">
        <f>IF(Overall!O631&lt;&gt;"", DATEVALUE(Overall!O631), "")</f>
        <v>45231</v>
      </c>
      <c r="S629" s="7">
        <f>IF(Overall!O631&lt;&gt;"", DATEVALUE(Overall!O631), 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 DATEVALUE(Overall!L632), "")</f>
        <v>45292</v>
      </c>
      <c r="P630" s="7">
        <f>IF(Overall!M632&lt;&gt;"", DATEVALUE(Overall!M632), "")</f>
        <v>45322</v>
      </c>
      <c r="Q630" s="7" t="str">
        <f>IF(Overall!S632&lt;&gt;"",_xlfn.VALUETOTEXT(Overall!S632),"")</f>
        <v>Jan</v>
      </c>
      <c r="R630" s="7">
        <f>IF(Overall!O632&lt;&gt;"", DATEVALUE(Overall!O632), "")</f>
        <v>45231</v>
      </c>
      <c r="S630" s="7">
        <f>IF(Overall!O632&lt;&gt;"", DATEVALUE(Overall!O632), 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 DATEVALUE(Overall!L633), "")</f>
        <v>45292</v>
      </c>
      <c r="P631" s="7">
        <f>IF(Overall!M633&lt;&gt;"", DATEVALUE(Overall!M633), "")</f>
        <v>45322</v>
      </c>
      <c r="Q631" s="7" t="str">
        <f>IF(Overall!S633&lt;&gt;"",_xlfn.VALUETOTEXT(Overall!S633),"")</f>
        <v>Jan</v>
      </c>
      <c r="R631" s="7">
        <f>IF(Overall!O633&lt;&gt;"", DATEVALUE(Overall!O633), "")</f>
        <v>45232</v>
      </c>
      <c r="S631" s="7">
        <f>IF(Overall!O633&lt;&gt;"", DATEVALUE(Overall!O633), 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 DATEVALUE(Overall!L634), "")</f>
        <v>45292</v>
      </c>
      <c r="P632" s="7">
        <f>IF(Overall!M634&lt;&gt;"", DATEVALUE(Overall!M634), "")</f>
        <v>45322</v>
      </c>
      <c r="Q632" s="7" t="str">
        <f>IF(Overall!S634&lt;&gt;"",_xlfn.VALUETOTEXT(Overall!S634),"")</f>
        <v>Jan</v>
      </c>
      <c r="R632" s="7">
        <f>IF(Overall!O634&lt;&gt;"", DATEVALUE(Overall!O634), "")</f>
        <v>45232</v>
      </c>
      <c r="S632" s="7">
        <f>IF(Overall!O634&lt;&gt;"", DATEVALUE(Overall!O634), 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 DATEVALUE(Overall!L635), "")</f>
        <v>45292</v>
      </c>
      <c r="P633" s="7">
        <f>IF(Overall!M635&lt;&gt;"", DATEVALUE(Overall!M635), "")</f>
        <v>45322</v>
      </c>
      <c r="Q633" s="7" t="str">
        <f>IF(Overall!S635&lt;&gt;"",_xlfn.VALUETOTEXT(Overall!S635),"")</f>
        <v>Jan</v>
      </c>
      <c r="R633" s="7">
        <f>IF(Overall!O635&lt;&gt;"", DATEVALUE(Overall!O635), "")</f>
        <v>45232</v>
      </c>
      <c r="S633" s="7">
        <f>IF(Overall!O635&lt;&gt;"", DATEVALUE(Overall!O635), 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 DATEVALUE(Overall!L636), "")</f>
        <v>45292</v>
      </c>
      <c r="P634" s="7">
        <f>IF(Overall!M636&lt;&gt;"", DATEVALUE(Overall!M636), "")</f>
        <v>45322</v>
      </c>
      <c r="Q634" s="7" t="str">
        <f>IF(Overall!S636&lt;&gt;"",_xlfn.VALUETOTEXT(Overall!S636),"")</f>
        <v>Jan</v>
      </c>
      <c r="R634" s="7">
        <f>IF(Overall!O636&lt;&gt;"", DATEVALUE(Overall!O636), "")</f>
        <v>45232</v>
      </c>
      <c r="S634" s="7">
        <f>IF(Overall!O636&lt;&gt;"", DATEVALUE(Overall!O636), 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 DATEVALUE(Overall!L637), "")</f>
        <v>45292</v>
      </c>
      <c r="P635" s="7">
        <f>IF(Overall!M637&lt;&gt;"", DATEVALUE(Overall!M637), "")</f>
        <v>45322</v>
      </c>
      <c r="Q635" s="7" t="str">
        <f>IF(Overall!S637&lt;&gt;"",_xlfn.VALUETOTEXT(Overall!S637),"")</f>
        <v>Jan</v>
      </c>
      <c r="R635" s="7">
        <f>IF(Overall!O637&lt;&gt;"", DATEVALUE(Overall!O637), "")</f>
        <v>45232</v>
      </c>
      <c r="S635" s="7">
        <f>IF(Overall!O637&lt;&gt;"", DATEVALUE(Overall!O637), 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 DATEVALUE(Overall!L638), "")</f>
        <v>45292</v>
      </c>
      <c r="P636" s="7">
        <f>IF(Overall!M638&lt;&gt;"", DATEVALUE(Overall!M638), "")</f>
        <v>45322</v>
      </c>
      <c r="Q636" s="7" t="str">
        <f>IF(Overall!S638&lt;&gt;"",_xlfn.VALUETOTEXT(Overall!S638),"")</f>
        <v>Jan</v>
      </c>
      <c r="R636" s="7">
        <f>IF(Overall!O638&lt;&gt;"", DATEVALUE(Overall!O638), "")</f>
        <v>45232</v>
      </c>
      <c r="S636" s="7">
        <f>IF(Overall!O638&lt;&gt;"", DATEVALUE(Overall!O638), 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 DATEVALUE(Overall!L639), "")</f>
        <v>45292</v>
      </c>
      <c r="P637" s="7">
        <f>IF(Overall!M639&lt;&gt;"", DATEVALUE(Overall!M639), "")</f>
        <v>45382</v>
      </c>
      <c r="Q637" s="7" t="str">
        <f>IF(Overall!S639&lt;&gt;"",_xlfn.VALUETOTEXT(Overall!S639),"")</f>
        <v>Jan-Mar</v>
      </c>
      <c r="R637" s="7">
        <f>IF(Overall!O639&lt;&gt;"", DATEVALUE(Overall!O639), "")</f>
        <v>45233</v>
      </c>
      <c r="S637" s="7">
        <f>IF(Overall!O639&lt;&gt;"", DATEVALUE(Overall!O639), 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 DATEVALUE(Overall!L640), "")</f>
        <v>45292</v>
      </c>
      <c r="P638" s="7">
        <f>IF(Overall!M640&lt;&gt;"", DATEVALUE(Overall!M640), "")</f>
        <v>45322</v>
      </c>
      <c r="Q638" s="7" t="str">
        <f>IF(Overall!S640&lt;&gt;"",_xlfn.VALUETOTEXT(Overall!S640),"")</f>
        <v>Jan</v>
      </c>
      <c r="R638" s="7">
        <f>IF(Overall!O640&lt;&gt;"", DATEVALUE(Overall!O640), "")</f>
        <v>45233</v>
      </c>
      <c r="S638" s="7">
        <f>IF(Overall!O640&lt;&gt;"", DATEVALUE(Overall!O640), 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 DATEVALUE(Overall!L641), "")</f>
        <v>45292</v>
      </c>
      <c r="P639" s="7">
        <f>IF(Overall!M641&lt;&gt;"", DATEVALUE(Overall!M641), "")</f>
        <v>45382</v>
      </c>
      <c r="Q639" s="7" t="str">
        <f>IF(Overall!S641&lt;&gt;"",_xlfn.VALUETOTEXT(Overall!S641),"")</f>
        <v>Jan-Mar</v>
      </c>
      <c r="R639" s="7">
        <f>IF(Overall!O641&lt;&gt;"", DATEVALUE(Overall!O641), "")</f>
        <v>45233</v>
      </c>
      <c r="S639" s="7">
        <f>IF(Overall!O641&lt;&gt;"", DATEVALUE(Overall!O641), 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 DATEVALUE(Overall!L642), "")</f>
        <v>45292</v>
      </c>
      <c r="P640" s="7">
        <f>IF(Overall!M642&lt;&gt;"", DATEVALUE(Overall!M642), "")</f>
        <v>45322</v>
      </c>
      <c r="Q640" s="7" t="str">
        <f>IF(Overall!S642&lt;&gt;"",_xlfn.VALUETOTEXT(Overall!S642),"")</f>
        <v>Jan</v>
      </c>
      <c r="R640" s="7">
        <f>IF(Overall!O642&lt;&gt;"", DATEVALUE(Overall!O642), "")</f>
        <v>45233</v>
      </c>
      <c r="S640" s="7">
        <f>IF(Overall!O642&lt;&gt;"", DATEVALUE(Overall!O642), 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 DATEVALUE(Overall!L643), "")</f>
        <v>45292</v>
      </c>
      <c r="P641" s="7">
        <f>IF(Overall!M643&lt;&gt;"", DATEVALUE(Overall!M643), "")</f>
        <v>45382</v>
      </c>
      <c r="Q641" s="7" t="str">
        <f>IF(Overall!S643&lt;&gt;"",_xlfn.VALUETOTEXT(Overall!S643),"")</f>
        <v>Jan-Mar</v>
      </c>
      <c r="R641" s="7">
        <f>IF(Overall!O643&lt;&gt;"", DATEVALUE(Overall!O643), "")</f>
        <v>45233</v>
      </c>
      <c r="S641" s="7">
        <f>IF(Overall!O643&lt;&gt;"", DATEVALUE(Overall!O643), 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 DATEVALUE(Overall!L644), "")</f>
        <v>45292</v>
      </c>
      <c r="P642" s="7">
        <f>IF(Overall!M644&lt;&gt;"", DATEVALUE(Overall!M644), "")</f>
        <v>45322</v>
      </c>
      <c r="Q642" s="7" t="str">
        <f>IF(Overall!S644&lt;&gt;"",_xlfn.VALUETOTEXT(Overall!S644),"")</f>
        <v>Jan</v>
      </c>
      <c r="R642" s="7">
        <f>IF(Overall!O644&lt;&gt;"", DATEVALUE(Overall!O644), "")</f>
        <v>45236</v>
      </c>
      <c r="S642" s="7">
        <f>IF(Overall!O644&lt;&gt;"", DATEVALUE(Overall!O644), 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 DATEVALUE(Overall!L645), "")</f>
        <v>45292</v>
      </c>
      <c r="P643" s="7">
        <f>IF(Overall!M645&lt;&gt;"", DATEVALUE(Overall!M645), "")</f>
        <v>45322</v>
      </c>
      <c r="Q643" s="7" t="str">
        <f>IF(Overall!S645&lt;&gt;"",_xlfn.VALUETOTEXT(Overall!S645),"")</f>
        <v>Jan</v>
      </c>
      <c r="R643" s="7">
        <f>IF(Overall!O645&lt;&gt;"", DATEVALUE(Overall!O645), "")</f>
        <v>45236</v>
      </c>
      <c r="S643" s="7">
        <f>IF(Overall!O645&lt;&gt;"", DATEVALUE(Overall!O645), 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 DATEVALUE(Overall!L646), "")</f>
        <v>45292</v>
      </c>
      <c r="P644" s="7">
        <f>IF(Overall!M646&lt;&gt;"", DATEVALUE(Overall!M646), "")</f>
        <v>45322</v>
      </c>
      <c r="Q644" s="7" t="str">
        <f>IF(Overall!S646&lt;&gt;"",_xlfn.VALUETOTEXT(Overall!S646),"")</f>
        <v>Jan</v>
      </c>
      <c r="R644" s="7">
        <f>IF(Overall!O646&lt;&gt;"", DATEVALUE(Overall!O646), "")</f>
        <v>45236</v>
      </c>
      <c r="S644" s="7">
        <f>IF(Overall!O646&lt;&gt;"", DATEVALUE(Overall!O646), 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 DATEVALUE(Overall!L647), "")</f>
        <v>45292</v>
      </c>
      <c r="P645" s="7">
        <f>IF(Overall!M647&lt;&gt;"", DATEVALUE(Overall!M647), "")</f>
        <v>45322</v>
      </c>
      <c r="Q645" s="7" t="str">
        <f>IF(Overall!S647&lt;&gt;"",_xlfn.VALUETOTEXT(Overall!S647),"")</f>
        <v>Jan</v>
      </c>
      <c r="R645" s="7">
        <f>IF(Overall!O647&lt;&gt;"", DATEVALUE(Overall!O647), "")</f>
        <v>45236</v>
      </c>
      <c r="S645" s="7">
        <f>IF(Overall!O647&lt;&gt;"", DATEVALUE(Overall!O647), 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 DATEVALUE(Overall!L648), "")</f>
        <v>45292</v>
      </c>
      <c r="P646" s="7">
        <f>IF(Overall!M648&lt;&gt;"", DATEVALUE(Overall!M648), "")</f>
        <v>45322</v>
      </c>
      <c r="Q646" s="7" t="str">
        <f>IF(Overall!S648&lt;&gt;"",_xlfn.VALUETOTEXT(Overall!S648),"")</f>
        <v>Jan</v>
      </c>
      <c r="R646" s="7">
        <f>IF(Overall!O648&lt;&gt;"", DATEVALUE(Overall!O648), "")</f>
        <v>45236</v>
      </c>
      <c r="S646" s="7">
        <f>IF(Overall!O648&lt;&gt;"", DATEVALUE(Overall!O648), 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 DATEVALUE(Overall!L649), "")</f>
        <v>45292</v>
      </c>
      <c r="P647" s="7">
        <f>IF(Overall!M649&lt;&gt;"", DATEVALUE(Overall!M649), "")</f>
        <v>45322</v>
      </c>
      <c r="Q647" s="7" t="str">
        <f>IF(Overall!S649&lt;&gt;"",_xlfn.VALUETOTEXT(Overall!S649),"")</f>
        <v>Jan</v>
      </c>
      <c r="R647" s="7">
        <f>IF(Overall!O649&lt;&gt;"", DATEVALUE(Overall!O649), "")</f>
        <v>45236</v>
      </c>
      <c r="S647" s="7">
        <f>IF(Overall!O649&lt;&gt;"", DATEVALUE(Overall!O649), 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 DATEVALUE(Overall!L650), "")</f>
        <v>45292</v>
      </c>
      <c r="P648" s="7">
        <f>IF(Overall!M650&lt;&gt;"", DATEVALUE(Overall!M650), "")</f>
        <v>45322</v>
      </c>
      <c r="Q648" s="7" t="str">
        <f>IF(Overall!S650&lt;&gt;"",_xlfn.VALUETOTEXT(Overall!S650),"")</f>
        <v>Jan</v>
      </c>
      <c r="R648" s="7">
        <f>IF(Overall!O650&lt;&gt;"", DATEVALUE(Overall!O650), "")</f>
        <v>45240</v>
      </c>
      <c r="S648" s="7">
        <f>IF(Overall!O650&lt;&gt;"", DATEVALUE(Overall!O650), 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 DATEVALUE(Overall!L651), "")</f>
        <v>45292</v>
      </c>
      <c r="P649" s="7">
        <f>IF(Overall!M651&lt;&gt;"", DATEVALUE(Overall!M651), "")</f>
        <v>45322</v>
      </c>
      <c r="Q649" s="7" t="str">
        <f>IF(Overall!S651&lt;&gt;"",_xlfn.VALUETOTEXT(Overall!S651),"")</f>
        <v>Jan</v>
      </c>
      <c r="R649" s="7">
        <f>IF(Overall!O651&lt;&gt;"", DATEVALUE(Overall!O651), "")</f>
        <v>45240</v>
      </c>
      <c r="S649" s="7">
        <f>IF(Overall!O651&lt;&gt;"", DATEVALUE(Overall!O651), 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 DATEVALUE(Overall!L652), "")</f>
        <v>45292</v>
      </c>
      <c r="P650" s="7">
        <f>IF(Overall!M652&lt;&gt;"", DATEVALUE(Overall!M652), "")</f>
        <v>45322</v>
      </c>
      <c r="Q650" s="7" t="str">
        <f>IF(Overall!S652&lt;&gt;"",_xlfn.VALUETOTEXT(Overall!S652),"")</f>
        <v>Jan</v>
      </c>
      <c r="R650" s="7">
        <f>IF(Overall!O652&lt;&gt;"", DATEVALUE(Overall!O652), "")</f>
        <v>45244</v>
      </c>
      <c r="S650" s="7">
        <f>IF(Overall!O652&lt;&gt;"", DATEVALUE(Overall!O652), 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 DATEVALUE(Overall!L653), "")</f>
        <v>45292</v>
      </c>
      <c r="P651" s="7">
        <f>IF(Overall!M653&lt;&gt;"", DATEVALUE(Overall!M653), "")</f>
        <v>45322</v>
      </c>
      <c r="Q651" s="7" t="str">
        <f>IF(Overall!S653&lt;&gt;"",_xlfn.VALUETOTEXT(Overall!S653),"")</f>
        <v>Jan</v>
      </c>
      <c r="R651" s="7">
        <f>IF(Overall!O653&lt;&gt;"", DATEVALUE(Overall!O653), "")</f>
        <v>45244</v>
      </c>
      <c r="S651" s="7">
        <f>IF(Overall!O653&lt;&gt;"", DATEVALUE(Overall!O653), 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 DATEVALUE(Overall!L654), "")</f>
        <v>45292</v>
      </c>
      <c r="P652" s="7">
        <f>IF(Overall!M654&lt;&gt;"", DATEVALUE(Overall!M654), "")</f>
        <v>45322</v>
      </c>
      <c r="Q652" s="7" t="str">
        <f>IF(Overall!S654&lt;&gt;"",_xlfn.VALUETOTEXT(Overall!S654),"")</f>
        <v>Jan</v>
      </c>
      <c r="R652" s="7">
        <f>IF(Overall!O654&lt;&gt;"", DATEVALUE(Overall!O654), "")</f>
        <v>45244</v>
      </c>
      <c r="S652" s="7">
        <f>IF(Overall!O654&lt;&gt;"", DATEVALUE(Overall!O654), 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 DATEVALUE(Overall!L655), "")</f>
        <v>45292</v>
      </c>
      <c r="P653" s="7">
        <f>IF(Overall!M655&lt;&gt;"", DATEVALUE(Overall!M655), "")</f>
        <v>45322</v>
      </c>
      <c r="Q653" s="7" t="str">
        <f>IF(Overall!S655&lt;&gt;"",_xlfn.VALUETOTEXT(Overall!S655),"")</f>
        <v>Jan</v>
      </c>
      <c r="R653" s="7">
        <f>IF(Overall!O655&lt;&gt;"", DATEVALUE(Overall!O655), "")</f>
        <v>45244</v>
      </c>
      <c r="S653" s="7">
        <f>IF(Overall!O655&lt;&gt;"", DATEVALUE(Overall!O655), 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 DATEVALUE(Overall!L656), "")</f>
        <v>45292</v>
      </c>
      <c r="P654" s="7">
        <f>IF(Overall!M656&lt;&gt;"", DATEVALUE(Overall!M656), "")</f>
        <v>45322</v>
      </c>
      <c r="Q654" s="7" t="str">
        <f>IF(Overall!S656&lt;&gt;"",_xlfn.VALUETOTEXT(Overall!S656),"")</f>
        <v>Jan</v>
      </c>
      <c r="R654" s="7">
        <f>IF(Overall!O656&lt;&gt;"", DATEVALUE(Overall!O656), "")</f>
        <v>45246</v>
      </c>
      <c r="S654" s="7">
        <f>IF(Overall!O656&lt;&gt;"", DATEVALUE(Overall!O656), 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 DATEVALUE(Overall!L657), "")</f>
        <v>45292</v>
      </c>
      <c r="P655" s="7">
        <f>IF(Overall!M657&lt;&gt;"", DATEVALUE(Overall!M657), "")</f>
        <v>45322</v>
      </c>
      <c r="Q655" s="7" t="str">
        <f>IF(Overall!S657&lt;&gt;"",_xlfn.VALUETOTEXT(Overall!S657),"")</f>
        <v>Jan</v>
      </c>
      <c r="R655" s="7">
        <f>IF(Overall!O657&lt;&gt;"", DATEVALUE(Overall!O657), "")</f>
        <v>45246</v>
      </c>
      <c r="S655" s="7">
        <f>IF(Overall!O657&lt;&gt;"", DATEVALUE(Overall!O657), 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 DATEVALUE(Overall!L658), "")</f>
        <v>45292</v>
      </c>
      <c r="P656" s="7">
        <f>IF(Overall!M658&lt;&gt;"", DATEVALUE(Overall!M658), "")</f>
        <v>45322</v>
      </c>
      <c r="Q656" s="7" t="str">
        <f>IF(Overall!S658&lt;&gt;"",_xlfn.VALUETOTEXT(Overall!S658),"")</f>
        <v>Jan</v>
      </c>
      <c r="R656" s="7">
        <f>IF(Overall!O658&lt;&gt;"", DATEVALUE(Overall!O658), "")</f>
        <v>45246</v>
      </c>
      <c r="S656" s="7">
        <f>IF(Overall!O658&lt;&gt;"", DATEVALUE(Overall!O658), 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 DATEVALUE(Overall!L659), "")</f>
        <v>45292</v>
      </c>
      <c r="P657" s="7">
        <f>IF(Overall!M659&lt;&gt;"", DATEVALUE(Overall!M659), "")</f>
        <v>45382</v>
      </c>
      <c r="Q657" s="7" t="str">
        <f>IF(Overall!S659&lt;&gt;"",_xlfn.VALUETOTEXT(Overall!S659),"")</f>
        <v>Jan-Mar</v>
      </c>
      <c r="R657" s="7">
        <f>IF(Overall!O659&lt;&gt;"", DATEVALUE(Overall!O659), "")</f>
        <v>45247</v>
      </c>
      <c r="S657" s="7">
        <f>IF(Overall!O659&lt;&gt;"", DATEVALUE(Overall!O659), 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 DATEVALUE(Overall!L660), "")</f>
        <v>45292</v>
      </c>
      <c r="P658" s="7">
        <f>IF(Overall!M660&lt;&gt;"", DATEVALUE(Overall!M660), "")</f>
        <v>45382</v>
      </c>
      <c r="Q658" s="7" t="str">
        <f>IF(Overall!S660&lt;&gt;"",_xlfn.VALUETOTEXT(Overall!S660),"")</f>
        <v>Jan-Mar</v>
      </c>
      <c r="R658" s="7">
        <f>IF(Overall!O660&lt;&gt;"", DATEVALUE(Overall!O660), "")</f>
        <v>45247</v>
      </c>
      <c r="S658" s="7">
        <f>IF(Overall!O660&lt;&gt;"", DATEVALUE(Overall!O660), 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 DATEVALUE(Overall!L661), "")</f>
        <v>45292</v>
      </c>
      <c r="P659" s="7">
        <f>IF(Overall!M661&lt;&gt;"", DATEVALUE(Overall!M661), "")</f>
        <v>45382</v>
      </c>
      <c r="Q659" s="7" t="str">
        <f>IF(Overall!S661&lt;&gt;"",_xlfn.VALUETOTEXT(Overall!S661),"")</f>
        <v>Jan-Mar</v>
      </c>
      <c r="R659" s="7">
        <f>IF(Overall!O661&lt;&gt;"", DATEVALUE(Overall!O661), "")</f>
        <v>45247</v>
      </c>
      <c r="S659" s="7">
        <f>IF(Overall!O661&lt;&gt;"", DATEVALUE(Overall!O661), 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 DATEVALUE(Overall!L662), "")</f>
        <v>45292</v>
      </c>
      <c r="P660" s="7">
        <f>IF(Overall!M662&lt;&gt;"", DATEVALUE(Overall!M662), "")</f>
        <v>45382</v>
      </c>
      <c r="Q660" s="7" t="str">
        <f>IF(Overall!S662&lt;&gt;"",_xlfn.VALUETOTEXT(Overall!S662),"")</f>
        <v>Jan-Mar</v>
      </c>
      <c r="R660" s="7">
        <f>IF(Overall!O662&lt;&gt;"", DATEVALUE(Overall!O662), "")</f>
        <v>45247</v>
      </c>
      <c r="S660" s="7">
        <f>IF(Overall!O662&lt;&gt;"", DATEVALUE(Overall!O662), 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 DATEVALUE(Overall!L663), "")</f>
        <v>45292</v>
      </c>
      <c r="P661" s="7">
        <f>IF(Overall!M663&lt;&gt;"", DATEVALUE(Overall!M663), "")</f>
        <v>45382</v>
      </c>
      <c r="Q661" s="7" t="str">
        <f>IF(Overall!S663&lt;&gt;"",_xlfn.VALUETOTEXT(Overall!S663),"")</f>
        <v>Jan-Mar</v>
      </c>
      <c r="R661" s="7">
        <f>IF(Overall!O663&lt;&gt;"", DATEVALUE(Overall!O663), "")</f>
        <v>45247</v>
      </c>
      <c r="S661" s="7">
        <f>IF(Overall!O663&lt;&gt;"", DATEVALUE(Overall!O663), 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 DATEVALUE(Overall!L664), "")</f>
        <v>45323</v>
      </c>
      <c r="P662" s="7">
        <f>IF(Overall!M664&lt;&gt;"", DATEVALUE(Overall!M664), "")</f>
        <v>45382</v>
      </c>
      <c r="Q662" s="7" t="str">
        <f>IF(Overall!S664&lt;&gt;"",_xlfn.VALUETOTEXT(Overall!S664),"")</f>
        <v>Feb-Mar</v>
      </c>
      <c r="R662" s="7">
        <f>IF(Overall!O664&lt;&gt;"", DATEVALUE(Overall!O664), "")</f>
        <v>45247</v>
      </c>
      <c r="S662" s="7">
        <f>IF(Overall!O664&lt;&gt;"", DATEVALUE(Overall!O664), 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 DATEVALUE(Overall!L665), "")</f>
        <v>45323</v>
      </c>
      <c r="P663" s="7">
        <f>IF(Overall!M665&lt;&gt;"", DATEVALUE(Overall!M665), "")</f>
        <v>45382</v>
      </c>
      <c r="Q663" s="7" t="str">
        <f>IF(Overall!S665&lt;&gt;"",_xlfn.VALUETOTEXT(Overall!S665),"")</f>
        <v>Feb-Mar</v>
      </c>
      <c r="R663" s="7">
        <f>IF(Overall!O665&lt;&gt;"", DATEVALUE(Overall!O665), "")</f>
        <v>45247</v>
      </c>
      <c r="S663" s="7">
        <f>IF(Overall!O665&lt;&gt;"", DATEVALUE(Overall!O665), 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 DATEVALUE(Overall!L666), "")</f>
        <v>45323</v>
      </c>
      <c r="P664" s="7">
        <f>IF(Overall!M666&lt;&gt;"", DATEVALUE(Overall!M666), "")</f>
        <v>45351</v>
      </c>
      <c r="Q664" s="7" t="str">
        <f>IF(Overall!S666&lt;&gt;"",_xlfn.VALUETOTEXT(Overall!S666),"")</f>
        <v>Feb</v>
      </c>
      <c r="R664" s="7">
        <f>IF(Overall!O666&lt;&gt;"", DATEVALUE(Overall!O666), "")</f>
        <v>45250</v>
      </c>
      <c r="S664" s="7">
        <f>IF(Overall!O666&lt;&gt;"", DATEVALUE(Overall!O666), 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 DATEVALUE(Overall!L667), "")</f>
        <v>45323</v>
      </c>
      <c r="P665" s="7">
        <f>IF(Overall!M667&lt;&gt;"", DATEVALUE(Overall!M667), "")</f>
        <v>45351</v>
      </c>
      <c r="Q665" s="7" t="str">
        <f>IF(Overall!S667&lt;&gt;"",_xlfn.VALUETOTEXT(Overall!S667),"")</f>
        <v>Feb</v>
      </c>
      <c r="R665" s="7">
        <f>IF(Overall!O667&lt;&gt;"", DATEVALUE(Overall!O667), "")</f>
        <v>45250</v>
      </c>
      <c r="S665" s="7">
        <f>IF(Overall!O667&lt;&gt;"", DATEVALUE(Overall!O667), 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 DATEVALUE(Overall!L668), "")</f>
        <v>45323</v>
      </c>
      <c r="P666" s="7">
        <f>IF(Overall!M668&lt;&gt;"", DATEVALUE(Overall!M668), "")</f>
        <v>45351</v>
      </c>
      <c r="Q666" s="7" t="str">
        <f>IF(Overall!S668&lt;&gt;"",_xlfn.VALUETOTEXT(Overall!S668),"")</f>
        <v>Feb</v>
      </c>
      <c r="R666" s="7">
        <f>IF(Overall!O668&lt;&gt;"", DATEVALUE(Overall!O668), "")</f>
        <v>45250</v>
      </c>
      <c r="S666" s="7">
        <f>IF(Overall!O668&lt;&gt;"", DATEVALUE(Overall!O668), 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 DATEVALUE(Overall!L669), "")</f>
        <v>45323</v>
      </c>
      <c r="P667" s="7">
        <f>IF(Overall!M669&lt;&gt;"", DATEVALUE(Overall!M669), "")</f>
        <v>45351</v>
      </c>
      <c r="Q667" s="7" t="str">
        <f>IF(Overall!S669&lt;&gt;"",_xlfn.VALUETOTEXT(Overall!S669),"")</f>
        <v>Feb</v>
      </c>
      <c r="R667" s="7">
        <f>IF(Overall!O669&lt;&gt;"", DATEVALUE(Overall!O669), "")</f>
        <v>45250</v>
      </c>
      <c r="S667" s="7">
        <f>IF(Overall!O669&lt;&gt;"", DATEVALUE(Overall!O669), 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 DATEVALUE(Overall!L670), "")</f>
        <v>45323</v>
      </c>
      <c r="P668" s="7">
        <f>IF(Overall!M670&lt;&gt;"", DATEVALUE(Overall!M670), "")</f>
        <v>45351</v>
      </c>
      <c r="Q668" s="7" t="str">
        <f>IF(Overall!S670&lt;&gt;"",_xlfn.VALUETOTEXT(Overall!S670),"")</f>
        <v>Feb</v>
      </c>
      <c r="R668" s="7">
        <f>IF(Overall!O670&lt;&gt;"", DATEVALUE(Overall!O670), "")</f>
        <v>45250</v>
      </c>
      <c r="S668" s="7">
        <f>IF(Overall!O670&lt;&gt;"", DATEVALUE(Overall!O670), 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 DATEVALUE(Overall!L671), "")</f>
        <v>45323</v>
      </c>
      <c r="P669" s="7">
        <f>IF(Overall!M671&lt;&gt;"", DATEVALUE(Overall!M671), "")</f>
        <v>45351</v>
      </c>
      <c r="Q669" s="7" t="str">
        <f>IF(Overall!S671&lt;&gt;"",_xlfn.VALUETOTEXT(Overall!S671),"")</f>
        <v>Feb</v>
      </c>
      <c r="R669" s="7">
        <f>IF(Overall!O671&lt;&gt;"", DATEVALUE(Overall!O671), "")</f>
        <v>45250</v>
      </c>
      <c r="S669" s="7">
        <f>IF(Overall!O671&lt;&gt;"", DATEVALUE(Overall!O671), 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 DATEVALUE(Overall!L672), "")</f>
        <v>45323</v>
      </c>
      <c r="P670" s="7">
        <f>IF(Overall!M672&lt;&gt;"", DATEVALUE(Overall!M672), "")</f>
        <v>45351</v>
      </c>
      <c r="Q670" s="7" t="str">
        <f>IF(Overall!S672&lt;&gt;"",_xlfn.VALUETOTEXT(Overall!S672),"")</f>
        <v>Feb</v>
      </c>
      <c r="R670" s="7">
        <f>IF(Overall!O672&lt;&gt;"", DATEVALUE(Overall!O672), "")</f>
        <v>45250</v>
      </c>
      <c r="S670" s="7">
        <f>IF(Overall!O672&lt;&gt;"", DATEVALUE(Overall!O672), 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 DATEVALUE(Overall!L673), "")</f>
        <v>45323</v>
      </c>
      <c r="P671" s="7">
        <f>IF(Overall!M673&lt;&gt;"", DATEVALUE(Overall!M673), "")</f>
        <v>45351</v>
      </c>
      <c r="Q671" s="7" t="str">
        <f>IF(Overall!S673&lt;&gt;"",_xlfn.VALUETOTEXT(Overall!S673),"")</f>
        <v>Feb</v>
      </c>
      <c r="R671" s="7">
        <f>IF(Overall!O673&lt;&gt;"", DATEVALUE(Overall!O673), "")</f>
        <v>45250</v>
      </c>
      <c r="S671" s="7">
        <f>IF(Overall!O673&lt;&gt;"", DATEVALUE(Overall!O673), 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 DATEVALUE(Overall!L674), "")</f>
        <v>45323</v>
      </c>
      <c r="P672" s="7">
        <f>IF(Overall!M674&lt;&gt;"", DATEVALUE(Overall!M674), "")</f>
        <v>45351</v>
      </c>
      <c r="Q672" s="7" t="str">
        <f>IF(Overall!S674&lt;&gt;"",_xlfn.VALUETOTEXT(Overall!S674),"")</f>
        <v>Feb</v>
      </c>
      <c r="R672" s="7">
        <f>IF(Overall!O674&lt;&gt;"", DATEVALUE(Overall!O674), "")</f>
        <v>45250</v>
      </c>
      <c r="S672" s="7">
        <f>IF(Overall!O674&lt;&gt;"", DATEVALUE(Overall!O674), 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 DATEVALUE(Overall!L675), "")</f>
        <v>45323</v>
      </c>
      <c r="P673" s="7">
        <f>IF(Overall!M675&lt;&gt;"", DATEVALUE(Overall!M675), "")</f>
        <v>45351</v>
      </c>
      <c r="Q673" s="7" t="str">
        <f>IF(Overall!S675&lt;&gt;"",_xlfn.VALUETOTEXT(Overall!S675),"")</f>
        <v>Feb</v>
      </c>
      <c r="R673" s="7">
        <f>IF(Overall!O675&lt;&gt;"", DATEVALUE(Overall!O675), "")</f>
        <v>45251</v>
      </c>
      <c r="S673" s="7">
        <f>IF(Overall!O675&lt;&gt;"", DATEVALUE(Overall!O675), 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 DATEVALUE(Overall!L676), "")</f>
        <v>45323</v>
      </c>
      <c r="P674" s="7">
        <f>IF(Overall!M676&lt;&gt;"", DATEVALUE(Overall!M676), "")</f>
        <v>45351</v>
      </c>
      <c r="Q674" s="7" t="str">
        <f>IF(Overall!S676&lt;&gt;"",_xlfn.VALUETOTEXT(Overall!S676),"")</f>
        <v>Feb</v>
      </c>
      <c r="R674" s="7">
        <f>IF(Overall!O676&lt;&gt;"", DATEVALUE(Overall!O676), "")</f>
        <v>45251</v>
      </c>
      <c r="S674" s="7">
        <f>IF(Overall!O676&lt;&gt;"", DATEVALUE(Overall!O676), 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 DATEVALUE(Overall!L677), "")</f>
        <v>45352</v>
      </c>
      <c r="P675" s="7">
        <f>IF(Overall!M677&lt;&gt;"", DATEVALUE(Overall!M677), "")</f>
        <v>45382</v>
      </c>
      <c r="Q675" s="7" t="str">
        <f>IF(Overall!S677&lt;&gt;"",_xlfn.VALUETOTEXT(Overall!S677),"")</f>
        <v>Mar</v>
      </c>
      <c r="R675" s="7">
        <f>IF(Overall!O677&lt;&gt;"", DATEVALUE(Overall!O677), "")</f>
        <v>45251</v>
      </c>
      <c r="S675" s="7">
        <f>IF(Overall!O677&lt;&gt;"", DATEVALUE(Overall!O677), 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 DATEVALUE(Overall!L678), "")</f>
        <v>45352</v>
      </c>
      <c r="P676" s="7">
        <f>IF(Overall!M678&lt;&gt;"", DATEVALUE(Overall!M678), "")</f>
        <v>45382</v>
      </c>
      <c r="Q676" s="7" t="str">
        <f>IF(Overall!S678&lt;&gt;"",_xlfn.VALUETOTEXT(Overall!S678),"")</f>
        <v>Mar</v>
      </c>
      <c r="R676" s="7">
        <f>IF(Overall!O678&lt;&gt;"", DATEVALUE(Overall!O678), "")</f>
        <v>45251</v>
      </c>
      <c r="S676" s="7">
        <f>IF(Overall!O678&lt;&gt;"", DATEVALUE(Overall!O678), 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 DATEVALUE(Overall!L679), "")</f>
        <v>45352</v>
      </c>
      <c r="P677" s="7">
        <f>IF(Overall!M679&lt;&gt;"", DATEVALUE(Overall!M679), "")</f>
        <v>45382</v>
      </c>
      <c r="Q677" s="7" t="str">
        <f>IF(Overall!S679&lt;&gt;"",_xlfn.VALUETOTEXT(Overall!S679),"")</f>
        <v>Mar</v>
      </c>
      <c r="R677" s="7">
        <f>IF(Overall!O679&lt;&gt;"", DATEVALUE(Overall!O679), "")</f>
        <v>45251</v>
      </c>
      <c r="S677" s="7">
        <f>IF(Overall!O679&lt;&gt;"", DATEVALUE(Overall!O679), 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 DATEVALUE(Overall!L680), "")</f>
        <v>45323</v>
      </c>
      <c r="P678" s="7">
        <f>IF(Overall!M680&lt;&gt;"", DATEVALUE(Overall!M680), "")</f>
        <v>45351</v>
      </c>
      <c r="Q678" s="7" t="str">
        <f>IF(Overall!S680&lt;&gt;"",_xlfn.VALUETOTEXT(Overall!S680),"")</f>
        <v>Feb</v>
      </c>
      <c r="R678" s="7">
        <f>IF(Overall!O680&lt;&gt;"", DATEVALUE(Overall!O680), "")</f>
        <v>45251</v>
      </c>
      <c r="S678" s="7">
        <f>IF(Overall!O680&lt;&gt;"", DATEVALUE(Overall!O680), 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 DATEVALUE(Overall!L681), "")</f>
        <v>45352</v>
      </c>
      <c r="P679" s="7">
        <f>IF(Overall!M681&lt;&gt;"", DATEVALUE(Overall!M681), "")</f>
        <v>45382</v>
      </c>
      <c r="Q679" s="7" t="str">
        <f>IF(Overall!S681&lt;&gt;"",_xlfn.VALUETOTEXT(Overall!S681),"")</f>
        <v>Mar</v>
      </c>
      <c r="R679" s="7">
        <f>IF(Overall!O681&lt;&gt;"", DATEVALUE(Overall!O681), "")</f>
        <v>45257</v>
      </c>
      <c r="S679" s="7">
        <f>IF(Overall!O681&lt;&gt;"", DATEVALUE(Overall!O681), 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 DATEVALUE(Overall!L682), "")</f>
        <v>45323</v>
      </c>
      <c r="P680" s="7">
        <f>IF(Overall!M682&lt;&gt;"", DATEVALUE(Overall!M682), "")</f>
        <v>45351</v>
      </c>
      <c r="Q680" s="7" t="str">
        <f>IF(Overall!S682&lt;&gt;"",_xlfn.VALUETOTEXT(Overall!S682),"")</f>
        <v>Feb</v>
      </c>
      <c r="R680" s="7">
        <f>IF(Overall!O682&lt;&gt;"", DATEVALUE(Overall!O682), "")</f>
        <v>45257</v>
      </c>
      <c r="S680" s="7">
        <f>IF(Overall!O682&lt;&gt;"", DATEVALUE(Overall!O682), 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 DATEVALUE(Overall!L683), "")</f>
        <v>45323</v>
      </c>
      <c r="P681" s="7">
        <f>IF(Overall!M683&lt;&gt;"", DATEVALUE(Overall!M683), "")</f>
        <v>45351</v>
      </c>
      <c r="Q681" s="7" t="str">
        <f>IF(Overall!S683&lt;&gt;"",_xlfn.VALUETOTEXT(Overall!S683),"")</f>
        <v>Feb</v>
      </c>
      <c r="R681" s="7">
        <f>IF(Overall!O683&lt;&gt;"", DATEVALUE(Overall!O683), "")</f>
        <v>45257</v>
      </c>
      <c r="S681" s="7">
        <f>IF(Overall!O683&lt;&gt;"", DATEVALUE(Overall!O683), 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 DATEVALUE(Overall!L684), "")</f>
        <v>45352</v>
      </c>
      <c r="P682" s="7">
        <f>IF(Overall!M684&lt;&gt;"", DATEVALUE(Overall!M684), "")</f>
        <v>45382</v>
      </c>
      <c r="Q682" s="7" t="str">
        <f>IF(Overall!S684&lt;&gt;"",_xlfn.VALUETOTEXT(Overall!S684),"")</f>
        <v>Mar</v>
      </c>
      <c r="R682" s="7">
        <f>IF(Overall!O684&lt;&gt;"", DATEVALUE(Overall!O684), "")</f>
        <v>45257</v>
      </c>
      <c r="S682" s="7">
        <f>IF(Overall!O684&lt;&gt;"", DATEVALUE(Overall!O684), 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 DATEVALUE(Overall!L685), "")</f>
        <v>45352</v>
      </c>
      <c r="P683" s="7">
        <f>IF(Overall!M685&lt;&gt;"", DATEVALUE(Overall!M685), "")</f>
        <v>45382</v>
      </c>
      <c r="Q683" s="7" t="str">
        <f>IF(Overall!S685&lt;&gt;"",_xlfn.VALUETOTEXT(Overall!S685),"")</f>
        <v>Mar</v>
      </c>
      <c r="R683" s="7">
        <f>IF(Overall!O685&lt;&gt;"", DATEVALUE(Overall!O685), "")</f>
        <v>45257</v>
      </c>
      <c r="S683" s="7">
        <f>IF(Overall!O685&lt;&gt;"", DATEVALUE(Overall!O685), 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 DATEVALUE(Overall!L686), "")</f>
        <v>45352</v>
      </c>
      <c r="P684" s="7">
        <f>IF(Overall!M686&lt;&gt;"", DATEVALUE(Overall!M686), "")</f>
        <v>45382</v>
      </c>
      <c r="Q684" s="7" t="str">
        <f>IF(Overall!S686&lt;&gt;"",_xlfn.VALUETOTEXT(Overall!S686),"")</f>
        <v>Mar</v>
      </c>
      <c r="R684" s="7">
        <f>IF(Overall!O686&lt;&gt;"", DATEVALUE(Overall!O686), "")</f>
        <v>45257</v>
      </c>
      <c r="S684" s="7">
        <f>IF(Overall!O686&lt;&gt;"", DATEVALUE(Overall!O686), 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 DATEVALUE(Overall!L687), "")</f>
        <v>45323</v>
      </c>
      <c r="P685" s="7">
        <f>IF(Overall!M687&lt;&gt;"", DATEVALUE(Overall!M687), "")</f>
        <v>45351</v>
      </c>
      <c r="Q685" s="7" t="str">
        <f>IF(Overall!S687&lt;&gt;"",_xlfn.VALUETOTEXT(Overall!S687),"")</f>
        <v>Feb</v>
      </c>
      <c r="R685" s="7">
        <f>IF(Overall!O687&lt;&gt;"", DATEVALUE(Overall!O687), "")</f>
        <v>45257</v>
      </c>
      <c r="S685" s="7">
        <f>IF(Overall!O687&lt;&gt;"", DATEVALUE(Overall!O687), 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 DATEVALUE(Overall!L688), "")</f>
        <v>45323</v>
      </c>
      <c r="P686" s="7">
        <f>IF(Overall!M688&lt;&gt;"", DATEVALUE(Overall!M688), "")</f>
        <v>45351</v>
      </c>
      <c r="Q686" s="7" t="str">
        <f>IF(Overall!S688&lt;&gt;"",_xlfn.VALUETOTEXT(Overall!S688),"")</f>
        <v>Feb</v>
      </c>
      <c r="R686" s="7">
        <f>IF(Overall!O688&lt;&gt;"", DATEVALUE(Overall!O688), "")</f>
        <v>45257</v>
      </c>
      <c r="S686" s="7">
        <f>IF(Overall!O688&lt;&gt;"", DATEVALUE(Overall!O688), 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 DATEVALUE(Overall!L689), "")</f>
        <v>45352</v>
      </c>
      <c r="P687" s="7">
        <f>IF(Overall!M689&lt;&gt;"", DATEVALUE(Overall!M689), "")</f>
        <v>45382</v>
      </c>
      <c r="Q687" s="7" t="str">
        <f>IF(Overall!S689&lt;&gt;"",_xlfn.VALUETOTEXT(Overall!S689),"")</f>
        <v>Mar</v>
      </c>
      <c r="R687" s="7">
        <f>IF(Overall!O689&lt;&gt;"", DATEVALUE(Overall!O689), "")</f>
        <v>45257</v>
      </c>
      <c r="S687" s="7">
        <f>IF(Overall!O689&lt;&gt;"", DATEVALUE(Overall!O689), 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 DATEVALUE(Overall!L690), "")</f>
        <v>45352</v>
      </c>
      <c r="P688" s="7">
        <f>IF(Overall!M690&lt;&gt;"", DATEVALUE(Overall!M690), "")</f>
        <v>45382</v>
      </c>
      <c r="Q688" s="7" t="str">
        <f>IF(Overall!S690&lt;&gt;"",_xlfn.VALUETOTEXT(Overall!S690),"")</f>
        <v>Mar</v>
      </c>
      <c r="R688" s="7">
        <f>IF(Overall!O690&lt;&gt;"", DATEVALUE(Overall!O690), "")</f>
        <v>45257</v>
      </c>
      <c r="S688" s="7">
        <f>IF(Overall!O690&lt;&gt;"", DATEVALUE(Overall!O690), 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 DATEVALUE(Overall!L691), "")</f>
        <v>45352</v>
      </c>
      <c r="P689" s="7">
        <f>IF(Overall!M691&lt;&gt;"", DATEVALUE(Overall!M691), "")</f>
        <v>45382</v>
      </c>
      <c r="Q689" s="7" t="str">
        <f>IF(Overall!S691&lt;&gt;"",_xlfn.VALUETOTEXT(Overall!S691),"")</f>
        <v>Mar</v>
      </c>
      <c r="R689" s="7">
        <f>IF(Overall!O691&lt;&gt;"", DATEVALUE(Overall!O691), "")</f>
        <v>45257</v>
      </c>
      <c r="S689" s="7">
        <f>IF(Overall!O691&lt;&gt;"", DATEVALUE(Overall!O691), 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 DATEVALUE(Overall!L692), "")</f>
        <v>45352</v>
      </c>
      <c r="P690" s="7">
        <f>IF(Overall!M692&lt;&gt;"", DATEVALUE(Overall!M692), "")</f>
        <v>45382</v>
      </c>
      <c r="Q690" s="7" t="str">
        <f>IF(Overall!S692&lt;&gt;"",_xlfn.VALUETOTEXT(Overall!S692),"")</f>
        <v>Mar</v>
      </c>
      <c r="R690" s="7">
        <f>IF(Overall!O692&lt;&gt;"", DATEVALUE(Overall!O692), "")</f>
        <v>45257</v>
      </c>
      <c r="S690" s="7">
        <f>IF(Overall!O692&lt;&gt;"", DATEVALUE(Overall!O692), 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 DATEVALUE(Overall!L693), "")</f>
        <v>45352</v>
      </c>
      <c r="P691" s="7">
        <f>IF(Overall!M693&lt;&gt;"", DATEVALUE(Overall!M693), "")</f>
        <v>45382</v>
      </c>
      <c r="Q691" s="7" t="str">
        <f>IF(Overall!S693&lt;&gt;"",_xlfn.VALUETOTEXT(Overall!S693),"")</f>
        <v>Mar</v>
      </c>
      <c r="R691" s="7">
        <f>IF(Overall!O693&lt;&gt;"", DATEVALUE(Overall!O693), "")</f>
        <v>45257</v>
      </c>
      <c r="S691" s="7">
        <f>IF(Overall!O693&lt;&gt;"", DATEVALUE(Overall!O693), 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 DATEVALUE(Overall!L694), "")</f>
        <v>45323</v>
      </c>
      <c r="P692" s="7">
        <f>IF(Overall!M694&lt;&gt;"", DATEVALUE(Overall!M694), "")</f>
        <v>45351</v>
      </c>
      <c r="Q692" s="7" t="str">
        <f>IF(Overall!S694&lt;&gt;"",_xlfn.VALUETOTEXT(Overall!S694),"")</f>
        <v>Feb</v>
      </c>
      <c r="R692" s="7">
        <f>IF(Overall!O694&lt;&gt;"", DATEVALUE(Overall!O694), "")</f>
        <v>45260</v>
      </c>
      <c r="S692" s="7">
        <f>IF(Overall!O694&lt;&gt;"", DATEVALUE(Overall!O694), 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 DATEVALUE(Overall!L695), "")</f>
        <v>45352</v>
      </c>
      <c r="P693" s="7">
        <f>IF(Overall!M695&lt;&gt;"", DATEVALUE(Overall!M695), "")</f>
        <v>45382</v>
      </c>
      <c r="Q693" s="7" t="str">
        <f>IF(Overall!S695&lt;&gt;"",_xlfn.VALUETOTEXT(Overall!S695),"")</f>
        <v>Mar</v>
      </c>
      <c r="R693" s="7">
        <f>IF(Overall!O695&lt;&gt;"", DATEVALUE(Overall!O695), "")</f>
        <v>45260</v>
      </c>
      <c r="S693" s="7">
        <f>IF(Overall!O695&lt;&gt;"", DATEVALUE(Overall!O695), 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 DATEVALUE(Overall!L696), "")</f>
        <v>45323</v>
      </c>
      <c r="P694" s="7">
        <f>IF(Overall!M696&lt;&gt;"", DATEVALUE(Overall!M696), "")</f>
        <v>45351</v>
      </c>
      <c r="Q694" s="7" t="str">
        <f>IF(Overall!S696&lt;&gt;"",_xlfn.VALUETOTEXT(Overall!S696),"")</f>
        <v>Feb</v>
      </c>
      <c r="R694" s="7">
        <f>IF(Overall!O696&lt;&gt;"", DATEVALUE(Overall!O696), "")</f>
        <v>45260</v>
      </c>
      <c r="S694" s="7">
        <f>IF(Overall!O696&lt;&gt;"", DATEVALUE(Overall!O696), 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 DATEVALUE(Overall!L697), "")</f>
        <v>45352</v>
      </c>
      <c r="P695" s="7">
        <f>IF(Overall!M697&lt;&gt;"", DATEVALUE(Overall!M697), "")</f>
        <v>45382</v>
      </c>
      <c r="Q695" s="7" t="str">
        <f>IF(Overall!S697&lt;&gt;"",_xlfn.VALUETOTEXT(Overall!S697),"")</f>
        <v>Mar</v>
      </c>
      <c r="R695" s="7">
        <f>IF(Overall!O697&lt;&gt;"", DATEVALUE(Overall!O697), "")</f>
        <v>45260</v>
      </c>
      <c r="S695" s="7">
        <f>IF(Overall!O697&lt;&gt;"", DATEVALUE(Overall!O697), 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 DATEVALUE(Overall!L698), "")</f>
        <v>45352</v>
      </c>
      <c r="P696" s="7">
        <f>IF(Overall!M698&lt;&gt;"", DATEVALUE(Overall!M698), "")</f>
        <v>45382</v>
      </c>
      <c r="Q696" s="7" t="str">
        <f>IF(Overall!S698&lt;&gt;"",_xlfn.VALUETOTEXT(Overall!S698),"")</f>
        <v>Mar</v>
      </c>
      <c r="R696" s="7">
        <f>IF(Overall!O698&lt;&gt;"", DATEVALUE(Overall!O698), "")</f>
        <v>45260</v>
      </c>
      <c r="S696" s="7">
        <f>IF(Overall!O698&lt;&gt;"", DATEVALUE(Overall!O698), 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 DATEVALUE(Overall!L699), "")</f>
        <v>45323</v>
      </c>
      <c r="P697" s="7">
        <f>IF(Overall!M699&lt;&gt;"", DATEVALUE(Overall!M699), "")</f>
        <v>45351</v>
      </c>
      <c r="Q697" s="7" t="str">
        <f>IF(Overall!S699&lt;&gt;"",_xlfn.VALUETOTEXT(Overall!S699),"")</f>
        <v>Feb</v>
      </c>
      <c r="R697" s="7">
        <f>IF(Overall!O699&lt;&gt;"", DATEVALUE(Overall!O699), "")</f>
        <v>45260</v>
      </c>
      <c r="S697" s="7">
        <f>IF(Overall!O699&lt;&gt;"", DATEVALUE(Overall!O699), 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 DATEVALUE(Overall!L700), "")</f>
        <v>45323</v>
      </c>
      <c r="P698" s="7">
        <f>IF(Overall!M700&lt;&gt;"", DATEVALUE(Overall!M700), "")</f>
        <v>45351</v>
      </c>
      <c r="Q698" s="7" t="str">
        <f>IF(Overall!S700&lt;&gt;"",_xlfn.VALUETOTEXT(Overall!S700),"")</f>
        <v>Feb</v>
      </c>
      <c r="R698" s="7">
        <f>IF(Overall!O700&lt;&gt;"", DATEVALUE(Overall!O700), "")</f>
        <v>45260</v>
      </c>
      <c r="S698" s="7">
        <f>IF(Overall!O700&lt;&gt;"", DATEVALUE(Overall!O700), 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 DATEVALUE(Overall!L701), "")</f>
        <v>45352</v>
      </c>
      <c r="P699" s="7">
        <f>IF(Overall!M701&lt;&gt;"", DATEVALUE(Overall!M701), "")</f>
        <v>45382</v>
      </c>
      <c r="Q699" s="7" t="str">
        <f>IF(Overall!S701&lt;&gt;"",_xlfn.VALUETOTEXT(Overall!S701),"")</f>
        <v>Mar</v>
      </c>
      <c r="R699" s="7">
        <f>IF(Overall!O701&lt;&gt;"", DATEVALUE(Overall!O701), "")</f>
        <v>45260</v>
      </c>
      <c r="S699" s="7">
        <f>IF(Overall!O701&lt;&gt;"", DATEVALUE(Overall!O701), 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 DATEVALUE(Overall!L702), "")</f>
        <v>45352</v>
      </c>
      <c r="P700" s="7">
        <f>IF(Overall!M702&lt;&gt;"", DATEVALUE(Overall!M702), "")</f>
        <v>45382</v>
      </c>
      <c r="Q700" s="7" t="str">
        <f>IF(Overall!S702&lt;&gt;"",_xlfn.VALUETOTEXT(Overall!S702),"")</f>
        <v>Mar</v>
      </c>
      <c r="R700" s="7">
        <f>IF(Overall!O702&lt;&gt;"", DATEVALUE(Overall!O702), "")</f>
        <v>45266</v>
      </c>
      <c r="S700" s="7">
        <f>IF(Overall!O702&lt;&gt;"", DATEVALUE(Overall!O702), 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 DATEVALUE(Overall!L703), "")</f>
        <v>45323</v>
      </c>
      <c r="P701" s="7">
        <f>IF(Overall!M703&lt;&gt;"", DATEVALUE(Overall!M703), "")</f>
        <v>45351</v>
      </c>
      <c r="Q701" s="7" t="str">
        <f>IF(Overall!S703&lt;&gt;"",_xlfn.VALUETOTEXT(Overall!S703),"")</f>
        <v>Feb</v>
      </c>
      <c r="R701" s="7">
        <f>IF(Overall!O703&lt;&gt;"", DATEVALUE(Overall!O703), "")</f>
        <v>45266</v>
      </c>
      <c r="S701" s="7">
        <f>IF(Overall!O703&lt;&gt;"", DATEVALUE(Overall!O703), 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 DATEVALUE(Overall!L704), "")</f>
        <v>45383</v>
      </c>
      <c r="P702" s="7">
        <f>IF(Overall!M704&lt;&gt;"", DATEVALUE(Overall!M704), "")</f>
        <v>45412</v>
      </c>
      <c r="Q702" s="7" t="str">
        <f>IF(Overall!S704&lt;&gt;"",_xlfn.VALUETOTEXT(Overall!S704),"")</f>
        <v>Apr</v>
      </c>
      <c r="R702" s="7">
        <f>IF(Overall!O704&lt;&gt;"", DATEVALUE(Overall!O704), "")</f>
        <v>45293</v>
      </c>
      <c r="S702" s="7">
        <f>IF(Overall!O704&lt;&gt;"", DATEVALUE(Overall!O704), 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 DATEVALUE(Overall!L705), "")</f>
        <v>45383</v>
      </c>
      <c r="P703" s="7">
        <f>IF(Overall!M705&lt;&gt;"", DATEVALUE(Overall!M705), "")</f>
        <v>45412</v>
      </c>
      <c r="Q703" s="7" t="str">
        <f>IF(Overall!S705&lt;&gt;"",_xlfn.VALUETOTEXT(Overall!S705),"")</f>
        <v>Apr</v>
      </c>
      <c r="R703" s="7">
        <f>IF(Overall!O705&lt;&gt;"", DATEVALUE(Overall!O705), "")</f>
        <v>45293</v>
      </c>
      <c r="S703" s="7">
        <f>IF(Overall!O705&lt;&gt;"", DATEVALUE(Overall!O705), 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 DATEVALUE(Overall!L706), "")</f>
        <v>45383</v>
      </c>
      <c r="P704" s="7">
        <f>IF(Overall!M706&lt;&gt;"", DATEVALUE(Overall!M706), "")</f>
        <v>45412</v>
      </c>
      <c r="Q704" s="7" t="str">
        <f>IF(Overall!S706&lt;&gt;"",_xlfn.VALUETOTEXT(Overall!S706),"")</f>
        <v>Apr</v>
      </c>
      <c r="R704" s="7">
        <f>IF(Overall!O706&lt;&gt;"", DATEVALUE(Overall!O706), "")</f>
        <v>45293</v>
      </c>
      <c r="S704" s="7">
        <f>IF(Overall!O706&lt;&gt;"", DATEVALUE(Overall!O706), 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 DATEVALUE(Overall!L707), "")</f>
        <v>45413</v>
      </c>
      <c r="P705" s="7">
        <f>IF(Overall!M707&lt;&gt;"", DATEVALUE(Overall!M707), "")</f>
        <v>45443</v>
      </c>
      <c r="Q705" s="7" t="str">
        <f>IF(Overall!S707&lt;&gt;"",_xlfn.VALUETOTEXT(Overall!S707),"")</f>
        <v>May</v>
      </c>
      <c r="R705" s="7">
        <f>IF(Overall!O707&lt;&gt;"", DATEVALUE(Overall!O707), "")</f>
        <v>45293</v>
      </c>
      <c r="S705" s="7">
        <f>IF(Overall!O707&lt;&gt;"", DATEVALUE(Overall!O707), 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 DATEVALUE(Overall!L708), "")</f>
        <v>45413</v>
      </c>
      <c r="P706" s="7">
        <f>IF(Overall!M708&lt;&gt;"", DATEVALUE(Overall!M708), "")</f>
        <v>45443</v>
      </c>
      <c r="Q706" s="7" t="str">
        <f>IF(Overall!S708&lt;&gt;"",_xlfn.VALUETOTEXT(Overall!S708),"")</f>
        <v>May</v>
      </c>
      <c r="R706" s="7">
        <f>IF(Overall!O708&lt;&gt;"", DATEVALUE(Overall!O708), "")</f>
        <v>45293</v>
      </c>
      <c r="S706" s="7">
        <f>IF(Overall!O708&lt;&gt;"", DATEVALUE(Overall!O708), 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 DATEVALUE(Overall!L709), "")</f>
        <v>45413</v>
      </c>
      <c r="P707" s="7">
        <f>IF(Overall!M709&lt;&gt;"", DATEVALUE(Overall!M709), "")</f>
        <v>45443</v>
      </c>
      <c r="Q707" s="7" t="str">
        <f>IF(Overall!S709&lt;&gt;"",_xlfn.VALUETOTEXT(Overall!S709),"")</f>
        <v>May</v>
      </c>
      <c r="R707" s="7">
        <f>IF(Overall!O709&lt;&gt;"", DATEVALUE(Overall!O709), "")</f>
        <v>45293</v>
      </c>
      <c r="S707" s="7">
        <f>IF(Overall!O709&lt;&gt;"", DATEVALUE(Overall!O709), 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 DATEVALUE(Overall!L710), "")</f>
        <v>45413</v>
      </c>
      <c r="P708" s="7">
        <f>IF(Overall!M710&lt;&gt;"", DATEVALUE(Overall!M710), "")</f>
        <v>45443</v>
      </c>
      <c r="Q708" s="7" t="str">
        <f>IF(Overall!S710&lt;&gt;"",_xlfn.VALUETOTEXT(Overall!S710),"")</f>
        <v>May</v>
      </c>
      <c r="R708" s="7">
        <f>IF(Overall!O710&lt;&gt;"", DATEVALUE(Overall!O710), "")</f>
        <v>45293</v>
      </c>
      <c r="S708" s="7">
        <f>IF(Overall!O710&lt;&gt;"", DATEVALUE(Overall!O710), 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 DATEVALUE(Overall!L711), "")</f>
        <v>45383</v>
      </c>
      <c r="P709" s="7">
        <f>IF(Overall!M711&lt;&gt;"", DATEVALUE(Overall!M711), "")</f>
        <v>45412</v>
      </c>
      <c r="Q709" s="7" t="str">
        <f>IF(Overall!S711&lt;&gt;"",_xlfn.VALUETOTEXT(Overall!S711),"")</f>
        <v>Apr</v>
      </c>
      <c r="R709" s="7">
        <f>IF(Overall!O711&lt;&gt;"", DATEVALUE(Overall!O711), "")</f>
        <v>45293</v>
      </c>
      <c r="S709" s="7">
        <f>IF(Overall!O711&lt;&gt;"", DATEVALUE(Overall!O711), 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 DATEVALUE(Overall!L712), "")</f>
        <v>45323</v>
      </c>
      <c r="P710" s="7">
        <f>IF(Overall!M712&lt;&gt;"", DATEVALUE(Overall!M712), "")</f>
        <v>45351</v>
      </c>
      <c r="Q710" s="7" t="str">
        <f>IF(Overall!S712&lt;&gt;"",_xlfn.VALUETOTEXT(Overall!S712),"")</f>
        <v>Feb</v>
      </c>
      <c r="R710" s="7">
        <f>IF(Overall!O712&lt;&gt;"", DATEVALUE(Overall!O712), "")</f>
        <v>45295</v>
      </c>
      <c r="S710" s="7">
        <f>IF(Overall!O712&lt;&gt;"", DATEVALUE(Overall!O712), 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 DATEVALUE(Overall!L713), "")</f>
        <v>45352</v>
      </c>
      <c r="P711" s="7">
        <f>IF(Overall!M713&lt;&gt;"", DATEVALUE(Overall!M713), "")</f>
        <v>45382</v>
      </c>
      <c r="Q711" s="7" t="str">
        <f>IF(Overall!S713&lt;&gt;"",_xlfn.VALUETOTEXT(Overall!S713),"")</f>
        <v>Mar</v>
      </c>
      <c r="R711" s="7">
        <f>IF(Overall!O713&lt;&gt;"", DATEVALUE(Overall!O713), "")</f>
        <v>45295</v>
      </c>
      <c r="S711" s="7">
        <f>IF(Overall!O713&lt;&gt;"", DATEVALUE(Overall!O713), 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 DATEVALUE(Overall!L714), "")</f>
        <v>45413</v>
      </c>
      <c r="P712" s="7">
        <f>IF(Overall!M714&lt;&gt;"", DATEVALUE(Overall!M714), "")</f>
        <v>45443</v>
      </c>
      <c r="Q712" s="7" t="str">
        <f>IF(Overall!S714&lt;&gt;"",_xlfn.VALUETOTEXT(Overall!S714),"")</f>
        <v>May</v>
      </c>
      <c r="R712" s="7">
        <f>IF(Overall!O714&lt;&gt;"", DATEVALUE(Overall!O714), "")</f>
        <v>45295</v>
      </c>
      <c r="S712" s="7">
        <f>IF(Overall!O714&lt;&gt;"", DATEVALUE(Overall!O714), 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 DATEVALUE(Overall!L715), "")</f>
        <v>45413</v>
      </c>
      <c r="P713" s="7">
        <f>IF(Overall!M715&lt;&gt;"", DATEVALUE(Overall!M715), "")</f>
        <v>45443</v>
      </c>
      <c r="Q713" s="7" t="str">
        <f>IF(Overall!S715&lt;&gt;"",_xlfn.VALUETOTEXT(Overall!S715),"")</f>
        <v>May</v>
      </c>
      <c r="R713" s="7">
        <f>IF(Overall!O715&lt;&gt;"", DATEVALUE(Overall!O715), "")</f>
        <v>45295</v>
      </c>
      <c r="S713" s="7">
        <f>IF(Overall!O715&lt;&gt;"", DATEVALUE(Overall!O715), 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 DATEVALUE(Overall!L716), "")</f>
        <v>45413</v>
      </c>
      <c r="P714" s="7">
        <f>IF(Overall!M716&lt;&gt;"", DATEVALUE(Overall!M716), "")</f>
        <v>45443</v>
      </c>
      <c r="Q714" s="7" t="str">
        <f>IF(Overall!S716&lt;&gt;"",_xlfn.VALUETOTEXT(Overall!S716),"")</f>
        <v>May</v>
      </c>
      <c r="R714" s="7">
        <f>IF(Overall!O716&lt;&gt;"", DATEVALUE(Overall!O716), "")</f>
        <v>45295</v>
      </c>
      <c r="S714" s="7">
        <f>IF(Overall!O716&lt;&gt;"", DATEVALUE(Overall!O716), 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 DATEVALUE(Overall!L717), "")</f>
        <v>45383</v>
      </c>
      <c r="P715" s="7">
        <f>IF(Overall!M717&lt;&gt;"", DATEVALUE(Overall!M717), "")</f>
        <v>45412</v>
      </c>
      <c r="Q715" s="7" t="str">
        <f>IF(Overall!S717&lt;&gt;"",_xlfn.VALUETOTEXT(Overall!S717),"")</f>
        <v>Apr</v>
      </c>
      <c r="R715" s="7">
        <f>IF(Overall!O717&lt;&gt;"", DATEVALUE(Overall!O717), "")</f>
        <v>45295</v>
      </c>
      <c r="S715" s="7">
        <f>IF(Overall!O717&lt;&gt;"", DATEVALUE(Overall!O717), 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 DATEVALUE(Overall!L718), "")</f>
        <v>45383</v>
      </c>
      <c r="P716" s="7">
        <f>IF(Overall!M718&lt;&gt;"", DATEVALUE(Overall!M718), "")</f>
        <v>45412</v>
      </c>
      <c r="Q716" s="7" t="str">
        <f>IF(Overall!S718&lt;&gt;"",_xlfn.VALUETOTEXT(Overall!S718),"")</f>
        <v>Apr</v>
      </c>
      <c r="R716" s="7">
        <f>IF(Overall!O718&lt;&gt;"", DATEVALUE(Overall!O718), "")</f>
        <v>45295</v>
      </c>
      <c r="S716" s="7">
        <f>IF(Overall!O718&lt;&gt;"", DATEVALUE(Overall!O718), 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 DATEVALUE(Overall!L719), "")</f>
        <v>45383</v>
      </c>
      <c r="P717" s="7">
        <f>IF(Overall!M719&lt;&gt;"", DATEVALUE(Overall!M719), "")</f>
        <v>45412</v>
      </c>
      <c r="Q717" s="7" t="str">
        <f>IF(Overall!S719&lt;&gt;"",_xlfn.VALUETOTEXT(Overall!S719),"")</f>
        <v>Apr</v>
      </c>
      <c r="R717" s="7">
        <f>IF(Overall!O719&lt;&gt;"", DATEVALUE(Overall!O719), "")</f>
        <v>45295</v>
      </c>
      <c r="S717" s="7">
        <f>IF(Overall!O719&lt;&gt;"", DATEVALUE(Overall!O719), 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 DATEVALUE(Overall!L720), "")</f>
        <v>45383</v>
      </c>
      <c r="P718" s="7">
        <f>IF(Overall!M720&lt;&gt;"", DATEVALUE(Overall!M720), "")</f>
        <v>45412</v>
      </c>
      <c r="Q718" s="7" t="str">
        <f>IF(Overall!S720&lt;&gt;"",_xlfn.VALUETOTEXT(Overall!S720),"")</f>
        <v>Apr</v>
      </c>
      <c r="R718" s="7">
        <f>IF(Overall!O720&lt;&gt;"", DATEVALUE(Overall!O720), "")</f>
        <v>45295</v>
      </c>
      <c r="S718" s="7">
        <f>IF(Overall!O720&lt;&gt;"", DATEVALUE(Overall!O720), 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 DATEVALUE(Overall!L721), "")</f>
        <v>45383</v>
      </c>
      <c r="P719" s="7">
        <f>IF(Overall!M721&lt;&gt;"", DATEVALUE(Overall!M721), "")</f>
        <v>45412</v>
      </c>
      <c r="Q719" s="7" t="str">
        <f>IF(Overall!S721&lt;&gt;"",_xlfn.VALUETOTEXT(Overall!S721),"")</f>
        <v>Apr</v>
      </c>
      <c r="R719" s="7">
        <f>IF(Overall!O721&lt;&gt;"", DATEVALUE(Overall!O721), "")</f>
        <v>45295</v>
      </c>
      <c r="S719" s="7">
        <f>IF(Overall!O721&lt;&gt;"", DATEVALUE(Overall!O721), 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 DATEVALUE(Overall!L722), "")</f>
        <v>45383</v>
      </c>
      <c r="P720" s="7">
        <f>IF(Overall!M722&lt;&gt;"", DATEVALUE(Overall!M722), "")</f>
        <v>45412</v>
      </c>
      <c r="Q720" s="7" t="str">
        <f>IF(Overall!S722&lt;&gt;"",_xlfn.VALUETOTEXT(Overall!S722),"")</f>
        <v>Apr</v>
      </c>
      <c r="R720" s="7">
        <f>IF(Overall!O722&lt;&gt;"", DATEVALUE(Overall!O722), "")</f>
        <v>45303</v>
      </c>
      <c r="S720" s="7">
        <f>IF(Overall!O722&lt;&gt;"", DATEVALUE(Overall!O722), 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 DATEVALUE(Overall!L723), "")</f>
        <v>45383</v>
      </c>
      <c r="P721" s="7">
        <f>IF(Overall!M723&lt;&gt;"", DATEVALUE(Overall!M723), "")</f>
        <v>45412</v>
      </c>
      <c r="Q721" s="7" t="str">
        <f>IF(Overall!S723&lt;&gt;"",_xlfn.VALUETOTEXT(Overall!S723),"")</f>
        <v>Apr</v>
      </c>
      <c r="R721" s="7">
        <f>IF(Overall!O723&lt;&gt;"", DATEVALUE(Overall!O723), "")</f>
        <v>45303</v>
      </c>
      <c r="S721" s="7">
        <f>IF(Overall!O723&lt;&gt;"", DATEVALUE(Overall!O723), 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 DATEVALUE(Overall!L724), "")</f>
        <v>45383</v>
      </c>
      <c r="P722" s="7">
        <f>IF(Overall!M724&lt;&gt;"", DATEVALUE(Overall!M724), "")</f>
        <v>45412</v>
      </c>
      <c r="Q722" s="7" t="str">
        <f>IF(Overall!S724&lt;&gt;"",_xlfn.VALUETOTEXT(Overall!S724),"")</f>
        <v>Apr</v>
      </c>
      <c r="R722" s="7">
        <f>IF(Overall!O724&lt;&gt;"", DATEVALUE(Overall!O724), "")</f>
        <v>45303</v>
      </c>
      <c r="S722" s="7">
        <f>IF(Overall!O724&lt;&gt;"", DATEVALUE(Overall!O724), 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 DATEVALUE(Overall!L725), "")</f>
        <v>45383</v>
      </c>
      <c r="P723" s="7">
        <f>IF(Overall!M725&lt;&gt;"", DATEVALUE(Overall!M725), "")</f>
        <v>45412</v>
      </c>
      <c r="Q723" s="7" t="str">
        <f>IF(Overall!S725&lt;&gt;"",_xlfn.VALUETOTEXT(Overall!S725),"")</f>
        <v>Apr</v>
      </c>
      <c r="R723" s="7">
        <f>IF(Overall!O725&lt;&gt;"", DATEVALUE(Overall!O725), "")</f>
        <v>45303</v>
      </c>
      <c r="S723" s="7">
        <f>IF(Overall!O725&lt;&gt;"", DATEVALUE(Overall!O725), 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 DATEVALUE(Overall!L726), "")</f>
        <v>45383</v>
      </c>
      <c r="P724" s="7">
        <f>IF(Overall!M726&lt;&gt;"", DATEVALUE(Overall!M726), "")</f>
        <v>45412</v>
      </c>
      <c r="Q724" s="7" t="str">
        <f>IF(Overall!S726&lt;&gt;"",_xlfn.VALUETOTEXT(Overall!S726),"")</f>
        <v>Apr</v>
      </c>
      <c r="R724" s="7">
        <f>IF(Overall!O726&lt;&gt;"", DATEVALUE(Overall!O726), "")</f>
        <v>45303</v>
      </c>
      <c r="S724" s="7">
        <f>IF(Overall!O726&lt;&gt;"", DATEVALUE(Overall!O726), 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 DATEVALUE(Overall!L727), "")</f>
        <v>45383</v>
      </c>
      <c r="P725" s="7">
        <f>IF(Overall!M727&lt;&gt;"", DATEVALUE(Overall!M727), "")</f>
        <v>45412</v>
      </c>
      <c r="Q725" s="7" t="str">
        <f>IF(Overall!S727&lt;&gt;"",_xlfn.VALUETOTEXT(Overall!S727),"")</f>
        <v>Apr</v>
      </c>
      <c r="R725" s="7">
        <f>IF(Overall!O727&lt;&gt;"", DATEVALUE(Overall!O727), "")</f>
        <v>45303</v>
      </c>
      <c r="S725" s="7">
        <f>IF(Overall!O727&lt;&gt;"", DATEVALUE(Overall!O727), 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 DATEVALUE(Overall!L728), "")</f>
        <v>45383</v>
      </c>
      <c r="P726" s="7">
        <f>IF(Overall!M728&lt;&gt;"", DATEVALUE(Overall!M728), "")</f>
        <v>45412</v>
      </c>
      <c r="Q726" s="7" t="str">
        <f>IF(Overall!S728&lt;&gt;"",_xlfn.VALUETOTEXT(Overall!S728),"")</f>
        <v>Apr</v>
      </c>
      <c r="R726" s="7">
        <f>IF(Overall!O728&lt;&gt;"", DATEVALUE(Overall!O728), "")</f>
        <v>45303</v>
      </c>
      <c r="S726" s="7">
        <f>IF(Overall!O728&lt;&gt;"", DATEVALUE(Overall!O728), 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 DATEVALUE(Overall!L729), "")</f>
        <v>45413</v>
      </c>
      <c r="P727" s="7">
        <f>IF(Overall!M729&lt;&gt;"", DATEVALUE(Overall!M729), "")</f>
        <v>45443</v>
      </c>
      <c r="Q727" s="7" t="str">
        <f>IF(Overall!S729&lt;&gt;"",_xlfn.VALUETOTEXT(Overall!S729),"")</f>
        <v>May</v>
      </c>
      <c r="R727" s="7">
        <f>IF(Overall!O729&lt;&gt;"", DATEVALUE(Overall!O729), "")</f>
        <v>45309</v>
      </c>
      <c r="S727" s="7">
        <f>IF(Overall!O729&lt;&gt;"", DATEVALUE(Overall!O729), 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 DATEVALUE(Overall!L730), "")</f>
        <v>45413</v>
      </c>
      <c r="P728" s="7">
        <f>IF(Overall!M730&lt;&gt;"", DATEVALUE(Overall!M730), "")</f>
        <v>45443</v>
      </c>
      <c r="Q728" s="7" t="str">
        <f>IF(Overall!S730&lt;&gt;"",_xlfn.VALUETOTEXT(Overall!S730),"")</f>
        <v>May</v>
      </c>
      <c r="R728" s="7">
        <f>IF(Overall!O730&lt;&gt;"", DATEVALUE(Overall!O730), "")</f>
        <v>45309</v>
      </c>
      <c r="S728" s="7">
        <f>IF(Overall!O730&lt;&gt;"", DATEVALUE(Overall!O730), 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 DATEVALUE(Overall!L731), "")</f>
        <v>45413</v>
      </c>
      <c r="P729" s="7">
        <f>IF(Overall!M731&lt;&gt;"", DATEVALUE(Overall!M731), "")</f>
        <v>45443</v>
      </c>
      <c r="Q729" s="7" t="str">
        <f>IF(Overall!S731&lt;&gt;"",_xlfn.VALUETOTEXT(Overall!S731),"")</f>
        <v>May</v>
      </c>
      <c r="R729" s="7">
        <f>IF(Overall!O731&lt;&gt;"", DATEVALUE(Overall!O731), "")</f>
        <v>45309</v>
      </c>
      <c r="S729" s="7">
        <f>IF(Overall!O731&lt;&gt;"", DATEVALUE(Overall!O731), 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 DATEVALUE(Overall!L732), "")</f>
        <v>45413</v>
      </c>
      <c r="P730" s="7">
        <f>IF(Overall!M732&lt;&gt;"", DATEVALUE(Overall!M732), "")</f>
        <v>45443</v>
      </c>
      <c r="Q730" s="7" t="str">
        <f>IF(Overall!S732&lt;&gt;"",_xlfn.VALUETOTEXT(Overall!S732),"")</f>
        <v>May</v>
      </c>
      <c r="R730" s="7">
        <f>IF(Overall!O732&lt;&gt;"", DATEVALUE(Overall!O732), "")</f>
        <v>45309</v>
      </c>
      <c r="S730" s="7">
        <f>IF(Overall!O732&lt;&gt;"", DATEVALUE(Overall!O732), 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 DATEVALUE(Overall!L733), "")</f>
        <v>45413</v>
      </c>
      <c r="P731" s="7">
        <f>IF(Overall!M733&lt;&gt;"", DATEVALUE(Overall!M733), "")</f>
        <v>45443</v>
      </c>
      <c r="Q731" s="7" t="str">
        <f>IF(Overall!S733&lt;&gt;"",_xlfn.VALUETOTEXT(Overall!S733),"")</f>
        <v>May</v>
      </c>
      <c r="R731" s="7">
        <f>IF(Overall!O733&lt;&gt;"", DATEVALUE(Overall!O733), "")</f>
        <v>45309</v>
      </c>
      <c r="S731" s="7">
        <f>IF(Overall!O733&lt;&gt;"", DATEVALUE(Overall!O733), 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 DATEVALUE(Overall!L734), "")</f>
        <v>45413</v>
      </c>
      <c r="P732" s="7">
        <f>IF(Overall!M734&lt;&gt;"", DATEVALUE(Overall!M734), "")</f>
        <v>45443</v>
      </c>
      <c r="Q732" s="7" t="str">
        <f>IF(Overall!S734&lt;&gt;"",_xlfn.VALUETOTEXT(Overall!S734),"")</f>
        <v>May</v>
      </c>
      <c r="R732" s="7">
        <f>IF(Overall!O734&lt;&gt;"", DATEVALUE(Overall!O734), "")</f>
        <v>45310</v>
      </c>
      <c r="S732" s="7">
        <f>IF(Overall!O734&lt;&gt;"", DATEVALUE(Overall!O734), 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 DATEVALUE(Overall!L735), "")</f>
        <v>45413</v>
      </c>
      <c r="P733" s="7">
        <f>IF(Overall!M735&lt;&gt;"", DATEVALUE(Overall!M735), "")</f>
        <v>45443</v>
      </c>
      <c r="Q733" s="7" t="str">
        <f>IF(Overall!S735&lt;&gt;"",_xlfn.VALUETOTEXT(Overall!S735),"")</f>
        <v>May</v>
      </c>
      <c r="R733" s="7">
        <f>IF(Overall!O735&lt;&gt;"", DATEVALUE(Overall!O735), "")</f>
        <v>45310</v>
      </c>
      <c r="S733" s="7">
        <f>IF(Overall!O735&lt;&gt;"", DATEVALUE(Overall!O735), 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 DATEVALUE(Overall!L736), "")</f>
        <v>45413</v>
      </c>
      <c r="P734" s="7">
        <f>IF(Overall!M736&lt;&gt;"", DATEVALUE(Overall!M736), "")</f>
        <v>45443</v>
      </c>
      <c r="Q734" s="7" t="str">
        <f>IF(Overall!S736&lt;&gt;"",_xlfn.VALUETOTEXT(Overall!S736),"")</f>
        <v>May</v>
      </c>
      <c r="R734" s="7">
        <f>IF(Overall!O736&lt;&gt;"", DATEVALUE(Overall!O736), "")</f>
        <v>45310</v>
      </c>
      <c r="S734" s="7">
        <f>IF(Overall!O736&lt;&gt;"", DATEVALUE(Overall!O736), 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 DATEVALUE(Overall!L737), "")</f>
        <v>45413</v>
      </c>
      <c r="P735" s="7">
        <f>IF(Overall!M737&lt;&gt;"", DATEVALUE(Overall!M737), "")</f>
        <v>45443</v>
      </c>
      <c r="Q735" s="7" t="str">
        <f>IF(Overall!S737&lt;&gt;"",_xlfn.VALUETOTEXT(Overall!S737),"")</f>
        <v>May</v>
      </c>
      <c r="R735" s="7">
        <f>IF(Overall!O737&lt;&gt;"", DATEVALUE(Overall!O737), "")</f>
        <v>45313</v>
      </c>
      <c r="S735" s="7">
        <f>IF(Overall!O737&lt;&gt;"", DATEVALUE(Overall!O737), 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 DATEVALUE(Overall!L738), "")</f>
        <v>45413</v>
      </c>
      <c r="P736" s="7">
        <f>IF(Overall!M738&lt;&gt;"", DATEVALUE(Overall!M738), "")</f>
        <v>45443</v>
      </c>
      <c r="Q736" s="7" t="str">
        <f>IF(Overall!S738&lt;&gt;"",_xlfn.VALUETOTEXT(Overall!S738),"")</f>
        <v>May</v>
      </c>
      <c r="R736" s="7">
        <f>IF(Overall!O738&lt;&gt;"", DATEVALUE(Overall!O738), "")</f>
        <v>45313</v>
      </c>
      <c r="S736" s="7">
        <f>IF(Overall!O738&lt;&gt;"", DATEVALUE(Overall!O738), 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 DATEVALUE(Overall!L739), "")</f>
        <v>45413</v>
      </c>
      <c r="P737" s="7">
        <f>IF(Overall!M739&lt;&gt;"", DATEVALUE(Overall!M739), "")</f>
        <v>45443</v>
      </c>
      <c r="Q737" s="7" t="str">
        <f>IF(Overall!S739&lt;&gt;"",_xlfn.VALUETOTEXT(Overall!S739),"")</f>
        <v>May</v>
      </c>
      <c r="R737" s="7">
        <f>IF(Overall!O739&lt;&gt;"", DATEVALUE(Overall!O739), "")</f>
        <v>45313</v>
      </c>
      <c r="S737" s="7">
        <f>IF(Overall!O739&lt;&gt;"", DATEVALUE(Overall!O739), 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 DATEVALUE(Overall!L740), "")</f>
        <v>45413</v>
      </c>
      <c r="P738" s="7">
        <f>IF(Overall!M740&lt;&gt;"", DATEVALUE(Overall!M740), "")</f>
        <v>45443</v>
      </c>
      <c r="Q738" s="7" t="str">
        <f>IF(Overall!S740&lt;&gt;"",_xlfn.VALUETOTEXT(Overall!S740),"")</f>
        <v>May</v>
      </c>
      <c r="R738" s="7">
        <f>IF(Overall!O740&lt;&gt;"", DATEVALUE(Overall!O740), "")</f>
        <v>45313</v>
      </c>
      <c r="S738" s="7">
        <f>IF(Overall!O740&lt;&gt;"", DATEVALUE(Overall!O740), 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 DATEVALUE(Overall!L741), "")</f>
        <v>45444</v>
      </c>
      <c r="P739" s="7">
        <f>IF(Overall!M741&lt;&gt;"", DATEVALUE(Overall!M741), "")</f>
        <v>45473</v>
      </c>
      <c r="Q739" s="7" t="str">
        <f>IF(Overall!S741&lt;&gt;"",_xlfn.VALUETOTEXT(Overall!S741),"")</f>
        <v>Jun</v>
      </c>
      <c r="R739" s="7">
        <f>IF(Overall!O741&lt;&gt;"", DATEVALUE(Overall!O741), "")</f>
        <v>45315</v>
      </c>
      <c r="S739" s="7">
        <f>IF(Overall!O741&lt;&gt;"", DATEVALUE(Overall!O741), 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 DATEVALUE(Overall!L742), "")</f>
        <v>45444</v>
      </c>
      <c r="P740" s="7">
        <f>IF(Overall!M742&lt;&gt;"", DATEVALUE(Overall!M742), "")</f>
        <v>45473</v>
      </c>
      <c r="Q740" s="7" t="str">
        <f>IF(Overall!S742&lt;&gt;"",_xlfn.VALUETOTEXT(Overall!S742),"")</f>
        <v>Jun</v>
      </c>
      <c r="R740" s="7">
        <f>IF(Overall!O742&lt;&gt;"", DATEVALUE(Overall!O742), "")</f>
        <v>45315</v>
      </c>
      <c r="S740" s="7">
        <f>IF(Overall!O742&lt;&gt;"", DATEVALUE(Overall!O742), 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 DATEVALUE(Overall!L743), "")</f>
        <v>45444</v>
      </c>
      <c r="P741" s="7">
        <f>IF(Overall!M743&lt;&gt;"", DATEVALUE(Overall!M743), "")</f>
        <v>45473</v>
      </c>
      <c r="Q741" s="7" t="str">
        <f>IF(Overall!S743&lt;&gt;"",_xlfn.VALUETOTEXT(Overall!S743),"")</f>
        <v>Jun</v>
      </c>
      <c r="R741" s="7">
        <f>IF(Overall!O743&lt;&gt;"", DATEVALUE(Overall!O743), "")</f>
        <v>45315</v>
      </c>
      <c r="S741" s="7">
        <f>IF(Overall!O743&lt;&gt;"", DATEVALUE(Overall!O743), 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 DATEVALUE(Overall!L744), "")</f>
        <v>45444</v>
      </c>
      <c r="P742" s="7">
        <f>IF(Overall!M744&lt;&gt;"", DATEVALUE(Overall!M744), "")</f>
        <v>45473</v>
      </c>
      <c r="Q742" s="7" t="str">
        <f>IF(Overall!S744&lt;&gt;"",_xlfn.VALUETOTEXT(Overall!S744),"")</f>
        <v>Jun</v>
      </c>
      <c r="R742" s="7">
        <f>IF(Overall!O744&lt;&gt;"", DATEVALUE(Overall!O744), "")</f>
        <v>45315</v>
      </c>
      <c r="S742" s="7">
        <f>IF(Overall!O744&lt;&gt;"", DATEVALUE(Overall!O744), 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 DATEVALUE(Overall!L745), "")</f>
        <v>45444</v>
      </c>
      <c r="P743" s="7">
        <f>IF(Overall!M745&lt;&gt;"", DATEVALUE(Overall!M745), "")</f>
        <v>45473</v>
      </c>
      <c r="Q743" s="7" t="str">
        <f>IF(Overall!S745&lt;&gt;"",_xlfn.VALUETOTEXT(Overall!S745),"")</f>
        <v>Jun</v>
      </c>
      <c r="R743" s="7">
        <f>IF(Overall!O745&lt;&gt;"", DATEVALUE(Overall!O745), "")</f>
        <v>45317</v>
      </c>
      <c r="S743" s="7">
        <f>IF(Overall!O745&lt;&gt;"", DATEVALUE(Overall!O745), 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 DATEVALUE(Overall!L746), "")</f>
        <v>45444</v>
      </c>
      <c r="P744" s="7">
        <f>IF(Overall!M746&lt;&gt;"", DATEVALUE(Overall!M746), "")</f>
        <v>45473</v>
      </c>
      <c r="Q744" s="7" t="str">
        <f>IF(Overall!S746&lt;&gt;"",_xlfn.VALUETOTEXT(Overall!S746),"")</f>
        <v>Jun</v>
      </c>
      <c r="R744" s="7">
        <f>IF(Overall!O746&lt;&gt;"", DATEVALUE(Overall!O746), "")</f>
        <v>45317</v>
      </c>
      <c r="S744" s="7">
        <f>IF(Overall!O746&lt;&gt;"", DATEVALUE(Overall!O746), 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 DATEVALUE(Overall!L747), "")</f>
        <v>45444</v>
      </c>
      <c r="P745" s="7">
        <f>IF(Overall!M747&lt;&gt;"", DATEVALUE(Overall!M747), "")</f>
        <v>45473</v>
      </c>
      <c r="Q745" s="7" t="str">
        <f>IF(Overall!S747&lt;&gt;"",_xlfn.VALUETOTEXT(Overall!S747),"")</f>
        <v>Jun</v>
      </c>
      <c r="R745" s="7">
        <f>IF(Overall!O747&lt;&gt;"", DATEVALUE(Overall!O747), "")</f>
        <v>45317</v>
      </c>
      <c r="S745" s="7">
        <f>IF(Overall!O747&lt;&gt;"", DATEVALUE(Overall!O747), 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 DATEVALUE(Overall!L748), "")</f>
        <v>45444</v>
      </c>
      <c r="P746" s="7">
        <f>IF(Overall!M748&lt;&gt;"", DATEVALUE(Overall!M748), "")</f>
        <v>45473</v>
      </c>
      <c r="Q746" s="7" t="str">
        <f>IF(Overall!S748&lt;&gt;"",_xlfn.VALUETOTEXT(Overall!S748),"")</f>
        <v>Jun</v>
      </c>
      <c r="R746" s="7">
        <f>IF(Overall!O748&lt;&gt;"", DATEVALUE(Overall!O748), "")</f>
        <v>45317</v>
      </c>
      <c r="S746" s="7">
        <f>IF(Overall!O748&lt;&gt;"", DATEVALUE(Overall!O748), 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 DATEVALUE(Overall!L749), "")</f>
        <v>45444</v>
      </c>
      <c r="P747" s="7">
        <f>IF(Overall!M749&lt;&gt;"", DATEVALUE(Overall!M749), "")</f>
        <v>45473</v>
      </c>
      <c r="Q747" s="7" t="str">
        <f>IF(Overall!S749&lt;&gt;"",_xlfn.VALUETOTEXT(Overall!S749),"")</f>
        <v>Jun</v>
      </c>
      <c r="R747" s="7">
        <f>IF(Overall!O749&lt;&gt;"", DATEVALUE(Overall!O749), "")</f>
        <v>45317</v>
      </c>
      <c r="S747" s="7">
        <f>IF(Overall!O749&lt;&gt;"", DATEVALUE(Overall!O749), 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 DATEVALUE(Overall!L750), "")</f>
        <v>45444</v>
      </c>
      <c r="P748" s="7">
        <f>IF(Overall!M750&lt;&gt;"", DATEVALUE(Overall!M750), "")</f>
        <v>45473</v>
      </c>
      <c r="Q748" s="7" t="str">
        <f>IF(Overall!S750&lt;&gt;"",_xlfn.VALUETOTEXT(Overall!S750),"")</f>
        <v>Jun</v>
      </c>
      <c r="R748" s="7">
        <f>IF(Overall!O750&lt;&gt;"", DATEVALUE(Overall!O750), "")</f>
        <v>45320</v>
      </c>
      <c r="S748" s="7">
        <f>IF(Overall!O750&lt;&gt;"", DATEVALUE(Overall!O750), 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 DATEVALUE(Overall!L751), "")</f>
        <v>45444</v>
      </c>
      <c r="P749" s="7">
        <f>IF(Overall!M751&lt;&gt;"", DATEVALUE(Overall!M751), "")</f>
        <v>45473</v>
      </c>
      <c r="Q749" s="7" t="str">
        <f>IF(Overall!S751&lt;&gt;"",_xlfn.VALUETOTEXT(Overall!S751),"")</f>
        <v>Jun</v>
      </c>
      <c r="R749" s="7">
        <f>IF(Overall!O751&lt;&gt;"", DATEVALUE(Overall!O751), "")</f>
        <v>45321</v>
      </c>
      <c r="S749" s="7">
        <f>IF(Overall!O751&lt;&gt;"", DATEVALUE(Overall!O751), 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 DATEVALUE(Overall!L752), "")</f>
        <v>45444</v>
      </c>
      <c r="P750" s="7">
        <f>IF(Overall!M752&lt;&gt;"", DATEVALUE(Overall!M752), "")</f>
        <v>45504</v>
      </c>
      <c r="Q750" s="7" t="str">
        <f>IF(Overall!S752&lt;&gt;"",_xlfn.VALUETOTEXT(Overall!S752),"")</f>
        <v>Jun-Jul</v>
      </c>
      <c r="R750" s="7">
        <f>IF(Overall!O752&lt;&gt;"", DATEVALUE(Overall!O752), "")</f>
        <v>45322</v>
      </c>
      <c r="S750" s="7">
        <f>IF(Overall!O752&lt;&gt;"", DATEVALUE(Overall!O752), 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 DATEVALUE(Overall!L753), "")</f>
        <v>45444</v>
      </c>
      <c r="P751" s="7">
        <f>IF(Overall!M753&lt;&gt;"", DATEVALUE(Overall!M753), "")</f>
        <v>45473</v>
      </c>
      <c r="Q751" s="7" t="str">
        <f>IF(Overall!S753&lt;&gt;"",_xlfn.VALUETOTEXT(Overall!S753),"")</f>
        <v>Jun</v>
      </c>
      <c r="R751" s="7">
        <f>IF(Overall!O753&lt;&gt;"", DATEVALUE(Overall!O753), "")</f>
        <v>45322</v>
      </c>
      <c r="S751" s="7">
        <f>IF(Overall!O753&lt;&gt;"", DATEVALUE(Overall!O753), 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 DATEVALUE(Overall!L754), "")</f>
        <v>45444</v>
      </c>
      <c r="P752" s="7">
        <f>IF(Overall!M754&lt;&gt;"", DATEVALUE(Overall!M754), "")</f>
        <v>45473</v>
      </c>
      <c r="Q752" s="7" t="str">
        <f>IF(Overall!S754&lt;&gt;"",_xlfn.VALUETOTEXT(Overall!S754),"")</f>
        <v>Jun</v>
      </c>
      <c r="R752" s="7">
        <f>IF(Overall!O754&lt;&gt;"", DATEVALUE(Overall!O754), "")</f>
        <v>45322</v>
      </c>
      <c r="S752" s="7">
        <f>IF(Overall!O754&lt;&gt;"", DATEVALUE(Overall!O754), 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 DATEVALUE(Overall!L755), "")</f>
        <v>45444</v>
      </c>
      <c r="P753" s="7">
        <f>IF(Overall!M755&lt;&gt;"", DATEVALUE(Overall!M755), "")</f>
        <v>45473</v>
      </c>
      <c r="Q753" s="7" t="str">
        <f>IF(Overall!S755&lt;&gt;"",_xlfn.VALUETOTEXT(Overall!S755),"")</f>
        <v>Jun</v>
      </c>
      <c r="R753" s="7">
        <f>IF(Overall!O755&lt;&gt;"", DATEVALUE(Overall!O755), "")</f>
        <v>45322</v>
      </c>
      <c r="S753" s="7">
        <f>IF(Overall!O755&lt;&gt;"", DATEVALUE(Overall!O755), 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 DATEVALUE(Overall!L756), "")</f>
        <v>45444</v>
      </c>
      <c r="P754" s="7">
        <f>IF(Overall!M756&lt;&gt;"", DATEVALUE(Overall!M756), "")</f>
        <v>45473</v>
      </c>
      <c r="Q754" s="7" t="str">
        <f>IF(Overall!S756&lt;&gt;"",_xlfn.VALUETOTEXT(Overall!S756),"")</f>
        <v>Jun</v>
      </c>
      <c r="R754" s="7">
        <f>IF(Overall!O756&lt;&gt;"", DATEVALUE(Overall!O756), "")</f>
        <v>45322</v>
      </c>
      <c r="S754" s="7">
        <f>IF(Overall!O756&lt;&gt;"", DATEVALUE(Overall!O756), 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 DATEVALUE(Overall!L757), "")</f>
        <v>45474</v>
      </c>
      <c r="P755" s="7">
        <f>IF(Overall!M757&lt;&gt;"", DATEVALUE(Overall!M757), "")</f>
        <v>45504</v>
      </c>
      <c r="Q755" s="7" t="str">
        <f>IF(Overall!S757&lt;&gt;"",_xlfn.VALUETOTEXT(Overall!S757),"")</f>
        <v>Jul</v>
      </c>
      <c r="R755" s="7">
        <f>IF(Overall!O757&lt;&gt;"", DATEVALUE(Overall!O757), "")</f>
        <v>45336</v>
      </c>
      <c r="S755" s="7">
        <f>IF(Overall!O757&lt;&gt;"", DATEVALUE(Overall!O757), 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 DATEVALUE(Overall!L758), "")</f>
        <v>45474</v>
      </c>
      <c r="P756" s="7">
        <f>IF(Overall!M758&lt;&gt;"", DATEVALUE(Overall!M758), "")</f>
        <v>45504</v>
      </c>
      <c r="Q756" s="7" t="str">
        <f>IF(Overall!S758&lt;&gt;"",_xlfn.VALUETOTEXT(Overall!S758),"")</f>
        <v>Jul</v>
      </c>
      <c r="R756" s="7">
        <f>IF(Overall!O758&lt;&gt;"", DATEVALUE(Overall!O758), "")</f>
        <v>45336</v>
      </c>
      <c r="S756" s="7">
        <f>IF(Overall!O758&lt;&gt;"", DATEVALUE(Overall!O758), 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 DATEVALUE(Overall!L759), "")</f>
        <v>45474</v>
      </c>
      <c r="P757" s="7">
        <f>IF(Overall!M759&lt;&gt;"", DATEVALUE(Overall!M759), "")</f>
        <v>45504</v>
      </c>
      <c r="Q757" s="7" t="str">
        <f>IF(Overall!S759&lt;&gt;"",_xlfn.VALUETOTEXT(Overall!S759),"")</f>
        <v>Jul</v>
      </c>
      <c r="R757" s="7">
        <f>IF(Overall!O759&lt;&gt;"", DATEVALUE(Overall!O759), "")</f>
        <v>45336</v>
      </c>
      <c r="S757" s="7">
        <f>IF(Overall!O759&lt;&gt;"", DATEVALUE(Overall!O759), 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 DATEVALUE(Overall!L760), "")</f>
        <v>45474</v>
      </c>
      <c r="P758" s="7">
        <f>IF(Overall!M760&lt;&gt;"", DATEVALUE(Overall!M760), "")</f>
        <v>45504</v>
      </c>
      <c r="Q758" s="7" t="str">
        <f>IF(Overall!S760&lt;&gt;"",_xlfn.VALUETOTEXT(Overall!S760),"")</f>
        <v>Jul</v>
      </c>
      <c r="R758" s="7">
        <f>IF(Overall!O760&lt;&gt;"", DATEVALUE(Overall!O760), "")</f>
        <v>45336</v>
      </c>
      <c r="S758" s="7">
        <f>IF(Overall!O760&lt;&gt;"", DATEVALUE(Overall!O760), 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 DATEVALUE(Overall!L761), "")</f>
        <v>45474</v>
      </c>
      <c r="P759" s="7">
        <f>IF(Overall!M761&lt;&gt;"", DATEVALUE(Overall!M761), "")</f>
        <v>45504</v>
      </c>
      <c r="Q759" s="7" t="str">
        <f>IF(Overall!S761&lt;&gt;"",_xlfn.VALUETOTEXT(Overall!S761),"")</f>
        <v>Jul</v>
      </c>
      <c r="R759" s="7">
        <f>IF(Overall!O761&lt;&gt;"", DATEVALUE(Overall!O761), "")</f>
        <v>45338</v>
      </c>
      <c r="S759" s="7">
        <f>IF(Overall!O761&lt;&gt;"", DATEVALUE(Overall!O761), 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 DATEVALUE(Overall!L762), "")</f>
        <v>45474</v>
      </c>
      <c r="P760" s="7">
        <f>IF(Overall!M762&lt;&gt;"", DATEVALUE(Overall!M762), "")</f>
        <v>45504</v>
      </c>
      <c r="Q760" s="7" t="str">
        <f>IF(Overall!S762&lt;&gt;"",_xlfn.VALUETOTEXT(Overall!S762),"")</f>
        <v>Jul</v>
      </c>
      <c r="R760" s="7">
        <f>IF(Overall!O762&lt;&gt;"", DATEVALUE(Overall!O762), "")</f>
        <v>45355</v>
      </c>
      <c r="S760" s="7">
        <f>IF(Overall!O762&lt;&gt;"", DATEVALUE(Overall!O762), 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 DATEVALUE(Overall!L763), "")</f>
        <v>45474</v>
      </c>
      <c r="P761" s="7">
        <f>IF(Overall!M763&lt;&gt;"", DATEVALUE(Overall!M763), "")</f>
        <v>45504</v>
      </c>
      <c r="Q761" s="7" t="str">
        <f>IF(Overall!S763&lt;&gt;"",_xlfn.VALUETOTEXT(Overall!S763),"")</f>
        <v>Jul</v>
      </c>
      <c r="R761" s="7">
        <f>IF(Overall!O763&lt;&gt;"", DATEVALUE(Overall!O763), "")</f>
        <v>45355</v>
      </c>
      <c r="S761" s="7">
        <f>IF(Overall!O763&lt;&gt;"", DATEVALUE(Overall!O763), 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 DATEVALUE(Overall!L764), "")</f>
        <v>45474</v>
      </c>
      <c r="P762" s="7">
        <f>IF(Overall!M764&lt;&gt;"", DATEVALUE(Overall!M764), "")</f>
        <v>45504</v>
      </c>
      <c r="Q762" s="7" t="str">
        <f>IF(Overall!S764&lt;&gt;"",_xlfn.VALUETOTEXT(Overall!S764),"")</f>
        <v>Jul</v>
      </c>
      <c r="R762" s="7">
        <f>IF(Overall!O764&lt;&gt;"", DATEVALUE(Overall!O764), "")</f>
        <v>45355</v>
      </c>
      <c r="S762" s="7">
        <f>IF(Overall!O764&lt;&gt;"", DATEVALUE(Overall!O764), 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 DATEVALUE(Overall!L765), "")</f>
        <v>45474</v>
      </c>
      <c r="P763" s="7">
        <f>IF(Overall!M765&lt;&gt;"", DATEVALUE(Overall!M765), "")</f>
        <v>45504</v>
      </c>
      <c r="Q763" s="7" t="str">
        <f>IF(Overall!S765&lt;&gt;"",_xlfn.VALUETOTEXT(Overall!S765),"")</f>
        <v>Jul</v>
      </c>
      <c r="R763" s="7">
        <f>IF(Overall!O765&lt;&gt;"", DATEVALUE(Overall!O765), "")</f>
        <v>45356</v>
      </c>
      <c r="S763" s="7">
        <f>IF(Overall!O765&lt;&gt;"", DATEVALUE(Overall!O765), 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 DATEVALUE(Overall!L766), "")</f>
        <v>45474</v>
      </c>
      <c r="P764" s="7">
        <f>IF(Overall!M766&lt;&gt;"", DATEVALUE(Overall!M766), "")</f>
        <v>45504</v>
      </c>
      <c r="Q764" s="7" t="str">
        <f>IF(Overall!S766&lt;&gt;"",_xlfn.VALUETOTEXT(Overall!S766),"")</f>
        <v>Jul</v>
      </c>
      <c r="R764" s="7">
        <f>IF(Overall!O766&lt;&gt;"", DATEVALUE(Overall!O766), "")</f>
        <v>45357</v>
      </c>
      <c r="S764" s="7">
        <f>IF(Overall!O766&lt;&gt;"", DATEVALUE(Overall!O766), 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 DATEVALUE(Overall!L767), "")</f>
        <v>45474</v>
      </c>
      <c r="P765" s="7">
        <f>IF(Overall!M767&lt;&gt;"", DATEVALUE(Overall!M767), "")</f>
        <v>45504</v>
      </c>
      <c r="Q765" s="7" t="str">
        <f>IF(Overall!S767&lt;&gt;"",_xlfn.VALUETOTEXT(Overall!S767),"")</f>
        <v>Jul</v>
      </c>
      <c r="R765" s="7">
        <f>IF(Overall!O767&lt;&gt;"", DATEVALUE(Overall!O767), "")</f>
        <v>45357</v>
      </c>
      <c r="S765" s="7">
        <f>IF(Overall!O767&lt;&gt;"", DATEVALUE(Overall!O767), 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 DATEVALUE(Overall!L768), "")</f>
        <v>45474</v>
      </c>
      <c r="P766" s="7">
        <f>IF(Overall!M768&lt;&gt;"", DATEVALUE(Overall!M768), "")</f>
        <v>45504</v>
      </c>
      <c r="Q766" s="7" t="str">
        <f>IF(Overall!S768&lt;&gt;"",_xlfn.VALUETOTEXT(Overall!S768),"")</f>
        <v>Jul</v>
      </c>
      <c r="R766" s="7">
        <f>IF(Overall!O768&lt;&gt;"", DATEVALUE(Overall!O768), "")</f>
        <v>45357</v>
      </c>
      <c r="S766" s="7">
        <f>IF(Overall!O768&lt;&gt;"", DATEVALUE(Overall!O768), 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 DATEVALUE(Overall!L769), "")</f>
        <v>45474</v>
      </c>
      <c r="P767" s="7">
        <f>IF(Overall!M769&lt;&gt;"", DATEVALUE(Overall!M769), "")</f>
        <v>45504</v>
      </c>
      <c r="Q767" s="7" t="str">
        <f>IF(Overall!S769&lt;&gt;"",_xlfn.VALUETOTEXT(Overall!S769),"")</f>
        <v>Jul</v>
      </c>
      <c r="R767" s="7">
        <f>IF(Overall!O769&lt;&gt;"", DATEVALUE(Overall!O769), "")</f>
        <v>45359</v>
      </c>
      <c r="S767" s="7">
        <f>IF(Overall!O769&lt;&gt;"", DATEVALUE(Overall!O769), 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 DATEVALUE(Overall!L770), "")</f>
        <v>45474</v>
      </c>
      <c r="P768" s="7">
        <f>IF(Overall!M770&lt;&gt;"", DATEVALUE(Overall!M770), "")</f>
        <v>45504</v>
      </c>
      <c r="Q768" s="7" t="str">
        <f>IF(Overall!S770&lt;&gt;"",_xlfn.VALUETOTEXT(Overall!S770),"")</f>
        <v>Jul</v>
      </c>
      <c r="R768" s="7">
        <f>IF(Overall!O770&lt;&gt;"", DATEVALUE(Overall!O770), "")</f>
        <v>45359</v>
      </c>
      <c r="S768" s="7">
        <f>IF(Overall!O770&lt;&gt;"", DATEVALUE(Overall!O770), 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 DATEVALUE(Overall!L771), "")</f>
        <v>45474</v>
      </c>
      <c r="P769" s="7">
        <f>IF(Overall!M771&lt;&gt;"", DATEVALUE(Overall!M771), "")</f>
        <v>45504</v>
      </c>
      <c r="Q769" s="7" t="str">
        <f>IF(Overall!S771&lt;&gt;"",_xlfn.VALUETOTEXT(Overall!S771),"")</f>
        <v>Jul</v>
      </c>
      <c r="R769" s="7">
        <f>IF(Overall!O771&lt;&gt;"", DATEVALUE(Overall!O771), "")</f>
        <v>45359</v>
      </c>
      <c r="S769" s="7">
        <f>IF(Overall!O771&lt;&gt;"", DATEVALUE(Overall!O771), 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 DATEVALUE(Overall!L772), "")</f>
        <v>45474</v>
      </c>
      <c r="P770" s="7">
        <f>IF(Overall!M772&lt;&gt;"", DATEVALUE(Overall!M772), "")</f>
        <v>45504</v>
      </c>
      <c r="Q770" s="7" t="str">
        <f>IF(Overall!S772&lt;&gt;"",_xlfn.VALUETOTEXT(Overall!S772),"")</f>
        <v>Jul</v>
      </c>
      <c r="R770" s="7">
        <f>IF(Overall!O772&lt;&gt;"", DATEVALUE(Overall!O772), "")</f>
        <v>45359</v>
      </c>
      <c r="S770" s="7">
        <f>IF(Overall!O772&lt;&gt;"", DATEVALUE(Overall!O772), 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 DATEVALUE(Overall!L773), "")</f>
        <v>45474</v>
      </c>
      <c r="P771" s="7">
        <f>IF(Overall!M773&lt;&gt;"", DATEVALUE(Overall!M773), "")</f>
        <v>45504</v>
      </c>
      <c r="Q771" s="7" t="str">
        <f>IF(Overall!S773&lt;&gt;"",_xlfn.VALUETOTEXT(Overall!S773),"")</f>
        <v>Jul</v>
      </c>
      <c r="R771" s="7">
        <f>IF(Overall!O773&lt;&gt;"", DATEVALUE(Overall!O773), "")</f>
        <v>45363</v>
      </c>
      <c r="S771" s="7">
        <f>IF(Overall!O773&lt;&gt;"", DATEVALUE(Overall!O773), 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 DATEVALUE(Overall!L774), "")</f>
        <v>45505</v>
      </c>
      <c r="P772" s="7">
        <f>IF(Overall!M774&lt;&gt;"", DATEVALUE(Overall!M774), "")</f>
        <v>45535</v>
      </c>
      <c r="Q772" s="7" t="str">
        <f>IF(Overall!S774&lt;&gt;"",_xlfn.VALUETOTEXT(Overall!S774),"")</f>
        <v>Aug</v>
      </c>
      <c r="R772" s="7">
        <f>IF(Overall!O774&lt;&gt;"", DATEVALUE(Overall!O774), "")</f>
        <v>45363</v>
      </c>
      <c r="S772" s="7">
        <f>IF(Overall!O774&lt;&gt;"", DATEVALUE(Overall!O774), 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 t="str">
        <f ca="1">IFERROR(IF(AND(NOW()&lt;= EOMONTH(DATE(YEAR($P772),8, 1), 0), Overall!$A774&lt;&gt;"", MONTH($O772) &lt;= 8, MONTH($P772) &gt;= 8), IF($T772 &lt;&gt; "", $H772/$T772, ""), ""), "")</f>
        <v/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 DATEVALUE(Overall!L775), "")</f>
        <v>45474</v>
      </c>
      <c r="P773" s="7">
        <f>IF(Overall!M775&lt;&gt;"", DATEVALUE(Overall!M775), "")</f>
        <v>45504</v>
      </c>
      <c r="Q773" s="7" t="str">
        <f>IF(Overall!S775&lt;&gt;"",_xlfn.VALUETOTEXT(Overall!S775),"")</f>
        <v>Jul</v>
      </c>
      <c r="R773" s="7">
        <f>IF(Overall!O775&lt;&gt;"", DATEVALUE(Overall!O775), "")</f>
        <v>45363</v>
      </c>
      <c r="S773" s="7">
        <f>IF(Overall!O775&lt;&gt;"", DATEVALUE(Overall!O775), 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 DATEVALUE(Overall!L776), "")</f>
        <v>45505</v>
      </c>
      <c r="P774" s="7">
        <f>IF(Overall!M776&lt;&gt;"", DATEVALUE(Overall!M776), "")</f>
        <v>45535</v>
      </c>
      <c r="Q774" s="7" t="str">
        <f>IF(Overall!S776&lt;&gt;"",_xlfn.VALUETOTEXT(Overall!S776),"")</f>
        <v>Aug</v>
      </c>
      <c r="R774" s="7">
        <f>IF(Overall!O776&lt;&gt;"", DATEVALUE(Overall!O776), "")</f>
        <v>45363</v>
      </c>
      <c r="S774" s="7">
        <f>IF(Overall!O776&lt;&gt;"", DATEVALUE(Overall!O776), 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 t="str">
        <f ca="1">IFERROR(IF(AND(NOW()&lt;= EOMONTH(DATE(YEAR($P774),8, 1), 0), Overall!$A776&lt;&gt;"", MONTH($O774) &lt;= 8, MONTH($P774) &gt;= 8), IF($T774 &lt;&gt; "", $H774/$T774, ""), ""), "")</f>
        <v/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 DATEVALUE(Overall!L777), "")</f>
        <v>45505</v>
      </c>
      <c r="P775" s="7">
        <f>IF(Overall!M777&lt;&gt;"", DATEVALUE(Overall!M777), "")</f>
        <v>45535</v>
      </c>
      <c r="Q775" s="7" t="str">
        <f>IF(Overall!S777&lt;&gt;"",_xlfn.VALUETOTEXT(Overall!S777),"")</f>
        <v>Aug</v>
      </c>
      <c r="R775" s="7">
        <f>IF(Overall!O777&lt;&gt;"", DATEVALUE(Overall!O777), "")</f>
        <v>45363</v>
      </c>
      <c r="S775" s="7">
        <f>IF(Overall!O777&lt;&gt;"", DATEVALUE(Overall!O777), 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 t="str">
        <f ca="1">IFERROR(IF(AND(NOW()&lt;= EOMONTH(DATE(YEAR($P775),8, 1), 0), Overall!$A777&lt;&gt;"", MONTH($O775) &lt;= 8, MONTH($P775) &gt;= 8), IF($T775 &lt;&gt; "", $H775/$T775, ""), ""), "")</f>
        <v/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 DATEVALUE(Overall!L778), "")</f>
        <v>45505</v>
      </c>
      <c r="P776" s="7">
        <f>IF(Overall!M778&lt;&gt;"", DATEVALUE(Overall!M778), "")</f>
        <v>45535</v>
      </c>
      <c r="Q776" s="7" t="str">
        <f>IF(Overall!S778&lt;&gt;"",_xlfn.VALUETOTEXT(Overall!S778),"")</f>
        <v>Aug</v>
      </c>
      <c r="R776" s="7">
        <f>IF(Overall!O778&lt;&gt;"", DATEVALUE(Overall!O778), "")</f>
        <v>45365</v>
      </c>
      <c r="S776" s="7">
        <f>IF(Overall!O778&lt;&gt;"", DATEVALUE(Overall!O778), 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 t="str">
        <f ca="1">IFERROR(IF(AND(NOW()&lt;= EOMONTH(DATE(YEAR($P776),8, 1), 0), Overall!$A778&lt;&gt;"", MONTH($O776) &lt;= 8, MONTH($P776) &gt;= 8), IF($T776 &lt;&gt; "", $H776/$T776, ""), ""), "")</f>
        <v/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 DATEVALUE(Overall!L779), "")</f>
        <v>45505</v>
      </c>
      <c r="P777" s="7">
        <f>IF(Overall!M779&lt;&gt;"", DATEVALUE(Overall!M779), "")</f>
        <v>45535</v>
      </c>
      <c r="Q777" s="7" t="str">
        <f>IF(Overall!S779&lt;&gt;"",_xlfn.VALUETOTEXT(Overall!S779),"")</f>
        <v>Aug</v>
      </c>
      <c r="R777" s="7">
        <f>IF(Overall!O779&lt;&gt;"", DATEVALUE(Overall!O779), "")</f>
        <v>45365</v>
      </c>
      <c r="S777" s="7">
        <f>IF(Overall!O779&lt;&gt;"", DATEVALUE(Overall!O779), 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 t="str">
        <f ca="1">IFERROR(IF(AND(NOW()&lt;= EOMONTH(DATE(YEAR($P777),8, 1), 0), Overall!$A779&lt;&gt;"", MONTH($O777) &lt;= 8, MONTH($P777) &gt;= 8), IF($T777 &lt;&gt; "", $H777/$T777, ""), ""), "")</f>
        <v/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 DATEVALUE(Overall!L780), "")</f>
        <v>45505</v>
      </c>
      <c r="P778" s="7">
        <f>IF(Overall!M780&lt;&gt;"", DATEVALUE(Overall!M780), "")</f>
        <v>45535</v>
      </c>
      <c r="Q778" s="7" t="str">
        <f>IF(Overall!S780&lt;&gt;"",_xlfn.VALUETOTEXT(Overall!S780),"")</f>
        <v>Aug</v>
      </c>
      <c r="R778" s="7">
        <f>IF(Overall!O780&lt;&gt;"", DATEVALUE(Overall!O780), "")</f>
        <v>45365</v>
      </c>
      <c r="S778" s="7">
        <f>IF(Overall!O780&lt;&gt;"", DATEVALUE(Overall!O780), 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 t="str">
        <f ca="1">IFERROR(IF(AND(NOW()&lt;= EOMONTH(DATE(YEAR($P778),8, 1), 0), Overall!$A780&lt;&gt;"", MONTH($O778) &lt;= 8, MONTH($P778) &gt;= 8), IF($T778 &lt;&gt; "", $H778/$T778, ""), ""), "")</f>
        <v/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 DATEVALUE(Overall!L781), "")</f>
        <v>45505</v>
      </c>
      <c r="P779" s="7">
        <f>IF(Overall!M781&lt;&gt;"", DATEVALUE(Overall!M781), "")</f>
        <v>45535</v>
      </c>
      <c r="Q779" s="7" t="str">
        <f>IF(Overall!S781&lt;&gt;"",_xlfn.VALUETOTEXT(Overall!S781),"")</f>
        <v>Aug</v>
      </c>
      <c r="R779" s="7">
        <f>IF(Overall!O781&lt;&gt;"", DATEVALUE(Overall!O781), "")</f>
        <v>45365</v>
      </c>
      <c r="S779" s="7">
        <f>IF(Overall!O781&lt;&gt;"", DATEVALUE(Overall!O781), 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 t="str">
        <f ca="1">IFERROR(IF(AND(NOW()&lt;= EOMONTH(DATE(YEAR($P779),8, 1), 0), Overall!$A781&lt;&gt;"", MONTH($O779) &lt;= 8, MONTH($P779) &gt;= 8), IF($T779 &lt;&gt; "", $H779/$T779, ""), ""), "")</f>
        <v/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 DATEVALUE(Overall!L782), "")</f>
        <v>45505</v>
      </c>
      <c r="P780" s="7">
        <f>IF(Overall!M782&lt;&gt;"", DATEVALUE(Overall!M782), "")</f>
        <v>45535</v>
      </c>
      <c r="Q780" s="7" t="str">
        <f>IF(Overall!S782&lt;&gt;"",_xlfn.VALUETOTEXT(Overall!S782),"")</f>
        <v>Aug</v>
      </c>
      <c r="R780" s="7">
        <f>IF(Overall!O782&lt;&gt;"", DATEVALUE(Overall!O782), "")</f>
        <v>45365</v>
      </c>
      <c r="S780" s="7">
        <f>IF(Overall!O782&lt;&gt;"", DATEVALUE(Overall!O782), 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 t="str">
        <f ca="1">IFERROR(IF(AND(NOW()&lt;= EOMONTH(DATE(YEAR($P780),8, 1), 0), Overall!$A782&lt;&gt;"", MONTH($O780) &lt;= 8, MONTH($P780) &gt;= 8), IF($T780 &lt;&gt; "", $H780/$T780, ""), ""), "")</f>
        <v/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 DATEVALUE(Overall!L783), "")</f>
        <v>45505</v>
      </c>
      <c r="P781" s="7">
        <f>IF(Overall!M783&lt;&gt;"", DATEVALUE(Overall!M783), "")</f>
        <v>45535</v>
      </c>
      <c r="Q781" s="7" t="str">
        <f>IF(Overall!S783&lt;&gt;"",_xlfn.VALUETOTEXT(Overall!S783),"")</f>
        <v>Aug</v>
      </c>
      <c r="R781" s="7">
        <f>IF(Overall!O783&lt;&gt;"", DATEVALUE(Overall!O783), "")</f>
        <v>45365</v>
      </c>
      <c r="S781" s="7">
        <f>IF(Overall!O783&lt;&gt;"", DATEVALUE(Overall!O783), 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 t="str">
        <f ca="1">IFERROR(IF(AND(NOW()&lt;= EOMONTH(DATE(YEAR($P781),8, 1), 0), Overall!$A783&lt;&gt;"", MONTH($O781) &lt;= 8, MONTH($P781) &gt;= 8), IF($T781 &lt;&gt; "", $H781/$T781, ""), ""), "")</f>
        <v/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 DATEVALUE(Overall!L784), "")</f>
        <v>45505</v>
      </c>
      <c r="P782" s="7">
        <f>IF(Overall!M784&lt;&gt;"", DATEVALUE(Overall!M784), "")</f>
        <v>45535</v>
      </c>
      <c r="Q782" s="7" t="str">
        <f>IF(Overall!S784&lt;&gt;"",_xlfn.VALUETOTEXT(Overall!S784),"")</f>
        <v>Aug</v>
      </c>
      <c r="R782" s="7">
        <f>IF(Overall!O784&lt;&gt;"", DATEVALUE(Overall!O784), "")</f>
        <v>45369</v>
      </c>
      <c r="S782" s="7">
        <f>IF(Overall!O784&lt;&gt;"", DATEVALUE(Overall!O784), 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 t="str">
        <f ca="1">IFERROR(IF(AND(NOW()&lt;= EOMONTH(DATE(YEAR($P782),8, 1), 0), Overall!$A784&lt;&gt;"", MONTH($O782) &lt;= 8, MONTH($P782) &gt;= 8), IF($T782 &lt;&gt; "", $H782/$T782, ""), ""), "")</f>
        <v/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 DATEVALUE(Overall!L785), "")</f>
        <v>45505</v>
      </c>
      <c r="P783" s="7">
        <f>IF(Overall!M785&lt;&gt;"", DATEVALUE(Overall!M785), "")</f>
        <v>45535</v>
      </c>
      <c r="Q783" s="7" t="str">
        <f>IF(Overall!S785&lt;&gt;"",_xlfn.VALUETOTEXT(Overall!S785),"")</f>
        <v>Aug</v>
      </c>
      <c r="R783" s="7">
        <f>IF(Overall!O785&lt;&gt;"", DATEVALUE(Overall!O785), "")</f>
        <v>45369</v>
      </c>
      <c r="S783" s="7">
        <f>IF(Overall!O785&lt;&gt;"", DATEVALUE(Overall!O785), 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 t="str">
        <f ca="1">IFERROR(IF(AND(NOW()&lt;= EOMONTH(DATE(YEAR($P783),8, 1), 0), Overall!$A785&lt;&gt;"", MONTH($O783) &lt;= 8, MONTH($P783) &gt;= 8), IF($T783 &lt;&gt; "", $H783/$T783, ""), ""), "")</f>
        <v/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 DATEVALUE(Overall!L786), "")</f>
        <v>45505</v>
      </c>
      <c r="P784" s="7">
        <f>IF(Overall!M786&lt;&gt;"", DATEVALUE(Overall!M786), "")</f>
        <v>45535</v>
      </c>
      <c r="Q784" s="7" t="str">
        <f>IF(Overall!S786&lt;&gt;"",_xlfn.VALUETOTEXT(Overall!S786),"")</f>
        <v>Aug</v>
      </c>
      <c r="R784" s="7">
        <f>IF(Overall!O786&lt;&gt;"", DATEVALUE(Overall!O786), "")</f>
        <v>45369</v>
      </c>
      <c r="S784" s="7">
        <f>IF(Overall!O786&lt;&gt;"", DATEVALUE(Overall!O786), 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 t="str">
        <f ca="1">IFERROR(IF(AND(NOW()&lt;= EOMONTH(DATE(YEAR($P784),8, 1), 0), Overall!$A786&lt;&gt;"", MONTH($O784) &lt;= 8, MONTH($P784) &gt;= 8), IF($T784 &lt;&gt; "", $H784/$T784, ""), ""), "")</f>
        <v/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 DATEVALUE(Overall!L787), "")</f>
        <v>45505</v>
      </c>
      <c r="P785" s="7">
        <f>IF(Overall!M787&lt;&gt;"", DATEVALUE(Overall!M787), "")</f>
        <v>45535</v>
      </c>
      <c r="Q785" s="7" t="str">
        <f>IF(Overall!S787&lt;&gt;"",_xlfn.VALUETOTEXT(Overall!S787),"")</f>
        <v>Aug</v>
      </c>
      <c r="R785" s="7">
        <f>IF(Overall!O787&lt;&gt;"", DATEVALUE(Overall!O787), "")</f>
        <v>45369</v>
      </c>
      <c r="S785" s="7">
        <f>IF(Overall!O787&lt;&gt;"", DATEVALUE(Overall!O787), 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 t="str">
        <f ca="1">IFERROR(IF(AND(NOW()&lt;= EOMONTH(DATE(YEAR($P785),8, 1), 0), Overall!$A787&lt;&gt;"", MONTH($O785) &lt;= 8, MONTH($P785) &gt;= 8), IF($T785 &lt;&gt; "", $H785/$T785, ""), ""), "")</f>
        <v/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 DATEVALUE(Overall!L788), "")</f>
        <v>45505</v>
      </c>
      <c r="P786" s="7">
        <f>IF(Overall!M788&lt;&gt;"", DATEVALUE(Overall!M788), "")</f>
        <v>45535</v>
      </c>
      <c r="Q786" s="7" t="str">
        <f>IF(Overall!S788&lt;&gt;"",_xlfn.VALUETOTEXT(Overall!S788),"")</f>
        <v>Aug</v>
      </c>
      <c r="R786" s="7">
        <f>IF(Overall!O788&lt;&gt;"", DATEVALUE(Overall!O788), "")</f>
        <v>45369</v>
      </c>
      <c r="S786" s="7">
        <f>IF(Overall!O788&lt;&gt;"", DATEVALUE(Overall!O788), 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 t="str">
        <f ca="1">IFERROR(IF(AND(NOW()&lt;= EOMONTH(DATE(YEAR($P786),8, 1), 0), Overall!$A788&lt;&gt;"", MONTH($O786) &lt;= 8, MONTH($P786) &gt;= 8), IF($T786 &lt;&gt; "", $H786/$T786, ""), ""), "")</f>
        <v/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 DATEVALUE(Overall!L789), "")</f>
        <v>45505</v>
      </c>
      <c r="P787" s="7">
        <f>IF(Overall!M789&lt;&gt;"", DATEVALUE(Overall!M789), "")</f>
        <v>45535</v>
      </c>
      <c r="Q787" s="7" t="str">
        <f>IF(Overall!S789&lt;&gt;"",_xlfn.VALUETOTEXT(Overall!S789),"")</f>
        <v>Aug</v>
      </c>
      <c r="R787" s="7">
        <f>IF(Overall!O789&lt;&gt;"", DATEVALUE(Overall!O789), "")</f>
        <v>45383</v>
      </c>
      <c r="S787" s="7">
        <f>IF(Overall!O789&lt;&gt;"", DATEVALUE(Overall!O789), 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 t="str">
        <f ca="1">IFERROR(IF(AND(NOW()&lt;= EOMONTH(DATE(YEAR($P787),8, 1), 0), Overall!$A789&lt;&gt;"", MONTH($O787) &lt;= 8, MONTH($P787) &gt;= 8), IF($T787 &lt;&gt; "", $H787/$T787, ""), ""), "")</f>
        <v/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 DATEVALUE(Overall!L790), "")</f>
        <v>45505</v>
      </c>
      <c r="P788" s="7">
        <f>IF(Overall!M790&lt;&gt;"", DATEVALUE(Overall!M790), "")</f>
        <v>45565</v>
      </c>
      <c r="Q788" s="7" t="str">
        <f>IF(Overall!S790&lt;&gt;"",_xlfn.VALUETOTEXT(Overall!S790),"")</f>
        <v>Aug-Sep</v>
      </c>
      <c r="R788" s="7">
        <f>IF(Overall!O790&lt;&gt;"", DATEVALUE(Overall!O790), "")</f>
        <v>45384</v>
      </c>
      <c r="S788" s="7">
        <f>IF(Overall!O790&lt;&gt;"", DATEVALUE(Overall!O790), 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 t="str">
        <f ca="1">IFERROR(IF(AND(NOW()&lt;= EOMONTH(DATE(YEAR($P788),8, 1), 0), Overall!$A790&lt;&gt;"", MONTH($O788) &lt;= 8, MONTH($P788) &gt;= 8), IF($T788 &lt;&gt; "", $H788/$T788, ""), ""), "")</f>
        <v/>
      </c>
      <c r="AP788" s="10" t="str">
        <f ca="1">IFERROR(IF(AND(NOW()&lt;= EOMONTH(DATE(YEAR($P788),9, 1), 0), Overall!$A790&lt;&gt;"", MONTH($O788) &lt;= 9, MONTH($P788) &gt;= 9), IF($T788 &lt;&gt; "", $H788/$T788, ""), ""), "")</f>
        <v/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 DATEVALUE(Overall!L791), "")</f>
        <v>45505</v>
      </c>
      <c r="P789" s="7">
        <f>IF(Overall!M791&lt;&gt;"", DATEVALUE(Overall!M791), "")</f>
        <v>45565</v>
      </c>
      <c r="Q789" s="7" t="str">
        <f>IF(Overall!S791&lt;&gt;"",_xlfn.VALUETOTEXT(Overall!S791),"")</f>
        <v>Aug-Sep</v>
      </c>
      <c r="R789" s="7">
        <f>IF(Overall!O791&lt;&gt;"", DATEVALUE(Overall!O791), "")</f>
        <v>45384</v>
      </c>
      <c r="S789" s="7">
        <f>IF(Overall!O791&lt;&gt;"", DATEVALUE(Overall!O791), 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 t="str">
        <f ca="1">IFERROR(IF(AND(NOW()&lt;= EOMONTH(DATE(YEAR($P789),8, 1), 0), Overall!$A791&lt;&gt;"", MONTH($O789) &lt;= 8, MONTH($P789) &gt;= 8), IF($T789 &lt;&gt; "", $H789/$T789, ""), ""), "")</f>
        <v/>
      </c>
      <c r="AP789" s="10" t="str">
        <f ca="1">IFERROR(IF(AND(NOW()&lt;= EOMONTH(DATE(YEAR($P789),9, 1), 0), Overall!$A791&lt;&gt;"", MONTH($O789) &lt;= 9, MONTH($P789) &gt;= 9), IF($T789 &lt;&gt; "", $H789/$T789, ""), ""), "")</f>
        <v/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 DATEVALUE(Overall!L792), "")</f>
        <v>45505</v>
      </c>
      <c r="P790" s="7">
        <f>IF(Overall!M792&lt;&gt;"", DATEVALUE(Overall!M792), "")</f>
        <v>45565</v>
      </c>
      <c r="Q790" s="7" t="str">
        <f>IF(Overall!S792&lt;&gt;"",_xlfn.VALUETOTEXT(Overall!S792),"")</f>
        <v>Aug-Sep</v>
      </c>
      <c r="R790" s="7">
        <f>IF(Overall!O792&lt;&gt;"", DATEVALUE(Overall!O792), "")</f>
        <v>45384</v>
      </c>
      <c r="S790" s="7">
        <f>IF(Overall!O792&lt;&gt;"", DATEVALUE(Overall!O792), 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 t="str">
        <f ca="1">IFERROR(IF(AND(NOW()&lt;= EOMONTH(DATE(YEAR($P790),8, 1), 0), Overall!$A792&lt;&gt;"", MONTH($O790) &lt;= 8, MONTH($P790) &gt;= 8), IF($T790 &lt;&gt; "", $H790/$T790, ""), ""), "")</f>
        <v/>
      </c>
      <c r="AP790" s="10" t="str">
        <f ca="1">IFERROR(IF(AND(NOW()&lt;= EOMONTH(DATE(YEAR($P790),9, 1), 0), Overall!$A792&lt;&gt;"", MONTH($O790) &lt;= 9, MONTH($P790) &gt;= 9), IF($T790 &lt;&gt; "", $H790/$T790, ""), ""), "")</f>
        <v/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 DATEVALUE(Overall!L793), "")</f>
        <v>45505</v>
      </c>
      <c r="P791" s="7">
        <f>IF(Overall!M793&lt;&gt;"", DATEVALUE(Overall!M793), "")</f>
        <v>45565</v>
      </c>
      <c r="Q791" s="7" t="str">
        <f>IF(Overall!S793&lt;&gt;"",_xlfn.VALUETOTEXT(Overall!S793),"")</f>
        <v>Aug-Sep</v>
      </c>
      <c r="R791" s="7">
        <f>IF(Overall!O793&lt;&gt;"", DATEVALUE(Overall!O793), "")</f>
        <v>45384</v>
      </c>
      <c r="S791" s="7">
        <f>IF(Overall!O793&lt;&gt;"", DATEVALUE(Overall!O793), 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 t="str">
        <f ca="1">IFERROR(IF(AND(NOW()&lt;= EOMONTH(DATE(YEAR($P791),8, 1), 0), Overall!$A793&lt;&gt;"", MONTH($O791) &lt;= 8, MONTH($P791) &gt;= 8), IF($T791 &lt;&gt; "", $H791/$T791, ""), ""), "")</f>
        <v/>
      </c>
      <c r="AP791" s="10" t="str">
        <f ca="1">IFERROR(IF(AND(NOW()&lt;= EOMONTH(DATE(YEAR($P791),9, 1), 0), Overall!$A793&lt;&gt;"", MONTH($O791) &lt;= 9, MONTH($P791) &gt;= 9), IF($T791 &lt;&gt; "", $H791/$T791, ""), ""), "")</f>
        <v/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 DATEVALUE(Overall!L794), "")</f>
        <v>45536</v>
      </c>
      <c r="P792" s="7">
        <f>IF(Overall!M794&lt;&gt;"", DATEVALUE(Overall!M794), "")</f>
        <v>45565</v>
      </c>
      <c r="Q792" s="7" t="str">
        <f>IF(Overall!S794&lt;&gt;"",_xlfn.VALUETOTEXT(Overall!S794),"")</f>
        <v>Sep</v>
      </c>
      <c r="R792" s="7">
        <f>IF(Overall!O794&lt;&gt;"", DATEVALUE(Overall!O794), "")</f>
        <v>45386</v>
      </c>
      <c r="S792" s="7">
        <f>IF(Overall!O794&lt;&gt;"", DATEVALUE(Overall!O794), 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 t="str">
        <f ca="1">IFERROR(IF(AND(NOW()&lt;= EOMONTH(DATE(YEAR($P792),9, 1), 0), Overall!$A794&lt;&gt;"", MONTH($O792) &lt;= 9, MONTH($P792) &gt;= 9), IF($T792 &lt;&gt; "", $H792/$T792, ""), ""), "")</f>
        <v/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 DATEVALUE(Overall!L795), "")</f>
        <v>45505</v>
      </c>
      <c r="P793" s="7">
        <f>IF(Overall!M795&lt;&gt;"", DATEVALUE(Overall!M795), "")</f>
        <v>45535</v>
      </c>
      <c r="Q793" s="7" t="str">
        <f>IF(Overall!S795&lt;&gt;"",_xlfn.VALUETOTEXT(Overall!S795),"")</f>
        <v>Aug</v>
      </c>
      <c r="R793" s="7">
        <f>IF(Overall!O795&lt;&gt;"", DATEVALUE(Overall!O795), "")</f>
        <v>45386</v>
      </c>
      <c r="S793" s="7">
        <f>IF(Overall!O795&lt;&gt;"", DATEVALUE(Overall!O795), 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 t="str">
        <f ca="1">IFERROR(IF(AND(NOW()&lt;= EOMONTH(DATE(YEAR($P793),8, 1), 0), Overall!$A795&lt;&gt;"", MONTH($O793) &lt;= 8, MONTH($P793) &gt;= 8), IF($T793 &lt;&gt; "", $H793/$T793, ""), ""), "")</f>
        <v/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 DATEVALUE(Overall!L796), "")</f>
        <v>45536</v>
      </c>
      <c r="P794" s="7">
        <f>IF(Overall!M796&lt;&gt;"", DATEVALUE(Overall!M796), "")</f>
        <v>45565</v>
      </c>
      <c r="Q794" s="7" t="str">
        <f>IF(Overall!S796&lt;&gt;"",_xlfn.VALUETOTEXT(Overall!S796),"")</f>
        <v>Sep</v>
      </c>
      <c r="R794" s="7">
        <f>IF(Overall!O796&lt;&gt;"", DATEVALUE(Overall!O796), "")</f>
        <v>45386</v>
      </c>
      <c r="S794" s="7">
        <f>IF(Overall!O796&lt;&gt;"", DATEVALUE(Overall!O796), 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 t="str">
        <f ca="1">IFERROR(IF(AND(NOW()&lt;= EOMONTH(DATE(YEAR($P794),9, 1), 0), Overall!$A796&lt;&gt;"", MONTH($O794) &lt;= 9, MONTH($P794) &gt;= 9), IF($T794 &lt;&gt; "", $H794/$T794, ""), ""), "")</f>
        <v/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 DATEVALUE(Overall!L797), "")</f>
        <v>45505</v>
      </c>
      <c r="P795" s="7">
        <f>IF(Overall!M797&lt;&gt;"", DATEVALUE(Overall!M797), "")</f>
        <v>45535</v>
      </c>
      <c r="Q795" s="7" t="str">
        <f>IF(Overall!S797&lt;&gt;"",_xlfn.VALUETOTEXT(Overall!S797),"")</f>
        <v>Aug</v>
      </c>
      <c r="R795" s="7">
        <f>IF(Overall!O797&lt;&gt;"", DATEVALUE(Overall!O797), "")</f>
        <v>45386</v>
      </c>
      <c r="S795" s="7">
        <f>IF(Overall!O797&lt;&gt;"", DATEVALUE(Overall!O797), 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 t="str">
        <f ca="1">IFERROR(IF(AND(NOW()&lt;= EOMONTH(DATE(YEAR($P795),8, 1), 0), Overall!$A797&lt;&gt;"", MONTH($O795) &lt;= 8, MONTH($P795) &gt;= 8), IF($T795 &lt;&gt; "", $H795/$T795, ""), ""), "")</f>
        <v/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 DATEVALUE(Overall!L798), "")</f>
        <v>45536</v>
      </c>
      <c r="P796" s="7">
        <f>IF(Overall!M798&lt;&gt;"", DATEVALUE(Overall!M798), "")</f>
        <v>45565</v>
      </c>
      <c r="Q796" s="7" t="str">
        <f>IF(Overall!S798&lt;&gt;"",_xlfn.VALUETOTEXT(Overall!S798),"")</f>
        <v>Sep</v>
      </c>
      <c r="R796" s="7">
        <f>IF(Overall!O798&lt;&gt;"", DATEVALUE(Overall!O798), "")</f>
        <v>45386</v>
      </c>
      <c r="S796" s="7">
        <f>IF(Overall!O798&lt;&gt;"", DATEVALUE(Overall!O798), 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 t="str">
        <f ca="1">IFERROR(IF(AND(NOW()&lt;= EOMONTH(DATE(YEAR($P796),9, 1), 0), Overall!$A798&lt;&gt;"", MONTH($O796) &lt;= 9, MONTH($P796) &gt;= 9), IF($T796 &lt;&gt; "", $H796/$T796, ""), ""), "")</f>
        <v/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 DATEVALUE(Overall!L799), "")</f>
        <v>45505</v>
      </c>
      <c r="P797" s="7">
        <f>IF(Overall!M799&lt;&gt;"", DATEVALUE(Overall!M799), "")</f>
        <v>45535</v>
      </c>
      <c r="Q797" s="7" t="str">
        <f>IF(Overall!S799&lt;&gt;"",_xlfn.VALUETOTEXT(Overall!S799),"")</f>
        <v>Aug</v>
      </c>
      <c r="R797" s="7">
        <f>IF(Overall!O799&lt;&gt;"", DATEVALUE(Overall!O799), "")</f>
        <v>45386</v>
      </c>
      <c r="S797" s="7">
        <f>IF(Overall!O799&lt;&gt;"", DATEVALUE(Overall!O799), 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 t="str">
        <f ca="1">IFERROR(IF(AND(NOW()&lt;= EOMONTH(DATE(YEAR($P797),8, 1), 0), Overall!$A799&lt;&gt;"", MONTH($O797) &lt;= 8, MONTH($P797) &gt;= 8), IF($T797 &lt;&gt; "", $H797/$T797, ""), ""), "")</f>
        <v/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 DATEVALUE(Overall!L800), "")</f>
        <v>45505</v>
      </c>
      <c r="P798" s="7">
        <f>IF(Overall!M800&lt;&gt;"", DATEVALUE(Overall!M800), "")</f>
        <v>45535</v>
      </c>
      <c r="Q798" s="7" t="str">
        <f>IF(Overall!S800&lt;&gt;"",_xlfn.VALUETOTEXT(Overall!S800),"")</f>
        <v>Aug</v>
      </c>
      <c r="R798" s="7">
        <f>IF(Overall!O800&lt;&gt;"", DATEVALUE(Overall!O800), "")</f>
        <v>45386</v>
      </c>
      <c r="S798" s="7">
        <f>IF(Overall!O800&lt;&gt;"", DATEVALUE(Overall!O800), 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 t="str">
        <f ca="1">IFERROR(IF(AND(NOW()&lt;= EOMONTH(DATE(YEAR($P798),8, 1), 0), Overall!$A800&lt;&gt;"", MONTH($O798) &lt;= 8, MONTH($P798) &gt;= 8), IF($T798 &lt;&gt; "", $H798/$T798, ""), ""), "")</f>
        <v/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 DATEVALUE(Overall!L801), "")</f>
        <v>45536</v>
      </c>
      <c r="P799" s="7">
        <f>IF(Overall!M801&lt;&gt;"", DATEVALUE(Overall!M801), "")</f>
        <v>45565</v>
      </c>
      <c r="Q799" s="7" t="str">
        <f>IF(Overall!S801&lt;&gt;"",_xlfn.VALUETOTEXT(Overall!S801),"")</f>
        <v>Sep</v>
      </c>
      <c r="R799" s="7">
        <f>IF(Overall!O801&lt;&gt;"", DATEVALUE(Overall!O801), "")</f>
        <v>45386</v>
      </c>
      <c r="S799" s="7">
        <f>IF(Overall!O801&lt;&gt;"", DATEVALUE(Overall!O801), 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 t="str">
        <f ca="1">IFERROR(IF(AND(NOW()&lt;= EOMONTH(DATE(YEAR($P799),9, 1), 0), Overall!$A801&lt;&gt;"", MONTH($O799) &lt;= 9, MONTH($P799) &gt;= 9), IF($T799 &lt;&gt; "", $H799/$T799, ""), ""), "")</f>
        <v/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 DATEVALUE(Overall!L802), "")</f>
        <v>45505</v>
      </c>
      <c r="P800" s="7">
        <f>IF(Overall!M802&lt;&gt;"", DATEVALUE(Overall!M802), "")</f>
        <v>45535</v>
      </c>
      <c r="Q800" s="7" t="str">
        <f>IF(Overall!S802&lt;&gt;"",_xlfn.VALUETOTEXT(Overall!S802),"")</f>
        <v>Aug</v>
      </c>
      <c r="R800" s="7">
        <f>IF(Overall!O802&lt;&gt;"", DATEVALUE(Overall!O802), "")</f>
        <v>45386</v>
      </c>
      <c r="S800" s="7">
        <f>IF(Overall!O802&lt;&gt;"", DATEVALUE(Overall!O802), 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 t="str">
        <f ca="1">IFERROR(IF(AND(NOW()&lt;= EOMONTH(DATE(YEAR($P800),8, 1), 0), Overall!$A802&lt;&gt;"", MONTH($O800) &lt;= 8, MONTH($P800) &gt;= 8), IF($T800 &lt;&gt; "", $H800/$T800, ""), ""), "")</f>
        <v/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 DATEVALUE(Overall!L803), "")</f>
        <v>45536</v>
      </c>
      <c r="P801" s="7">
        <f>IF(Overall!M803&lt;&gt;"", DATEVALUE(Overall!M803), "")</f>
        <v>45565</v>
      </c>
      <c r="Q801" s="7" t="str">
        <f>IF(Overall!S803&lt;&gt;"",_xlfn.VALUETOTEXT(Overall!S803),"")</f>
        <v>Sep</v>
      </c>
      <c r="R801" s="7">
        <f>IF(Overall!O803&lt;&gt;"", DATEVALUE(Overall!O803), "")</f>
        <v>45386</v>
      </c>
      <c r="S801" s="7">
        <f>IF(Overall!O803&lt;&gt;"", DATEVALUE(Overall!O803), 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 t="str">
        <f ca="1">IFERROR(IF(AND(NOW()&lt;= EOMONTH(DATE(YEAR($P801),9, 1), 0), Overall!$A803&lt;&gt;"", MONTH($O801) &lt;= 9, MONTH($P801) &gt;= 9), IF($T801 &lt;&gt; "", $H801/$T801, ""), ""), "")</f>
        <v/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 DATEVALUE(Overall!L804), "")</f>
        <v>45505</v>
      </c>
      <c r="P802" s="7">
        <f>IF(Overall!M804&lt;&gt;"", DATEVALUE(Overall!M804), "")</f>
        <v>45535</v>
      </c>
      <c r="Q802" s="7" t="str">
        <f>IF(Overall!S804&lt;&gt;"",_xlfn.VALUETOTEXT(Overall!S804),"")</f>
        <v>Aug</v>
      </c>
      <c r="R802" s="7">
        <f>IF(Overall!O804&lt;&gt;"", DATEVALUE(Overall!O804), "")</f>
        <v>45387</v>
      </c>
      <c r="S802" s="7">
        <f>IF(Overall!O804&lt;&gt;"", DATEVALUE(Overall!O804), 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 t="str">
        <f ca="1">IFERROR(IF(AND(NOW()&lt;= EOMONTH(DATE(YEAR($P802),8, 1), 0), Overall!$A804&lt;&gt;"", MONTH($O802) &lt;= 8, MONTH($P802) &gt;= 8), IF($T802 &lt;&gt; "", $H802/$T802, ""), ""), "")</f>
        <v/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 DATEVALUE(Overall!L805), "")</f>
        <v>45505</v>
      </c>
      <c r="P803" s="7">
        <f>IF(Overall!M805&lt;&gt;"", DATEVALUE(Overall!M805), "")</f>
        <v>45535</v>
      </c>
      <c r="Q803" s="7" t="str">
        <f>IF(Overall!S805&lt;&gt;"",_xlfn.VALUETOTEXT(Overall!S805),"")</f>
        <v>Aug</v>
      </c>
      <c r="R803" s="7">
        <f>IF(Overall!O805&lt;&gt;"", DATEVALUE(Overall!O805), "")</f>
        <v>45387</v>
      </c>
      <c r="S803" s="7">
        <f>IF(Overall!O805&lt;&gt;"", DATEVALUE(Overall!O805), 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 t="str">
        <f ca="1">IFERROR(IF(AND(NOW()&lt;= EOMONTH(DATE(YEAR($P803),8, 1), 0), Overall!$A805&lt;&gt;"", MONTH($O803) &lt;= 8, MONTH($P803) &gt;= 8), IF($T803 &lt;&gt; "", $H803/$T803, ""), ""), "")</f>
        <v/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 DATEVALUE(Overall!L806), "")</f>
        <v>45536</v>
      </c>
      <c r="P804" s="7">
        <f>IF(Overall!M806&lt;&gt;"", DATEVALUE(Overall!M806), "")</f>
        <v>45565</v>
      </c>
      <c r="Q804" s="7" t="str">
        <f>IF(Overall!S806&lt;&gt;"",_xlfn.VALUETOTEXT(Overall!S806),"")</f>
        <v>Sep</v>
      </c>
      <c r="R804" s="7">
        <f>IF(Overall!O806&lt;&gt;"", DATEVALUE(Overall!O806), "")</f>
        <v>45387</v>
      </c>
      <c r="S804" s="7">
        <f>IF(Overall!O806&lt;&gt;"", DATEVALUE(Overall!O806), 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 t="str">
        <f ca="1">IFERROR(IF(AND(NOW()&lt;= EOMONTH(DATE(YEAR($P804),9, 1), 0), Overall!$A806&lt;&gt;"", MONTH($O804) &lt;= 9, MONTH($P804) &gt;= 9), IF($T804 &lt;&gt; "", $H804/$T804, ""), ""), "")</f>
        <v/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 DATEVALUE(Overall!L807), "")</f>
        <v>45505</v>
      </c>
      <c r="P805" s="7">
        <f>IF(Overall!M807&lt;&gt;"", DATEVALUE(Overall!M807), "")</f>
        <v>45535</v>
      </c>
      <c r="Q805" s="7" t="str">
        <f>IF(Overall!S807&lt;&gt;"",_xlfn.VALUETOTEXT(Overall!S807),"")</f>
        <v>Aug</v>
      </c>
      <c r="R805" s="7">
        <f>IF(Overall!O807&lt;&gt;"", DATEVALUE(Overall!O807), "")</f>
        <v>45387</v>
      </c>
      <c r="S805" s="7">
        <f>IF(Overall!O807&lt;&gt;"", DATEVALUE(Overall!O807), 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 t="str">
        <f ca="1">IFERROR(IF(AND(NOW()&lt;= EOMONTH(DATE(YEAR($P805),8, 1), 0), Overall!$A807&lt;&gt;"", MONTH($O805) &lt;= 8, MONTH($P805) &gt;= 8), IF($T805 &lt;&gt; "", $H805/$T805, ""), ""), "")</f>
        <v/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 DATEVALUE(Overall!L808), "")</f>
        <v>45536</v>
      </c>
      <c r="P806" s="7">
        <f>IF(Overall!M808&lt;&gt;"", DATEVALUE(Overall!M808), "")</f>
        <v>45565</v>
      </c>
      <c r="Q806" s="7" t="str">
        <f>IF(Overall!S808&lt;&gt;"",_xlfn.VALUETOTEXT(Overall!S808),"")</f>
        <v>Sep</v>
      </c>
      <c r="R806" s="7">
        <f>IF(Overall!O808&lt;&gt;"", DATEVALUE(Overall!O808), "")</f>
        <v>45387</v>
      </c>
      <c r="S806" s="7">
        <f>IF(Overall!O808&lt;&gt;"", DATEVALUE(Overall!O808), 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 t="str">
        <f ca="1">IFERROR(IF(AND(NOW()&lt;= EOMONTH(DATE(YEAR($P806),9, 1), 0), Overall!$A808&lt;&gt;"", MONTH($O806) &lt;= 9, MONTH($P806) &gt;= 9), IF($T806 &lt;&gt; "", $H806/$T806, ""), ""), "")</f>
        <v/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 DATEVALUE(Overall!L809), "")</f>
        <v>45536</v>
      </c>
      <c r="P807" s="7">
        <f>IF(Overall!M809&lt;&gt;"", DATEVALUE(Overall!M809), "")</f>
        <v>45565</v>
      </c>
      <c r="Q807" s="7" t="str">
        <f>IF(Overall!S809&lt;&gt;"",_xlfn.VALUETOTEXT(Overall!S809),"")</f>
        <v>Sep</v>
      </c>
      <c r="R807" s="7">
        <f>IF(Overall!O809&lt;&gt;"", DATEVALUE(Overall!O809), "")</f>
        <v>45387</v>
      </c>
      <c r="S807" s="7">
        <f>IF(Overall!O809&lt;&gt;"", DATEVALUE(Overall!O809), 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 t="str">
        <f ca="1">IFERROR(IF(AND(NOW()&lt;= EOMONTH(DATE(YEAR($P807),9, 1), 0), Overall!$A809&lt;&gt;"", MONTH($O807) &lt;= 9, MONTH($P807) &gt;= 9), IF($T807 &lt;&gt; "", $H807/$T807, ""), ""), "")</f>
        <v/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 DATEVALUE(Overall!L810), "")</f>
        <v>45536</v>
      </c>
      <c r="P808" s="7">
        <f>IF(Overall!M810&lt;&gt;"", DATEVALUE(Overall!M810), "")</f>
        <v>45565</v>
      </c>
      <c r="Q808" s="7" t="str">
        <f>IF(Overall!S810&lt;&gt;"",_xlfn.VALUETOTEXT(Overall!S810),"")</f>
        <v>Sep</v>
      </c>
      <c r="R808" s="7">
        <f>IF(Overall!O810&lt;&gt;"", DATEVALUE(Overall!O810), "")</f>
        <v>45387</v>
      </c>
      <c r="S808" s="7">
        <f>IF(Overall!O810&lt;&gt;"", DATEVALUE(Overall!O810), 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 t="str">
        <f ca="1">IFERROR(IF(AND(NOW()&lt;= EOMONTH(DATE(YEAR($P808),9, 1), 0), Overall!$A810&lt;&gt;"", MONTH($O808) &lt;= 9, MONTH($P808) &gt;= 9), IF($T808 &lt;&gt; "", $H808/$T808, ""), ""), "")</f>
        <v/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 DATEVALUE(Overall!L811), "")</f>
        <v>45536</v>
      </c>
      <c r="P809" s="7">
        <f>IF(Overall!M811&lt;&gt;"", DATEVALUE(Overall!M811), "")</f>
        <v>45565</v>
      </c>
      <c r="Q809" s="7" t="str">
        <f>IF(Overall!S811&lt;&gt;"",_xlfn.VALUETOTEXT(Overall!S811),"")</f>
        <v>Sep</v>
      </c>
      <c r="R809" s="7">
        <f>IF(Overall!O811&lt;&gt;"", DATEVALUE(Overall!O811), "")</f>
        <v>45387</v>
      </c>
      <c r="S809" s="7">
        <f>IF(Overall!O811&lt;&gt;"", DATEVALUE(Overall!O811), 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 t="str">
        <f ca="1">IFERROR(IF(AND(NOW()&lt;= EOMONTH(DATE(YEAR($P809),9, 1), 0), Overall!$A811&lt;&gt;"", MONTH($O809) &lt;= 9, MONTH($P809) &gt;= 9), IF($T809 &lt;&gt; "", $H809/$T809, ""), ""), "")</f>
        <v/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 DATEVALUE(Overall!L812), "")</f>
        <v>45536</v>
      </c>
      <c r="P810" s="7">
        <f>IF(Overall!M812&lt;&gt;"", DATEVALUE(Overall!M812), "")</f>
        <v>45565</v>
      </c>
      <c r="Q810" s="7" t="str">
        <f>IF(Overall!S812&lt;&gt;"",_xlfn.VALUETOTEXT(Overall!S812),"")</f>
        <v>Sep</v>
      </c>
      <c r="R810" s="7">
        <f>IF(Overall!O812&lt;&gt;"", DATEVALUE(Overall!O812), "")</f>
        <v>45390</v>
      </c>
      <c r="S810" s="7">
        <f>IF(Overall!O812&lt;&gt;"", DATEVALUE(Overall!O812), 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 t="str">
        <f ca="1">IFERROR(IF(AND(NOW()&lt;= EOMONTH(DATE(YEAR($P810),9, 1), 0), Overall!$A812&lt;&gt;"", MONTH($O810) &lt;= 9, MONTH($P810) &gt;= 9), IF($T810 &lt;&gt; "", $H810/$T810, ""), ""), "")</f>
        <v/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 DATEVALUE(Overall!L813), "")</f>
        <v>45536</v>
      </c>
      <c r="P811" s="7">
        <f>IF(Overall!M813&lt;&gt;"", DATEVALUE(Overall!M813), "")</f>
        <v>45565</v>
      </c>
      <c r="Q811" s="7" t="str">
        <f>IF(Overall!S813&lt;&gt;"",_xlfn.VALUETOTEXT(Overall!S813),"")</f>
        <v>Sep</v>
      </c>
      <c r="R811" s="7">
        <f>IF(Overall!O813&lt;&gt;"", DATEVALUE(Overall!O813), "")</f>
        <v>45394</v>
      </c>
      <c r="S811" s="7">
        <f>IF(Overall!O813&lt;&gt;"", DATEVALUE(Overall!O813), 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 t="str">
        <f ca="1">IFERROR(IF(AND(NOW()&lt;= EOMONTH(DATE(YEAR($P811),9, 1), 0), Overall!$A813&lt;&gt;"", MONTH($O811) &lt;= 9, MONTH($P811) &gt;= 9), IF($T811 &lt;&gt; "", $H811/$T811, ""), ""), "")</f>
        <v/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 DATEVALUE(Overall!L814), "")</f>
        <v>45536</v>
      </c>
      <c r="P812" s="7">
        <f>IF(Overall!M814&lt;&gt;"", DATEVALUE(Overall!M814), "")</f>
        <v>45565</v>
      </c>
      <c r="Q812" s="7" t="str">
        <f>IF(Overall!S814&lt;&gt;"",_xlfn.VALUETOTEXT(Overall!S814),"")</f>
        <v>Sep</v>
      </c>
      <c r="R812" s="7">
        <f>IF(Overall!O814&lt;&gt;"", DATEVALUE(Overall!O814), "")</f>
        <v>45394</v>
      </c>
      <c r="S812" s="7">
        <f>IF(Overall!O814&lt;&gt;"", DATEVALUE(Overall!O814), 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 t="str">
        <f ca="1">IFERROR(IF(AND(NOW()&lt;= EOMONTH(DATE(YEAR($P812),9, 1), 0), Overall!$A814&lt;&gt;"", MONTH($O812) &lt;= 9, MONTH($P812) &gt;= 9), IF($T812 &lt;&gt; "", $H812/$T812, ""), ""), "")</f>
        <v/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 DATEVALUE(Overall!L815), "")</f>
        <v>45536</v>
      </c>
      <c r="P813" s="7">
        <f>IF(Overall!M815&lt;&gt;"", DATEVALUE(Overall!M815), "")</f>
        <v>45565</v>
      </c>
      <c r="Q813" s="7" t="str">
        <f>IF(Overall!S815&lt;&gt;"",_xlfn.VALUETOTEXT(Overall!S815),"")</f>
        <v>Sep</v>
      </c>
      <c r="R813" s="7">
        <f>IF(Overall!O815&lt;&gt;"", DATEVALUE(Overall!O815), "")</f>
        <v>45394</v>
      </c>
      <c r="S813" s="7">
        <f>IF(Overall!O815&lt;&gt;"", DATEVALUE(Overall!O815), 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 t="str">
        <f ca="1">IFERROR(IF(AND(NOW()&lt;= EOMONTH(DATE(YEAR($P813),9, 1), 0), Overall!$A815&lt;&gt;"", MONTH($O813) &lt;= 9, MONTH($P813) &gt;= 9), IF($T813 &lt;&gt; "", $H813/$T813, ""), ""), "")</f>
        <v/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 DATEVALUE(Overall!L816), "")</f>
        <v>45536</v>
      </c>
      <c r="P814" s="7">
        <f>IF(Overall!M816&lt;&gt;"", DATEVALUE(Overall!M816), "")</f>
        <v>45565</v>
      </c>
      <c r="Q814" s="7" t="str">
        <f>IF(Overall!S816&lt;&gt;"",_xlfn.VALUETOTEXT(Overall!S816),"")</f>
        <v>Sep</v>
      </c>
      <c r="R814" s="7">
        <f>IF(Overall!O816&lt;&gt;"", DATEVALUE(Overall!O816), "")</f>
        <v>45394</v>
      </c>
      <c r="S814" s="7">
        <f>IF(Overall!O816&lt;&gt;"", DATEVALUE(Overall!O816), 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 t="str">
        <f ca="1">IFERROR(IF(AND(NOW()&lt;= EOMONTH(DATE(YEAR($P814),9, 1), 0), Overall!$A816&lt;&gt;"", MONTH($O814) &lt;= 9, MONTH($P814) &gt;= 9), IF($T814 &lt;&gt; "", $H814/$T814, ""), ""), "")</f>
        <v/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 DATEVALUE(Overall!L817), "")</f>
        <v>45474</v>
      </c>
      <c r="P815" s="7">
        <f>IF(Overall!M817&lt;&gt;"", DATEVALUE(Overall!M817), "")</f>
        <v>45565</v>
      </c>
      <c r="Q815" s="7" t="str">
        <f>IF(Overall!S817&lt;&gt;"",_xlfn.VALUETOTEXT(Overall!S817),"")</f>
        <v>Jul-Sep</v>
      </c>
      <c r="R815" s="7">
        <f>IF(Overall!O817&lt;&gt;"", DATEVALUE(Overall!O817), "")</f>
        <v>45407</v>
      </c>
      <c r="S815" s="7">
        <f>IF(Overall!O817&lt;&gt;"", DATEVALUE(Overall!O817), 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 t="str">
        <f ca="1">IFERROR(IF(AND(NOW()&lt;= EOMONTH(DATE(YEAR($P815),8, 1), 0), Overall!$A817&lt;&gt;"", MONTH($O815) &lt;= 8, MONTH($P815) &gt;= 8), IF($T815 &lt;&gt; "", $H815/$T815, ""), ""), "")</f>
        <v/>
      </c>
      <c r="AP815" s="10" t="str">
        <f ca="1">IFERROR(IF(AND(NOW()&lt;= EOMONTH(DATE(YEAR($P815),9, 1), 0), Overall!$A817&lt;&gt;"", MONTH($O815) &lt;= 9, MONTH($P815) &gt;= 9), IF($T815 &lt;&gt; "", $H815/$T815, ""), ""), "")</f>
        <v/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 DATEVALUE(Overall!L818), "")</f>
        <v>45474</v>
      </c>
      <c r="P816" s="7">
        <f>IF(Overall!M818&lt;&gt;"", DATEVALUE(Overall!M818), "")</f>
        <v>45535</v>
      </c>
      <c r="Q816" s="7" t="str">
        <f>IF(Overall!S818&lt;&gt;"",_xlfn.VALUETOTEXT(Overall!S818),"")</f>
        <v>Jul-Aug</v>
      </c>
      <c r="R816" s="7">
        <f>IF(Overall!O818&lt;&gt;"", DATEVALUE(Overall!O818), "")</f>
        <v>45408</v>
      </c>
      <c r="S816" s="7">
        <f>IF(Overall!O818&lt;&gt;"", DATEVALUE(Overall!O818), 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 t="str">
        <f ca="1">IFERROR(IF(AND(NOW()&lt;= EOMONTH(DATE(YEAR($P816),8, 1), 0), Overall!$A818&lt;&gt;"", MONTH($O816) &lt;= 8, MONTH($P816) &gt;= 8), IF($T816 &lt;&gt; "", $H816/$T816, ""), ""), "")</f>
        <v/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 DATEVALUE(Overall!L819), "")</f>
        <v>45474</v>
      </c>
      <c r="P817" s="7">
        <f>IF(Overall!M819&lt;&gt;"", DATEVALUE(Overall!M819), "")</f>
        <v>45535</v>
      </c>
      <c r="Q817" s="7" t="str">
        <f>IF(Overall!S819&lt;&gt;"",_xlfn.VALUETOTEXT(Overall!S819),"")</f>
        <v>Jul-Aug</v>
      </c>
      <c r="R817" s="7">
        <f>IF(Overall!O819&lt;&gt;"", DATEVALUE(Overall!O819), "")</f>
        <v>45408</v>
      </c>
      <c r="S817" s="7">
        <f>IF(Overall!O819&lt;&gt;"", DATEVALUE(Overall!O819), 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 t="str">
        <f ca="1">IFERROR(IF(AND(NOW()&lt;= EOMONTH(DATE(YEAR($P817),8, 1), 0), Overall!$A819&lt;&gt;"", MONTH($O817) &lt;= 8, MONTH($P817) &gt;= 8), IF($T817 &lt;&gt; "", $H817/$T817, ""), ""), "")</f>
        <v/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 DATEVALUE(Overall!L820), "")</f>
        <v>45474</v>
      </c>
      <c r="P818" s="7">
        <f>IF(Overall!M820&lt;&gt;"", DATEVALUE(Overall!M820), "")</f>
        <v>45535</v>
      </c>
      <c r="Q818" s="7" t="str">
        <f>IF(Overall!S820&lt;&gt;"",_xlfn.VALUETOTEXT(Overall!S820),"")</f>
        <v>Jul-Aug</v>
      </c>
      <c r="R818" s="7">
        <f>IF(Overall!O820&lt;&gt;"", DATEVALUE(Overall!O820), "")</f>
        <v>45408</v>
      </c>
      <c r="S818" s="7">
        <f>IF(Overall!O820&lt;&gt;"", DATEVALUE(Overall!O820), 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 t="str">
        <f ca="1">IFERROR(IF(AND(NOW()&lt;= EOMONTH(DATE(YEAR($P818),8, 1), 0), Overall!$A820&lt;&gt;"", MONTH($O818) &lt;= 8, MONTH($P818) &gt;= 8), IF($T818 &lt;&gt; "", $H818/$T818, ""), ""), "")</f>
        <v/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 DATEVALUE(Overall!L821), "")</f>
        <v>45474</v>
      </c>
      <c r="P819" s="7">
        <f>IF(Overall!M821&lt;&gt;"", DATEVALUE(Overall!M821), "")</f>
        <v>45535</v>
      </c>
      <c r="Q819" s="7" t="str">
        <f>IF(Overall!S821&lt;&gt;"",_xlfn.VALUETOTEXT(Overall!S821),"")</f>
        <v>Jul-Aug</v>
      </c>
      <c r="R819" s="7">
        <f>IF(Overall!O821&lt;&gt;"", DATEVALUE(Overall!O821), "")</f>
        <v>45408</v>
      </c>
      <c r="S819" s="7">
        <f>IF(Overall!O821&lt;&gt;"", DATEVALUE(Overall!O821), 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 t="str">
        <f ca="1">IFERROR(IF(AND(NOW()&lt;= EOMONTH(DATE(YEAR($P819),8, 1), 0), Overall!$A821&lt;&gt;"", MONTH($O819) &lt;= 8, MONTH($P819) &gt;= 8), IF($T819 &lt;&gt; "", $H819/$T819, ""), ""), "")</f>
        <v/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 DATEVALUE(Overall!L822), "")</f>
        <v>45474</v>
      </c>
      <c r="P820" s="7">
        <f>IF(Overall!M822&lt;&gt;"", DATEVALUE(Overall!M822), "")</f>
        <v>45535</v>
      </c>
      <c r="Q820" s="7" t="str">
        <f>IF(Overall!S822&lt;&gt;"",_xlfn.VALUETOTEXT(Overall!S822),"")</f>
        <v>Jul-Aug</v>
      </c>
      <c r="R820" s="7">
        <f>IF(Overall!O822&lt;&gt;"", DATEVALUE(Overall!O822), "")</f>
        <v>45408</v>
      </c>
      <c r="S820" s="7">
        <f>IF(Overall!O822&lt;&gt;"", DATEVALUE(Overall!O822), 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 t="str">
        <f ca="1">IFERROR(IF(AND(NOW()&lt;= EOMONTH(DATE(YEAR($P820),8, 1), 0), Overall!$A822&lt;&gt;"", MONTH($O820) &lt;= 8, MONTH($P820) &gt;= 8), IF($T820 &lt;&gt; "", $H820/$T820, ""), ""), "")</f>
        <v/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 DATEVALUE(Overall!L823), "")</f>
        <v>45536</v>
      </c>
      <c r="P821" s="7">
        <f>IF(Overall!M823&lt;&gt;"", DATEVALUE(Overall!M823), "")</f>
        <v>45596</v>
      </c>
      <c r="Q821" s="7" t="str">
        <f>IF(Overall!S823&lt;&gt;"",_xlfn.VALUETOTEXT(Overall!S823),"")</f>
        <v>Sep-Oct</v>
      </c>
      <c r="R821" s="7">
        <f>IF(Overall!O823&lt;&gt;"", DATEVALUE(Overall!O823), "")</f>
        <v>45408</v>
      </c>
      <c r="S821" s="7">
        <f>IF(Overall!O823&lt;&gt;"", DATEVALUE(Overall!O823), 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 t="str">
        <f ca="1">IFERROR(IF(AND(NOW()&lt;= EOMONTH(DATE(YEAR($P821),9, 1), 0), Overall!$A823&lt;&gt;"", MONTH($O821) &lt;= 9, MONTH($P821) &gt;= 9), IF($T821 &lt;&gt; "", $H821/$T821, ""), ""), "")</f>
        <v/>
      </c>
      <c r="AQ821" s="10" t="str">
        <f ca="1">IFERROR(IF(AND(NOW()&lt;= EOMONTH(DATE(YEAR($P821),10, 1), 0), Overall!$A823&lt;&gt;"", MONTH($O821) &lt;= 10, MONTH($P821) &gt;= 10), IF($T821 &lt;&gt; "", $H821/$T821, ""), ""), "")</f>
        <v/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 DATEVALUE(Overall!L824), "")</f>
        <v>45474</v>
      </c>
      <c r="P822" s="7">
        <f>IF(Overall!M824&lt;&gt;"", DATEVALUE(Overall!M824), "")</f>
        <v>45504</v>
      </c>
      <c r="Q822" s="7" t="str">
        <f>IF(Overall!S824&lt;&gt;"",_xlfn.VALUETOTEXT(Overall!S824),"")</f>
        <v>Jul</v>
      </c>
      <c r="R822" s="7">
        <f>IF(Overall!O824&lt;&gt;"", DATEVALUE(Overall!O824), "")</f>
        <v>45408</v>
      </c>
      <c r="S822" s="7">
        <f>IF(Overall!O824&lt;&gt;"", DATEVALUE(Overall!O824), 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 DATEVALUE(Overall!L825), "")</f>
        <v>45505</v>
      </c>
      <c r="P823" s="7">
        <f>IF(Overall!M825&lt;&gt;"", DATEVALUE(Overall!M825), "")</f>
        <v>45535</v>
      </c>
      <c r="Q823" s="7" t="str">
        <f>IF(Overall!S825&lt;&gt;"",_xlfn.VALUETOTEXT(Overall!S825),"")</f>
        <v>Aug</v>
      </c>
      <c r="R823" s="7">
        <f>IF(Overall!O825&lt;&gt;"", DATEVALUE(Overall!O825), "")</f>
        <v>45408</v>
      </c>
      <c r="S823" s="7">
        <f>IF(Overall!O825&lt;&gt;"", DATEVALUE(Overall!O825), 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 t="str">
        <f ca="1">IFERROR(IF(AND(NOW()&lt;= EOMONTH(DATE(YEAR($P823),8, 1), 0), Overall!$A825&lt;&gt;"", MONTH($O823) &lt;= 8, MONTH($P823) &gt;= 8), IF($T823 &lt;&gt; "", $H823/$T823, ""), ""), "")</f>
        <v/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 DATEVALUE(Overall!L826), "")</f>
        <v>45536</v>
      </c>
      <c r="P824" s="7">
        <f>IF(Overall!M826&lt;&gt;"", DATEVALUE(Overall!M826), "")</f>
        <v>45565</v>
      </c>
      <c r="Q824" s="7" t="str">
        <f>IF(Overall!S826&lt;&gt;"",_xlfn.VALUETOTEXT(Overall!S826),"")</f>
        <v>Sep</v>
      </c>
      <c r="R824" s="7">
        <f>IF(Overall!O826&lt;&gt;"", DATEVALUE(Overall!O826), "")</f>
        <v>45419</v>
      </c>
      <c r="S824" s="7">
        <f>IF(Overall!O826&lt;&gt;"", DATEVALUE(Overall!O826), 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 t="str">
        <f ca="1">IFERROR(IF(AND(NOW()&lt;= EOMONTH(DATE(YEAR($P824),9, 1), 0), Overall!$A826&lt;&gt;"", MONTH($O824) &lt;= 9, MONTH($P824) &gt;= 9), IF($T824 &lt;&gt; "", $H824/$T824, ""), ""), "")</f>
        <v/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 DATEVALUE(Overall!L827), "")</f>
        <v>45536</v>
      </c>
      <c r="P825" s="7">
        <f>IF(Overall!M827&lt;&gt;"", DATEVALUE(Overall!M827), "")</f>
        <v>45565</v>
      </c>
      <c r="Q825" s="7" t="str">
        <f>IF(Overall!S827&lt;&gt;"",_xlfn.VALUETOTEXT(Overall!S827),"")</f>
        <v>Sep</v>
      </c>
      <c r="R825" s="7">
        <f>IF(Overall!O827&lt;&gt;"", DATEVALUE(Overall!O827), "")</f>
        <v>45420</v>
      </c>
      <c r="S825" s="7">
        <f>IF(Overall!O827&lt;&gt;"", DATEVALUE(Overall!O827), 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 t="str">
        <f ca="1">IFERROR(IF(AND(NOW()&lt;= EOMONTH(DATE(YEAR($P825),9, 1), 0), Overall!$A827&lt;&gt;"", MONTH($O825) &lt;= 9, MONTH($P825) &gt;= 9), IF($T825 &lt;&gt; "", $H825/$T825, ""), ""), "")</f>
        <v/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 DATEVALUE(Overall!L828), "")</f>
        <v>45536</v>
      </c>
      <c r="P826" s="7">
        <f>IF(Overall!M828&lt;&gt;"", DATEVALUE(Overall!M828), "")</f>
        <v>45565</v>
      </c>
      <c r="Q826" s="7" t="str">
        <f>IF(Overall!S828&lt;&gt;"",_xlfn.VALUETOTEXT(Overall!S828),"")</f>
        <v>Sep</v>
      </c>
      <c r="R826" s="7">
        <f>IF(Overall!O828&lt;&gt;"", DATEVALUE(Overall!O828), "")</f>
        <v>45420</v>
      </c>
      <c r="S826" s="7">
        <f>IF(Overall!O828&lt;&gt;"", DATEVALUE(Overall!O828), 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 t="str">
        <f ca="1">IFERROR(IF(AND(NOW()&lt;= EOMONTH(DATE(YEAR($P826),9, 1), 0), Overall!$A828&lt;&gt;"", MONTH($O826) &lt;= 9, MONTH($P826) &gt;= 9), IF($T826 &lt;&gt; "", $H826/$T826, ""), ""), "")</f>
        <v/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 DATEVALUE(Overall!L829), "")</f>
        <v>45536</v>
      </c>
      <c r="P827" s="7">
        <f>IF(Overall!M829&lt;&gt;"", DATEVALUE(Overall!M829), "")</f>
        <v>45565</v>
      </c>
      <c r="Q827" s="7" t="str">
        <f>IF(Overall!S829&lt;&gt;"",_xlfn.VALUETOTEXT(Overall!S829),"")</f>
        <v>Sep</v>
      </c>
      <c r="R827" s="7">
        <f>IF(Overall!O829&lt;&gt;"", DATEVALUE(Overall!O829), "")</f>
        <v>45420</v>
      </c>
      <c r="S827" s="7">
        <f>IF(Overall!O829&lt;&gt;"", DATEVALUE(Overall!O829), 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 t="str">
        <f ca="1">IFERROR(IF(AND(NOW()&lt;= EOMONTH(DATE(YEAR($P827),9, 1), 0), Overall!$A829&lt;&gt;"", MONTH($O827) &lt;= 9, MONTH($P827) &gt;= 9), IF($T827 &lt;&gt; "", $H827/$T827, ""), ""), "")</f>
        <v/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 DATEVALUE(Overall!L830), "")</f>
        <v>45536</v>
      </c>
      <c r="P828" s="7">
        <f>IF(Overall!M830&lt;&gt;"", DATEVALUE(Overall!M830), "")</f>
        <v>45565</v>
      </c>
      <c r="Q828" s="7" t="str">
        <f>IF(Overall!S830&lt;&gt;"",_xlfn.VALUETOTEXT(Overall!S830),"")</f>
        <v>Sep</v>
      </c>
      <c r="R828" s="7">
        <f>IF(Overall!O830&lt;&gt;"", DATEVALUE(Overall!O830), "")</f>
        <v>45420</v>
      </c>
      <c r="S828" s="7">
        <f>IF(Overall!O830&lt;&gt;"", DATEVALUE(Overall!O830), 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 t="str">
        <f ca="1">IFERROR(IF(AND(NOW()&lt;= EOMONTH(DATE(YEAR($P828),9, 1), 0), Overall!$A830&lt;&gt;"", MONTH($O828) &lt;= 9, MONTH($P828) &gt;= 9), IF($T828 &lt;&gt; "", $H828/$T828, ""), ""), "")</f>
        <v/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 DATEVALUE(Overall!L831), "")</f>
        <v>45536</v>
      </c>
      <c r="P829" s="7">
        <f>IF(Overall!M831&lt;&gt;"", DATEVALUE(Overall!M831), "")</f>
        <v>45565</v>
      </c>
      <c r="Q829" s="7" t="str">
        <f>IF(Overall!S831&lt;&gt;"",_xlfn.VALUETOTEXT(Overall!S831),"")</f>
        <v>Sep</v>
      </c>
      <c r="R829" s="7">
        <f>IF(Overall!O831&lt;&gt;"", DATEVALUE(Overall!O831), "")</f>
        <v>45421</v>
      </c>
      <c r="S829" s="7">
        <f>IF(Overall!O831&lt;&gt;"", DATEVALUE(Overall!O831), 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 t="str">
        <f ca="1">IFERROR(IF(AND(NOW()&lt;= EOMONTH(DATE(YEAR($P829),9, 1), 0), Overall!$A831&lt;&gt;"", MONTH($O829) &lt;= 9, MONTH($P829) &gt;= 9), IF($T829 &lt;&gt; "", $H829/$T829, ""), ""), "")</f>
        <v/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 DATEVALUE(Overall!L832), "")</f>
        <v>45536</v>
      </c>
      <c r="P830" s="7">
        <f>IF(Overall!M832&lt;&gt;"", DATEVALUE(Overall!M832), "")</f>
        <v>45565</v>
      </c>
      <c r="Q830" s="7" t="str">
        <f>IF(Overall!S832&lt;&gt;"",_xlfn.VALUETOTEXT(Overall!S832),"")</f>
        <v>Sep</v>
      </c>
      <c r="R830" s="7">
        <f>IF(Overall!O832&lt;&gt;"", DATEVALUE(Overall!O832), "")</f>
        <v>45421</v>
      </c>
      <c r="S830" s="7">
        <f>IF(Overall!O832&lt;&gt;"", DATEVALUE(Overall!O832), 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 t="str">
        <f ca="1">IFERROR(IF(AND(NOW()&lt;= EOMONTH(DATE(YEAR($P830),9, 1), 0), Overall!$A832&lt;&gt;"", MONTH($O830) &lt;= 9, MONTH($P830) &gt;= 9), IF($T830 &lt;&gt; "", $H830/$T830, ""), ""), "")</f>
        <v/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 DATEVALUE(Overall!L833), "")</f>
        <v>45536</v>
      </c>
      <c r="P831" s="7">
        <f>IF(Overall!M833&lt;&gt;"", DATEVALUE(Overall!M833), "")</f>
        <v>45565</v>
      </c>
      <c r="Q831" s="7" t="str">
        <f>IF(Overall!S833&lt;&gt;"",_xlfn.VALUETOTEXT(Overall!S833),"")</f>
        <v>Sep</v>
      </c>
      <c r="R831" s="7">
        <f>IF(Overall!O833&lt;&gt;"", DATEVALUE(Overall!O833), "")</f>
        <v>45421</v>
      </c>
      <c r="S831" s="7">
        <f>IF(Overall!O833&lt;&gt;"", DATEVALUE(Overall!O833), 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 t="str">
        <f ca="1">IFERROR(IF(AND(NOW()&lt;= EOMONTH(DATE(YEAR($P831),9, 1), 0), Overall!$A833&lt;&gt;"", MONTH($O831) &lt;= 9, MONTH($P831) &gt;= 9), IF($T831 &lt;&gt; "", $H831/$T831, ""), ""), "")</f>
        <v/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 DATEVALUE(Overall!L834), "")</f>
        <v>45536</v>
      </c>
      <c r="P832" s="7">
        <f>IF(Overall!M834&lt;&gt;"", DATEVALUE(Overall!M834), "")</f>
        <v>45565</v>
      </c>
      <c r="Q832" s="7" t="str">
        <f>IF(Overall!S834&lt;&gt;"",_xlfn.VALUETOTEXT(Overall!S834),"")</f>
        <v>Sep</v>
      </c>
      <c r="R832" s="7">
        <f>IF(Overall!O834&lt;&gt;"", DATEVALUE(Overall!O834), "")</f>
        <v>45421</v>
      </c>
      <c r="S832" s="7">
        <f>IF(Overall!O834&lt;&gt;"", DATEVALUE(Overall!O834), 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 t="str">
        <f ca="1">IFERROR(IF(AND(NOW()&lt;= EOMONTH(DATE(YEAR($P832),9, 1), 0), Overall!$A834&lt;&gt;"", MONTH($O832) &lt;= 9, MONTH($P832) &gt;= 9), IF($T832 &lt;&gt; "", $H832/$T832, ""), ""), "")</f>
        <v/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 DATEVALUE(Overall!L835), "")</f>
        <v>45536</v>
      </c>
      <c r="P833" s="7">
        <f>IF(Overall!M835&lt;&gt;"", DATEVALUE(Overall!M835), "")</f>
        <v>45565</v>
      </c>
      <c r="Q833" s="7" t="str">
        <f>IF(Overall!S835&lt;&gt;"",_xlfn.VALUETOTEXT(Overall!S835),"")</f>
        <v>Sep</v>
      </c>
      <c r="R833" s="7">
        <f>IF(Overall!O835&lt;&gt;"", DATEVALUE(Overall!O835), "")</f>
        <v>45422</v>
      </c>
      <c r="S833" s="7">
        <f>IF(Overall!O835&lt;&gt;"", DATEVALUE(Overall!O835), 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 t="str">
        <f ca="1">IFERROR(IF(AND(NOW()&lt;= EOMONTH(DATE(YEAR($P833),9, 1), 0), Overall!$A835&lt;&gt;"", MONTH($O833) &lt;= 9, MONTH($P833) &gt;= 9), IF($T833 &lt;&gt; "", $H833/$T833, ""), ""), "")</f>
        <v/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 DATEVALUE(Overall!L836), "")</f>
        <v>45474</v>
      </c>
      <c r="P834" s="7">
        <f>IF(Overall!M836&lt;&gt;"", DATEVALUE(Overall!M836), "")</f>
        <v>45504</v>
      </c>
      <c r="Q834" s="7" t="str">
        <f>IF(Overall!S836&lt;&gt;"",_xlfn.VALUETOTEXT(Overall!S836),"")</f>
        <v>Jul</v>
      </c>
      <c r="R834" s="7">
        <f>IF(Overall!O836&lt;&gt;"", DATEVALUE(Overall!O836), "")</f>
        <v>45428</v>
      </c>
      <c r="S834" s="7">
        <f>IF(Overall!O836&lt;&gt;"", DATEVALUE(Overall!O836), 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 DATEVALUE(Overall!L837), "")</f>
        <v>45474</v>
      </c>
      <c r="P835" s="7">
        <f>IF(Overall!M837&lt;&gt;"", DATEVALUE(Overall!M837), "")</f>
        <v>45504</v>
      </c>
      <c r="Q835" s="7" t="str">
        <f>IF(Overall!S837&lt;&gt;"",_xlfn.VALUETOTEXT(Overall!S837),"")</f>
        <v>Jul</v>
      </c>
      <c r="R835" s="7">
        <f>IF(Overall!O837&lt;&gt;"", DATEVALUE(Overall!O837), "")</f>
        <v>45428</v>
      </c>
      <c r="S835" s="7">
        <f>IF(Overall!O837&lt;&gt;"", DATEVALUE(Overall!O837), 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 DATEVALUE(Overall!L838), "")</f>
        <v>45474</v>
      </c>
      <c r="P836" s="7">
        <f>IF(Overall!M838&lt;&gt;"", DATEVALUE(Overall!M838), "")</f>
        <v>45504</v>
      </c>
      <c r="Q836" s="7" t="str">
        <f>IF(Overall!S838&lt;&gt;"",_xlfn.VALUETOTEXT(Overall!S838),"")</f>
        <v>Jul</v>
      </c>
      <c r="R836" s="7">
        <f>IF(Overall!O838&lt;&gt;"", DATEVALUE(Overall!O838), "")</f>
        <v>45428</v>
      </c>
      <c r="S836" s="7">
        <f>IF(Overall!O838&lt;&gt;"", DATEVALUE(Overall!O838), 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 DATEVALUE(Overall!L839), "")</f>
        <v>45474</v>
      </c>
      <c r="P837" s="7">
        <f>IF(Overall!M839&lt;&gt;"", DATEVALUE(Overall!M839), "")</f>
        <v>45504</v>
      </c>
      <c r="Q837" s="7" t="str">
        <f>IF(Overall!S839&lt;&gt;"",_xlfn.VALUETOTEXT(Overall!S839),"")</f>
        <v>Jul</v>
      </c>
      <c r="R837" s="7">
        <f>IF(Overall!O839&lt;&gt;"", DATEVALUE(Overall!O839), "")</f>
        <v>45428</v>
      </c>
      <c r="S837" s="7">
        <f>IF(Overall!O839&lt;&gt;"", DATEVALUE(Overall!O839), 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 DATEVALUE(Overall!L840), "")</f>
        <v>45474</v>
      </c>
      <c r="P838" s="7">
        <f>IF(Overall!M840&lt;&gt;"", DATEVALUE(Overall!M840), "")</f>
        <v>45504</v>
      </c>
      <c r="Q838" s="7" t="str">
        <f>IF(Overall!S840&lt;&gt;"",_xlfn.VALUETOTEXT(Overall!S840),"")</f>
        <v>Jul</v>
      </c>
      <c r="R838" s="7">
        <f>IF(Overall!O840&lt;&gt;"", DATEVALUE(Overall!O840), "")</f>
        <v>45429</v>
      </c>
      <c r="S838" s="7">
        <f>IF(Overall!O840&lt;&gt;"", DATEVALUE(Overall!O840), 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 DATEVALUE(Overall!L841), "")</f>
        <v>45474</v>
      </c>
      <c r="P839" s="7">
        <f>IF(Overall!M841&lt;&gt;"", DATEVALUE(Overall!M841), "")</f>
        <v>45504</v>
      </c>
      <c r="Q839" s="7" t="str">
        <f>IF(Overall!S841&lt;&gt;"",_xlfn.VALUETOTEXT(Overall!S841),"")</f>
        <v>Jul</v>
      </c>
      <c r="R839" s="7">
        <f>IF(Overall!O841&lt;&gt;"", DATEVALUE(Overall!O841), "")</f>
        <v>45429</v>
      </c>
      <c r="S839" s="7">
        <f>IF(Overall!O841&lt;&gt;"", DATEVALUE(Overall!O841), 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 DATEVALUE(Overall!L842), "")</f>
        <v>45474</v>
      </c>
      <c r="P840" s="7">
        <f>IF(Overall!M842&lt;&gt;"", DATEVALUE(Overall!M842), "")</f>
        <v>45504</v>
      </c>
      <c r="Q840" s="7" t="str">
        <f>IF(Overall!S842&lt;&gt;"",_xlfn.VALUETOTEXT(Overall!S842),"")</f>
        <v>Jul</v>
      </c>
      <c r="R840" s="7">
        <f>IF(Overall!O842&lt;&gt;"", DATEVALUE(Overall!O842), "")</f>
        <v>45429</v>
      </c>
      <c r="S840" s="7">
        <f>IF(Overall!O842&lt;&gt;"", DATEVALUE(Overall!O842), 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 DATEVALUE(Overall!L843), "")</f>
        <v>45474</v>
      </c>
      <c r="P841" s="7">
        <f>IF(Overall!M843&lt;&gt;"", DATEVALUE(Overall!M843), "")</f>
        <v>45504</v>
      </c>
      <c r="Q841" s="7" t="str">
        <f>IF(Overall!S843&lt;&gt;"",_xlfn.VALUETOTEXT(Overall!S843),"")</f>
        <v>Jul</v>
      </c>
      <c r="R841" s="7">
        <f>IF(Overall!O843&lt;&gt;"", DATEVALUE(Overall!O843), "")</f>
        <v>45429</v>
      </c>
      <c r="S841" s="7">
        <f>IF(Overall!O843&lt;&gt;"", DATEVALUE(Overall!O843), 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 DATEVALUE(Overall!L844), "")</f>
        <v>45474</v>
      </c>
      <c r="P842" s="7">
        <f>IF(Overall!M844&lt;&gt;"", DATEVALUE(Overall!M844), "")</f>
        <v>45504</v>
      </c>
      <c r="Q842" s="7" t="str">
        <f>IF(Overall!S844&lt;&gt;"",_xlfn.VALUETOTEXT(Overall!S844),"")</f>
        <v>Jul</v>
      </c>
      <c r="R842" s="7">
        <f>IF(Overall!O844&lt;&gt;"", DATEVALUE(Overall!O844), "")</f>
        <v>45429</v>
      </c>
      <c r="S842" s="7">
        <f>IF(Overall!O844&lt;&gt;"", DATEVALUE(Overall!O844), 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 DATEVALUE(Overall!L845), "")</f>
        <v>45474</v>
      </c>
      <c r="P843" s="7">
        <f>IF(Overall!M845&lt;&gt;"", DATEVALUE(Overall!M845), "")</f>
        <v>45504</v>
      </c>
      <c r="Q843" s="7" t="str">
        <f>IF(Overall!S845&lt;&gt;"",_xlfn.VALUETOTEXT(Overall!S845),"")</f>
        <v>Jul</v>
      </c>
      <c r="R843" s="7">
        <f>IF(Overall!O845&lt;&gt;"", DATEVALUE(Overall!O845), "")</f>
        <v>45429</v>
      </c>
      <c r="S843" s="7">
        <f>IF(Overall!O845&lt;&gt;"", DATEVALUE(Overall!O845), 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 DATEVALUE(Overall!L846), "")</f>
        <v>45474</v>
      </c>
      <c r="P844" s="7">
        <f>IF(Overall!M846&lt;&gt;"", DATEVALUE(Overall!M846), "")</f>
        <v>45504</v>
      </c>
      <c r="Q844" s="7" t="str">
        <f>IF(Overall!S846&lt;&gt;"",_xlfn.VALUETOTEXT(Overall!S846),"")</f>
        <v>Jul</v>
      </c>
      <c r="R844" s="7">
        <f>IF(Overall!O846&lt;&gt;"", DATEVALUE(Overall!O846), "")</f>
        <v>45429</v>
      </c>
      <c r="S844" s="7">
        <f>IF(Overall!O846&lt;&gt;"", DATEVALUE(Overall!O846), 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 DATEVALUE(Overall!L847), "")</f>
        <v>45536</v>
      </c>
      <c r="P845" s="7">
        <f>IF(Overall!M847&lt;&gt;"", DATEVALUE(Overall!M847), "")</f>
        <v>45565</v>
      </c>
      <c r="Q845" s="7" t="str">
        <f>IF(Overall!S847&lt;&gt;"",_xlfn.VALUETOTEXT(Overall!S847),"")</f>
        <v>Sep</v>
      </c>
      <c r="R845" s="7">
        <f>IF(Overall!O847&lt;&gt;"", DATEVALUE(Overall!O847), "")</f>
        <v>45436</v>
      </c>
      <c r="S845" s="7">
        <f>IF(Overall!O847&lt;&gt;"", DATEVALUE(Overall!O847), 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 t="str">
        <f ca="1">IFERROR(IF(AND(NOW()&lt;= EOMONTH(DATE(YEAR($P845),9, 1), 0), Overall!$A847&lt;&gt;"", MONTH($O845) &lt;= 9, MONTH($P845) &gt;= 9), IF($T845 &lt;&gt; "", $H845/$T845, ""), ""), "")</f>
        <v/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 DATEVALUE(Overall!L848), "")</f>
        <v>45536</v>
      </c>
      <c r="P846" s="7">
        <f>IF(Overall!M848&lt;&gt;"", DATEVALUE(Overall!M848), "")</f>
        <v>45565</v>
      </c>
      <c r="Q846" s="7" t="str">
        <f>IF(Overall!S848&lt;&gt;"",_xlfn.VALUETOTEXT(Overall!S848),"")</f>
        <v>Sep</v>
      </c>
      <c r="R846" s="7">
        <f>IF(Overall!O848&lt;&gt;"", DATEVALUE(Overall!O848), "")</f>
        <v>45436</v>
      </c>
      <c r="S846" s="7">
        <f>IF(Overall!O848&lt;&gt;"", DATEVALUE(Overall!O848), 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 t="str">
        <f ca="1">IFERROR(IF(AND(NOW()&lt;= EOMONTH(DATE(YEAR($P846),9, 1), 0), Overall!$A848&lt;&gt;"", MONTH($O846) &lt;= 9, MONTH($P846) &gt;= 9), IF($T846 &lt;&gt; "", $H846/$T846, ""), ""), "")</f>
        <v/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 DATEVALUE(Overall!L849), "")</f>
        <v>45505</v>
      </c>
      <c r="P847" s="7">
        <f>IF(Overall!M849&lt;&gt;"", DATEVALUE(Overall!M849), "")</f>
        <v>45535</v>
      </c>
      <c r="Q847" s="7" t="str">
        <f>IF(Overall!S849&lt;&gt;"",_xlfn.VALUETOTEXT(Overall!S849),"")</f>
        <v>Aug</v>
      </c>
      <c r="R847" s="7">
        <f>IF(Overall!O849&lt;&gt;"", DATEVALUE(Overall!O849), "")</f>
        <v>45436</v>
      </c>
      <c r="S847" s="7">
        <f>IF(Overall!O849&lt;&gt;"", DATEVALUE(Overall!O849), 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 t="str">
        <f ca="1">IFERROR(IF(AND(NOW()&lt;= EOMONTH(DATE(YEAR($P847),8, 1), 0), Overall!$A849&lt;&gt;"", MONTH($O847) &lt;= 8, MONTH($P847) &gt;= 8), IF($T847 &lt;&gt; "", $H847/$T847, ""), ""), "")</f>
        <v/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 DATEVALUE(Overall!L850), "")</f>
        <v>45505</v>
      </c>
      <c r="P848" s="7">
        <f>IF(Overall!M850&lt;&gt;"", DATEVALUE(Overall!M850), "")</f>
        <v>45535</v>
      </c>
      <c r="Q848" s="7" t="str">
        <f>IF(Overall!S850&lt;&gt;"",_xlfn.VALUETOTEXT(Overall!S850),"")</f>
        <v>Aug</v>
      </c>
      <c r="R848" s="7">
        <f>IF(Overall!O850&lt;&gt;"", DATEVALUE(Overall!O850), "")</f>
        <v>45436</v>
      </c>
      <c r="S848" s="7">
        <f>IF(Overall!O850&lt;&gt;"", DATEVALUE(Overall!O850), 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 t="str">
        <f ca="1">IFERROR(IF(AND(NOW()&lt;= EOMONTH(DATE(YEAR($P848),8, 1), 0), Overall!$A850&lt;&gt;"", MONTH($O848) &lt;= 8, MONTH($P848) &gt;= 8), IF($T848 &lt;&gt; "", $H848/$T848, ""), ""), "")</f>
        <v/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 DATEVALUE(Overall!L851), "")</f>
        <v>45505</v>
      </c>
      <c r="P849" s="7">
        <f>IF(Overall!M851&lt;&gt;"", DATEVALUE(Overall!M851), "")</f>
        <v>45535</v>
      </c>
      <c r="Q849" s="7" t="str">
        <f>IF(Overall!S851&lt;&gt;"",_xlfn.VALUETOTEXT(Overall!S851),"")</f>
        <v>Aug</v>
      </c>
      <c r="R849" s="7">
        <f>IF(Overall!O851&lt;&gt;"", DATEVALUE(Overall!O851), "")</f>
        <v>45436</v>
      </c>
      <c r="S849" s="7">
        <f>IF(Overall!O851&lt;&gt;"", DATEVALUE(Overall!O851), 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 t="str">
        <f ca="1">IFERROR(IF(AND(NOW()&lt;= EOMONTH(DATE(YEAR($P849),8, 1), 0), Overall!$A851&lt;&gt;"", MONTH($O849) &lt;= 8, MONTH($P849) &gt;= 8), IF($T849 &lt;&gt; "", $H849/$T849, ""), ""), "")</f>
        <v/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 DATEVALUE(Overall!L852), "")</f>
        <v>45536</v>
      </c>
      <c r="P850" s="7">
        <f>IF(Overall!M852&lt;&gt;"", DATEVALUE(Overall!M852), "")</f>
        <v>45565</v>
      </c>
      <c r="Q850" s="7" t="str">
        <f>IF(Overall!S852&lt;&gt;"",_xlfn.VALUETOTEXT(Overall!S852),"")</f>
        <v>Sep</v>
      </c>
      <c r="R850" s="7">
        <f>IF(Overall!O852&lt;&gt;"", DATEVALUE(Overall!O852), "")</f>
        <v>45436</v>
      </c>
      <c r="S850" s="7">
        <f>IF(Overall!O852&lt;&gt;"", DATEVALUE(Overall!O852), 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 t="str">
        <f ca="1">IFERROR(IF(AND(NOW()&lt;= EOMONTH(DATE(YEAR($P850),9, 1), 0), Overall!$A852&lt;&gt;"", MONTH($O850) &lt;= 9, MONTH($P850) &gt;= 9), IF($T850 &lt;&gt; "", $H850/$T850, ""), ""), "")</f>
        <v/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0</v>
      </c>
    </row>
    <row r="851" spans="1:46" x14ac:dyDescent="0.25">
      <c r="A851" t="str">
        <f>_xlfn.VALUETOTEXT(Overall!A853)</f>
        <v>FY2025 PCHP</v>
      </c>
      <c r="B851" s="8">
        <f>IF(Overall!B853&lt;&gt;"", VALUE(Overall!B853), "")</f>
        <v>1</v>
      </c>
      <c r="C851" s="5" t="str">
        <f>IF(Overall!C853&lt;&gt;"",_xlfn.VALUETOTEXT(Overall!C853),"")</f>
        <v>25-1909-0910-24SCBS-PS-HZ-001</v>
      </c>
      <c r="D851" s="5" t="str">
        <f>_xlfn.VALUETOTEXT(Overall!D853)</f>
        <v>HZ</v>
      </c>
      <c r="E851" s="5" t="str">
        <f>IF(Overall!Q853&lt;&gt;"",_xlfn.VALUETOTEXT(Overall!Q853),"")</f>
        <v>SCBS</v>
      </c>
      <c r="F851" s="5" t="str">
        <f>IF(Overall!E853&lt;&gt;"",_xlfn.VALUETOTEXT(Overall!E853),"")</f>
        <v>Standard Chartered Saadiq Berhad</v>
      </c>
      <c r="G851" s="5" t="str">
        <f>IF(Overall!R853&lt;&gt;"",_xlfn.VALUETOTEXT(Overall!R853),"")</f>
        <v>Asian</v>
      </c>
      <c r="H851" s="6">
        <f>IF(Overall!F853&lt;&gt;"",VALUE(Overall!F853),"")</f>
        <v>500000</v>
      </c>
      <c r="I851" s="6">
        <f>IF(Overall!G853&lt;&gt;"",VALUE(Overall!G853),"")</f>
        <v>77</v>
      </c>
      <c r="J851" s="6">
        <f>IF(Overall!H853&lt;&gt;"",VALUE(Overall!H853),"")</f>
        <v>64</v>
      </c>
      <c r="K851" s="6">
        <f>IF(Overall!I853&lt;&gt;"",VALUE(Overall!I853),"")</f>
        <v>6.9</v>
      </c>
      <c r="L851" s="6">
        <f>IF(Overall!J853&lt;&gt;"",VALUE(Overall!J853),"")</f>
        <v>1.55</v>
      </c>
      <c r="M851" s="6">
        <f>IF(Overall!K853&lt;&gt;"",VALUE(Overall!K853),"")</f>
        <v>5.35</v>
      </c>
      <c r="N851" s="6">
        <f>IF(Overall!T853&lt;&gt;"",VALUE(Overall!T853),"")</f>
        <v>72.540000000000006</v>
      </c>
      <c r="O851" s="7">
        <f>IF(Overall!L853&lt;&gt;"", DATEVALUE(Overall!L853), "")</f>
        <v>45658</v>
      </c>
      <c r="P851" s="7">
        <f>IF(Overall!M853&lt;&gt;"", DATEVALUE(Overall!M853), "")</f>
        <v>45688</v>
      </c>
      <c r="Q851" s="7" t="str">
        <f>IF(Overall!S853&lt;&gt;"",_xlfn.VALUETOTEXT(Overall!S853),"")</f>
        <v>Jan</v>
      </c>
      <c r="R851" s="7">
        <f>IF(Overall!O853&lt;&gt;"", DATEVALUE(Overall!O853), "")</f>
        <v>45554</v>
      </c>
      <c r="S851" s="7">
        <f>IF(Overall!O853&lt;&gt;"", DATEVALUE(Overall!O853), "")</f>
        <v>45554</v>
      </c>
      <c r="T851" s="5">
        <f t="shared" si="27"/>
        <v>1</v>
      </c>
      <c r="U851" s="10">
        <f>IF(Overall!$A853&lt;&gt;"",IF(AND(MONTH($O851) &lt;= 1, MONTH($P851) &gt;= 1), IF($T851 &lt;&gt; "", $H851/$T851, ""), ""),"")</f>
        <v>500000</v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>FY2025 PCHP</v>
      </c>
      <c r="B852" s="8">
        <f>IF(Overall!B854&lt;&gt;"", VALUE(Overall!B854), "")</f>
        <v>2</v>
      </c>
      <c r="C852" s="5" t="str">
        <f>IF(Overall!C854&lt;&gt;"",_xlfn.VALUETOTEXT(Overall!C854),"")</f>
        <v>25-1909-0910-24ANZB-PS-AS-002</v>
      </c>
      <c r="D852" s="5" t="str">
        <f>_xlfn.VALUETOTEXT(Overall!D854)</f>
        <v>AS</v>
      </c>
      <c r="E852" s="5" t="str">
        <f>IF(Overall!Q854&lt;&gt;"",_xlfn.VALUETOTEXT(Overall!Q854),"")</f>
        <v>ANZB</v>
      </c>
      <c r="F852" s="5" t="str">
        <f>IF(Overall!E854&lt;&gt;"",_xlfn.VALUETOTEXT(Overall!E854),"")</f>
        <v>Australia And New Zealand Banking Group Limited</v>
      </c>
      <c r="G852" s="5" t="str">
        <f>IF(Overall!R854&lt;&gt;"",_xlfn.VALUETOTEXT(Overall!R854),"")</f>
        <v>Asian</v>
      </c>
      <c r="H852" s="6">
        <f>IF(Overall!F854&lt;&gt;"",VALUE(Overall!F854),"")</f>
        <v>500000</v>
      </c>
      <c r="I852" s="6">
        <f>IF(Overall!G854&lt;&gt;"",VALUE(Overall!G854),"")</f>
        <v>77</v>
      </c>
      <c r="J852" s="6">
        <f>IF(Overall!H854&lt;&gt;"",VALUE(Overall!H854),"")</f>
        <v>64</v>
      </c>
      <c r="K852" s="6">
        <f>IF(Overall!I854&lt;&gt;"",VALUE(Overall!I854),"")</f>
        <v>6.75</v>
      </c>
      <c r="L852" s="6">
        <f>IF(Overall!J854&lt;&gt;"",VALUE(Overall!J854),"")</f>
        <v>1.45</v>
      </c>
      <c r="M852" s="6">
        <f>IF(Overall!K854&lt;&gt;"",VALUE(Overall!K854),"")</f>
        <v>5.3</v>
      </c>
      <c r="N852" s="6">
        <f>IF(Overall!T854&lt;&gt;"",VALUE(Overall!T854),"")</f>
        <v>72.88</v>
      </c>
      <c r="O852" s="7">
        <f>IF(Overall!L854&lt;&gt;"", DATEVALUE(Overall!L854), "")</f>
        <v>45658</v>
      </c>
      <c r="P852" s="7">
        <f>IF(Overall!M854&lt;&gt;"", DATEVALUE(Overall!M854), "")</f>
        <v>45688</v>
      </c>
      <c r="Q852" s="7" t="str">
        <f>IF(Overall!S854&lt;&gt;"",_xlfn.VALUETOTEXT(Overall!S854),"")</f>
        <v>Jan</v>
      </c>
      <c r="R852" s="7">
        <f>IF(Overall!O854&lt;&gt;"", DATEVALUE(Overall!O854), "")</f>
        <v>45554</v>
      </c>
      <c r="S852" s="7">
        <f>IF(Overall!O854&lt;&gt;"", DATEVALUE(Overall!O854), "")</f>
        <v>45554</v>
      </c>
      <c r="T852" s="5">
        <f t="shared" si="27"/>
        <v>1</v>
      </c>
      <c r="U852" s="10">
        <f>IF(Overall!$A854&lt;&gt;"",IF(AND(MONTH($O852) &lt;= 1, MONTH($P852) &gt;= 1), IF($T852 &lt;&gt; "", $H852/$T852, ""), ""),"")</f>
        <v>500000</v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>FY2025 PCHP</v>
      </c>
      <c r="B853" s="8">
        <f>IF(Overall!B855&lt;&gt;"", VALUE(Overall!B855), "")</f>
        <v>3</v>
      </c>
      <c r="C853" s="5" t="str">
        <f>IF(Overall!C855&lt;&gt;"",_xlfn.VALUETOTEXT(Overall!C855),"")</f>
        <v>25-1909-0910-24SCBB-PS-AS-003</v>
      </c>
      <c r="D853" s="5" t="str">
        <f>_xlfn.VALUETOTEXT(Overall!D855)</f>
        <v>AS</v>
      </c>
      <c r="E853" s="5" t="str">
        <f>IF(Overall!Q855&lt;&gt;"",_xlfn.VALUETOTEXT(Overall!Q855),"")</f>
        <v>SCBB</v>
      </c>
      <c r="F853" s="5" t="str">
        <f>IF(Overall!E855&lt;&gt;"",_xlfn.VALUETOTEXT(Overall!E855),"")</f>
        <v>Standard Chartered Bank (M) Bhd</v>
      </c>
      <c r="G853" s="5" t="str">
        <f>IF(Overall!R855&lt;&gt;"",_xlfn.VALUETOTEXT(Overall!R855),"")</f>
        <v>Asian</v>
      </c>
      <c r="H853" s="6">
        <f>IF(Overall!F855&lt;&gt;"",VALUE(Overall!F855),"")</f>
        <v>500000</v>
      </c>
      <c r="I853" s="6">
        <f>IF(Overall!G855&lt;&gt;"",VALUE(Overall!G855),"")</f>
        <v>77</v>
      </c>
      <c r="J853" s="6">
        <f>IF(Overall!H855&lt;&gt;"",VALUE(Overall!H855),"")</f>
        <v>64</v>
      </c>
      <c r="K853" s="6">
        <f>IF(Overall!I855&lt;&gt;"",VALUE(Overall!I855),"")</f>
        <v>6.8</v>
      </c>
      <c r="L853" s="6">
        <f>IF(Overall!J855&lt;&gt;"",VALUE(Overall!J855),"")</f>
        <v>1.55</v>
      </c>
      <c r="M853" s="6">
        <f>IF(Overall!K855&lt;&gt;"",VALUE(Overall!K855),"")</f>
        <v>5.25</v>
      </c>
      <c r="N853" s="6">
        <f>IF(Overall!T855&lt;&gt;"",VALUE(Overall!T855),"")</f>
        <v>72.8</v>
      </c>
      <c r="O853" s="7">
        <f>IF(Overall!L855&lt;&gt;"", DATEVALUE(Overall!L855), "")</f>
        <v>45658</v>
      </c>
      <c r="P853" s="7">
        <f>IF(Overall!M855&lt;&gt;"", DATEVALUE(Overall!M855), "")</f>
        <v>45688</v>
      </c>
      <c r="Q853" s="7" t="str">
        <f>IF(Overall!S855&lt;&gt;"",_xlfn.VALUETOTEXT(Overall!S855),"")</f>
        <v>Jan</v>
      </c>
      <c r="R853" s="7">
        <f>IF(Overall!O855&lt;&gt;"", DATEVALUE(Overall!O855), "")</f>
        <v>45554</v>
      </c>
      <c r="S853" s="7">
        <f>IF(Overall!O855&lt;&gt;"", DATEVALUE(Overall!O855), "")</f>
        <v>45554</v>
      </c>
      <c r="T853" s="5">
        <f t="shared" si="27"/>
        <v>1</v>
      </c>
      <c r="U853" s="10">
        <f>IF(Overall!$A855&lt;&gt;"",IF(AND(MONTH($O853) &lt;= 1, MONTH($P853) &gt;= 1), IF($T853 &lt;&gt; "", $H853/$T853, ""), ""),"")</f>
        <v>500000</v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>FY2025 PCHP</v>
      </c>
      <c r="B854" s="8">
        <f>IF(Overall!B856&lt;&gt;"", VALUE(Overall!B856), "")</f>
        <v>4</v>
      </c>
      <c r="C854" s="5" t="str">
        <f>IF(Overall!C856&lt;&gt;"",_xlfn.VALUETOTEXT(Overall!C856),"")</f>
        <v>25-1909-0910-24MLIL-PS-HZ-004</v>
      </c>
      <c r="D854" s="5" t="str">
        <f>_xlfn.VALUETOTEXT(Overall!D856)</f>
        <v>HZ</v>
      </c>
      <c r="E854" s="5" t="str">
        <f>IF(Overall!Q856&lt;&gt;"",_xlfn.VALUETOTEXT(Overall!Q856),"")</f>
        <v>MLIL</v>
      </c>
      <c r="F854" s="5" t="str">
        <f>IF(Overall!E856&lt;&gt;"",_xlfn.VALUETOTEXT(Overall!E856),"")</f>
        <v>Merrill Lynch International</v>
      </c>
      <c r="G854" s="5" t="str">
        <f>IF(Overall!R856&lt;&gt;"",_xlfn.VALUETOTEXT(Overall!R856),"")</f>
        <v>Asian</v>
      </c>
      <c r="H854" s="6">
        <f>IF(Overall!F856&lt;&gt;"",VALUE(Overall!F856),"")</f>
        <v>500000</v>
      </c>
      <c r="I854" s="6">
        <f>IF(Overall!G856&lt;&gt;"",VALUE(Overall!G856),"")</f>
        <v>77</v>
      </c>
      <c r="J854" s="6">
        <f>IF(Overall!H856&lt;&gt;"",VALUE(Overall!H856),"")</f>
        <v>64</v>
      </c>
      <c r="K854" s="6">
        <f>IF(Overall!I856&lt;&gt;"",VALUE(Overall!I856),"")</f>
        <v>6.8</v>
      </c>
      <c r="L854" s="6">
        <f>IF(Overall!J856&lt;&gt;"",VALUE(Overall!J856),"")</f>
        <v>1.51</v>
      </c>
      <c r="M854" s="6">
        <f>IF(Overall!K856&lt;&gt;"",VALUE(Overall!K856),"")</f>
        <v>5.29</v>
      </c>
      <c r="N854" s="6">
        <f>IF(Overall!T856&lt;&gt;"",VALUE(Overall!T856),"")</f>
        <v>72.84</v>
      </c>
      <c r="O854" s="7">
        <f>IF(Overall!L856&lt;&gt;"", DATEVALUE(Overall!L856), "")</f>
        <v>45658</v>
      </c>
      <c r="P854" s="7">
        <f>IF(Overall!M856&lt;&gt;"", DATEVALUE(Overall!M856), "")</f>
        <v>45688</v>
      </c>
      <c r="Q854" s="7" t="str">
        <f>IF(Overall!S856&lt;&gt;"",_xlfn.VALUETOTEXT(Overall!S856),"")</f>
        <v>Jan</v>
      </c>
      <c r="R854" s="7">
        <f>IF(Overall!O856&lt;&gt;"", DATEVALUE(Overall!O856), "")</f>
        <v>45554</v>
      </c>
      <c r="S854" s="7">
        <f>IF(Overall!O856&lt;&gt;"", DATEVALUE(Overall!O856), "")</f>
        <v>45554</v>
      </c>
      <c r="T854" s="5">
        <f t="shared" si="27"/>
        <v>1</v>
      </c>
      <c r="U854" s="10">
        <f>IF(Overall!$A856&lt;&gt;"",IF(AND(MONTH($O854) &lt;= 1, MONTH($P854) &gt;= 1), IF($T854 &lt;&gt; "", $H854/$T854, ""), ""),"")</f>
        <v>500000</v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>FY2025 PCHP</v>
      </c>
      <c r="B855" s="8">
        <f>IF(Overall!B857&lt;&gt;"", VALUE(Overall!B857), "")</f>
        <v>5</v>
      </c>
      <c r="C855" s="5" t="str">
        <f>IF(Overall!C857&lt;&gt;"",_xlfn.VALUETOTEXT(Overall!C857),"")</f>
        <v>25-1909-0910-24JPMC-PS-EG-005</v>
      </c>
      <c r="D855" s="5" t="str">
        <f>_xlfn.VALUETOTEXT(Overall!D857)</f>
        <v>EG</v>
      </c>
      <c r="E855" s="5" t="str">
        <f>IF(Overall!Q857&lt;&gt;"",_xlfn.VALUETOTEXT(Overall!Q857),"")</f>
        <v>JPMC</v>
      </c>
      <c r="F855" s="5" t="str">
        <f>IF(Overall!E857&lt;&gt;"",_xlfn.VALUETOTEXT(Overall!E857),"")</f>
        <v>JP Morgan Chase Bank NA</v>
      </c>
      <c r="G855" s="5" t="str">
        <f>IF(Overall!R857&lt;&gt;"",_xlfn.VALUETOTEXT(Overall!R857),"")</f>
        <v>Asian</v>
      </c>
      <c r="H855" s="6">
        <f>IF(Overall!F857&lt;&gt;"",VALUE(Overall!F857),"")</f>
        <v>500000</v>
      </c>
      <c r="I855" s="6">
        <f>IF(Overall!G857&lt;&gt;"",VALUE(Overall!G857),"")</f>
        <v>77</v>
      </c>
      <c r="J855" s="6">
        <f>IF(Overall!H857&lt;&gt;"",VALUE(Overall!H857),"")</f>
        <v>64</v>
      </c>
      <c r="K855" s="6">
        <f>IF(Overall!I857&lt;&gt;"",VALUE(Overall!I857),"")</f>
        <v>6.7</v>
      </c>
      <c r="L855" s="6">
        <f>IF(Overall!J857&lt;&gt;"",VALUE(Overall!J857),"")</f>
        <v>1.47</v>
      </c>
      <c r="M855" s="6">
        <f>IF(Overall!K857&lt;&gt;"",VALUE(Overall!K857),"")</f>
        <v>5.23</v>
      </c>
      <c r="N855" s="6">
        <f>IF(Overall!T857&lt;&gt;"",VALUE(Overall!T857),"")</f>
        <v>73.05</v>
      </c>
      <c r="O855" s="7">
        <f>IF(Overall!L857&lt;&gt;"", DATEVALUE(Overall!L857), "")</f>
        <v>45658</v>
      </c>
      <c r="P855" s="7">
        <f>IF(Overall!M857&lt;&gt;"", DATEVALUE(Overall!M857), "")</f>
        <v>45688</v>
      </c>
      <c r="Q855" s="7" t="str">
        <f>IF(Overall!S857&lt;&gt;"",_xlfn.VALUETOTEXT(Overall!S857),"")</f>
        <v>Jan</v>
      </c>
      <c r="R855" s="7">
        <f>IF(Overall!O857&lt;&gt;"", DATEVALUE(Overall!O857), "")</f>
        <v>45554</v>
      </c>
      <c r="S855" s="7">
        <f>IF(Overall!O857&lt;&gt;"", DATEVALUE(Overall!O857), "")</f>
        <v>45554</v>
      </c>
      <c r="T855" s="5">
        <f t="shared" si="27"/>
        <v>1</v>
      </c>
      <c r="U855" s="10">
        <f>IF(Overall!$A857&lt;&gt;"",IF(AND(MONTH($O855) &lt;= 1, MONTH($P855) &gt;= 1), IF($T855 &lt;&gt; "", $H855/$T855, ""), ""),"")</f>
        <v>500000</v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>FY2025 PCHP</v>
      </c>
      <c r="B856" s="8">
        <f>IF(Overall!B858&lt;&gt;"", VALUE(Overall!B858), "")</f>
        <v>6</v>
      </c>
      <c r="C856" s="5" t="str">
        <f>IF(Overall!C858&lt;&gt;"",_xlfn.VALUETOTEXT(Overall!C858),"")</f>
        <v>25-1909-0910-24TOTS-PS-EG-006</v>
      </c>
      <c r="D856" s="5" t="str">
        <f>_xlfn.VALUETOTEXT(Overall!D858)</f>
        <v>EG</v>
      </c>
      <c r="E856" s="5" t="str">
        <f>IF(Overall!Q858&lt;&gt;"",_xlfn.VALUETOTEXT(Overall!Q858),"")</f>
        <v>TOTS</v>
      </c>
      <c r="F856" s="5" t="str">
        <f>IF(Overall!E858&lt;&gt;"",_xlfn.VALUETOTEXT(Overall!E858),"")</f>
        <v>TOTSA TotalEnergies Trading SA</v>
      </c>
      <c r="G856" s="5" t="str">
        <f>IF(Overall!R858&lt;&gt;"",_xlfn.VALUETOTEXT(Overall!R858),"")</f>
        <v>Asian</v>
      </c>
      <c r="H856" s="6">
        <f>IF(Overall!F858&lt;&gt;"",VALUE(Overall!F858),"")</f>
        <v>500000</v>
      </c>
      <c r="I856" s="6">
        <f>IF(Overall!G858&lt;&gt;"",VALUE(Overall!G858),"")</f>
        <v>77</v>
      </c>
      <c r="J856" s="6">
        <f>IF(Overall!H858&lt;&gt;"",VALUE(Overall!H858),"")</f>
        <v>64</v>
      </c>
      <c r="K856" s="6">
        <f>IF(Overall!I858&lt;&gt;"",VALUE(Overall!I858),"")</f>
        <v>6.67</v>
      </c>
      <c r="L856" s="6">
        <f>IF(Overall!J858&lt;&gt;"",VALUE(Overall!J858),"")</f>
        <v>1.5</v>
      </c>
      <c r="M856" s="6">
        <f>IF(Overall!K858&lt;&gt;"",VALUE(Overall!K858),"")</f>
        <v>5.17</v>
      </c>
      <c r="N856" s="6">
        <f>IF(Overall!T858&lt;&gt;"",VALUE(Overall!T858),"")</f>
        <v>73.150000000000006</v>
      </c>
      <c r="O856" s="7">
        <f>IF(Overall!L858&lt;&gt;"", DATEVALUE(Overall!L858), "")</f>
        <v>45658</v>
      </c>
      <c r="P856" s="7">
        <f>IF(Overall!M858&lt;&gt;"", DATEVALUE(Overall!M858), "")</f>
        <v>45688</v>
      </c>
      <c r="Q856" s="7" t="str">
        <f>IF(Overall!S858&lt;&gt;"",_xlfn.VALUETOTEXT(Overall!S858),"")</f>
        <v>Jan</v>
      </c>
      <c r="R856" s="7">
        <f>IF(Overall!O858&lt;&gt;"", DATEVALUE(Overall!O858), "")</f>
        <v>45554</v>
      </c>
      <c r="S856" s="7">
        <f>IF(Overall!O858&lt;&gt;"", DATEVALUE(Overall!O858), "")</f>
        <v>45554</v>
      </c>
      <c r="T856" s="5">
        <f t="shared" si="27"/>
        <v>1</v>
      </c>
      <c r="U856" s="10">
        <f>IF(Overall!$A858&lt;&gt;"",IF(AND(MONTH($O856) &lt;= 1, MONTH($P856) &gt;= 1), IF($T856 &lt;&gt; "", $H856/$T856, ""), ""),"")</f>
        <v>500000</v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>FY2025 PCHP</v>
      </c>
      <c r="B857" s="8">
        <f>IF(Overall!B859&lt;&gt;"", VALUE(Overall!B859), "")</f>
        <v>7</v>
      </c>
      <c r="C857" s="5" t="str">
        <f>IF(Overall!C859&lt;&gt;"",_xlfn.VALUETOTEXT(Overall!C859),"")</f>
        <v>25-1909-0910-24MSCG-PS-EG-007</v>
      </c>
      <c r="D857" s="5" t="str">
        <f>_xlfn.VALUETOTEXT(Overall!D859)</f>
        <v>EG</v>
      </c>
      <c r="E857" s="5" t="str">
        <f>IF(Overall!Q859&lt;&gt;"",_xlfn.VALUETOTEXT(Overall!Q859),"")</f>
        <v>MSCG</v>
      </c>
      <c r="F857" s="5" t="str">
        <f>IF(Overall!E859&lt;&gt;"",_xlfn.VALUETOTEXT(Overall!E859),"")</f>
        <v>Morgan Stanley Capital Group (Singapore) Pte</v>
      </c>
      <c r="G857" s="5" t="str">
        <f>IF(Overall!R859&lt;&gt;"",_xlfn.VALUETOTEXT(Overall!R859),"")</f>
        <v>Asian</v>
      </c>
      <c r="H857" s="6">
        <f>IF(Overall!F859&lt;&gt;"",VALUE(Overall!F859),"")</f>
        <v>500000</v>
      </c>
      <c r="I857" s="6">
        <f>IF(Overall!G859&lt;&gt;"",VALUE(Overall!G859),"")</f>
        <v>77</v>
      </c>
      <c r="J857" s="6">
        <f>IF(Overall!H859&lt;&gt;"",VALUE(Overall!H859),"")</f>
        <v>64</v>
      </c>
      <c r="K857" s="6">
        <f>IF(Overall!I859&lt;&gt;"",VALUE(Overall!I859),"")</f>
        <v>6.6</v>
      </c>
      <c r="L857" s="6">
        <f>IF(Overall!J859&lt;&gt;"",VALUE(Overall!J859),"")</f>
        <v>1.43</v>
      </c>
      <c r="M857" s="6">
        <f>IF(Overall!K859&lt;&gt;"",VALUE(Overall!K859),"")</f>
        <v>5.17</v>
      </c>
      <c r="N857" s="6">
        <f>IF(Overall!T859&lt;&gt;"",VALUE(Overall!T859),"")</f>
        <v>73.25</v>
      </c>
      <c r="O857" s="7">
        <f>IF(Overall!L859&lt;&gt;"", DATEVALUE(Overall!L859), "")</f>
        <v>45658</v>
      </c>
      <c r="P857" s="7">
        <f>IF(Overall!M859&lt;&gt;"", DATEVALUE(Overall!M859), "")</f>
        <v>45688</v>
      </c>
      <c r="Q857" s="7" t="str">
        <f>IF(Overall!S859&lt;&gt;"",_xlfn.VALUETOTEXT(Overall!S859),"")</f>
        <v>Jan</v>
      </c>
      <c r="R857" s="7">
        <f>IF(Overall!O859&lt;&gt;"", DATEVALUE(Overall!O859), "")</f>
        <v>45554</v>
      </c>
      <c r="S857" s="7">
        <f>IF(Overall!O859&lt;&gt;"", DATEVALUE(Overall!O859), "")</f>
        <v>45554</v>
      </c>
      <c r="T857" s="5">
        <f t="shared" si="27"/>
        <v>1</v>
      </c>
      <c r="U857" s="10">
        <f>IF(Overall!$A859&lt;&gt;"",IF(AND(MONTH($O857) &lt;= 1, MONTH($P857) &gt;= 1), IF($T857 &lt;&gt; "", $H857/$T857, ""), ""),"")</f>
        <v>500000</v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>FY2025 PCHP</v>
      </c>
      <c r="B858" s="8">
        <f>IF(Overall!B860&lt;&gt;"", VALUE(Overall!B860), "")</f>
        <v>8</v>
      </c>
      <c r="C858" s="5" t="str">
        <f>IF(Overall!C860&lt;&gt;"",_xlfn.VALUETOTEXT(Overall!C860),"")</f>
        <v>25-2409-1510-24BNPP-PS-HZ-008</v>
      </c>
      <c r="D858" s="5" t="str">
        <f>_xlfn.VALUETOTEXT(Overall!D860)</f>
        <v>HZ</v>
      </c>
      <c r="E858" s="5" t="str">
        <f>IF(Overall!Q860&lt;&gt;"",_xlfn.VALUETOTEXT(Overall!Q860),"")</f>
        <v>BNPP</v>
      </c>
      <c r="F858" s="5" t="str">
        <f>IF(Overall!E860&lt;&gt;"",_xlfn.VALUETOTEXT(Overall!E860),"")</f>
        <v>BNP Paribas SA</v>
      </c>
      <c r="G858" s="5" t="str">
        <f>IF(Overall!R860&lt;&gt;"",_xlfn.VALUETOTEXT(Overall!R860),"")</f>
        <v>Asian</v>
      </c>
      <c r="H858" s="6">
        <f>IF(Overall!F860&lt;&gt;"",VALUE(Overall!F860),"")</f>
        <v>500000</v>
      </c>
      <c r="I858" s="6">
        <f>IF(Overall!G860&lt;&gt;"",VALUE(Overall!G860),"")</f>
        <v>77</v>
      </c>
      <c r="J858" s="6">
        <f>IF(Overall!H860&lt;&gt;"",VALUE(Overall!H860),"")</f>
        <v>64</v>
      </c>
      <c r="K858" s="6">
        <f>IF(Overall!I860&lt;&gt;"",VALUE(Overall!I860),"")</f>
        <v>6.44</v>
      </c>
      <c r="L858" s="6">
        <f>IF(Overall!J860&lt;&gt;"",VALUE(Overall!J860),"")</f>
        <v>1.4</v>
      </c>
      <c r="M858" s="6">
        <f>IF(Overall!K860&lt;&gt;"",VALUE(Overall!K860),"")</f>
        <v>5.04</v>
      </c>
      <c r="N858" s="6">
        <f>IF(Overall!T860&lt;&gt;"",VALUE(Overall!T860),"")</f>
        <v>73.39</v>
      </c>
      <c r="O858" s="7">
        <f>IF(Overall!L860&lt;&gt;"", DATEVALUE(Overall!L860), "")</f>
        <v>45658</v>
      </c>
      <c r="P858" s="7">
        <f>IF(Overall!M860&lt;&gt;"", DATEVALUE(Overall!M860), "")</f>
        <v>45688</v>
      </c>
      <c r="Q858" s="7" t="str">
        <f>IF(Overall!S860&lt;&gt;"",_xlfn.VALUETOTEXT(Overall!S860),"")</f>
        <v>Jan</v>
      </c>
      <c r="R858" s="7">
        <f>IF(Overall!O860&lt;&gt;"", DATEVALUE(Overall!O860), "")</f>
        <v>45559</v>
      </c>
      <c r="S858" s="7">
        <f>IF(Overall!O860&lt;&gt;"", DATEVALUE(Overall!O860), "")</f>
        <v>45559</v>
      </c>
      <c r="T858" s="5">
        <f t="shared" si="27"/>
        <v>1</v>
      </c>
      <c r="U858" s="10">
        <f>IF(Overall!$A860&lt;&gt;"",IF(AND(MONTH($O858) &lt;= 1, MONTH($P858) &gt;= 1), IF($T858 &lt;&gt; "", $H858/$T858, ""), ""),"")</f>
        <v>500000</v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>FY2025 PCHP</v>
      </c>
      <c r="B859" s="8">
        <f>IF(Overall!B861&lt;&gt;"", VALUE(Overall!B861), "")</f>
        <v>9</v>
      </c>
      <c r="C859" s="5" t="str">
        <f>IF(Overall!C861&lt;&gt;"",_xlfn.VALUETOTEXT(Overall!C861),"")</f>
        <v>25-2409-1510-24MSCG-PS-HZ-009</v>
      </c>
      <c r="D859" s="5" t="str">
        <f>_xlfn.VALUETOTEXT(Overall!D861)</f>
        <v>HZ</v>
      </c>
      <c r="E859" s="5" t="str">
        <f>IF(Overall!Q861&lt;&gt;"",_xlfn.VALUETOTEXT(Overall!Q861),"")</f>
        <v>MSCG</v>
      </c>
      <c r="F859" s="5" t="str">
        <f>IF(Overall!E861&lt;&gt;"",_xlfn.VALUETOTEXT(Overall!E861),"")</f>
        <v>Morgan Stanley Capital Group (Singapore) Pte</v>
      </c>
      <c r="G859" s="5" t="str">
        <f>IF(Overall!R861&lt;&gt;"",_xlfn.VALUETOTEXT(Overall!R861),"")</f>
        <v>Asian</v>
      </c>
      <c r="H859" s="6">
        <f>IF(Overall!F861&lt;&gt;"",VALUE(Overall!F861),"")</f>
        <v>500000</v>
      </c>
      <c r="I859" s="6">
        <f>IF(Overall!G861&lt;&gt;"",VALUE(Overall!G861),"")</f>
        <v>77</v>
      </c>
      <c r="J859" s="6">
        <f>IF(Overall!H861&lt;&gt;"",VALUE(Overall!H861),"")</f>
        <v>64</v>
      </c>
      <c r="K859" s="6">
        <f>IF(Overall!I861&lt;&gt;"",VALUE(Overall!I861),"")</f>
        <v>6.35</v>
      </c>
      <c r="L859" s="6">
        <f>IF(Overall!J861&lt;&gt;"",VALUE(Overall!J861),"")</f>
        <v>1.29</v>
      </c>
      <c r="M859" s="6">
        <f>IF(Overall!K861&lt;&gt;"",VALUE(Overall!K861),"")</f>
        <v>5.0599999999999996</v>
      </c>
      <c r="N859" s="6">
        <f>IF(Overall!T861&lt;&gt;"",VALUE(Overall!T861),"")</f>
        <v>73.430000000000007</v>
      </c>
      <c r="O859" s="7">
        <f>IF(Overall!L861&lt;&gt;"", DATEVALUE(Overall!L861), "")</f>
        <v>45658</v>
      </c>
      <c r="P859" s="7">
        <f>IF(Overall!M861&lt;&gt;"", DATEVALUE(Overall!M861), "")</f>
        <v>45688</v>
      </c>
      <c r="Q859" s="7" t="str">
        <f>IF(Overall!S861&lt;&gt;"",_xlfn.VALUETOTEXT(Overall!S861),"")</f>
        <v>Jan</v>
      </c>
      <c r="R859" s="7">
        <f>IF(Overall!O861&lt;&gt;"", DATEVALUE(Overall!O861), "")</f>
        <v>45559</v>
      </c>
      <c r="S859" s="7">
        <f>IF(Overall!O861&lt;&gt;"", DATEVALUE(Overall!O861), "")</f>
        <v>45559</v>
      </c>
      <c r="T859" s="5">
        <f t="shared" si="27"/>
        <v>1</v>
      </c>
      <c r="U859" s="10">
        <f>IF(Overall!$A861&lt;&gt;"",IF(AND(MONTH($O859) &lt;= 1, MONTH($P859) &gt;= 1), IF($T859 &lt;&gt; "", $H859/$T859, ""), ""),"")</f>
        <v>500000</v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>FY2025 PCHP</v>
      </c>
      <c r="B860" s="8">
        <f>IF(Overall!B862&lt;&gt;"", VALUE(Overall!B862), "")</f>
        <v>10</v>
      </c>
      <c r="C860" s="5" t="str">
        <f>IF(Overall!C862&lt;&gt;"",_xlfn.VALUETOTEXT(Overall!C862),"")</f>
        <v>25-2409-1510-24SCBB-PS-AS-010</v>
      </c>
      <c r="D860" s="5" t="str">
        <f>_xlfn.VALUETOTEXT(Overall!D862)</f>
        <v>AS</v>
      </c>
      <c r="E860" s="5" t="str">
        <f>IF(Overall!Q862&lt;&gt;"",_xlfn.VALUETOTEXT(Overall!Q862),"")</f>
        <v>SCBB</v>
      </c>
      <c r="F860" s="5" t="str">
        <f>IF(Overall!E862&lt;&gt;"",_xlfn.VALUETOTEXT(Overall!E862),"")</f>
        <v>Standard Chartered Bank (M) Bhd</v>
      </c>
      <c r="G860" s="5" t="str">
        <f>IF(Overall!R862&lt;&gt;"",_xlfn.VALUETOTEXT(Overall!R862),"")</f>
        <v>Asian</v>
      </c>
      <c r="H860" s="6">
        <f>IF(Overall!F862&lt;&gt;"",VALUE(Overall!F862),"")</f>
        <v>500000</v>
      </c>
      <c r="I860" s="6">
        <f>IF(Overall!G862&lt;&gt;"",VALUE(Overall!G862),"")</f>
        <v>77</v>
      </c>
      <c r="J860" s="6">
        <f>IF(Overall!H862&lt;&gt;"",VALUE(Overall!H862),"")</f>
        <v>64</v>
      </c>
      <c r="K860" s="6">
        <f>IF(Overall!I862&lt;&gt;"",VALUE(Overall!I862),"")</f>
        <v>6.1</v>
      </c>
      <c r="L860" s="6">
        <f>IF(Overall!J862&lt;&gt;"",VALUE(Overall!J862),"")</f>
        <v>1.1499999999999999</v>
      </c>
      <c r="M860" s="6">
        <f>IF(Overall!K862&lt;&gt;"",VALUE(Overall!K862),"")</f>
        <v>4.95</v>
      </c>
      <c r="N860" s="6">
        <f>IF(Overall!T862&lt;&gt;"",VALUE(Overall!T862),"")</f>
        <v>73.7</v>
      </c>
      <c r="O860" s="7">
        <f>IF(Overall!L862&lt;&gt;"", DATEVALUE(Overall!L862), "")</f>
        <v>45658</v>
      </c>
      <c r="P860" s="7">
        <f>IF(Overall!M862&lt;&gt;"", DATEVALUE(Overall!M862), "")</f>
        <v>45688</v>
      </c>
      <c r="Q860" s="7" t="str">
        <f>IF(Overall!S862&lt;&gt;"",_xlfn.VALUETOTEXT(Overall!S862),"")</f>
        <v>Jan</v>
      </c>
      <c r="R860" s="7">
        <f>IF(Overall!O862&lt;&gt;"", DATEVALUE(Overall!O862), "")</f>
        <v>45559</v>
      </c>
      <c r="S860" s="7">
        <f>IF(Overall!O862&lt;&gt;"", DATEVALUE(Overall!O862), "")</f>
        <v>45559</v>
      </c>
      <c r="T860" s="5">
        <f t="shared" si="27"/>
        <v>1</v>
      </c>
      <c r="U860" s="10">
        <f>IF(Overall!$A862&lt;&gt;"",IF(AND(MONTH($O860) &lt;= 1, MONTH($P860) &gt;= 1), IF($T860 &lt;&gt; "", $H860/$T860, ""), ""),"")</f>
        <v>500000</v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>FY2025 PCHP</v>
      </c>
      <c r="B861" s="8">
        <f>IF(Overall!B863&lt;&gt;"", VALUE(Overall!B863), "")</f>
        <v>11</v>
      </c>
      <c r="C861" s="5" t="str">
        <f>IF(Overall!C863&lt;&gt;"",_xlfn.VALUETOTEXT(Overall!C863),"")</f>
        <v>25-2409-1510-24ANZB-PS-AS-011</v>
      </c>
      <c r="D861" s="5" t="str">
        <f>_xlfn.VALUETOTEXT(Overall!D863)</f>
        <v>AS</v>
      </c>
      <c r="E861" s="5" t="str">
        <f>IF(Overall!Q863&lt;&gt;"",_xlfn.VALUETOTEXT(Overall!Q863),"")</f>
        <v>ANZB</v>
      </c>
      <c r="F861" s="5" t="str">
        <f>IF(Overall!E863&lt;&gt;"",_xlfn.VALUETOTEXT(Overall!E863),"")</f>
        <v>Australia And New Zealand Banking Group Limited</v>
      </c>
      <c r="G861" s="5" t="str">
        <f>IF(Overall!R863&lt;&gt;"",_xlfn.VALUETOTEXT(Overall!R863),"")</f>
        <v>Asian</v>
      </c>
      <c r="H861" s="6">
        <f>IF(Overall!F863&lt;&gt;"",VALUE(Overall!F863),"")</f>
        <v>500000</v>
      </c>
      <c r="I861" s="6">
        <f>IF(Overall!G863&lt;&gt;"",VALUE(Overall!G863),"")</f>
        <v>77</v>
      </c>
      <c r="J861" s="6">
        <f>IF(Overall!H863&lt;&gt;"",VALUE(Overall!H863),"")</f>
        <v>64</v>
      </c>
      <c r="K861" s="6">
        <f>IF(Overall!I863&lt;&gt;"",VALUE(Overall!I863),"")</f>
        <v>6.08</v>
      </c>
      <c r="L861" s="6">
        <f>IF(Overall!J863&lt;&gt;"",VALUE(Overall!J863),"")</f>
        <v>1.1000000000000001</v>
      </c>
      <c r="M861" s="6">
        <f>IF(Overall!K863&lt;&gt;"",VALUE(Overall!K863),"")</f>
        <v>4.9800000000000004</v>
      </c>
      <c r="N861" s="6">
        <f>IF(Overall!T863&lt;&gt;"",VALUE(Overall!T863),"")</f>
        <v>73.739999999999995</v>
      </c>
      <c r="O861" s="7">
        <f>IF(Overall!L863&lt;&gt;"", DATEVALUE(Overall!L863), "")</f>
        <v>45658</v>
      </c>
      <c r="P861" s="7">
        <f>IF(Overall!M863&lt;&gt;"", DATEVALUE(Overall!M863), "")</f>
        <v>45688</v>
      </c>
      <c r="Q861" s="7" t="str">
        <f>IF(Overall!S863&lt;&gt;"",_xlfn.VALUETOTEXT(Overall!S863),"")</f>
        <v>Jan</v>
      </c>
      <c r="R861" s="7">
        <f>IF(Overall!O863&lt;&gt;"", DATEVALUE(Overall!O863), "")</f>
        <v>45559</v>
      </c>
      <c r="S861" s="7">
        <f>IF(Overall!O863&lt;&gt;"", DATEVALUE(Overall!O863), "")</f>
        <v>45559</v>
      </c>
      <c r="T861" s="5">
        <f t="shared" si="27"/>
        <v>1</v>
      </c>
      <c r="U861" s="10">
        <f>IF(Overall!$A863&lt;&gt;"",IF(AND(MONTH($O861) &lt;= 1, MONTH($P861) &gt;= 1), IF($T861 &lt;&gt; "", $H861/$T861, ""), ""),"")</f>
        <v>500000</v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>FY2025 PCHP</v>
      </c>
      <c r="B862" s="8">
        <f>IF(Overall!B864&lt;&gt;"", VALUE(Overall!B864), "")</f>
        <v>12</v>
      </c>
      <c r="C862" s="5" t="str">
        <f>IF(Overall!C864&lt;&gt;"",_xlfn.VALUETOTEXT(Overall!C864),"")</f>
        <v>25-2409-1510-24JPMC-PS-EG-012</v>
      </c>
      <c r="D862" s="5" t="str">
        <f>_xlfn.VALUETOTEXT(Overall!D864)</f>
        <v>EG</v>
      </c>
      <c r="E862" s="5" t="str">
        <f>IF(Overall!Q864&lt;&gt;"",_xlfn.VALUETOTEXT(Overall!Q864),"")</f>
        <v>JPMC</v>
      </c>
      <c r="F862" s="5" t="str">
        <f>IF(Overall!E864&lt;&gt;"",_xlfn.VALUETOTEXT(Overall!E864),"")</f>
        <v>JP Morgan Chase Bank NA</v>
      </c>
      <c r="G862" s="5" t="str">
        <f>IF(Overall!R864&lt;&gt;"",_xlfn.VALUETOTEXT(Overall!R864),"")</f>
        <v>Asian</v>
      </c>
      <c r="H862" s="6">
        <f>IF(Overall!F864&lt;&gt;"",VALUE(Overall!F864),"")</f>
        <v>500000</v>
      </c>
      <c r="I862" s="6">
        <f>IF(Overall!G864&lt;&gt;"",VALUE(Overall!G864),"")</f>
        <v>77</v>
      </c>
      <c r="J862" s="6">
        <f>IF(Overall!H864&lt;&gt;"",VALUE(Overall!H864),"")</f>
        <v>64</v>
      </c>
      <c r="K862" s="6">
        <f>IF(Overall!I864&lt;&gt;"",VALUE(Overall!I864),"")</f>
        <v>6</v>
      </c>
      <c r="L862" s="6">
        <f>IF(Overall!J864&lt;&gt;"",VALUE(Overall!J864),"")</f>
        <v>1.1499999999999999</v>
      </c>
      <c r="M862" s="6">
        <f>IF(Overall!K864&lt;&gt;"",VALUE(Overall!K864),"")</f>
        <v>4.8499999999999996</v>
      </c>
      <c r="N862" s="6">
        <f>IF(Overall!T864&lt;&gt;"",VALUE(Overall!T864),"")</f>
        <v>73.98</v>
      </c>
      <c r="O862" s="7">
        <f>IF(Overall!L864&lt;&gt;"", DATEVALUE(Overall!L864), "")</f>
        <v>45658</v>
      </c>
      <c r="P862" s="7">
        <f>IF(Overall!M864&lt;&gt;"", DATEVALUE(Overall!M864), "")</f>
        <v>45688</v>
      </c>
      <c r="Q862" s="7" t="str">
        <f>IF(Overall!S864&lt;&gt;"",_xlfn.VALUETOTEXT(Overall!S864),"")</f>
        <v>Jan</v>
      </c>
      <c r="R862" s="7">
        <f>IF(Overall!O864&lt;&gt;"", DATEVALUE(Overall!O864), "")</f>
        <v>45559</v>
      </c>
      <c r="S862" s="7">
        <f>IF(Overall!O864&lt;&gt;"", DATEVALUE(Overall!O864), "")</f>
        <v>45559</v>
      </c>
      <c r="T862" s="5">
        <f t="shared" si="27"/>
        <v>1</v>
      </c>
      <c r="U862" s="10">
        <f>IF(Overall!$A864&lt;&gt;"",IF(AND(MONTH($O862) &lt;= 1, MONTH($P862) &gt;= 1), IF($T862 &lt;&gt; "", $H862/$T862, ""), ""),"")</f>
        <v>500000</v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>FY2025 PCHP</v>
      </c>
      <c r="B863" s="8">
        <f>IF(Overall!B865&lt;&gt;"", VALUE(Overall!B865), "")</f>
        <v>13</v>
      </c>
      <c r="C863" s="5" t="str">
        <f>IF(Overall!C865&lt;&gt;"",_xlfn.VALUETOTEXT(Overall!C865),"")</f>
        <v>25-2409-1510-24MACQ-PS-DS-013</v>
      </c>
      <c r="D863" s="5" t="str">
        <f>_xlfn.VALUETOTEXT(Overall!D865)</f>
        <v>DS</v>
      </c>
      <c r="E863" s="5" t="str">
        <f>IF(Overall!Q865&lt;&gt;"",_xlfn.VALUETOTEXT(Overall!Q865),"")</f>
        <v>MACQ</v>
      </c>
      <c r="F863" s="5" t="str">
        <f>IF(Overall!E865&lt;&gt;"",_xlfn.VALUETOTEXT(Overall!E865),"")</f>
        <v>Macquarie Bank Ltd</v>
      </c>
      <c r="G863" s="5" t="str">
        <f>IF(Overall!R865&lt;&gt;"",_xlfn.VALUETOTEXT(Overall!R865),"")</f>
        <v>Asian</v>
      </c>
      <c r="H863" s="6">
        <f>IF(Overall!F865&lt;&gt;"",VALUE(Overall!F865),"")</f>
        <v>500000</v>
      </c>
      <c r="I863" s="6">
        <f>IF(Overall!G865&lt;&gt;"",VALUE(Overall!G865),"")</f>
        <v>77</v>
      </c>
      <c r="J863" s="6">
        <f>IF(Overall!H865&lt;&gt;"",VALUE(Overall!H865),"")</f>
        <v>64</v>
      </c>
      <c r="K863" s="6">
        <f>IF(Overall!I865&lt;&gt;"",VALUE(Overall!I865),"")</f>
        <v>6.1</v>
      </c>
      <c r="L863" s="6">
        <f>IF(Overall!J865&lt;&gt;"",VALUE(Overall!J865),"")</f>
        <v>1.22</v>
      </c>
      <c r="M863" s="6">
        <f>IF(Overall!K865&lt;&gt;"",VALUE(Overall!K865),"")</f>
        <v>4.88</v>
      </c>
      <c r="N863" s="6">
        <f>IF(Overall!T865&lt;&gt;"",VALUE(Overall!T865),"")</f>
        <v>74.03</v>
      </c>
      <c r="O863" s="7">
        <f>IF(Overall!L865&lt;&gt;"", DATEVALUE(Overall!L865), "")</f>
        <v>45658</v>
      </c>
      <c r="P863" s="7">
        <f>IF(Overall!M865&lt;&gt;"", DATEVALUE(Overall!M865), "")</f>
        <v>45688</v>
      </c>
      <c r="Q863" s="7" t="str">
        <f>IF(Overall!S865&lt;&gt;"",_xlfn.VALUETOTEXT(Overall!S865),"")</f>
        <v>Jan</v>
      </c>
      <c r="R863" s="7">
        <f>IF(Overall!O865&lt;&gt;"", DATEVALUE(Overall!O865), "")</f>
        <v>45559</v>
      </c>
      <c r="S863" s="7">
        <f>IF(Overall!O865&lt;&gt;"", DATEVALUE(Overall!O865), "")</f>
        <v>45559</v>
      </c>
      <c r="T863" s="5">
        <f t="shared" si="27"/>
        <v>1</v>
      </c>
      <c r="U863" s="10">
        <f>IF(Overall!$A865&lt;&gt;"",IF(AND(MONTH($O863) &lt;= 1, MONTH($P863) &gt;= 1), IF($T863 &lt;&gt; "", $H863/$T863, ""), ""),"")</f>
        <v>500000</v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>FY2025 PCHP</v>
      </c>
      <c r="B864" s="8">
        <f>IF(Overall!B866&lt;&gt;"", VALUE(Overall!B866), "")</f>
        <v>14</v>
      </c>
      <c r="C864" s="5" t="str">
        <f>IF(Overall!C866&lt;&gt;"",_xlfn.VALUETOTEXT(Overall!C866),"")</f>
        <v>25-0110-2210-24SCBB-PS-AS-014</v>
      </c>
      <c r="D864" s="5" t="str">
        <f>_xlfn.VALUETOTEXT(Overall!D866)</f>
        <v>AS</v>
      </c>
      <c r="E864" s="5" t="str">
        <f>IF(Overall!Q866&lt;&gt;"",_xlfn.VALUETOTEXT(Overall!Q866),"")</f>
        <v>SCBB</v>
      </c>
      <c r="F864" s="5" t="str">
        <f>IF(Overall!E866&lt;&gt;"",_xlfn.VALUETOTEXT(Overall!E866),"")</f>
        <v>Standard Chartered Bank (M) Bhd</v>
      </c>
      <c r="G864" s="5" t="str">
        <f>IF(Overall!R866&lt;&gt;"",_xlfn.VALUETOTEXT(Overall!R866),"")</f>
        <v>Asian</v>
      </c>
      <c r="H864" s="6">
        <f>IF(Overall!F866&lt;&gt;"",VALUE(Overall!F866),"")</f>
        <v>500000</v>
      </c>
      <c r="I864" s="6">
        <f>IF(Overall!G866&lt;&gt;"",VALUE(Overall!G866),"")</f>
        <v>77</v>
      </c>
      <c r="J864" s="6">
        <f>IF(Overall!H866&lt;&gt;"",VALUE(Overall!H866),"")</f>
        <v>64</v>
      </c>
      <c r="K864" s="6">
        <f>IF(Overall!I866&lt;&gt;"",VALUE(Overall!I866),"")</f>
        <v>7.25</v>
      </c>
      <c r="L864" s="6">
        <f>IF(Overall!J866&lt;&gt;"",VALUE(Overall!J866),"")</f>
        <v>1.85</v>
      </c>
      <c r="M864" s="6">
        <f>IF(Overall!K866&lt;&gt;"",VALUE(Overall!K866),"")</f>
        <v>5.4</v>
      </c>
      <c r="N864" s="6">
        <f>IF(Overall!T866&lt;&gt;"",VALUE(Overall!T866),"")</f>
        <v>72.7</v>
      </c>
      <c r="O864" s="7">
        <f>IF(Overall!L866&lt;&gt;"", DATEVALUE(Overall!L866), "")</f>
        <v>45658</v>
      </c>
      <c r="P864" s="7">
        <f>IF(Overall!M866&lt;&gt;"", DATEVALUE(Overall!M866), "")</f>
        <v>45688</v>
      </c>
      <c r="Q864" s="7" t="str">
        <f>IF(Overall!S866&lt;&gt;"",_xlfn.VALUETOTEXT(Overall!S866),"")</f>
        <v>Jan</v>
      </c>
      <c r="R864" s="7">
        <f>IF(Overall!O866&lt;&gt;"", DATEVALUE(Overall!O866), "")</f>
        <v>45566</v>
      </c>
      <c r="S864" s="7">
        <f>IF(Overall!O866&lt;&gt;"", DATEVALUE(Overall!O866), "")</f>
        <v>45566</v>
      </c>
      <c r="T864" s="5">
        <f t="shared" si="27"/>
        <v>1</v>
      </c>
      <c r="U864" s="10">
        <f>IF(Overall!$A866&lt;&gt;"",IF(AND(MONTH($O864) &lt;= 1, MONTH($P864) &gt;= 1), IF($T864 &lt;&gt; "", $H864/$T864, ""), ""),"")</f>
        <v>500000</v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>FY2025 PCHP</v>
      </c>
      <c r="B865" s="8">
        <f>IF(Overall!B867&lt;&gt;"", VALUE(Overall!B867), "")</f>
        <v>15</v>
      </c>
      <c r="C865" s="5" t="str">
        <f>IF(Overall!C867&lt;&gt;"",_xlfn.VALUETOTEXT(Overall!C867),"")</f>
        <v>25-0110-2210-24MLIL-PS-AS-015</v>
      </c>
      <c r="D865" s="5" t="str">
        <f>_xlfn.VALUETOTEXT(Overall!D867)</f>
        <v>AS</v>
      </c>
      <c r="E865" s="5" t="str">
        <f>IF(Overall!Q867&lt;&gt;"",_xlfn.VALUETOTEXT(Overall!Q867),"")</f>
        <v>MLIL</v>
      </c>
      <c r="F865" s="5" t="str">
        <f>IF(Overall!E867&lt;&gt;"",_xlfn.VALUETOTEXT(Overall!E867),"")</f>
        <v>Merrill Lynch International</v>
      </c>
      <c r="G865" s="5" t="str">
        <f>IF(Overall!R867&lt;&gt;"",_xlfn.VALUETOTEXT(Overall!R867),"")</f>
        <v>Asian</v>
      </c>
      <c r="H865" s="6">
        <f>IF(Overall!F867&lt;&gt;"",VALUE(Overall!F867),"")</f>
        <v>500000</v>
      </c>
      <c r="I865" s="6">
        <f>IF(Overall!G867&lt;&gt;"",VALUE(Overall!G867),"")</f>
        <v>77</v>
      </c>
      <c r="J865" s="6">
        <f>IF(Overall!H867&lt;&gt;"",VALUE(Overall!H867),"")</f>
        <v>64</v>
      </c>
      <c r="K865" s="6">
        <f>IF(Overall!I867&lt;&gt;"",VALUE(Overall!I867),"")</f>
        <v>7.48</v>
      </c>
      <c r="L865" s="6">
        <f>IF(Overall!J867&lt;&gt;"",VALUE(Overall!J867),"")</f>
        <v>2.0499999999999998</v>
      </c>
      <c r="M865" s="6">
        <f>IF(Overall!K867&lt;&gt;"",VALUE(Overall!K867),"")</f>
        <v>5.43</v>
      </c>
      <c r="N865" s="6">
        <f>IF(Overall!T867&lt;&gt;"",VALUE(Overall!T867),"")</f>
        <v>72.900000000000006</v>
      </c>
      <c r="O865" s="7">
        <f>IF(Overall!L867&lt;&gt;"", DATEVALUE(Overall!L867), "")</f>
        <v>45689</v>
      </c>
      <c r="P865" s="7">
        <f>IF(Overall!M867&lt;&gt;"", DATEVALUE(Overall!M867), "")</f>
        <v>45716</v>
      </c>
      <c r="Q865" s="7" t="str">
        <f>IF(Overall!S867&lt;&gt;"",_xlfn.VALUETOTEXT(Overall!S867),"")</f>
        <v>Feb</v>
      </c>
      <c r="R865" s="7">
        <f>IF(Overall!O867&lt;&gt;"", DATEVALUE(Overall!O867), "")</f>
        <v>45566</v>
      </c>
      <c r="S865" s="7">
        <f>IF(Overall!O867&lt;&gt;"", DATEVALUE(Overall!O867), "")</f>
        <v>45566</v>
      </c>
      <c r="T865" s="5">
        <f t="shared" si="27"/>
        <v>1</v>
      </c>
      <c r="U865" s="10" t="str">
        <f>IF(Overall!$A867&lt;&gt;"",IF(AND(MONTH($O865) &lt;= 1, MONTH($P865) &gt;= 1), IF($T865 &lt;&gt; "", $H865/$T865, ""), ""),"")</f>
        <v/>
      </c>
      <c r="V865" s="10">
        <f>IF(Overall!$A867&lt;&gt;"",IF(AND(MONTH($O865) &lt;= 2, MONTH($P865) &gt;= 2), IF($T865 &lt;&gt; "", $H865/$T865, ""), ""),"")</f>
        <v>500000</v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>FY2025 PCHP</v>
      </c>
      <c r="B866" s="8">
        <f>IF(Overall!B868&lt;&gt;"", VALUE(Overall!B868), "")</f>
        <v>16</v>
      </c>
      <c r="C866" s="5" t="str">
        <f>IF(Overall!C868&lt;&gt;"",_xlfn.VALUETOTEXT(Overall!C868),"")</f>
        <v>25-0110-2210-24SCBS-PS-AS-016</v>
      </c>
      <c r="D866" s="5" t="str">
        <f>_xlfn.VALUETOTEXT(Overall!D868)</f>
        <v>AS</v>
      </c>
      <c r="E866" s="5" t="str">
        <f>IF(Overall!Q868&lt;&gt;"",_xlfn.VALUETOTEXT(Overall!Q868),"")</f>
        <v>SCBS</v>
      </c>
      <c r="F866" s="5" t="str">
        <f>IF(Overall!E868&lt;&gt;"",_xlfn.VALUETOTEXT(Overall!E868),"")</f>
        <v>Standard Chartered Saadiq Berhad</v>
      </c>
      <c r="G866" s="5" t="str">
        <f>IF(Overall!R868&lt;&gt;"",_xlfn.VALUETOTEXT(Overall!R868),"")</f>
        <v>Asian</v>
      </c>
      <c r="H866" s="6">
        <f>IF(Overall!F868&lt;&gt;"",VALUE(Overall!F868),"")</f>
        <v>500000</v>
      </c>
      <c r="I866" s="6">
        <f>IF(Overall!G868&lt;&gt;"",VALUE(Overall!G868),"")</f>
        <v>77</v>
      </c>
      <c r="J866" s="6">
        <f>IF(Overall!H868&lt;&gt;"",VALUE(Overall!H868),"")</f>
        <v>64</v>
      </c>
      <c r="K866" s="6">
        <f>IF(Overall!I868&lt;&gt;"",VALUE(Overall!I868),"")</f>
        <v>7.25</v>
      </c>
      <c r="L866" s="6">
        <f>IF(Overall!J868&lt;&gt;"",VALUE(Overall!J868),"")</f>
        <v>1.88</v>
      </c>
      <c r="M866" s="6">
        <f>IF(Overall!K868&lt;&gt;"",VALUE(Overall!K868),"")</f>
        <v>5.37</v>
      </c>
      <c r="N866" s="6">
        <f>IF(Overall!T868&lt;&gt;"",VALUE(Overall!T868),"")</f>
        <v>72.75</v>
      </c>
      <c r="O866" s="7">
        <f>IF(Overall!L868&lt;&gt;"", DATEVALUE(Overall!L868), "")</f>
        <v>45658</v>
      </c>
      <c r="P866" s="7">
        <f>IF(Overall!M868&lt;&gt;"", DATEVALUE(Overall!M868), "")</f>
        <v>45688</v>
      </c>
      <c r="Q866" s="7" t="str">
        <f>IF(Overall!S868&lt;&gt;"",_xlfn.VALUETOTEXT(Overall!S868),"")</f>
        <v>Jan</v>
      </c>
      <c r="R866" s="7">
        <f>IF(Overall!O868&lt;&gt;"", DATEVALUE(Overall!O868), "")</f>
        <v>45566</v>
      </c>
      <c r="S866" s="7">
        <f>IF(Overall!O868&lt;&gt;"", DATEVALUE(Overall!O868), "")</f>
        <v>45566</v>
      </c>
      <c r="T866" s="5">
        <f t="shared" si="27"/>
        <v>1</v>
      </c>
      <c r="U866" s="10">
        <f>IF(Overall!$A868&lt;&gt;"",IF(AND(MONTH($O866) &lt;= 1, MONTH($P866) &gt;= 1), IF($T866 &lt;&gt; "", $H866/$T866, ""), ""),"")</f>
        <v>500000</v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>FY2025 PCHP</v>
      </c>
      <c r="B867" s="8">
        <f>IF(Overall!B869&lt;&gt;"", VALUE(Overall!B869), "")</f>
        <v>17</v>
      </c>
      <c r="C867" s="5" t="str">
        <f>IF(Overall!C869&lt;&gt;"",_xlfn.VALUETOTEXT(Overall!C869),"")</f>
        <v>25-0110-2210-24JPMC-PS-AS-017</v>
      </c>
      <c r="D867" s="5" t="str">
        <f>_xlfn.VALUETOTEXT(Overall!D869)</f>
        <v>AS</v>
      </c>
      <c r="E867" s="5" t="str">
        <f>IF(Overall!Q869&lt;&gt;"",_xlfn.VALUETOTEXT(Overall!Q869),"")</f>
        <v>JPMC</v>
      </c>
      <c r="F867" s="5" t="str">
        <f>IF(Overall!E869&lt;&gt;"",_xlfn.VALUETOTEXT(Overall!E869),"")</f>
        <v>JP Morgan Chase Bank NA</v>
      </c>
      <c r="G867" s="5" t="str">
        <f>IF(Overall!R869&lt;&gt;"",_xlfn.VALUETOTEXT(Overall!R869),"")</f>
        <v>Asian</v>
      </c>
      <c r="H867" s="6">
        <f>IF(Overall!F869&lt;&gt;"",VALUE(Overall!F869),"")</f>
        <v>500000</v>
      </c>
      <c r="I867" s="6">
        <f>IF(Overall!G869&lt;&gt;"",VALUE(Overall!G869),"")</f>
        <v>77</v>
      </c>
      <c r="J867" s="6">
        <f>IF(Overall!H869&lt;&gt;"",VALUE(Overall!H869),"")</f>
        <v>64</v>
      </c>
      <c r="K867" s="6">
        <f>IF(Overall!I869&lt;&gt;"",VALUE(Overall!I869),"")</f>
        <v>7.48</v>
      </c>
      <c r="L867" s="6">
        <f>IF(Overall!J869&lt;&gt;"",VALUE(Overall!J869),"")</f>
        <v>2</v>
      </c>
      <c r="M867" s="6">
        <f>IF(Overall!K869&lt;&gt;"",VALUE(Overall!K869),"")</f>
        <v>5.48</v>
      </c>
      <c r="N867" s="6">
        <f>IF(Overall!T869&lt;&gt;"",VALUE(Overall!T869),"")</f>
        <v>72.819999999999993</v>
      </c>
      <c r="O867" s="7">
        <f>IF(Overall!L869&lt;&gt;"", DATEVALUE(Overall!L869), "")</f>
        <v>45689</v>
      </c>
      <c r="P867" s="7">
        <f>IF(Overall!M869&lt;&gt;"", DATEVALUE(Overall!M869), "")</f>
        <v>45716</v>
      </c>
      <c r="Q867" s="7" t="str">
        <f>IF(Overall!S869&lt;&gt;"",_xlfn.VALUETOTEXT(Overall!S869),"")</f>
        <v>Feb</v>
      </c>
      <c r="R867" s="7">
        <f>IF(Overall!O869&lt;&gt;"", DATEVALUE(Overall!O869), "")</f>
        <v>45566</v>
      </c>
      <c r="S867" s="7">
        <f>IF(Overall!O869&lt;&gt;"", DATEVALUE(Overall!O869), "")</f>
        <v>45566</v>
      </c>
      <c r="T867" s="5">
        <f t="shared" si="27"/>
        <v>1</v>
      </c>
      <c r="U867" s="10" t="str">
        <f>IF(Overall!$A869&lt;&gt;"",IF(AND(MONTH($O867) &lt;= 1, MONTH($P867) &gt;= 1), IF($T867 &lt;&gt; "", $H867/$T867, ""), ""),"")</f>
        <v/>
      </c>
      <c r="V867" s="10">
        <f>IF(Overall!$A869&lt;&gt;"",IF(AND(MONTH($O867) &lt;= 2, MONTH($P867) &gt;= 2), IF($T867 &lt;&gt; "", $H867/$T867, ""), ""),"")</f>
        <v>500000</v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>FY2025 PCHP</v>
      </c>
      <c r="B868" s="8">
        <f>IF(Overall!B870&lt;&gt;"", VALUE(Overall!B870), "")</f>
        <v>18</v>
      </c>
      <c r="C868" s="5" t="str">
        <f>IF(Overall!C870&lt;&gt;"",_xlfn.VALUETOTEXT(Overall!C870),"")</f>
        <v>25-0110-2210-24CITI-PS-AS-018</v>
      </c>
      <c r="D868" s="5" t="str">
        <f>_xlfn.VALUETOTEXT(Overall!D870)</f>
        <v>AS</v>
      </c>
      <c r="E868" s="5" t="str">
        <f>IF(Overall!Q870&lt;&gt;"",_xlfn.VALUETOTEXT(Overall!Q870),"")</f>
        <v>CITI</v>
      </c>
      <c r="F868" s="5" t="str">
        <f>IF(Overall!E870&lt;&gt;"",_xlfn.VALUETOTEXT(Overall!E870),"")</f>
        <v>Citibank Bhd</v>
      </c>
      <c r="G868" s="5" t="str">
        <f>IF(Overall!R870&lt;&gt;"",_xlfn.VALUETOTEXT(Overall!R870),"")</f>
        <v>Asian</v>
      </c>
      <c r="H868" s="6">
        <f>IF(Overall!F870&lt;&gt;"",VALUE(Overall!F870),"")</f>
        <v>500000</v>
      </c>
      <c r="I868" s="6">
        <f>IF(Overall!G870&lt;&gt;"",VALUE(Overall!G870),"")</f>
        <v>77</v>
      </c>
      <c r="J868" s="6">
        <f>IF(Overall!H870&lt;&gt;"",VALUE(Overall!H870),"")</f>
        <v>64</v>
      </c>
      <c r="K868" s="6">
        <f>IF(Overall!I870&lt;&gt;"",VALUE(Overall!I870),"")</f>
        <v>6.84</v>
      </c>
      <c r="L868" s="6">
        <f>IF(Overall!J870&lt;&gt;"",VALUE(Overall!J870),"")</f>
        <v>1.46</v>
      </c>
      <c r="M868" s="6">
        <f>IF(Overall!K870&lt;&gt;"",VALUE(Overall!K870),"")</f>
        <v>5.38</v>
      </c>
      <c r="N868" s="6">
        <f>IF(Overall!T870&lt;&gt;"",VALUE(Overall!T870),"")</f>
        <v>73.05</v>
      </c>
      <c r="O868" s="7">
        <f>IF(Overall!L870&lt;&gt;"", DATEVALUE(Overall!L870), "")</f>
        <v>45658</v>
      </c>
      <c r="P868" s="7">
        <f>IF(Overall!M870&lt;&gt;"", DATEVALUE(Overall!M870), "")</f>
        <v>45688</v>
      </c>
      <c r="Q868" s="7" t="str">
        <f>IF(Overall!S870&lt;&gt;"",_xlfn.VALUETOTEXT(Overall!S870),"")</f>
        <v>Jan</v>
      </c>
      <c r="R868" s="7">
        <f>IF(Overall!O870&lt;&gt;"", DATEVALUE(Overall!O870), "")</f>
        <v>45566</v>
      </c>
      <c r="S868" s="7">
        <f>IF(Overall!O870&lt;&gt;"", DATEVALUE(Overall!O870), "")</f>
        <v>45566</v>
      </c>
      <c r="T868" s="5">
        <f t="shared" si="27"/>
        <v>1</v>
      </c>
      <c r="U868" s="10">
        <f>IF(Overall!$A870&lt;&gt;"",IF(AND(MONTH($O868) &lt;= 1, MONTH($P868) &gt;= 1), IF($T868 &lt;&gt; "", $H868/$T868, ""), ""),"")</f>
        <v>500000</v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>FY2025 PCHP</v>
      </c>
      <c r="B869" s="8">
        <f>IF(Overall!B871&lt;&gt;"", VALUE(Overall!B871), "")</f>
        <v>19</v>
      </c>
      <c r="C869" s="5" t="str">
        <f>IF(Overall!C871&lt;&gt;"",_xlfn.VALUETOTEXT(Overall!C871),"")</f>
        <v>25-0110-2210-24BNPP-PS-AS-019</v>
      </c>
      <c r="D869" s="5" t="str">
        <f>_xlfn.VALUETOTEXT(Overall!D871)</f>
        <v>AS</v>
      </c>
      <c r="E869" s="5" t="str">
        <f>IF(Overall!Q871&lt;&gt;"",_xlfn.VALUETOTEXT(Overall!Q871),"")</f>
        <v>BNPP</v>
      </c>
      <c r="F869" s="5" t="str">
        <f>IF(Overall!E871&lt;&gt;"",_xlfn.VALUETOTEXT(Overall!E871),"")</f>
        <v>BNP Paribas SA</v>
      </c>
      <c r="G869" s="5" t="str">
        <f>IF(Overall!R871&lt;&gt;"",_xlfn.VALUETOTEXT(Overall!R871),"")</f>
        <v>Asian</v>
      </c>
      <c r="H869" s="6">
        <f>IF(Overall!F871&lt;&gt;"",VALUE(Overall!F871),"")</f>
        <v>500000</v>
      </c>
      <c r="I869" s="6">
        <f>IF(Overall!G871&lt;&gt;"",VALUE(Overall!G871),"")</f>
        <v>77</v>
      </c>
      <c r="J869" s="6">
        <f>IF(Overall!H871&lt;&gt;"",VALUE(Overall!H871),"")</f>
        <v>64</v>
      </c>
      <c r="K869" s="6">
        <f>IF(Overall!I871&lt;&gt;"",VALUE(Overall!I871),"")</f>
        <v>7.38</v>
      </c>
      <c r="L869" s="6">
        <f>IF(Overall!J871&lt;&gt;"",VALUE(Overall!J871),"")</f>
        <v>2</v>
      </c>
      <c r="M869" s="6">
        <f>IF(Overall!K871&lt;&gt;"",VALUE(Overall!K871),"")</f>
        <v>5.38</v>
      </c>
      <c r="N869" s="6">
        <f>IF(Overall!T871&lt;&gt;"",VALUE(Overall!T871),"")</f>
        <v>73</v>
      </c>
      <c r="O869" s="7">
        <f>IF(Overall!L871&lt;&gt;"", DATEVALUE(Overall!L871), "")</f>
        <v>45689</v>
      </c>
      <c r="P869" s="7">
        <f>IF(Overall!M871&lt;&gt;"", DATEVALUE(Overall!M871), "")</f>
        <v>45716</v>
      </c>
      <c r="Q869" s="7" t="str">
        <f>IF(Overall!S871&lt;&gt;"",_xlfn.VALUETOTEXT(Overall!S871),"")</f>
        <v>Feb</v>
      </c>
      <c r="R869" s="7">
        <f>IF(Overall!O871&lt;&gt;"", DATEVALUE(Overall!O871), "")</f>
        <v>45566</v>
      </c>
      <c r="S869" s="7">
        <f>IF(Overall!O871&lt;&gt;"", DATEVALUE(Overall!O871), "")</f>
        <v>45566</v>
      </c>
      <c r="T869" s="5">
        <f t="shared" si="27"/>
        <v>1</v>
      </c>
      <c r="U869" s="10" t="str">
        <f>IF(Overall!$A871&lt;&gt;"",IF(AND(MONTH($O869) &lt;= 1, MONTH($P869) &gt;= 1), IF($T869 &lt;&gt; "", $H869/$T869, ""), ""),"")</f>
        <v/>
      </c>
      <c r="V869" s="10">
        <f>IF(Overall!$A871&lt;&gt;"",IF(AND(MONTH($O869) &lt;= 2, MONTH($P869) &gt;= 2), IF($T869 &lt;&gt; "", $H869/$T869, ""), ""),"")</f>
        <v>500000</v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>FY2025 PCHP</v>
      </c>
      <c r="B870" s="8">
        <f>IF(Overall!B872&lt;&gt;"", VALUE(Overall!B872), "")</f>
        <v>20</v>
      </c>
      <c r="C870" s="5" t="str">
        <f>IF(Overall!C872&lt;&gt;"",_xlfn.VALUETOTEXT(Overall!C872),"")</f>
        <v>25-0110-2210-24JPMC-PS-AS-020</v>
      </c>
      <c r="D870" s="5" t="str">
        <f>_xlfn.VALUETOTEXT(Overall!D872)</f>
        <v>AS</v>
      </c>
      <c r="E870" s="5" t="str">
        <f>IF(Overall!Q872&lt;&gt;"",_xlfn.VALUETOTEXT(Overall!Q872),"")</f>
        <v>JPMC</v>
      </c>
      <c r="F870" s="5" t="str">
        <f>IF(Overall!E872&lt;&gt;"",_xlfn.VALUETOTEXT(Overall!E872),"")</f>
        <v>JP Morgan Chase Bank NA</v>
      </c>
      <c r="G870" s="5" t="str">
        <f>IF(Overall!R872&lt;&gt;"",_xlfn.VALUETOTEXT(Overall!R872),"")</f>
        <v>Asian</v>
      </c>
      <c r="H870" s="6">
        <f>IF(Overall!F872&lt;&gt;"",VALUE(Overall!F872),"")</f>
        <v>500000</v>
      </c>
      <c r="I870" s="6">
        <f>IF(Overall!G872&lt;&gt;"",VALUE(Overall!G872),"")</f>
        <v>77</v>
      </c>
      <c r="J870" s="6">
        <f>IF(Overall!H872&lt;&gt;"",VALUE(Overall!H872),"")</f>
        <v>64</v>
      </c>
      <c r="K870" s="6">
        <f>IF(Overall!I872&lt;&gt;"",VALUE(Overall!I872),"")</f>
        <v>7.07</v>
      </c>
      <c r="L870" s="6">
        <f>IF(Overall!J872&lt;&gt;"",VALUE(Overall!J872),"")</f>
        <v>1.9</v>
      </c>
      <c r="M870" s="6">
        <f>IF(Overall!K872&lt;&gt;"",VALUE(Overall!K872),"")</f>
        <v>5.17</v>
      </c>
      <c r="N870" s="6">
        <f>IF(Overall!T872&lt;&gt;"",VALUE(Overall!T872),"")</f>
        <v>73.599999999999994</v>
      </c>
      <c r="O870" s="7">
        <f>IF(Overall!L872&lt;&gt;"", DATEVALUE(Overall!L872), "")</f>
        <v>45689</v>
      </c>
      <c r="P870" s="7">
        <f>IF(Overall!M872&lt;&gt;"", DATEVALUE(Overall!M872), "")</f>
        <v>45716</v>
      </c>
      <c r="Q870" s="7" t="str">
        <f>IF(Overall!S872&lt;&gt;"",_xlfn.VALUETOTEXT(Overall!S872),"")</f>
        <v>Feb</v>
      </c>
      <c r="R870" s="7">
        <f>IF(Overall!O872&lt;&gt;"", DATEVALUE(Overall!O872), "")</f>
        <v>45566</v>
      </c>
      <c r="S870" s="7">
        <f>IF(Overall!O872&lt;&gt;"", DATEVALUE(Overall!O872), "")</f>
        <v>45566</v>
      </c>
      <c r="T870" s="5">
        <f t="shared" si="27"/>
        <v>1</v>
      </c>
      <c r="U870" s="10" t="str">
        <f>IF(Overall!$A872&lt;&gt;"",IF(AND(MONTH($O870) &lt;= 1, MONTH($P870) &gt;= 1), IF($T870 &lt;&gt; "", $H870/$T870, ""), ""),"")</f>
        <v/>
      </c>
      <c r="V870" s="10">
        <f>IF(Overall!$A872&lt;&gt;"",IF(AND(MONTH($O870) &lt;= 2, MONTH($P870) &gt;= 2), IF($T870 &lt;&gt; "", $H870/$T870, ""), ""),"")</f>
        <v>500000</v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>FY2025 PCHP</v>
      </c>
      <c r="B871" s="8">
        <f>IF(Overall!B873&lt;&gt;"", VALUE(Overall!B873), "")</f>
        <v>21</v>
      </c>
      <c r="C871" s="5" t="str">
        <f>IF(Overall!C873&lt;&gt;"",_xlfn.VALUETOTEXT(Overall!C873),"")</f>
        <v>25-0110-2210-24BNPP-PS-AS-021</v>
      </c>
      <c r="D871" s="5" t="str">
        <f>_xlfn.VALUETOTEXT(Overall!D873)</f>
        <v>AS</v>
      </c>
      <c r="E871" s="5" t="str">
        <f>IF(Overall!Q873&lt;&gt;"",_xlfn.VALUETOTEXT(Overall!Q873),"")</f>
        <v>BNPP</v>
      </c>
      <c r="F871" s="5" t="str">
        <f>IF(Overall!E873&lt;&gt;"",_xlfn.VALUETOTEXT(Overall!E873),"")</f>
        <v>BNP Paribas SA</v>
      </c>
      <c r="G871" s="5" t="str">
        <f>IF(Overall!R873&lt;&gt;"",_xlfn.VALUETOTEXT(Overall!R873),"")</f>
        <v>Asian</v>
      </c>
      <c r="H871" s="6">
        <f>IF(Overall!F873&lt;&gt;"",VALUE(Overall!F873),"")</f>
        <v>500000</v>
      </c>
      <c r="I871" s="6">
        <f>IF(Overall!G873&lt;&gt;"",VALUE(Overall!G873),"")</f>
        <v>77</v>
      </c>
      <c r="J871" s="6">
        <f>IF(Overall!H873&lt;&gt;"",VALUE(Overall!H873),"")</f>
        <v>64</v>
      </c>
      <c r="K871" s="6">
        <f>IF(Overall!I873&lt;&gt;"",VALUE(Overall!I873),"")</f>
        <v>7.19</v>
      </c>
      <c r="L871" s="6">
        <f>IF(Overall!J873&lt;&gt;"",VALUE(Overall!J873),"")</f>
        <v>2</v>
      </c>
      <c r="M871" s="6">
        <f>IF(Overall!K873&lt;&gt;"",VALUE(Overall!K873),"")</f>
        <v>5.19</v>
      </c>
      <c r="N871" s="6">
        <f>IF(Overall!T873&lt;&gt;"",VALUE(Overall!T873),"")</f>
        <v>73.58</v>
      </c>
      <c r="O871" s="7">
        <f>IF(Overall!L873&lt;&gt;"", DATEVALUE(Overall!L873), "")</f>
        <v>45689</v>
      </c>
      <c r="P871" s="7">
        <f>IF(Overall!M873&lt;&gt;"", DATEVALUE(Overall!M873), "")</f>
        <v>45716</v>
      </c>
      <c r="Q871" s="7" t="str">
        <f>IF(Overall!S873&lt;&gt;"",_xlfn.VALUETOTEXT(Overall!S873),"")</f>
        <v>Feb</v>
      </c>
      <c r="R871" s="7">
        <f>IF(Overall!O873&lt;&gt;"", DATEVALUE(Overall!O873), "")</f>
        <v>45566</v>
      </c>
      <c r="S871" s="7">
        <f>IF(Overall!O873&lt;&gt;"", DATEVALUE(Overall!O873), "")</f>
        <v>45566</v>
      </c>
      <c r="T871" s="5">
        <f t="shared" si="27"/>
        <v>1</v>
      </c>
      <c r="U871" s="10" t="str">
        <f>IF(Overall!$A873&lt;&gt;"",IF(AND(MONTH($O871) &lt;= 1, MONTH($P871) &gt;= 1), IF($T871 &lt;&gt; "", $H871/$T871, ""), ""),"")</f>
        <v/>
      </c>
      <c r="V871" s="10">
        <f>IF(Overall!$A873&lt;&gt;"",IF(AND(MONTH($O871) &lt;= 2, MONTH($P871) &gt;= 2), IF($T871 &lt;&gt; "", $H871/$T871, ""), ""),"")</f>
        <v>500000</v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>FY2025 PCHP</v>
      </c>
      <c r="B872" s="8">
        <f>IF(Overall!B874&lt;&gt;"", VALUE(Overall!B874), "")</f>
        <v>22</v>
      </c>
      <c r="C872" s="5" t="str">
        <f>IF(Overall!C874&lt;&gt;"",_xlfn.VALUETOTEXT(Overall!C874),"")</f>
        <v>25-0110-2210-24MSCG-PS-AS-022</v>
      </c>
      <c r="D872" s="5" t="str">
        <f>_xlfn.VALUETOTEXT(Overall!D874)</f>
        <v>AS</v>
      </c>
      <c r="E872" s="5" t="str">
        <f>IF(Overall!Q874&lt;&gt;"",_xlfn.VALUETOTEXT(Overall!Q874),"")</f>
        <v>MSCG</v>
      </c>
      <c r="F872" s="5" t="str">
        <f>IF(Overall!E874&lt;&gt;"",_xlfn.VALUETOTEXT(Overall!E874),"")</f>
        <v>Morgan Stanley Capital Group (Singapore) Pte</v>
      </c>
      <c r="G872" s="5" t="str">
        <f>IF(Overall!R874&lt;&gt;"",_xlfn.VALUETOTEXT(Overall!R874),"")</f>
        <v>Asian</v>
      </c>
      <c r="H872" s="6">
        <f>IF(Overall!F874&lt;&gt;"",VALUE(Overall!F874),"")</f>
        <v>500000</v>
      </c>
      <c r="I872" s="6">
        <f>IF(Overall!G874&lt;&gt;"",VALUE(Overall!G874),"")</f>
        <v>77</v>
      </c>
      <c r="J872" s="6">
        <f>IF(Overall!H874&lt;&gt;"",VALUE(Overall!H874),"")</f>
        <v>64</v>
      </c>
      <c r="K872" s="6">
        <f>IF(Overall!I874&lt;&gt;"",VALUE(Overall!I874),"")</f>
        <v>7.1</v>
      </c>
      <c r="L872" s="6">
        <f>IF(Overall!J874&lt;&gt;"",VALUE(Overall!J874),"")</f>
        <v>2</v>
      </c>
      <c r="M872" s="6">
        <f>IF(Overall!K874&lt;&gt;"",VALUE(Overall!K874),"")</f>
        <v>5.0999999999999996</v>
      </c>
      <c r="N872" s="6">
        <f>IF(Overall!T874&lt;&gt;"",VALUE(Overall!T874),"")</f>
        <v>73.56</v>
      </c>
      <c r="O872" s="7">
        <f>IF(Overall!L874&lt;&gt;"", DATEVALUE(Overall!L874), "")</f>
        <v>45689</v>
      </c>
      <c r="P872" s="7">
        <f>IF(Overall!M874&lt;&gt;"", DATEVALUE(Overall!M874), "")</f>
        <v>45716</v>
      </c>
      <c r="Q872" s="7" t="str">
        <f>IF(Overall!S874&lt;&gt;"",_xlfn.VALUETOTEXT(Overall!S874),"")</f>
        <v>Feb</v>
      </c>
      <c r="R872" s="7">
        <f>IF(Overall!O874&lt;&gt;"", DATEVALUE(Overall!O874), "")</f>
        <v>45566</v>
      </c>
      <c r="S872" s="7">
        <f>IF(Overall!O874&lt;&gt;"", DATEVALUE(Overall!O874), "")</f>
        <v>45566</v>
      </c>
      <c r="T872" s="5">
        <f t="shared" si="27"/>
        <v>1</v>
      </c>
      <c r="U872" s="10" t="str">
        <f>IF(Overall!$A874&lt;&gt;"",IF(AND(MONTH($O872) &lt;= 1, MONTH($P872) &gt;= 1), IF($T872 &lt;&gt; "", $H872/$T872, ""), ""),"")</f>
        <v/>
      </c>
      <c r="V872" s="10">
        <f>IF(Overall!$A874&lt;&gt;"",IF(AND(MONTH($O872) &lt;= 2, MONTH($P872) &gt;= 2), IF($T872 &lt;&gt; "", $H872/$T872, ""), ""),"")</f>
        <v>500000</v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>FY2025 PCHP</v>
      </c>
      <c r="B873" s="8">
        <f>IF(Overall!B875&lt;&gt;"", VALUE(Overall!B875), "")</f>
        <v>23</v>
      </c>
      <c r="C873" s="5" t="str">
        <f>IF(Overall!C875&lt;&gt;"",_xlfn.VALUETOTEXT(Overall!C875),"")</f>
        <v>25-0210-2310-24BNPP-PS-AS-023</v>
      </c>
      <c r="D873" s="5" t="str">
        <f>_xlfn.VALUETOTEXT(Overall!D875)</f>
        <v>AS</v>
      </c>
      <c r="E873" s="5" t="str">
        <f>IF(Overall!Q875&lt;&gt;"",_xlfn.VALUETOTEXT(Overall!Q875),"")</f>
        <v>BNPP</v>
      </c>
      <c r="F873" s="5" t="str">
        <f>IF(Overall!E875&lt;&gt;"",_xlfn.VALUETOTEXT(Overall!E875),"")</f>
        <v>BNP Paribas SA</v>
      </c>
      <c r="G873" s="5" t="str">
        <f>IF(Overall!R875&lt;&gt;"",_xlfn.VALUETOTEXT(Overall!R875),"")</f>
        <v>Asian</v>
      </c>
      <c r="H873" s="6">
        <f>IF(Overall!F875&lt;&gt;"",VALUE(Overall!F875),"")</f>
        <v>500000</v>
      </c>
      <c r="I873" s="6">
        <f>IF(Overall!G875&lt;&gt;"",VALUE(Overall!G875),"")</f>
        <v>77</v>
      </c>
      <c r="J873" s="6">
        <f>IF(Overall!H875&lt;&gt;"",VALUE(Overall!H875),"")</f>
        <v>64</v>
      </c>
      <c r="K873" s="6">
        <f>IF(Overall!I875&lt;&gt;"",VALUE(Overall!I875),"")</f>
        <v>6.95</v>
      </c>
      <c r="L873" s="6">
        <f>IF(Overall!J875&lt;&gt;"",VALUE(Overall!J875),"")</f>
        <v>2</v>
      </c>
      <c r="M873" s="6">
        <f>IF(Overall!K875&lt;&gt;"",VALUE(Overall!K875),"")</f>
        <v>4.95</v>
      </c>
      <c r="N873" s="6">
        <f>IF(Overall!T875&lt;&gt;"",VALUE(Overall!T875),"")</f>
        <v>74.400000000000006</v>
      </c>
      <c r="O873" s="7">
        <f>IF(Overall!L875&lt;&gt;"", DATEVALUE(Overall!L875), "")</f>
        <v>45689</v>
      </c>
      <c r="P873" s="7">
        <f>IF(Overall!M875&lt;&gt;"", DATEVALUE(Overall!M875), "")</f>
        <v>45716</v>
      </c>
      <c r="Q873" s="7" t="str">
        <f>IF(Overall!S875&lt;&gt;"",_xlfn.VALUETOTEXT(Overall!S875),"")</f>
        <v>Feb</v>
      </c>
      <c r="R873" s="7">
        <f>IF(Overall!O875&lt;&gt;"", DATEVALUE(Overall!O875), "")</f>
        <v>45567</v>
      </c>
      <c r="S873" s="7">
        <f>IF(Overall!O875&lt;&gt;"", DATEVALUE(Overall!O875), "")</f>
        <v>45567</v>
      </c>
      <c r="T873" s="5">
        <f t="shared" si="27"/>
        <v>1</v>
      </c>
      <c r="U873" s="10" t="str">
        <f>IF(Overall!$A875&lt;&gt;"",IF(AND(MONTH($O873) &lt;= 1, MONTH($P873) &gt;= 1), IF($T873 &lt;&gt; "", $H873/$T873, ""), ""),"")</f>
        <v/>
      </c>
      <c r="V873" s="10">
        <f>IF(Overall!$A875&lt;&gt;"",IF(AND(MONTH($O873) &lt;= 2, MONTH($P873) &gt;= 2), IF($T873 &lt;&gt; "", $H873/$T873, ""), ""),"")</f>
        <v>500000</v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>FY2025 PCHP</v>
      </c>
      <c r="B874" s="8">
        <f>IF(Overall!B876&lt;&gt;"", VALUE(Overall!B876), "")</f>
        <v>24</v>
      </c>
      <c r="C874" s="5" t="str">
        <f>IF(Overall!C876&lt;&gt;"",_xlfn.VALUETOTEXT(Overall!C876),"")</f>
        <v>25-0210-2310-24JPMC-PS-HZ-024</v>
      </c>
      <c r="D874" s="5" t="str">
        <f>_xlfn.VALUETOTEXT(Overall!D876)</f>
        <v>HZ</v>
      </c>
      <c r="E874" s="5" t="str">
        <f>IF(Overall!Q876&lt;&gt;"",_xlfn.VALUETOTEXT(Overall!Q876),"")</f>
        <v>JPMC</v>
      </c>
      <c r="F874" s="5" t="str">
        <f>IF(Overall!E876&lt;&gt;"",_xlfn.VALUETOTEXT(Overall!E876),"")</f>
        <v>JP Morgan Chase Bank NA</v>
      </c>
      <c r="G874" s="5" t="str">
        <f>IF(Overall!R876&lt;&gt;"",_xlfn.VALUETOTEXT(Overall!R876),"")</f>
        <v>Asian</v>
      </c>
      <c r="H874" s="6">
        <f>IF(Overall!F876&lt;&gt;"",VALUE(Overall!F876),"")</f>
        <v>500000</v>
      </c>
      <c r="I874" s="6">
        <f>IF(Overall!G876&lt;&gt;"",VALUE(Overall!G876),"")</f>
        <v>77</v>
      </c>
      <c r="J874" s="6">
        <f>IF(Overall!H876&lt;&gt;"",VALUE(Overall!H876),"")</f>
        <v>64</v>
      </c>
      <c r="K874" s="6">
        <f>IF(Overall!I876&lt;&gt;"",VALUE(Overall!I876),"")</f>
        <v>6.95</v>
      </c>
      <c r="L874" s="6">
        <f>IF(Overall!J876&lt;&gt;"",VALUE(Overall!J876),"")</f>
        <v>2</v>
      </c>
      <c r="M874" s="6">
        <f>IF(Overall!K876&lt;&gt;"",VALUE(Overall!K876),"")</f>
        <v>4.95</v>
      </c>
      <c r="N874" s="6">
        <f>IF(Overall!T876&lt;&gt;"",VALUE(Overall!T876),"")</f>
        <v>74.37</v>
      </c>
      <c r="O874" s="7">
        <f>IF(Overall!L876&lt;&gt;"", DATEVALUE(Overall!L876), "")</f>
        <v>45689</v>
      </c>
      <c r="P874" s="7">
        <f>IF(Overall!M876&lt;&gt;"", DATEVALUE(Overall!M876), "")</f>
        <v>45716</v>
      </c>
      <c r="Q874" s="7" t="str">
        <f>IF(Overall!S876&lt;&gt;"",_xlfn.VALUETOTEXT(Overall!S876),"")</f>
        <v>Feb</v>
      </c>
      <c r="R874" s="7">
        <f>IF(Overall!O876&lt;&gt;"", DATEVALUE(Overall!O876), "")</f>
        <v>45567</v>
      </c>
      <c r="S874" s="7">
        <f>IF(Overall!O876&lt;&gt;"", DATEVALUE(Overall!O876), "")</f>
        <v>45567</v>
      </c>
      <c r="T874" s="5">
        <f t="shared" si="27"/>
        <v>1</v>
      </c>
      <c r="U874" s="10" t="str">
        <f>IF(Overall!$A876&lt;&gt;"",IF(AND(MONTH($O874) &lt;= 1, MONTH($P874) &gt;= 1), IF($T874 &lt;&gt; "", $H874/$T874, ""), ""),"")</f>
        <v/>
      </c>
      <c r="V874" s="10">
        <f>IF(Overall!$A876&lt;&gt;"",IF(AND(MONTH($O874) &lt;= 2, MONTH($P874) &gt;= 2), IF($T874 &lt;&gt; "", $H874/$T874, ""), ""),"")</f>
        <v>500000</v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>FY2025 PCHP</v>
      </c>
      <c r="B875" s="8">
        <f>IF(Overall!B877&lt;&gt;"", VALUE(Overall!B877), "")</f>
        <v>25</v>
      </c>
      <c r="C875" s="5" t="str">
        <f>IF(Overall!C877&lt;&gt;"",_xlfn.VALUETOTEXT(Overall!C877),"")</f>
        <v>25-0210-2310-24MSCG-PS-EG-025</v>
      </c>
      <c r="D875" s="5" t="str">
        <f>_xlfn.VALUETOTEXT(Overall!D877)</f>
        <v>EG</v>
      </c>
      <c r="E875" s="5" t="str">
        <f>IF(Overall!Q877&lt;&gt;"",_xlfn.VALUETOTEXT(Overall!Q877),"")</f>
        <v>MSCG</v>
      </c>
      <c r="F875" s="5" t="str">
        <f>IF(Overall!E877&lt;&gt;"",_xlfn.VALUETOTEXT(Overall!E877),"")</f>
        <v>Morgan Stanley Capital Group (Singapore) Pte</v>
      </c>
      <c r="G875" s="5" t="str">
        <f>IF(Overall!R877&lt;&gt;"",_xlfn.VALUETOTEXT(Overall!R877),"")</f>
        <v>Asian</v>
      </c>
      <c r="H875" s="6">
        <f>IF(Overall!F877&lt;&gt;"",VALUE(Overall!F877),"")</f>
        <v>500000</v>
      </c>
      <c r="I875" s="6">
        <f>IF(Overall!G877&lt;&gt;"",VALUE(Overall!G877),"")</f>
        <v>77</v>
      </c>
      <c r="J875" s="6">
        <f>IF(Overall!H877&lt;&gt;"",VALUE(Overall!H877),"")</f>
        <v>64</v>
      </c>
      <c r="K875" s="6">
        <f>IF(Overall!I877&lt;&gt;"",VALUE(Overall!I877),"")</f>
        <v>6.85</v>
      </c>
      <c r="L875" s="6">
        <f>IF(Overall!J877&lt;&gt;"",VALUE(Overall!J877),"")</f>
        <v>1.89</v>
      </c>
      <c r="M875" s="6">
        <f>IF(Overall!K877&lt;&gt;"",VALUE(Overall!K877),"")</f>
        <v>4.96</v>
      </c>
      <c r="N875" s="6">
        <f>IF(Overall!T877&lt;&gt;"",VALUE(Overall!T877),"")</f>
        <v>74.41</v>
      </c>
      <c r="O875" s="7">
        <f>IF(Overall!L877&lt;&gt;"", DATEVALUE(Overall!L877), "")</f>
        <v>45689</v>
      </c>
      <c r="P875" s="7">
        <f>IF(Overall!M877&lt;&gt;"", DATEVALUE(Overall!M877), "")</f>
        <v>45716</v>
      </c>
      <c r="Q875" s="7" t="str">
        <f>IF(Overall!S877&lt;&gt;"",_xlfn.VALUETOTEXT(Overall!S877),"")</f>
        <v>Feb</v>
      </c>
      <c r="R875" s="7">
        <f>IF(Overall!O877&lt;&gt;"", DATEVALUE(Overall!O877), "")</f>
        <v>45567</v>
      </c>
      <c r="S875" s="7">
        <f>IF(Overall!O877&lt;&gt;"", DATEVALUE(Overall!O877), "")</f>
        <v>45567</v>
      </c>
      <c r="T875" s="5">
        <f t="shared" si="27"/>
        <v>1</v>
      </c>
      <c r="U875" s="10" t="str">
        <f>IF(Overall!$A877&lt;&gt;"",IF(AND(MONTH($O875) &lt;= 1, MONTH($P875) &gt;= 1), IF($T875 &lt;&gt; "", $H875/$T875, ""), ""),"")</f>
        <v/>
      </c>
      <c r="V875" s="10">
        <f>IF(Overall!$A877&lt;&gt;"",IF(AND(MONTH($O875) &lt;= 2, MONTH($P875) &gt;= 2), IF($T875 &lt;&gt; "", $H875/$T875, ""), ""),"")</f>
        <v>500000</v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>FY2025 PCHP</v>
      </c>
      <c r="B876" s="8">
        <f>IF(Overall!B878&lt;&gt;"", VALUE(Overall!B878), "")</f>
        <v>26</v>
      </c>
      <c r="C876" s="5" t="str">
        <f>IF(Overall!C878&lt;&gt;"",_xlfn.VALUETOTEXT(Overall!C878),"")</f>
        <v>25-0210-2310-24SCBB-PS-HZ-026</v>
      </c>
      <c r="D876" s="5" t="str">
        <f>_xlfn.VALUETOTEXT(Overall!D878)</f>
        <v>HZ</v>
      </c>
      <c r="E876" s="5" t="str">
        <f>IF(Overall!Q878&lt;&gt;"",_xlfn.VALUETOTEXT(Overall!Q878),"")</f>
        <v>SCBB</v>
      </c>
      <c r="F876" s="5" t="str">
        <f>IF(Overall!E878&lt;&gt;"",_xlfn.VALUETOTEXT(Overall!E878),"")</f>
        <v>Standard Chartered Bank (M) Bhd</v>
      </c>
      <c r="G876" s="5" t="str">
        <f>IF(Overall!R878&lt;&gt;"",_xlfn.VALUETOTEXT(Overall!R878),"")</f>
        <v>Asian</v>
      </c>
      <c r="H876" s="6">
        <f>IF(Overall!F878&lt;&gt;"",VALUE(Overall!F878),"")</f>
        <v>500000</v>
      </c>
      <c r="I876" s="6">
        <f>IF(Overall!G878&lt;&gt;"",VALUE(Overall!G878),"")</f>
        <v>77</v>
      </c>
      <c r="J876" s="6">
        <f>IF(Overall!H878&lt;&gt;"",VALUE(Overall!H878),"")</f>
        <v>64</v>
      </c>
      <c r="K876" s="6">
        <f>IF(Overall!I878&lt;&gt;"",VALUE(Overall!I878),"")</f>
        <v>6.75</v>
      </c>
      <c r="L876" s="6">
        <f>IF(Overall!J878&lt;&gt;"",VALUE(Overall!J878),"")</f>
        <v>1.8</v>
      </c>
      <c r="M876" s="6">
        <f>IF(Overall!K878&lt;&gt;"",VALUE(Overall!K878),"")</f>
        <v>4.95</v>
      </c>
      <c r="N876" s="6">
        <f>IF(Overall!T878&lt;&gt;"",VALUE(Overall!T878),"")</f>
        <v>74.5</v>
      </c>
      <c r="O876" s="7">
        <f>IF(Overall!L878&lt;&gt;"", DATEVALUE(Overall!L878), "")</f>
        <v>45689</v>
      </c>
      <c r="P876" s="7">
        <f>IF(Overall!M878&lt;&gt;"", DATEVALUE(Overall!M878), "")</f>
        <v>45716</v>
      </c>
      <c r="Q876" s="7" t="str">
        <f>IF(Overall!S878&lt;&gt;"",_xlfn.VALUETOTEXT(Overall!S878),"")</f>
        <v>Feb</v>
      </c>
      <c r="R876" s="7">
        <f>IF(Overall!O878&lt;&gt;"", DATEVALUE(Overall!O878), "")</f>
        <v>45567</v>
      </c>
      <c r="S876" s="7">
        <f>IF(Overall!O878&lt;&gt;"", DATEVALUE(Overall!O878), "")</f>
        <v>45567</v>
      </c>
      <c r="T876" s="5">
        <f t="shared" si="27"/>
        <v>1</v>
      </c>
      <c r="U876" s="10" t="str">
        <f>IF(Overall!$A878&lt;&gt;"",IF(AND(MONTH($O876) &lt;= 1, MONTH($P876) &gt;= 1), IF($T876 &lt;&gt; "", $H876/$T876, ""), ""),"")</f>
        <v/>
      </c>
      <c r="V876" s="10">
        <f>IF(Overall!$A878&lt;&gt;"",IF(AND(MONTH($O876) &lt;= 2, MONTH($P876) &gt;= 2), IF($T876 &lt;&gt; "", $H876/$T876, ""), ""),"")</f>
        <v>500000</v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>FY2025 PCHP</v>
      </c>
      <c r="B877" s="8">
        <f>IF(Overall!B879&lt;&gt;"", VALUE(Overall!B879), "")</f>
        <v>27</v>
      </c>
      <c r="C877" s="5" t="str">
        <f>IF(Overall!C879&lt;&gt;"",_xlfn.VALUETOTEXT(Overall!C879),"")</f>
        <v>25-0210-2310-24MLIL-PS-DS-027</v>
      </c>
      <c r="D877" s="5" t="str">
        <f>_xlfn.VALUETOTEXT(Overall!D879)</f>
        <v>DS</v>
      </c>
      <c r="E877" s="5" t="str">
        <f>IF(Overall!Q879&lt;&gt;"",_xlfn.VALUETOTEXT(Overall!Q879),"")</f>
        <v>MLIL</v>
      </c>
      <c r="F877" s="5" t="str">
        <f>IF(Overall!E879&lt;&gt;"",_xlfn.VALUETOTEXT(Overall!E879),"")</f>
        <v>Merrill Lynch International</v>
      </c>
      <c r="G877" s="5" t="str">
        <f>IF(Overall!R879&lt;&gt;"",_xlfn.VALUETOTEXT(Overall!R879),"")</f>
        <v>Asian</v>
      </c>
      <c r="H877" s="6">
        <f>IF(Overall!F879&lt;&gt;"",VALUE(Overall!F879),"")</f>
        <v>500000</v>
      </c>
      <c r="I877" s="6">
        <f>IF(Overall!G879&lt;&gt;"",VALUE(Overall!G879),"")</f>
        <v>77</v>
      </c>
      <c r="J877" s="6">
        <f>IF(Overall!H879&lt;&gt;"",VALUE(Overall!H879),"")</f>
        <v>64</v>
      </c>
      <c r="K877" s="6">
        <f>IF(Overall!I879&lt;&gt;"",VALUE(Overall!I879),"")</f>
        <v>6.75</v>
      </c>
      <c r="L877" s="6">
        <f>IF(Overall!J879&lt;&gt;"",VALUE(Overall!J879),"")</f>
        <v>1.8</v>
      </c>
      <c r="M877" s="6">
        <f>IF(Overall!K879&lt;&gt;"",VALUE(Overall!K879),"")</f>
        <v>4.95</v>
      </c>
      <c r="N877" s="6">
        <f>IF(Overall!T879&lt;&gt;"",VALUE(Overall!T879),"")</f>
        <v>74.55</v>
      </c>
      <c r="O877" s="7">
        <f>IF(Overall!L879&lt;&gt;"", DATEVALUE(Overall!L879), "")</f>
        <v>45689</v>
      </c>
      <c r="P877" s="7">
        <f>IF(Overall!M879&lt;&gt;"", DATEVALUE(Overall!M879), "")</f>
        <v>45716</v>
      </c>
      <c r="Q877" s="7" t="str">
        <f>IF(Overall!S879&lt;&gt;"",_xlfn.VALUETOTEXT(Overall!S879),"")</f>
        <v>Feb</v>
      </c>
      <c r="R877" s="7">
        <f>IF(Overall!O879&lt;&gt;"", DATEVALUE(Overall!O879), "")</f>
        <v>45567</v>
      </c>
      <c r="S877" s="7">
        <f>IF(Overall!O879&lt;&gt;"", DATEVALUE(Overall!O879), "")</f>
        <v>45567</v>
      </c>
      <c r="T877" s="5">
        <f t="shared" si="27"/>
        <v>1</v>
      </c>
      <c r="U877" s="10" t="str">
        <f>IF(Overall!$A879&lt;&gt;"",IF(AND(MONTH($O877) &lt;= 1, MONTH($P877) &gt;= 1), IF($T877 &lt;&gt; "", $H877/$T877, ""), ""),"")</f>
        <v/>
      </c>
      <c r="V877" s="10">
        <f>IF(Overall!$A879&lt;&gt;"",IF(AND(MONTH($O877) &lt;= 2, MONTH($P877) &gt;= 2), IF($T877 &lt;&gt; "", $H877/$T877, ""), ""),"")</f>
        <v>500000</v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>FY2025 PCHP</v>
      </c>
      <c r="B878" s="8">
        <f>IF(Overall!B880&lt;&gt;"", VALUE(Overall!B880), "")</f>
        <v>28</v>
      </c>
      <c r="C878" s="5" t="str">
        <f>IF(Overall!C880&lt;&gt;"",_xlfn.VALUETOTEXT(Overall!C880),"")</f>
        <v>25-0210-2310-24CITI-PS-DS-028</v>
      </c>
      <c r="D878" s="5" t="str">
        <f>_xlfn.VALUETOTEXT(Overall!D880)</f>
        <v>DS</v>
      </c>
      <c r="E878" s="5" t="str">
        <f>IF(Overall!Q880&lt;&gt;"",_xlfn.VALUETOTEXT(Overall!Q880),"")</f>
        <v>CITI</v>
      </c>
      <c r="F878" s="5" t="str">
        <f>IF(Overall!E880&lt;&gt;"",_xlfn.VALUETOTEXT(Overall!E880),"")</f>
        <v>Citibank Bhd</v>
      </c>
      <c r="G878" s="5" t="str">
        <f>IF(Overall!R880&lt;&gt;"",_xlfn.VALUETOTEXT(Overall!R880),"")</f>
        <v>Asian</v>
      </c>
      <c r="H878" s="6">
        <f>IF(Overall!F880&lt;&gt;"",VALUE(Overall!F880),"")</f>
        <v>500000</v>
      </c>
      <c r="I878" s="6">
        <f>IF(Overall!G880&lt;&gt;"",VALUE(Overall!G880),"")</f>
        <v>77</v>
      </c>
      <c r="J878" s="6">
        <f>IF(Overall!H880&lt;&gt;"",VALUE(Overall!H880),"")</f>
        <v>64</v>
      </c>
      <c r="K878" s="6">
        <f>IF(Overall!I880&lt;&gt;"",VALUE(Overall!I880),"")</f>
        <v>6.85</v>
      </c>
      <c r="L878" s="6">
        <f>IF(Overall!J880&lt;&gt;"",VALUE(Overall!J880),"")</f>
        <v>1.91</v>
      </c>
      <c r="M878" s="6">
        <f>IF(Overall!K880&lt;&gt;"",VALUE(Overall!K880),"")</f>
        <v>4.9400000000000004</v>
      </c>
      <c r="N878" s="6">
        <f>IF(Overall!T880&lt;&gt;"",VALUE(Overall!T880),"")</f>
        <v>76.42</v>
      </c>
      <c r="O878" s="7">
        <f>IF(Overall!L880&lt;&gt;"", DATEVALUE(Overall!L880), "")</f>
        <v>45689</v>
      </c>
      <c r="P878" s="7">
        <f>IF(Overall!M880&lt;&gt;"", DATEVALUE(Overall!M880), "")</f>
        <v>45716</v>
      </c>
      <c r="Q878" s="7" t="str">
        <f>IF(Overall!S880&lt;&gt;"",_xlfn.VALUETOTEXT(Overall!S880),"")</f>
        <v>Feb</v>
      </c>
      <c r="R878" s="7">
        <f>IF(Overall!O880&lt;&gt;"", DATEVALUE(Overall!O880), "")</f>
        <v>45567</v>
      </c>
      <c r="S878" s="7">
        <f>IF(Overall!O880&lt;&gt;"", DATEVALUE(Overall!O880), "")</f>
        <v>45567</v>
      </c>
      <c r="T878" s="5">
        <f t="shared" si="27"/>
        <v>1</v>
      </c>
      <c r="U878" s="10" t="str">
        <f>IF(Overall!$A880&lt;&gt;"",IF(AND(MONTH($O878) &lt;= 1, MONTH($P878) &gt;= 1), IF($T878 &lt;&gt; "", $H878/$T878, ""), ""),"")</f>
        <v/>
      </c>
      <c r="V878" s="10">
        <f>IF(Overall!$A880&lt;&gt;"",IF(AND(MONTH($O878) &lt;= 2, MONTH($P878) &gt;= 2), IF($T878 &lt;&gt; "", $H878/$T878, ""), ""),"")</f>
        <v>500000</v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>FY2025 PCHP</v>
      </c>
      <c r="B879" s="8">
        <f>IF(Overall!B881&lt;&gt;"", VALUE(Overall!B881), "")</f>
        <v>29</v>
      </c>
      <c r="C879" s="5" t="str">
        <f>IF(Overall!C881&lt;&gt;"",_xlfn.VALUETOTEXT(Overall!C881),"")</f>
        <v>25-0310-2410-24JPMC-PS-HZ-029</v>
      </c>
      <c r="D879" s="5" t="str">
        <f>_xlfn.VALUETOTEXT(Overall!D881)</f>
        <v>HZ</v>
      </c>
      <c r="E879" s="5" t="str">
        <f>IF(Overall!Q881&lt;&gt;"",_xlfn.VALUETOTEXT(Overall!Q881),"")</f>
        <v>JPMC</v>
      </c>
      <c r="F879" s="5" t="str">
        <f>IF(Overall!E881&lt;&gt;"",_xlfn.VALUETOTEXT(Overall!E881),"")</f>
        <v>JP Morgan Chase Bank NA</v>
      </c>
      <c r="G879" s="5" t="str">
        <f>IF(Overall!R881&lt;&gt;"",_xlfn.VALUETOTEXT(Overall!R881),"")</f>
        <v>Asian</v>
      </c>
      <c r="H879" s="6">
        <f>IF(Overall!F881&lt;&gt;"",VALUE(Overall!F881),"")</f>
        <v>500000</v>
      </c>
      <c r="I879" s="6">
        <f>IF(Overall!G881&lt;&gt;"",VALUE(Overall!G881),"")</f>
        <v>77</v>
      </c>
      <c r="J879" s="6">
        <f>IF(Overall!H881&lt;&gt;"",VALUE(Overall!H881),"")</f>
        <v>64</v>
      </c>
      <c r="K879" s="6">
        <f>IF(Overall!I881&lt;&gt;"",VALUE(Overall!I881),"")</f>
        <v>7.4</v>
      </c>
      <c r="L879" s="6">
        <f>IF(Overall!J881&lt;&gt;"",VALUE(Overall!J881),"")</f>
        <v>2.2000000000000002</v>
      </c>
      <c r="M879" s="6">
        <f>IF(Overall!K881&lt;&gt;"",VALUE(Overall!K881),"")</f>
        <v>5.2</v>
      </c>
      <c r="N879" s="6">
        <f>IF(Overall!T881&lt;&gt;"",VALUE(Overall!T881),"")</f>
        <v>74.3</v>
      </c>
      <c r="O879" s="7">
        <f>IF(Overall!L881&lt;&gt;"", DATEVALUE(Overall!L881), "")</f>
        <v>45717</v>
      </c>
      <c r="P879" s="7">
        <f>IF(Overall!M881&lt;&gt;"", DATEVALUE(Overall!M881), "")</f>
        <v>45747</v>
      </c>
      <c r="Q879" s="7" t="str">
        <f>IF(Overall!S881&lt;&gt;"",_xlfn.VALUETOTEXT(Overall!S881),"")</f>
        <v>Mar</v>
      </c>
      <c r="R879" s="7">
        <f>IF(Overall!O881&lt;&gt;"", DATEVALUE(Overall!O881), "")</f>
        <v>45568</v>
      </c>
      <c r="S879" s="7">
        <f>IF(Overall!O881&lt;&gt;"", DATEVALUE(Overall!O881), "")</f>
        <v>45568</v>
      </c>
      <c r="T879" s="5">
        <f t="shared" si="27"/>
        <v>1</v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>
        <f>IF(Overall!$A881&lt;&gt;"",IF(AND(MONTH($O879) &lt;= 3, MONTH($P879) &gt;= 3), IF($T879 &lt;&gt; "", $H879/$T879, ""), ""),"")</f>
        <v>500000</v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>FY2025 PCHP</v>
      </c>
      <c r="B880" s="8">
        <f>IF(Overall!B882&lt;&gt;"", VALUE(Overall!B882), "")</f>
        <v>30</v>
      </c>
      <c r="C880" s="5" t="str">
        <f>IF(Overall!C882&lt;&gt;"",_xlfn.VALUETOTEXT(Overall!C882),"")</f>
        <v>25-0310-2410-24MLIL-PS-HZ-030</v>
      </c>
      <c r="D880" s="5" t="str">
        <f>_xlfn.VALUETOTEXT(Overall!D882)</f>
        <v>HZ</v>
      </c>
      <c r="E880" s="5" t="str">
        <f>IF(Overall!Q882&lt;&gt;"",_xlfn.VALUETOTEXT(Overall!Q882),"")</f>
        <v>MLIL</v>
      </c>
      <c r="F880" s="5" t="str">
        <f>IF(Overall!E882&lt;&gt;"",_xlfn.VALUETOTEXT(Overall!E882),"")</f>
        <v>Merrill Lynch International</v>
      </c>
      <c r="G880" s="5" t="str">
        <f>IF(Overall!R882&lt;&gt;"",_xlfn.VALUETOTEXT(Overall!R882),"")</f>
        <v>Asian</v>
      </c>
      <c r="H880" s="6">
        <f>IF(Overall!F882&lt;&gt;"",VALUE(Overall!F882),"")</f>
        <v>500000</v>
      </c>
      <c r="I880" s="6">
        <f>IF(Overall!G882&lt;&gt;"",VALUE(Overall!G882),"")</f>
        <v>77</v>
      </c>
      <c r="J880" s="6">
        <f>IF(Overall!H882&lt;&gt;"",VALUE(Overall!H882),"")</f>
        <v>64</v>
      </c>
      <c r="K880" s="6">
        <f>IF(Overall!I882&lt;&gt;"",VALUE(Overall!I882),"")</f>
        <v>7</v>
      </c>
      <c r="L880" s="6">
        <f>IF(Overall!J882&lt;&gt;"",VALUE(Overall!J882),"")</f>
        <v>1.85</v>
      </c>
      <c r="M880" s="6">
        <f>IF(Overall!K882&lt;&gt;"",VALUE(Overall!K882),"")</f>
        <v>5.15</v>
      </c>
      <c r="N880" s="6">
        <f>IF(Overall!T882&lt;&gt;"",VALUE(Overall!T882),"")</f>
        <v>74.400000000000006</v>
      </c>
      <c r="O880" s="7">
        <f>IF(Overall!L882&lt;&gt;"", DATEVALUE(Overall!L882), "")</f>
        <v>45689</v>
      </c>
      <c r="P880" s="7">
        <f>IF(Overall!M882&lt;&gt;"", DATEVALUE(Overall!M882), "")</f>
        <v>45716</v>
      </c>
      <c r="Q880" s="7" t="str">
        <f>IF(Overall!S882&lt;&gt;"",_xlfn.VALUETOTEXT(Overall!S882),"")</f>
        <v>Feb</v>
      </c>
      <c r="R880" s="7">
        <f>IF(Overall!O882&lt;&gt;"", DATEVALUE(Overall!O882), "")</f>
        <v>45568</v>
      </c>
      <c r="S880" s="7">
        <f>IF(Overall!O882&lt;&gt;"", DATEVALUE(Overall!O882), "")</f>
        <v>45568</v>
      </c>
      <c r="T880" s="5">
        <f t="shared" si="27"/>
        <v>1</v>
      </c>
      <c r="U880" s="10" t="str">
        <f>IF(Overall!$A882&lt;&gt;"",IF(AND(MONTH($O880) &lt;= 1, MONTH($P880) &gt;= 1), IF($T880 &lt;&gt; "", $H880/$T880, ""), ""),"")</f>
        <v/>
      </c>
      <c r="V880" s="10">
        <f>IF(Overall!$A882&lt;&gt;"",IF(AND(MONTH($O880) &lt;= 2, MONTH($P880) &gt;= 2), IF($T880 &lt;&gt; "", $H880/$T880, ""), ""),"")</f>
        <v>500000</v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>FY2025 PCHP</v>
      </c>
      <c r="B881" s="8">
        <f>IF(Overall!B883&lt;&gt;"", VALUE(Overall!B883), "")</f>
        <v>31</v>
      </c>
      <c r="C881" s="5" t="str">
        <f>IF(Overall!C883&lt;&gt;"",_xlfn.VALUETOTEXT(Overall!C883),"")</f>
        <v>25-0310-2410-24TOTS-PS-HZ-031</v>
      </c>
      <c r="D881" s="5" t="str">
        <f>_xlfn.VALUETOTEXT(Overall!D883)</f>
        <v>HZ</v>
      </c>
      <c r="E881" s="5" t="str">
        <f>IF(Overall!Q883&lt;&gt;"",_xlfn.VALUETOTEXT(Overall!Q883),"")</f>
        <v>TOTS</v>
      </c>
      <c r="F881" s="5" t="str">
        <f>IF(Overall!E883&lt;&gt;"",_xlfn.VALUETOTEXT(Overall!E883),"")</f>
        <v>TOTSA TotalEnergies Trading SA</v>
      </c>
      <c r="G881" s="5" t="str">
        <f>IF(Overall!R883&lt;&gt;"",_xlfn.VALUETOTEXT(Overall!R883),"")</f>
        <v>Asian</v>
      </c>
      <c r="H881" s="6">
        <f>IF(Overall!F883&lt;&gt;"",VALUE(Overall!F883),"")</f>
        <v>500000</v>
      </c>
      <c r="I881" s="6">
        <f>IF(Overall!G883&lt;&gt;"",VALUE(Overall!G883),"")</f>
        <v>77</v>
      </c>
      <c r="J881" s="6">
        <f>IF(Overall!H883&lt;&gt;"",VALUE(Overall!H883),"")</f>
        <v>64</v>
      </c>
      <c r="K881" s="6">
        <f>IF(Overall!I883&lt;&gt;"",VALUE(Overall!I883),"")</f>
        <v>7.42</v>
      </c>
      <c r="L881" s="6">
        <f>IF(Overall!J883&lt;&gt;"",VALUE(Overall!J883),"")</f>
        <v>2.2000000000000002</v>
      </c>
      <c r="M881" s="6">
        <f>IF(Overall!K883&lt;&gt;"",VALUE(Overall!K883),"")</f>
        <v>5.22</v>
      </c>
      <c r="N881" s="6">
        <f>IF(Overall!T883&lt;&gt;"",VALUE(Overall!T883),"")</f>
        <v>74.3</v>
      </c>
      <c r="O881" s="7">
        <f>IF(Overall!L883&lt;&gt;"", DATEVALUE(Overall!L883), "")</f>
        <v>45717</v>
      </c>
      <c r="P881" s="7">
        <f>IF(Overall!M883&lt;&gt;"", DATEVALUE(Overall!M883), "")</f>
        <v>45747</v>
      </c>
      <c r="Q881" s="7" t="str">
        <f>IF(Overall!S883&lt;&gt;"",_xlfn.VALUETOTEXT(Overall!S883),"")</f>
        <v>Mar</v>
      </c>
      <c r="R881" s="7">
        <f>IF(Overall!O883&lt;&gt;"", DATEVALUE(Overall!O883), "")</f>
        <v>45568</v>
      </c>
      <c r="S881" s="7">
        <f>IF(Overall!O883&lt;&gt;"", DATEVALUE(Overall!O883), "")</f>
        <v>45568</v>
      </c>
      <c r="T881" s="5">
        <f t="shared" si="27"/>
        <v>1</v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>
        <f>IF(Overall!$A883&lt;&gt;"",IF(AND(MONTH($O881) &lt;= 3, MONTH($P881) &gt;= 3), IF($T881 &lt;&gt; "", $H881/$T881, ""), ""),"")</f>
        <v>500000</v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>FY2025 PCHP</v>
      </c>
      <c r="B882" s="8">
        <f>IF(Overall!B884&lt;&gt;"", VALUE(Overall!B884), "")</f>
        <v>32</v>
      </c>
      <c r="C882" s="5" t="str">
        <f>IF(Overall!C884&lt;&gt;"",_xlfn.VALUETOTEXT(Overall!C884),"")</f>
        <v>25-0310-2410-24SCBB-PS-HZ-032</v>
      </c>
      <c r="D882" s="5" t="str">
        <f>_xlfn.VALUETOTEXT(Overall!D884)</f>
        <v>HZ</v>
      </c>
      <c r="E882" s="5" t="str">
        <f>IF(Overall!Q884&lt;&gt;"",_xlfn.VALUETOTEXT(Overall!Q884),"")</f>
        <v>SCBB</v>
      </c>
      <c r="F882" s="5" t="str">
        <f>IF(Overall!E884&lt;&gt;"",_xlfn.VALUETOTEXT(Overall!E884),"")</f>
        <v>Standard Chartered Bank (M) Bhd</v>
      </c>
      <c r="G882" s="5" t="str">
        <f>IF(Overall!R884&lt;&gt;"",_xlfn.VALUETOTEXT(Overall!R884),"")</f>
        <v>Asian</v>
      </c>
      <c r="H882" s="6">
        <f>IF(Overall!F884&lt;&gt;"",VALUE(Overall!F884),"")</f>
        <v>500000</v>
      </c>
      <c r="I882" s="6">
        <f>IF(Overall!G884&lt;&gt;"",VALUE(Overall!G884),"")</f>
        <v>77</v>
      </c>
      <c r="J882" s="6">
        <f>IF(Overall!H884&lt;&gt;"",VALUE(Overall!H884),"")</f>
        <v>64</v>
      </c>
      <c r="K882" s="6">
        <f>IF(Overall!I884&lt;&gt;"",VALUE(Overall!I884),"")</f>
        <v>7.57</v>
      </c>
      <c r="L882" s="6">
        <f>IF(Overall!J884&lt;&gt;"",VALUE(Overall!J884),"")</f>
        <v>2.3199999999999998</v>
      </c>
      <c r="M882" s="6">
        <f>IF(Overall!K884&lt;&gt;"",VALUE(Overall!K884),"")</f>
        <v>5.25</v>
      </c>
      <c r="N882" s="6">
        <f>IF(Overall!T884&lt;&gt;"",VALUE(Overall!T884),"")</f>
        <v>74.2</v>
      </c>
      <c r="O882" s="7">
        <f>IF(Overall!L884&lt;&gt;"", DATEVALUE(Overall!L884), "")</f>
        <v>45717</v>
      </c>
      <c r="P882" s="7">
        <f>IF(Overall!M884&lt;&gt;"", DATEVALUE(Overall!M884), "")</f>
        <v>45747</v>
      </c>
      <c r="Q882" s="7" t="str">
        <f>IF(Overall!S884&lt;&gt;"",_xlfn.VALUETOTEXT(Overall!S884),"")</f>
        <v>Mar</v>
      </c>
      <c r="R882" s="7">
        <f>IF(Overall!O884&lt;&gt;"", DATEVALUE(Overall!O884), "")</f>
        <v>45568</v>
      </c>
      <c r="S882" s="7">
        <f>IF(Overall!O884&lt;&gt;"", DATEVALUE(Overall!O884), "")</f>
        <v>45568</v>
      </c>
      <c r="T882" s="5">
        <f t="shared" si="27"/>
        <v>1</v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>
        <f>IF(Overall!$A884&lt;&gt;"",IF(AND(MONTH($O882) &lt;= 3, MONTH($P882) &gt;= 3), IF($T882 &lt;&gt; "", $H882/$T882, ""), ""),"")</f>
        <v>500000</v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>FY2025 PCHP</v>
      </c>
      <c r="B883" s="8">
        <f>IF(Overall!B885&lt;&gt;"", VALUE(Overall!B885), "")</f>
        <v>33</v>
      </c>
      <c r="C883" s="5" t="str">
        <f>IF(Overall!C885&lt;&gt;"",_xlfn.VALUETOTEXT(Overall!C885),"")</f>
        <v>25-0310-2410-24CITI-PS-HZ-033</v>
      </c>
      <c r="D883" s="5" t="str">
        <f>_xlfn.VALUETOTEXT(Overall!D885)</f>
        <v>HZ</v>
      </c>
      <c r="E883" s="5" t="str">
        <f>IF(Overall!Q885&lt;&gt;"",_xlfn.VALUETOTEXT(Overall!Q885),"")</f>
        <v>CITI</v>
      </c>
      <c r="F883" s="5" t="str">
        <f>IF(Overall!E885&lt;&gt;"",_xlfn.VALUETOTEXT(Overall!E885),"")</f>
        <v>Citibank Bhd</v>
      </c>
      <c r="G883" s="5" t="str">
        <f>IF(Overall!R885&lt;&gt;"",_xlfn.VALUETOTEXT(Overall!R885),"")</f>
        <v>Asian</v>
      </c>
      <c r="H883" s="6">
        <f>IF(Overall!F885&lt;&gt;"",VALUE(Overall!F885),"")</f>
        <v>500000</v>
      </c>
      <c r="I883" s="6">
        <f>IF(Overall!G885&lt;&gt;"",VALUE(Overall!G885),"")</f>
        <v>77</v>
      </c>
      <c r="J883" s="6">
        <f>IF(Overall!H885&lt;&gt;"",VALUE(Overall!H885),"")</f>
        <v>64</v>
      </c>
      <c r="K883" s="6">
        <f>IF(Overall!I885&lt;&gt;"",VALUE(Overall!I885),"")</f>
        <v>7.19</v>
      </c>
      <c r="L883" s="6">
        <f>IF(Overall!J885&lt;&gt;"",VALUE(Overall!J885),"")</f>
        <v>1.96</v>
      </c>
      <c r="M883" s="6">
        <f>IF(Overall!K885&lt;&gt;"",VALUE(Overall!K885),"")</f>
        <v>5.23</v>
      </c>
      <c r="N883" s="6">
        <f>IF(Overall!T885&lt;&gt;"",VALUE(Overall!T885),"")</f>
        <v>74.400000000000006</v>
      </c>
      <c r="O883" s="7">
        <f>IF(Overall!L885&lt;&gt;"", DATEVALUE(Overall!L885), "")</f>
        <v>45689</v>
      </c>
      <c r="P883" s="7">
        <f>IF(Overall!M885&lt;&gt;"", DATEVALUE(Overall!M885), "")</f>
        <v>45716</v>
      </c>
      <c r="Q883" s="7" t="str">
        <f>IF(Overall!S885&lt;&gt;"",_xlfn.VALUETOTEXT(Overall!S885),"")</f>
        <v>Feb</v>
      </c>
      <c r="R883" s="7">
        <f>IF(Overall!O885&lt;&gt;"", DATEVALUE(Overall!O885), "")</f>
        <v>45568</v>
      </c>
      <c r="S883" s="7">
        <f>IF(Overall!O885&lt;&gt;"", DATEVALUE(Overall!O885), "")</f>
        <v>45568</v>
      </c>
      <c r="T883" s="5">
        <f t="shared" si="27"/>
        <v>1</v>
      </c>
      <c r="U883" s="10" t="str">
        <f>IF(Overall!$A885&lt;&gt;"",IF(AND(MONTH($O883) &lt;= 1, MONTH($P883) &gt;= 1), IF($T883 &lt;&gt; "", $H883/$T883, ""), ""),"")</f>
        <v/>
      </c>
      <c r="V883" s="10">
        <f>IF(Overall!$A885&lt;&gt;"",IF(AND(MONTH($O883) &lt;= 2, MONTH($P883) &gt;= 2), IF($T883 &lt;&gt; "", $H883/$T883, ""), ""),"")</f>
        <v>500000</v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>FY2025 PCHP</v>
      </c>
      <c r="B884" s="8">
        <f>IF(Overall!B886&lt;&gt;"", VALUE(Overall!B886), "")</f>
        <v>34</v>
      </c>
      <c r="C884" s="5" t="str">
        <f>IF(Overall!C886&lt;&gt;"",_xlfn.VALUETOTEXT(Overall!C886),"")</f>
        <v>25-0310-2410-24MSCG-PS-HZ-034</v>
      </c>
      <c r="D884" s="5" t="str">
        <f>_xlfn.VALUETOTEXT(Overall!D886)</f>
        <v>HZ</v>
      </c>
      <c r="E884" s="5" t="str">
        <f>IF(Overall!Q886&lt;&gt;"",_xlfn.VALUETOTEXT(Overall!Q886),"")</f>
        <v>MSCG</v>
      </c>
      <c r="F884" s="5" t="str">
        <f>IF(Overall!E886&lt;&gt;"",_xlfn.VALUETOTEXT(Overall!E886),"")</f>
        <v>Morgan Stanley Capital Group (Singapore) Pte</v>
      </c>
      <c r="G884" s="5" t="str">
        <f>IF(Overall!R886&lt;&gt;"",_xlfn.VALUETOTEXT(Overall!R886),"")</f>
        <v>Asian</v>
      </c>
      <c r="H884" s="6">
        <f>IF(Overall!F886&lt;&gt;"",VALUE(Overall!F886),"")</f>
        <v>500000</v>
      </c>
      <c r="I884" s="6">
        <f>IF(Overall!G886&lt;&gt;"",VALUE(Overall!G886),"")</f>
        <v>77</v>
      </c>
      <c r="J884" s="6">
        <f>IF(Overall!H886&lt;&gt;"",VALUE(Overall!H886),"")</f>
        <v>64</v>
      </c>
      <c r="K884" s="6">
        <f>IF(Overall!I886&lt;&gt;"",VALUE(Overall!I886),"")</f>
        <v>7.05</v>
      </c>
      <c r="L884" s="6">
        <f>IF(Overall!J886&lt;&gt;"",VALUE(Overall!J886),"")</f>
        <v>1.81</v>
      </c>
      <c r="M884" s="6">
        <f>IF(Overall!K886&lt;&gt;"",VALUE(Overall!K886),"")</f>
        <v>5.24</v>
      </c>
      <c r="N884" s="6">
        <f>IF(Overall!T886&lt;&gt;"",VALUE(Overall!T886),"")</f>
        <v>74.5</v>
      </c>
      <c r="O884" s="7">
        <f>IF(Overall!L886&lt;&gt;"", DATEVALUE(Overall!L886), "")</f>
        <v>45689</v>
      </c>
      <c r="P884" s="7">
        <f>IF(Overall!M886&lt;&gt;"", DATEVALUE(Overall!M886), "")</f>
        <v>45716</v>
      </c>
      <c r="Q884" s="7" t="str">
        <f>IF(Overall!S886&lt;&gt;"",_xlfn.VALUETOTEXT(Overall!S886),"")</f>
        <v>Feb</v>
      </c>
      <c r="R884" s="7">
        <f>IF(Overall!O886&lt;&gt;"", DATEVALUE(Overall!O886), "")</f>
        <v>45568</v>
      </c>
      <c r="S884" s="7">
        <f>IF(Overall!O886&lt;&gt;"", DATEVALUE(Overall!O886), "")</f>
        <v>45568</v>
      </c>
      <c r="T884" s="5">
        <f t="shared" si="27"/>
        <v>1</v>
      </c>
      <c r="U884" s="10" t="str">
        <f>IF(Overall!$A886&lt;&gt;"",IF(AND(MONTH($O884) &lt;= 1, MONTH($P884) &gt;= 1), IF($T884 &lt;&gt; "", $H884/$T884, ""), ""),"")</f>
        <v/>
      </c>
      <c r="V884" s="10">
        <f>IF(Overall!$A886&lt;&gt;"",IF(AND(MONTH($O884) &lt;= 2, MONTH($P884) &gt;= 2), IF($T884 &lt;&gt; "", $H884/$T884, ""), ""),"")</f>
        <v>500000</v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>FY2025 PCHP</v>
      </c>
      <c r="B885" s="8">
        <f>IF(Overall!B887&lt;&gt;"", VALUE(Overall!B887), "")</f>
        <v>35</v>
      </c>
      <c r="C885" s="5" t="str">
        <f>IF(Overall!C887&lt;&gt;"",_xlfn.VALUETOTEXT(Overall!C887),"")</f>
        <v>25-0310-2410-24MACQ-PS-HZ-035</v>
      </c>
      <c r="D885" s="5" t="str">
        <f>_xlfn.VALUETOTEXT(Overall!D887)</f>
        <v>HZ</v>
      </c>
      <c r="E885" s="5" t="str">
        <f>IF(Overall!Q887&lt;&gt;"",_xlfn.VALUETOTEXT(Overall!Q887),"")</f>
        <v>MACQ</v>
      </c>
      <c r="F885" s="5" t="str">
        <f>IF(Overall!E887&lt;&gt;"",_xlfn.VALUETOTEXT(Overall!E887),"")</f>
        <v>Macquarie Bank Ltd</v>
      </c>
      <c r="G885" s="5" t="str">
        <f>IF(Overall!R887&lt;&gt;"",_xlfn.VALUETOTEXT(Overall!R887),"")</f>
        <v>Asian</v>
      </c>
      <c r="H885" s="6">
        <f>IF(Overall!F887&lt;&gt;"",VALUE(Overall!F887),"")</f>
        <v>500000</v>
      </c>
      <c r="I885" s="6">
        <f>IF(Overall!G887&lt;&gt;"",VALUE(Overall!G887),"")</f>
        <v>77</v>
      </c>
      <c r="J885" s="6">
        <f>IF(Overall!H887&lt;&gt;"",VALUE(Overall!H887),"")</f>
        <v>64</v>
      </c>
      <c r="K885" s="6">
        <f>IF(Overall!I887&lt;&gt;"",VALUE(Overall!I887),"")</f>
        <v>7.35</v>
      </c>
      <c r="L885" s="6">
        <f>IF(Overall!J887&lt;&gt;"",VALUE(Overall!J887),"")</f>
        <v>2.16</v>
      </c>
      <c r="M885" s="6">
        <f>IF(Overall!K887&lt;&gt;"",VALUE(Overall!K887),"")</f>
        <v>5.19</v>
      </c>
      <c r="N885" s="6">
        <f>IF(Overall!T887&lt;&gt;"",VALUE(Overall!T887),"")</f>
        <v>74.900000000000006</v>
      </c>
      <c r="O885" s="7">
        <f>IF(Overall!L887&lt;&gt;"", DATEVALUE(Overall!L887), "")</f>
        <v>45689</v>
      </c>
      <c r="P885" s="7">
        <f>IF(Overall!M887&lt;&gt;"", DATEVALUE(Overall!M887), "")</f>
        <v>45716</v>
      </c>
      <c r="Q885" s="7" t="str">
        <f>IF(Overall!S887&lt;&gt;"",_xlfn.VALUETOTEXT(Overall!S887),"")</f>
        <v>Feb</v>
      </c>
      <c r="R885" s="7">
        <f>IF(Overall!O887&lt;&gt;"", DATEVALUE(Overall!O887), "")</f>
        <v>45568</v>
      </c>
      <c r="S885" s="7">
        <f>IF(Overall!O887&lt;&gt;"", DATEVALUE(Overall!O887), "")</f>
        <v>45568</v>
      </c>
      <c r="T885" s="5">
        <f t="shared" si="27"/>
        <v>1</v>
      </c>
      <c r="U885" s="10" t="str">
        <f>IF(Overall!$A887&lt;&gt;"",IF(AND(MONTH($O885) &lt;= 1, MONTH($P885) &gt;= 1), IF($T885 &lt;&gt; "", $H885/$T885, ""), ""),"")</f>
        <v/>
      </c>
      <c r="V885" s="10">
        <f>IF(Overall!$A887&lt;&gt;"",IF(AND(MONTH($O885) &lt;= 2, MONTH($P885) &gt;= 2), IF($T885 &lt;&gt; "", $H885/$T885, ""), ""),"")</f>
        <v>500000</v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>FY2025 PCHP</v>
      </c>
      <c r="B886" s="8">
        <f>IF(Overall!B888&lt;&gt;"", VALUE(Overall!B888), "")</f>
        <v>36</v>
      </c>
      <c r="C886" s="5" t="str">
        <f>IF(Overall!C888&lt;&gt;"",_xlfn.VALUETOTEXT(Overall!C888),"")</f>
        <v>25-0310-2410-24ANZB-PS-HZ-036</v>
      </c>
      <c r="D886" s="5" t="str">
        <f>_xlfn.VALUETOTEXT(Overall!D888)</f>
        <v>HZ</v>
      </c>
      <c r="E886" s="5" t="str">
        <f>IF(Overall!Q888&lt;&gt;"",_xlfn.VALUETOTEXT(Overall!Q888),"")</f>
        <v>ANZB</v>
      </c>
      <c r="F886" s="5" t="str">
        <f>IF(Overall!E888&lt;&gt;"",_xlfn.VALUETOTEXT(Overall!E888),"")</f>
        <v>Australia And New Zealand Banking Group Limited</v>
      </c>
      <c r="G886" s="5" t="str">
        <f>IF(Overall!R888&lt;&gt;"",_xlfn.VALUETOTEXT(Overall!R888),"")</f>
        <v>Asian</v>
      </c>
      <c r="H886" s="6">
        <f>IF(Overall!F888&lt;&gt;"",VALUE(Overall!F888),"")</f>
        <v>500000</v>
      </c>
      <c r="I886" s="6">
        <f>IF(Overall!G888&lt;&gt;"",VALUE(Overall!G888),"")</f>
        <v>77</v>
      </c>
      <c r="J886" s="6">
        <f>IF(Overall!H888&lt;&gt;"",VALUE(Overall!H888),"")</f>
        <v>64</v>
      </c>
      <c r="K886" s="6">
        <f>IF(Overall!I888&lt;&gt;"",VALUE(Overall!I888),"")</f>
        <v>6.79</v>
      </c>
      <c r="L886" s="6">
        <f>IF(Overall!J888&lt;&gt;"",VALUE(Overall!J888),"")</f>
        <v>1.5</v>
      </c>
      <c r="M886" s="6">
        <f>IF(Overall!K888&lt;&gt;"",VALUE(Overall!K888),"")</f>
        <v>5.29</v>
      </c>
      <c r="N886" s="6">
        <f>IF(Overall!T888&lt;&gt;"",VALUE(Overall!T888),"")</f>
        <v>74.5</v>
      </c>
      <c r="O886" s="7">
        <f>IF(Overall!L888&lt;&gt;"", DATEVALUE(Overall!L888), "")</f>
        <v>45717</v>
      </c>
      <c r="P886" s="7">
        <f>IF(Overall!M888&lt;&gt;"", DATEVALUE(Overall!M888), "")</f>
        <v>45747</v>
      </c>
      <c r="Q886" s="7" t="str">
        <f>IF(Overall!S888&lt;&gt;"",_xlfn.VALUETOTEXT(Overall!S888),"")</f>
        <v>Mar</v>
      </c>
      <c r="R886" s="7">
        <f>IF(Overall!O888&lt;&gt;"", DATEVALUE(Overall!O888), "")</f>
        <v>45568</v>
      </c>
      <c r="S886" s="7">
        <f>IF(Overall!O888&lt;&gt;"", DATEVALUE(Overall!O888), "")</f>
        <v>45568</v>
      </c>
      <c r="T886" s="5">
        <f t="shared" si="27"/>
        <v>1</v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>
        <f>IF(Overall!$A888&lt;&gt;"",IF(AND(MONTH($O886) &lt;= 3, MONTH($P886) &gt;= 3), IF($T886 &lt;&gt; "", $H886/$T886, ""), ""),"")</f>
        <v>500000</v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>FY2025 PCHP</v>
      </c>
      <c r="B887" s="8">
        <f>IF(Overall!B889&lt;&gt;"", VALUE(Overall!B889), "")</f>
        <v>37</v>
      </c>
      <c r="C887" s="5" t="str">
        <f>IF(Overall!C889&lt;&gt;"",_xlfn.VALUETOTEXT(Overall!C889),"")</f>
        <v>25-2111-1212-24JPMC-PS-EG-037</v>
      </c>
      <c r="D887" s="5" t="str">
        <f>_xlfn.VALUETOTEXT(Overall!D889)</f>
        <v>EG</v>
      </c>
      <c r="E887" s="5" t="str">
        <f>IF(Overall!Q889&lt;&gt;"",_xlfn.VALUETOTEXT(Overall!Q889),"")</f>
        <v>JPMC</v>
      </c>
      <c r="F887" s="5" t="str">
        <f>IF(Overall!E889&lt;&gt;"",_xlfn.VALUETOTEXT(Overall!E889),"")</f>
        <v>JP Morgan Chase Bank NA</v>
      </c>
      <c r="G887" s="5" t="str">
        <f>IF(Overall!R889&lt;&gt;"",_xlfn.VALUETOTEXT(Overall!R889),"")</f>
        <v>Asian</v>
      </c>
      <c r="H887" s="6">
        <f>IF(Overall!F889&lt;&gt;"",VALUE(Overall!F889),"")</f>
        <v>500000</v>
      </c>
      <c r="I887" s="6">
        <f>IF(Overall!G889&lt;&gt;"",VALUE(Overall!G889),"")</f>
        <v>77</v>
      </c>
      <c r="J887" s="6">
        <f>IF(Overall!H889&lt;&gt;"",VALUE(Overall!H889),"")</f>
        <v>64</v>
      </c>
      <c r="K887" s="6">
        <f>IF(Overall!I889&lt;&gt;"",VALUE(Overall!I889),"")</f>
        <v>6.9</v>
      </c>
      <c r="L887" s="6">
        <f>IF(Overall!J889&lt;&gt;"",VALUE(Overall!J889),"")</f>
        <v>1.43</v>
      </c>
      <c r="M887" s="6">
        <f>IF(Overall!K889&lt;&gt;"",VALUE(Overall!K889),"")</f>
        <v>5.47</v>
      </c>
      <c r="N887" s="6">
        <f>IF(Overall!T889&lt;&gt;"",VALUE(Overall!T889),"")</f>
        <v>72.900000000000006</v>
      </c>
      <c r="O887" s="7">
        <f>IF(Overall!L889&lt;&gt;"", DATEVALUE(Overall!L889), "")</f>
        <v>45717</v>
      </c>
      <c r="P887" s="7">
        <f>IF(Overall!M889&lt;&gt;"", DATEVALUE(Overall!M889), "")</f>
        <v>45747</v>
      </c>
      <c r="Q887" s="7" t="str">
        <f>IF(Overall!S889&lt;&gt;"",_xlfn.VALUETOTEXT(Overall!S889),"")</f>
        <v>Mar</v>
      </c>
      <c r="R887" s="7">
        <f>IF(Overall!O889&lt;&gt;"", DATEVALUE(Overall!O889), "")</f>
        <v>45617</v>
      </c>
      <c r="S887" s="7">
        <f>IF(Overall!O889&lt;&gt;"", DATEVALUE(Overall!O889), "")</f>
        <v>45617</v>
      </c>
      <c r="T887" s="5">
        <f t="shared" si="27"/>
        <v>1</v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>
        <f>IF(Overall!$A889&lt;&gt;"",IF(AND(MONTH($O887) &lt;= 3, MONTH($P887) &gt;= 3), IF($T887 &lt;&gt; "", $H887/$T887, ""), ""),"")</f>
        <v>500000</v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>FY2025 PCHP</v>
      </c>
      <c r="B888" s="8">
        <f>IF(Overall!B890&lt;&gt;"", VALUE(Overall!B890), "")</f>
        <v>38</v>
      </c>
      <c r="C888" s="5" t="str">
        <f>IF(Overall!C890&lt;&gt;"",_xlfn.VALUETOTEXT(Overall!C890),"")</f>
        <v>25-2111-1212-24MLIL-PS-HZ-038</v>
      </c>
      <c r="D888" s="5" t="str">
        <f>_xlfn.VALUETOTEXT(Overall!D890)</f>
        <v>HZ</v>
      </c>
      <c r="E888" s="5" t="str">
        <f>IF(Overall!Q890&lt;&gt;"",_xlfn.VALUETOTEXT(Overall!Q890),"")</f>
        <v>MLIL</v>
      </c>
      <c r="F888" s="5" t="str">
        <f>IF(Overall!E890&lt;&gt;"",_xlfn.VALUETOTEXT(Overall!E890),"")</f>
        <v>Merrill Lynch International</v>
      </c>
      <c r="G888" s="5" t="str">
        <f>IF(Overall!R890&lt;&gt;"",_xlfn.VALUETOTEXT(Overall!R890),"")</f>
        <v>Asian</v>
      </c>
      <c r="H888" s="6">
        <f>IF(Overall!F890&lt;&gt;"",VALUE(Overall!F890),"")</f>
        <v>500000</v>
      </c>
      <c r="I888" s="6">
        <f>IF(Overall!G890&lt;&gt;"",VALUE(Overall!G890),"")</f>
        <v>77</v>
      </c>
      <c r="J888" s="6">
        <f>IF(Overall!H890&lt;&gt;"",VALUE(Overall!H890),"")</f>
        <v>64</v>
      </c>
      <c r="K888" s="6">
        <f>IF(Overall!I890&lt;&gt;"",VALUE(Overall!I890),"")</f>
        <v>6.93</v>
      </c>
      <c r="L888" s="6">
        <f>IF(Overall!J890&lt;&gt;"",VALUE(Overall!J890),"")</f>
        <v>1.48</v>
      </c>
      <c r="M888" s="6">
        <f>IF(Overall!K890&lt;&gt;"",VALUE(Overall!K890),"")</f>
        <v>5.45</v>
      </c>
      <c r="N888" s="6">
        <f>IF(Overall!T890&lt;&gt;"",VALUE(Overall!T890),"")</f>
        <v>72.91</v>
      </c>
      <c r="O888" s="7">
        <f>IF(Overall!L890&lt;&gt;"", DATEVALUE(Overall!L890), "")</f>
        <v>45717</v>
      </c>
      <c r="P888" s="7">
        <f>IF(Overall!M890&lt;&gt;"", DATEVALUE(Overall!M890), "")</f>
        <v>45747</v>
      </c>
      <c r="Q888" s="7" t="str">
        <f>IF(Overall!S890&lt;&gt;"",_xlfn.VALUETOTEXT(Overall!S890),"")</f>
        <v>Mar</v>
      </c>
      <c r="R888" s="7">
        <f>IF(Overall!O890&lt;&gt;"", DATEVALUE(Overall!O890), "")</f>
        <v>45617</v>
      </c>
      <c r="S888" s="7">
        <f>IF(Overall!O890&lt;&gt;"", DATEVALUE(Overall!O890), "")</f>
        <v>45617</v>
      </c>
      <c r="T888" s="5">
        <f t="shared" si="27"/>
        <v>1</v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>
        <f>IF(Overall!$A890&lt;&gt;"",IF(AND(MONTH($O888) &lt;= 3, MONTH($P888) &gt;= 3), IF($T888 &lt;&gt; "", $H888/$T888, ""), ""),"")</f>
        <v>500000</v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>FY2025 PCHP</v>
      </c>
      <c r="B889" s="8">
        <f>IF(Overall!B891&lt;&gt;"", VALUE(Overall!B891), "")</f>
        <v>39</v>
      </c>
      <c r="C889" s="5" t="str">
        <f>IF(Overall!C891&lt;&gt;"",_xlfn.VALUETOTEXT(Overall!C891),"")</f>
        <v>25-2111-1212-24SCBB-PS-HZ-039</v>
      </c>
      <c r="D889" s="5" t="str">
        <f>_xlfn.VALUETOTEXT(Overall!D891)</f>
        <v>HZ</v>
      </c>
      <c r="E889" s="5" t="str">
        <f>IF(Overall!Q891&lt;&gt;"",_xlfn.VALUETOTEXT(Overall!Q891),"")</f>
        <v>SCBB</v>
      </c>
      <c r="F889" s="5" t="str">
        <f>IF(Overall!E891&lt;&gt;"",_xlfn.VALUETOTEXT(Overall!E891),"")</f>
        <v>Standard Chartered Bank (M) Bhd</v>
      </c>
      <c r="G889" s="5" t="str">
        <f>IF(Overall!R891&lt;&gt;"",_xlfn.VALUETOTEXT(Overall!R891),"")</f>
        <v>Asian</v>
      </c>
      <c r="H889" s="6">
        <f>IF(Overall!F891&lt;&gt;"",VALUE(Overall!F891),"")</f>
        <v>500000</v>
      </c>
      <c r="I889" s="6">
        <f>IF(Overall!G891&lt;&gt;"",VALUE(Overall!G891),"")</f>
        <v>77</v>
      </c>
      <c r="J889" s="6">
        <f>IF(Overall!H891&lt;&gt;"",VALUE(Overall!H891),"")</f>
        <v>64</v>
      </c>
      <c r="K889" s="6">
        <f>IF(Overall!I891&lt;&gt;"",VALUE(Overall!I891),"")</f>
        <v>6.95</v>
      </c>
      <c r="L889" s="6">
        <f>IF(Overall!J891&lt;&gt;"",VALUE(Overall!J891),"")</f>
        <v>1.51</v>
      </c>
      <c r="M889" s="6">
        <f>IF(Overall!K891&lt;&gt;"",VALUE(Overall!K891),"")</f>
        <v>5.44</v>
      </c>
      <c r="N889" s="6">
        <f>IF(Overall!T891&lt;&gt;"",VALUE(Overall!T891),"")</f>
        <v>73</v>
      </c>
      <c r="O889" s="7">
        <f>IF(Overall!L891&lt;&gt;"", DATEVALUE(Overall!L891), "")</f>
        <v>45717</v>
      </c>
      <c r="P889" s="7">
        <f>IF(Overall!M891&lt;&gt;"", DATEVALUE(Overall!M891), "")</f>
        <v>45747</v>
      </c>
      <c r="Q889" s="7" t="str">
        <f>IF(Overall!S891&lt;&gt;"",_xlfn.VALUETOTEXT(Overall!S891),"")</f>
        <v>Mar</v>
      </c>
      <c r="R889" s="7">
        <f>IF(Overall!O891&lt;&gt;"", DATEVALUE(Overall!O891), "")</f>
        <v>45617</v>
      </c>
      <c r="S889" s="7">
        <f>IF(Overall!O891&lt;&gt;"", DATEVALUE(Overall!O891), "")</f>
        <v>45617</v>
      </c>
      <c r="T889" s="5">
        <f t="shared" si="27"/>
        <v>1</v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>
        <f>IF(Overall!$A891&lt;&gt;"",IF(AND(MONTH($O889) &lt;= 3, MONTH($P889) &gt;= 3), IF($T889 &lt;&gt; "", $H889/$T889, ""), ""),"")</f>
        <v>500000</v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>FY2025 PCHP</v>
      </c>
      <c r="B890" s="8">
        <f>IF(Overall!B892&lt;&gt;"", VALUE(Overall!B892), "")</f>
        <v>40</v>
      </c>
      <c r="C890" s="5" t="str">
        <f>IF(Overall!C892&lt;&gt;"",_xlfn.VALUETOTEXT(Overall!C892),"")</f>
        <v>25-2111-1212-24TOTS-PS-AS-040</v>
      </c>
      <c r="D890" s="5" t="str">
        <f>_xlfn.VALUETOTEXT(Overall!D892)</f>
        <v>AS</v>
      </c>
      <c r="E890" s="5" t="str">
        <f>IF(Overall!Q892&lt;&gt;"",_xlfn.VALUETOTEXT(Overall!Q892),"")</f>
        <v>TOTS</v>
      </c>
      <c r="F890" s="5" t="str">
        <f>IF(Overall!E892&lt;&gt;"",_xlfn.VALUETOTEXT(Overall!E892),"")</f>
        <v>TOTSA TotalEnergies Trading SA</v>
      </c>
      <c r="G890" s="5" t="str">
        <f>IF(Overall!R892&lt;&gt;"",_xlfn.VALUETOTEXT(Overall!R892),"")</f>
        <v>Asian</v>
      </c>
      <c r="H890" s="6">
        <f>IF(Overall!F892&lt;&gt;"",VALUE(Overall!F892),"")</f>
        <v>500000</v>
      </c>
      <c r="I890" s="6">
        <f>IF(Overall!G892&lt;&gt;"",VALUE(Overall!G892),"")</f>
        <v>77</v>
      </c>
      <c r="J890" s="6">
        <f>IF(Overall!H892&lt;&gt;"",VALUE(Overall!H892),"")</f>
        <v>64</v>
      </c>
      <c r="K890" s="6">
        <f>IF(Overall!I892&lt;&gt;"",VALUE(Overall!I892),"")</f>
        <v>7.35</v>
      </c>
      <c r="L890" s="6">
        <f>IF(Overall!J892&lt;&gt;"",VALUE(Overall!J892),"")</f>
        <v>2</v>
      </c>
      <c r="M890" s="6">
        <f>IF(Overall!K892&lt;&gt;"",VALUE(Overall!K892),"")</f>
        <v>5.35</v>
      </c>
      <c r="N890" s="6">
        <f>IF(Overall!T892&lt;&gt;"",VALUE(Overall!T892),"")</f>
        <v>73.22</v>
      </c>
      <c r="O890" s="7">
        <f>IF(Overall!L892&lt;&gt;"", DATEVALUE(Overall!L892), "")</f>
        <v>45717</v>
      </c>
      <c r="P890" s="7">
        <f>IF(Overall!M892&lt;&gt;"", DATEVALUE(Overall!M892), "")</f>
        <v>45747</v>
      </c>
      <c r="Q890" s="7" t="str">
        <f>IF(Overall!S892&lt;&gt;"",_xlfn.VALUETOTEXT(Overall!S892),"")</f>
        <v>Mar</v>
      </c>
      <c r="R890" s="7">
        <f>IF(Overall!O892&lt;&gt;"", DATEVALUE(Overall!O892), "")</f>
        <v>45617</v>
      </c>
      <c r="S890" s="7">
        <f>IF(Overall!O892&lt;&gt;"", DATEVALUE(Overall!O892), "")</f>
        <v>45617</v>
      </c>
      <c r="T890" s="5">
        <f t="shared" si="27"/>
        <v>1</v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>
        <f>IF(Overall!$A892&lt;&gt;"",IF(AND(MONTH($O890) &lt;= 3, MONTH($P890) &gt;= 3), IF($T890 &lt;&gt; "", $H890/$T890, ""), ""),"")</f>
        <v>500000</v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>FY2025 PCHP</v>
      </c>
      <c r="B891" s="8">
        <f>IF(Overall!B893&lt;&gt;"", VALUE(Overall!B893), "")</f>
        <v>41</v>
      </c>
      <c r="C891" s="5" t="str">
        <f>IF(Overall!C893&lt;&gt;"",_xlfn.VALUETOTEXT(Overall!C893),"")</f>
        <v>25-2211-1312-24SCBB-PS-AS-041</v>
      </c>
      <c r="D891" s="5" t="str">
        <f>_xlfn.VALUETOTEXT(Overall!D893)</f>
        <v>AS</v>
      </c>
      <c r="E891" s="5" t="str">
        <f>IF(Overall!Q893&lt;&gt;"",_xlfn.VALUETOTEXT(Overall!Q893),"")</f>
        <v>SCBB</v>
      </c>
      <c r="F891" s="5" t="str">
        <f>IF(Overall!E893&lt;&gt;"",_xlfn.VALUETOTEXT(Overall!E893),"")</f>
        <v>Standard Chartered Bank (M) Bhd</v>
      </c>
      <c r="G891" s="5" t="str">
        <f>IF(Overall!R893&lt;&gt;"",_xlfn.VALUETOTEXT(Overall!R893),"")</f>
        <v>Asian</v>
      </c>
      <c r="H891" s="6">
        <f>IF(Overall!F893&lt;&gt;"",VALUE(Overall!F893),"")</f>
        <v>500000</v>
      </c>
      <c r="I891" s="6">
        <f>IF(Overall!G893&lt;&gt;"",VALUE(Overall!G893),"")</f>
        <v>77</v>
      </c>
      <c r="J891" s="6">
        <f>IF(Overall!H893&lt;&gt;"",VALUE(Overall!H893),"")</f>
        <v>64</v>
      </c>
      <c r="K891" s="6">
        <f>IF(Overall!I893&lt;&gt;"",VALUE(Overall!I893),"")</f>
        <v>6.65</v>
      </c>
      <c r="L891" s="6">
        <f>IF(Overall!J893&lt;&gt;"",VALUE(Overall!J893),"")</f>
        <v>1.45</v>
      </c>
      <c r="M891" s="6">
        <f>IF(Overall!K893&lt;&gt;"",VALUE(Overall!K893),"")</f>
        <v>5.2</v>
      </c>
      <c r="N891" s="6">
        <f>IF(Overall!T893&lt;&gt;"",VALUE(Overall!T893),"")</f>
        <v>73.400000000000006</v>
      </c>
      <c r="O891" s="7">
        <f>IF(Overall!L893&lt;&gt;"", DATEVALUE(Overall!L893), "")</f>
        <v>45717</v>
      </c>
      <c r="P891" s="7">
        <f>IF(Overall!M893&lt;&gt;"", DATEVALUE(Overall!M893), "")</f>
        <v>45747</v>
      </c>
      <c r="Q891" s="7" t="str">
        <f>IF(Overall!S893&lt;&gt;"",_xlfn.VALUETOTEXT(Overall!S893),"")</f>
        <v>Mar</v>
      </c>
      <c r="R891" s="7">
        <f>IF(Overall!O893&lt;&gt;"", DATEVALUE(Overall!O893), "")</f>
        <v>45618</v>
      </c>
      <c r="S891" s="7">
        <f>IF(Overall!O893&lt;&gt;"", DATEVALUE(Overall!O893), "")</f>
        <v>45618</v>
      </c>
      <c r="T891" s="5">
        <f t="shared" si="27"/>
        <v>1</v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>
        <f>IF(Overall!$A893&lt;&gt;"",IF(AND(MONTH($O891) &lt;= 3, MONTH($P891) &gt;= 3), IF($T891 &lt;&gt; "", $H891/$T891, ""), ""),"")</f>
        <v>500000</v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>FY2025 PCHP</v>
      </c>
      <c r="B892" s="8">
        <f>IF(Overall!B894&lt;&gt;"", VALUE(Overall!B894), "")</f>
        <v>42</v>
      </c>
      <c r="C892" s="5" t="str">
        <f>IF(Overall!C894&lt;&gt;"",_xlfn.VALUETOTEXT(Overall!C894),"")</f>
        <v>25-2211-1312-24JPMC-PS-AS-042</v>
      </c>
      <c r="D892" s="5" t="str">
        <f>_xlfn.VALUETOTEXT(Overall!D894)</f>
        <v>AS</v>
      </c>
      <c r="E892" s="5" t="str">
        <f>IF(Overall!Q894&lt;&gt;"",_xlfn.VALUETOTEXT(Overall!Q894),"")</f>
        <v>JPMC</v>
      </c>
      <c r="F892" s="5" t="str">
        <f>IF(Overall!E894&lt;&gt;"",_xlfn.VALUETOTEXT(Overall!E894),"")</f>
        <v>JP Morgan Chase Bank NA</v>
      </c>
      <c r="G892" s="5" t="str">
        <f>IF(Overall!R894&lt;&gt;"",_xlfn.VALUETOTEXT(Overall!R894),"")</f>
        <v>Asian</v>
      </c>
      <c r="H892" s="6">
        <f>IF(Overall!F894&lt;&gt;"",VALUE(Overall!F894),"")</f>
        <v>500000</v>
      </c>
      <c r="I892" s="6">
        <f>IF(Overall!G894&lt;&gt;"",VALUE(Overall!G894),"")</f>
        <v>77</v>
      </c>
      <c r="J892" s="6">
        <f>IF(Overall!H894&lt;&gt;"",VALUE(Overall!H894),"")</f>
        <v>64</v>
      </c>
      <c r="K892" s="6">
        <f>IF(Overall!I894&lt;&gt;"",VALUE(Overall!I894),"")</f>
        <v>6.55</v>
      </c>
      <c r="L892" s="6">
        <f>IF(Overall!J894&lt;&gt;"",VALUE(Overall!J894),"")</f>
        <v>1.35</v>
      </c>
      <c r="M892" s="6">
        <f>IF(Overall!K894&lt;&gt;"",VALUE(Overall!K894),"")</f>
        <v>5.2</v>
      </c>
      <c r="N892" s="6">
        <f>IF(Overall!T894&lt;&gt;"",VALUE(Overall!T894),"")</f>
        <v>73.5</v>
      </c>
      <c r="O892" s="7">
        <f>IF(Overall!L894&lt;&gt;"", DATEVALUE(Overall!L894), "")</f>
        <v>45717</v>
      </c>
      <c r="P892" s="7">
        <f>IF(Overall!M894&lt;&gt;"", DATEVALUE(Overall!M894), "")</f>
        <v>45747</v>
      </c>
      <c r="Q892" s="7" t="str">
        <f>IF(Overall!S894&lt;&gt;"",_xlfn.VALUETOTEXT(Overall!S894),"")</f>
        <v>Mar</v>
      </c>
      <c r="R892" s="7">
        <f>IF(Overall!O894&lt;&gt;"", DATEVALUE(Overall!O894), "")</f>
        <v>45618</v>
      </c>
      <c r="S892" s="7">
        <f>IF(Overall!O894&lt;&gt;"", DATEVALUE(Overall!O894), "")</f>
        <v>45618</v>
      </c>
      <c r="T892" s="5">
        <f t="shared" si="27"/>
        <v>1</v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>
        <f>IF(Overall!$A894&lt;&gt;"",IF(AND(MONTH($O892) &lt;= 3, MONTH($P892) &gt;= 3), IF($T892 &lt;&gt; "", $H892/$T892, ""), ""),"")</f>
        <v>500000</v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>FY2025 PCHP</v>
      </c>
      <c r="B893" s="8">
        <f>IF(Overall!B895&lt;&gt;"", VALUE(Overall!B895), "")</f>
        <v>43</v>
      </c>
      <c r="C893" s="5" t="str">
        <f>IF(Overall!C895&lt;&gt;"",_xlfn.VALUETOTEXT(Overall!C895),"")</f>
        <v>25-2511-1612-24MSCG-PS-AS-043</v>
      </c>
      <c r="D893" s="5" t="str">
        <f>_xlfn.VALUETOTEXT(Overall!D895)</f>
        <v>AS</v>
      </c>
      <c r="E893" s="5" t="str">
        <f>IF(Overall!Q895&lt;&gt;"",_xlfn.VALUETOTEXT(Overall!Q895),"")</f>
        <v>MSCG</v>
      </c>
      <c r="F893" s="5" t="str">
        <f>IF(Overall!E895&lt;&gt;"",_xlfn.VALUETOTEXT(Overall!E895),"")</f>
        <v>Morgan Stanley Capital Group (Singapore) Pte</v>
      </c>
      <c r="G893" s="5" t="str">
        <f>IF(Overall!R895&lt;&gt;"",_xlfn.VALUETOTEXT(Overall!R895),"")</f>
        <v>Asian</v>
      </c>
      <c r="H893" s="6">
        <f>IF(Overall!F895&lt;&gt;"",VALUE(Overall!F895),"")</f>
        <v>500000</v>
      </c>
      <c r="I893" s="6">
        <f>IF(Overall!G895&lt;&gt;"",VALUE(Overall!G895),"")</f>
        <v>77</v>
      </c>
      <c r="J893" s="6">
        <f>IF(Overall!H895&lt;&gt;"",VALUE(Overall!H895),"")</f>
        <v>64</v>
      </c>
      <c r="K893" s="6">
        <f>IF(Overall!I895&lt;&gt;"",VALUE(Overall!I895),"")</f>
        <v>6.5</v>
      </c>
      <c r="L893" s="6">
        <f>IF(Overall!J895&lt;&gt;"",VALUE(Overall!J895),"")</f>
        <v>1.32</v>
      </c>
      <c r="M893" s="6">
        <f>IF(Overall!K895&lt;&gt;"",VALUE(Overall!K895),"")</f>
        <v>5.18</v>
      </c>
      <c r="N893" s="6">
        <f>IF(Overall!T895&lt;&gt;"",VALUE(Overall!T895),"")</f>
        <v>73.56</v>
      </c>
      <c r="O893" s="7">
        <f>IF(Overall!L895&lt;&gt;"", DATEVALUE(Overall!L895), "")</f>
        <v>45717</v>
      </c>
      <c r="P893" s="7">
        <f>IF(Overall!M895&lt;&gt;"", DATEVALUE(Overall!M895), "")</f>
        <v>45747</v>
      </c>
      <c r="Q893" s="7" t="str">
        <f>IF(Overall!S895&lt;&gt;"",_xlfn.VALUETOTEXT(Overall!S895),"")</f>
        <v>Mar</v>
      </c>
      <c r="R893" s="7">
        <f>IF(Overall!O895&lt;&gt;"", DATEVALUE(Overall!O895), "")</f>
        <v>45621</v>
      </c>
      <c r="S893" s="7">
        <f>IF(Overall!O895&lt;&gt;"", DATEVALUE(Overall!O895), "")</f>
        <v>45621</v>
      </c>
      <c r="T893" s="5">
        <f t="shared" si="27"/>
        <v>1</v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>
        <f>IF(Overall!$A895&lt;&gt;"",IF(AND(MONTH($O893) &lt;= 3, MONTH($P893) &gt;= 3), IF($T893 &lt;&gt; "", $H893/$T893, ""), ""),"")</f>
        <v>500000</v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>FY2025 PCHP</v>
      </c>
      <c r="B894" s="8">
        <f>IF(Overall!B896&lt;&gt;"", VALUE(Overall!B896), "")</f>
        <v>44</v>
      </c>
      <c r="C894" s="5" t="str">
        <f>IF(Overall!C896&lt;&gt;"",_xlfn.VALUETOTEXT(Overall!C896),"")</f>
        <v>25-2511-1612-24CIMI-PS-AS-044</v>
      </c>
      <c r="D894" s="5" t="str">
        <f>_xlfn.VALUETOTEXT(Overall!D896)</f>
        <v>AS</v>
      </c>
      <c r="E894" s="5" t="str">
        <f>IF(Overall!Q896&lt;&gt;"",_xlfn.VALUETOTEXT(Overall!Q896),"")</f>
        <v>CIMI</v>
      </c>
      <c r="F894" s="5" t="str">
        <f>IF(Overall!E896&lt;&gt;"",_xlfn.VALUETOTEXT(Overall!E896),"")</f>
        <v>CIMB Islamic Bank Berhad</v>
      </c>
      <c r="G894" s="5" t="str">
        <f>IF(Overall!R896&lt;&gt;"",_xlfn.VALUETOTEXT(Overall!R896),"")</f>
        <v>Asian</v>
      </c>
      <c r="H894" s="6">
        <f>IF(Overall!F896&lt;&gt;"",VALUE(Overall!F896),"")</f>
        <v>500000</v>
      </c>
      <c r="I894" s="6">
        <f>IF(Overall!G896&lt;&gt;"",VALUE(Overall!G896),"")</f>
        <v>77</v>
      </c>
      <c r="J894" s="6">
        <f>IF(Overall!H896&lt;&gt;"",VALUE(Overall!H896),"")</f>
        <v>64</v>
      </c>
      <c r="K894" s="6">
        <f>IF(Overall!I896&lt;&gt;"",VALUE(Overall!I896),"")</f>
        <v>6.56</v>
      </c>
      <c r="L894" s="6">
        <f>IF(Overall!J896&lt;&gt;"",VALUE(Overall!J896),"")</f>
        <v>1.39</v>
      </c>
      <c r="M894" s="6">
        <f>IF(Overall!K896&lt;&gt;"",VALUE(Overall!K896),"")</f>
        <v>5.17</v>
      </c>
      <c r="N894" s="6">
        <f>IF(Overall!T896&lt;&gt;"",VALUE(Overall!T896),"")</f>
        <v>73.569999999999993</v>
      </c>
      <c r="O894" s="7">
        <f>IF(Overall!L896&lt;&gt;"", DATEVALUE(Overall!L896), "")</f>
        <v>45717</v>
      </c>
      <c r="P894" s="7">
        <f>IF(Overall!M896&lt;&gt;"", DATEVALUE(Overall!M896), "")</f>
        <v>45747</v>
      </c>
      <c r="Q894" s="7" t="str">
        <f>IF(Overall!S896&lt;&gt;"",_xlfn.VALUETOTEXT(Overall!S896),"")</f>
        <v>Mar</v>
      </c>
      <c r="R894" s="7">
        <f>IF(Overall!O896&lt;&gt;"", DATEVALUE(Overall!O896), "")</f>
        <v>45621</v>
      </c>
      <c r="S894" s="7">
        <f>IF(Overall!O896&lt;&gt;"", DATEVALUE(Overall!O896), "")</f>
        <v>45621</v>
      </c>
      <c r="T894" s="5">
        <f t="shared" si="27"/>
        <v>1</v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>
        <f>IF(Overall!$A896&lt;&gt;"",IF(AND(MONTH($O894) &lt;= 3, MONTH($P894) &gt;= 3), IF($T894 &lt;&gt; "", $H894/$T894, ""), ""),"")</f>
        <v>500000</v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>FY2025 PCHP</v>
      </c>
      <c r="B895" s="8">
        <f>IF(Overall!B897&lt;&gt;"", VALUE(Overall!B897), "")</f>
        <v>45</v>
      </c>
      <c r="C895" s="5" t="str">
        <f>IF(Overall!C897&lt;&gt;"",_xlfn.VALUETOTEXT(Overall!C897),"")</f>
        <v>25-2511-1612-24SCBS-PS-AS-045</v>
      </c>
      <c r="D895" s="5" t="str">
        <f>_xlfn.VALUETOTEXT(Overall!D897)</f>
        <v>AS</v>
      </c>
      <c r="E895" s="5" t="str">
        <f>IF(Overall!Q897&lt;&gt;"",_xlfn.VALUETOTEXT(Overall!Q897),"")</f>
        <v>SCBS</v>
      </c>
      <c r="F895" s="5" t="str">
        <f>IF(Overall!E897&lt;&gt;"",_xlfn.VALUETOTEXT(Overall!E897),"")</f>
        <v>Standard Chartered Saadiq Berhad</v>
      </c>
      <c r="G895" s="5" t="str">
        <f>IF(Overall!R897&lt;&gt;"",_xlfn.VALUETOTEXT(Overall!R897),"")</f>
        <v>Asian</v>
      </c>
      <c r="H895" s="6">
        <f>IF(Overall!F897&lt;&gt;"",VALUE(Overall!F897),"")</f>
        <v>500000</v>
      </c>
      <c r="I895" s="6">
        <f>IF(Overall!G897&lt;&gt;"",VALUE(Overall!G897),"")</f>
        <v>77</v>
      </c>
      <c r="J895" s="6">
        <f>IF(Overall!H897&lt;&gt;"",VALUE(Overall!H897),"")</f>
        <v>64</v>
      </c>
      <c r="K895" s="6">
        <f>IF(Overall!I897&lt;&gt;"",VALUE(Overall!I897),"")</f>
        <v>6.5</v>
      </c>
      <c r="L895" s="6">
        <f>IF(Overall!J897&lt;&gt;"",VALUE(Overall!J897),"")</f>
        <v>1.38</v>
      </c>
      <c r="M895" s="6">
        <f>IF(Overall!K897&lt;&gt;"",VALUE(Overall!K897),"")</f>
        <v>5.12</v>
      </c>
      <c r="N895" s="6">
        <f>IF(Overall!T897&lt;&gt;"",VALUE(Overall!T897),"")</f>
        <v>73.650000000000006</v>
      </c>
      <c r="O895" s="7">
        <f>IF(Overall!L897&lt;&gt;"", DATEVALUE(Overall!L897), "")</f>
        <v>45717</v>
      </c>
      <c r="P895" s="7">
        <f>IF(Overall!M897&lt;&gt;"", DATEVALUE(Overall!M897), "")</f>
        <v>45747</v>
      </c>
      <c r="Q895" s="7" t="str">
        <f>IF(Overall!S897&lt;&gt;"",_xlfn.VALUETOTEXT(Overall!S897),"")</f>
        <v>Mar</v>
      </c>
      <c r="R895" s="7">
        <f>IF(Overall!O897&lt;&gt;"", DATEVALUE(Overall!O897), "")</f>
        <v>45621</v>
      </c>
      <c r="S895" s="7">
        <f>IF(Overall!O897&lt;&gt;"", DATEVALUE(Overall!O897), "")</f>
        <v>45621</v>
      </c>
      <c r="T895" s="5">
        <f t="shared" si="27"/>
        <v>1</v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>
        <f>IF(Overall!$A897&lt;&gt;"",IF(AND(MONTH($O895) &lt;= 3, MONTH($P895) &gt;= 3), IF($T895 &lt;&gt; "", $H895/$T895, ""), ""),"")</f>
        <v>500000</v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>FY2025 PCHP</v>
      </c>
      <c r="B896" s="8">
        <f>IF(Overall!B898&lt;&gt;"", VALUE(Overall!B898), "")</f>
        <v>46</v>
      </c>
      <c r="C896" s="5" t="str">
        <f>IF(Overall!C898&lt;&gt;"",_xlfn.VALUETOTEXT(Overall!C898),"")</f>
        <v>25-2511-1612-24SCBB-PS-AS-046</v>
      </c>
      <c r="D896" s="5" t="str">
        <f>_xlfn.VALUETOTEXT(Overall!D898)</f>
        <v>AS</v>
      </c>
      <c r="E896" s="5" t="str">
        <f>IF(Overall!Q898&lt;&gt;"",_xlfn.VALUETOTEXT(Overall!Q898),"")</f>
        <v>SCBB</v>
      </c>
      <c r="F896" s="5" t="str">
        <f>IF(Overall!E898&lt;&gt;"",_xlfn.VALUETOTEXT(Overall!E898),"")</f>
        <v>Standard Chartered Bank (M) Bhd</v>
      </c>
      <c r="G896" s="5" t="str">
        <f>IF(Overall!R898&lt;&gt;"",_xlfn.VALUETOTEXT(Overall!R898),"")</f>
        <v>Asian</v>
      </c>
      <c r="H896" s="6">
        <f>IF(Overall!F898&lt;&gt;"",VALUE(Overall!F898),"")</f>
        <v>500000</v>
      </c>
      <c r="I896" s="6">
        <f>IF(Overall!G898&lt;&gt;"",VALUE(Overall!G898),"")</f>
        <v>77</v>
      </c>
      <c r="J896" s="6">
        <f>IF(Overall!H898&lt;&gt;"",VALUE(Overall!H898),"")</f>
        <v>64</v>
      </c>
      <c r="K896" s="6">
        <f>IF(Overall!I898&lt;&gt;"",VALUE(Overall!I898),"")</f>
        <v>6.5</v>
      </c>
      <c r="L896" s="6">
        <f>IF(Overall!J898&lt;&gt;"",VALUE(Overall!J898),"")</f>
        <v>1.38</v>
      </c>
      <c r="M896" s="6">
        <f>IF(Overall!K898&lt;&gt;"",VALUE(Overall!K898),"")</f>
        <v>5.12</v>
      </c>
      <c r="N896" s="6">
        <f>IF(Overall!T898&lt;&gt;"",VALUE(Overall!T898),"")</f>
        <v>73.650000000000006</v>
      </c>
      <c r="O896" s="7">
        <f>IF(Overall!L898&lt;&gt;"", DATEVALUE(Overall!L898), "")</f>
        <v>45717</v>
      </c>
      <c r="P896" s="7">
        <f>IF(Overall!M898&lt;&gt;"", DATEVALUE(Overall!M898), "")</f>
        <v>45747</v>
      </c>
      <c r="Q896" s="7" t="str">
        <f>IF(Overall!S898&lt;&gt;"",_xlfn.VALUETOTEXT(Overall!S898),"")</f>
        <v>Mar</v>
      </c>
      <c r="R896" s="7">
        <f>IF(Overall!O898&lt;&gt;"", DATEVALUE(Overall!O898), "")</f>
        <v>45621</v>
      </c>
      <c r="S896" s="7">
        <f>IF(Overall!O898&lt;&gt;"", DATEVALUE(Overall!O898), "")</f>
        <v>45621</v>
      </c>
      <c r="T896" s="5">
        <f t="shared" si="27"/>
        <v>1</v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>
        <f>IF(Overall!$A898&lt;&gt;"",IF(AND(MONTH($O896) &lt;= 3, MONTH($P896) &gt;= 3), IF($T896 &lt;&gt; "", $H896/$T896, ""), ""),"")</f>
        <v>500000</v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>FY2025 PCHP</v>
      </c>
      <c r="B897" s="8">
        <f>IF(Overall!B899&lt;&gt;"", VALUE(Overall!B899), "")</f>
        <v>47</v>
      </c>
      <c r="C897" s="5" t="str">
        <f>IF(Overall!C899&lt;&gt;"",_xlfn.VALUETOTEXT(Overall!C899),"")</f>
        <v>25-0312-2312-24SCBB-PS-EG-047</v>
      </c>
      <c r="D897" s="5" t="str">
        <f>_xlfn.VALUETOTEXT(Overall!D899)</f>
        <v>EG</v>
      </c>
      <c r="E897" s="5" t="str">
        <f>IF(Overall!Q899&lt;&gt;"",_xlfn.VALUETOTEXT(Overall!Q899),"")</f>
        <v>SCBB</v>
      </c>
      <c r="F897" s="5" t="str">
        <f>IF(Overall!E899&lt;&gt;"",_xlfn.VALUETOTEXT(Overall!E899),"")</f>
        <v>Standard Chartered Bank (M) Bhd</v>
      </c>
      <c r="G897" s="5" t="str">
        <f>IF(Overall!R899&lt;&gt;"",_xlfn.VALUETOTEXT(Overall!R899),"")</f>
        <v>Asian</v>
      </c>
      <c r="H897" s="6">
        <f>IF(Overall!F899&lt;&gt;"",VALUE(Overall!F899),"")</f>
        <v>500000</v>
      </c>
      <c r="I897" s="6">
        <f>IF(Overall!G899&lt;&gt;"",VALUE(Overall!G899),"")</f>
        <v>77</v>
      </c>
      <c r="J897" s="6">
        <f>IF(Overall!H899&lt;&gt;"",VALUE(Overall!H899),"")</f>
        <v>64</v>
      </c>
      <c r="K897" s="6">
        <f>IF(Overall!I899&lt;&gt;"",VALUE(Overall!I899),"")</f>
        <v>7</v>
      </c>
      <c r="L897" s="6">
        <f>IF(Overall!J899&lt;&gt;"",VALUE(Overall!J899),"")</f>
        <v>1.35</v>
      </c>
      <c r="M897" s="6">
        <f>IF(Overall!K899&lt;&gt;"",VALUE(Overall!K899),"")</f>
        <v>5.65</v>
      </c>
      <c r="N897" s="6">
        <f>IF(Overall!T899&lt;&gt;"",VALUE(Overall!T899),"")</f>
        <v>72.2</v>
      </c>
      <c r="O897" s="7">
        <f>IF(Overall!L899&lt;&gt;"", DATEVALUE(Overall!L899), "")</f>
        <v>45717</v>
      </c>
      <c r="P897" s="7">
        <f>IF(Overall!M899&lt;&gt;"", DATEVALUE(Overall!M899), "")</f>
        <v>45747</v>
      </c>
      <c r="Q897" s="7" t="str">
        <f>IF(Overall!S899&lt;&gt;"",_xlfn.VALUETOTEXT(Overall!S899),"")</f>
        <v>Mar</v>
      </c>
      <c r="R897" s="7">
        <f>IF(Overall!O899&lt;&gt;"", DATEVALUE(Overall!O899), "")</f>
        <v>45629</v>
      </c>
      <c r="S897" s="7">
        <f>IF(Overall!O899&lt;&gt;"", DATEVALUE(Overall!O899), "")</f>
        <v>45629</v>
      </c>
      <c r="T897" s="5">
        <f t="shared" si="27"/>
        <v>1</v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>
        <f>IF(Overall!$A899&lt;&gt;"",IF(AND(MONTH($O897) &lt;= 3, MONTH($P897) &gt;= 3), IF($T897 &lt;&gt; "", $H897/$T897, ""), ""),"")</f>
        <v>500000</v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>FY2025 PCHP</v>
      </c>
      <c r="B898" s="8">
        <f>IF(Overall!B900&lt;&gt;"", VALUE(Overall!B900), "")</f>
        <v>48</v>
      </c>
      <c r="C898" s="5" t="str">
        <f>IF(Overall!C900&lt;&gt;"",_xlfn.VALUETOTEXT(Overall!C900),"")</f>
        <v>25-0312-2312-24TOTS-PS-EG-048</v>
      </c>
      <c r="D898" s="5" t="str">
        <f>_xlfn.VALUETOTEXT(Overall!D900)</f>
        <v>EG</v>
      </c>
      <c r="E898" s="5" t="str">
        <f>IF(Overall!Q900&lt;&gt;"",_xlfn.VALUETOTEXT(Overall!Q900),"")</f>
        <v>TOTS</v>
      </c>
      <c r="F898" s="5" t="str">
        <f>IF(Overall!E900&lt;&gt;"",_xlfn.VALUETOTEXT(Overall!E900),"")</f>
        <v>TOTSA TotalEnergies Trading SA</v>
      </c>
      <c r="G898" s="5" t="str">
        <f>IF(Overall!R900&lt;&gt;"",_xlfn.VALUETOTEXT(Overall!R900),"")</f>
        <v>Asian</v>
      </c>
      <c r="H898" s="6">
        <f>IF(Overall!F900&lt;&gt;"",VALUE(Overall!F900),"")</f>
        <v>500000</v>
      </c>
      <c r="I898" s="6">
        <f>IF(Overall!G900&lt;&gt;"",VALUE(Overall!G900),"")</f>
        <v>77</v>
      </c>
      <c r="J898" s="6">
        <f>IF(Overall!H900&lt;&gt;"",VALUE(Overall!H900),"")</f>
        <v>64</v>
      </c>
      <c r="K898" s="6">
        <f>IF(Overall!I900&lt;&gt;"",VALUE(Overall!I900),"")</f>
        <v>6.65</v>
      </c>
      <c r="L898" s="6">
        <f>IF(Overall!J900&lt;&gt;"",VALUE(Overall!J900),"")</f>
        <v>1.24</v>
      </c>
      <c r="M898" s="6">
        <f>IF(Overall!K900&lt;&gt;"",VALUE(Overall!K900),"")</f>
        <v>5.41</v>
      </c>
      <c r="N898" s="6">
        <f>IF(Overall!T900&lt;&gt;"",VALUE(Overall!T900),"")</f>
        <v>72.400000000000006</v>
      </c>
      <c r="O898" s="7">
        <f>IF(Overall!L900&lt;&gt;"", DATEVALUE(Overall!L900), "")</f>
        <v>45689</v>
      </c>
      <c r="P898" s="7">
        <f>IF(Overall!M900&lt;&gt;"", DATEVALUE(Overall!M900), "")</f>
        <v>45716</v>
      </c>
      <c r="Q898" s="7" t="str">
        <f>IF(Overall!S900&lt;&gt;"",_xlfn.VALUETOTEXT(Overall!S900),"")</f>
        <v>Feb</v>
      </c>
      <c r="R898" s="7">
        <f>IF(Overall!O900&lt;&gt;"", DATEVALUE(Overall!O900), "")</f>
        <v>45629</v>
      </c>
      <c r="S898" s="7">
        <f>IF(Overall!O900&lt;&gt;"", DATEVALUE(Overall!O900), "")</f>
        <v>45629</v>
      </c>
      <c r="T898" s="5">
        <f t="shared" ref="T898:T961" si="29">IF(AND(O898&lt;&gt;"", P898&lt;&gt;""), DATEDIF(O898, P898, "M") + 1, "")</f>
        <v>1</v>
      </c>
      <c r="U898" s="10" t="str">
        <f>IF(Overall!$A900&lt;&gt;"",IF(AND(MONTH($O898) &lt;= 1, MONTH($P898) &gt;= 1), IF($T898 &lt;&gt; "", $H898/$T898, ""), ""),"")</f>
        <v/>
      </c>
      <c r="V898" s="10">
        <f>IF(Overall!$A900&lt;&gt;"",IF(AND(MONTH($O898) &lt;= 2, MONTH($P898) &gt;= 2), IF($T898 &lt;&gt; "", $H898/$T898, ""), ""),"")</f>
        <v>500000</v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>FY2025 PCHP</v>
      </c>
      <c r="B899" s="8">
        <f>IF(Overall!B901&lt;&gt;"", VALUE(Overall!B901), "")</f>
        <v>49</v>
      </c>
      <c r="C899" s="5" t="str">
        <f>IF(Overall!C901&lt;&gt;"",_xlfn.VALUETOTEXT(Overall!C901),"")</f>
        <v>25-0312-2312-24MLIL-PS-EG-049</v>
      </c>
      <c r="D899" s="5" t="str">
        <f>_xlfn.VALUETOTEXT(Overall!D901)</f>
        <v>EG</v>
      </c>
      <c r="E899" s="5" t="str">
        <f>IF(Overall!Q901&lt;&gt;"",_xlfn.VALUETOTEXT(Overall!Q901),"")</f>
        <v>MLIL</v>
      </c>
      <c r="F899" s="5" t="str">
        <f>IF(Overall!E901&lt;&gt;"",_xlfn.VALUETOTEXT(Overall!E901),"")</f>
        <v>Merrill Lynch International</v>
      </c>
      <c r="G899" s="5" t="str">
        <f>IF(Overall!R901&lt;&gt;"",_xlfn.VALUETOTEXT(Overall!R901),"")</f>
        <v>Asian</v>
      </c>
      <c r="H899" s="6">
        <f>IF(Overall!F901&lt;&gt;"",VALUE(Overall!F901),"")</f>
        <v>500000</v>
      </c>
      <c r="I899" s="6">
        <f>IF(Overall!G901&lt;&gt;"",VALUE(Overall!G901),"")</f>
        <v>77</v>
      </c>
      <c r="J899" s="6">
        <f>IF(Overall!H901&lt;&gt;"",VALUE(Overall!H901),"")</f>
        <v>64</v>
      </c>
      <c r="K899" s="6">
        <f>IF(Overall!I901&lt;&gt;"",VALUE(Overall!I901),"")</f>
        <v>5.45</v>
      </c>
      <c r="L899" s="6">
        <f>IF(Overall!J901&lt;&gt;"",VALUE(Overall!J901),"")</f>
        <v>0.4</v>
      </c>
      <c r="M899" s="6">
        <f>IF(Overall!K901&lt;&gt;"",VALUE(Overall!K901),"")</f>
        <v>5.05</v>
      </c>
      <c r="N899" s="6">
        <f>IF(Overall!T901&lt;&gt;"",VALUE(Overall!T901),"")</f>
        <v>72.7</v>
      </c>
      <c r="O899" s="7">
        <f>IF(Overall!L901&lt;&gt;"", DATEVALUE(Overall!L901), "")</f>
        <v>45658</v>
      </c>
      <c r="P899" s="7">
        <f>IF(Overall!M901&lt;&gt;"", DATEVALUE(Overall!M901), "")</f>
        <v>45688</v>
      </c>
      <c r="Q899" s="7" t="str">
        <f>IF(Overall!S901&lt;&gt;"",_xlfn.VALUETOTEXT(Overall!S901),"")</f>
        <v>Jan</v>
      </c>
      <c r="R899" s="7">
        <f>IF(Overall!O901&lt;&gt;"", DATEVALUE(Overall!O901), "")</f>
        <v>45629</v>
      </c>
      <c r="S899" s="7">
        <f>IF(Overall!O901&lt;&gt;"", DATEVALUE(Overall!O901), "")</f>
        <v>45629</v>
      </c>
      <c r="T899" s="5">
        <f t="shared" si="29"/>
        <v>1</v>
      </c>
      <c r="U899" s="10">
        <f>IF(Overall!$A901&lt;&gt;"",IF(AND(MONTH($O899) &lt;= 1, MONTH($P899) &gt;= 1), IF($T899 &lt;&gt; "", $H899/$T899, ""), ""),"")</f>
        <v>500000</v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c>
      <c r="C900" s="5" t="str">
        <f>IF(Overall!C902&lt;&gt;"",_xlfn.VALUETOTEXT(Overall!C902),"")</f>
        <v>25-0312-2312-24SCBS-PS-EG-050</v>
      </c>
      <c r="D900" s="5" t="str">
        <f>_xlfn.VALUETOTEXT(Overall!D902)</f>
        <v>EG</v>
      </c>
      <c r="E900" s="5" t="str">
        <f>IF(Overall!Q902&lt;&gt;"",_xlfn.VALUETOTEXT(Overall!Q902),"")</f>
        <v>SCBS</v>
      </c>
      <c r="F900" s="5" t="str">
        <f>IF(Overall!E902&lt;&gt;"",_xlfn.VALUETOTEXT(Overall!E902),"")</f>
        <v>Standard Chartered Saadiq Berhad</v>
      </c>
      <c r="G900" s="5" t="str">
        <f>IF(Overall!R902&lt;&gt;"",_xlfn.VALUETOTEXT(Overall!R902),"")</f>
        <v>Asian</v>
      </c>
      <c r="H900" s="6">
        <f>IF(Overall!F902&lt;&gt;"",VALUE(Overall!F902),"")</f>
        <v>500000</v>
      </c>
      <c r="I900" s="6">
        <f>IF(Overall!G902&lt;&gt;"",VALUE(Overall!G902),"")</f>
        <v>77</v>
      </c>
      <c r="J900" s="6">
        <f>IF(Overall!H902&lt;&gt;"",VALUE(Overall!H902),"")</f>
        <v>64</v>
      </c>
      <c r="K900" s="6">
        <f>IF(Overall!I902&lt;&gt;"",VALUE(Overall!I902),"")</f>
        <v>5.35</v>
      </c>
      <c r="L900" s="6">
        <f>IF(Overall!J902&lt;&gt;"",VALUE(Overall!J902),"")</f>
        <v>0.42</v>
      </c>
      <c r="M900" s="6">
        <f>IF(Overall!K902&lt;&gt;"",VALUE(Overall!K902),"")</f>
        <v>4.93</v>
      </c>
      <c r="N900" s="6">
        <f>IF(Overall!T902&lt;&gt;"",VALUE(Overall!T902),"")</f>
        <v>72.75</v>
      </c>
      <c r="O900" s="7">
        <f>IF(Overall!L902&lt;&gt;"", DATEVALUE(Overall!L902), "")</f>
        <v>45658</v>
      </c>
      <c r="P900" s="7">
        <f>IF(Overall!M902&lt;&gt;"", DATEVALUE(Overall!M902), "")</f>
        <v>45688</v>
      </c>
      <c r="Q900" s="7" t="str">
        <f>IF(Overall!S902&lt;&gt;"",_xlfn.VALUETOTEXT(Overall!S902),"")</f>
        <v>Jan</v>
      </c>
      <c r="R900" s="7">
        <f>IF(Overall!O902&lt;&gt;"", DATEVALUE(Overall!O902), "")</f>
        <v>45629</v>
      </c>
      <c r="S900" s="7">
        <f>IF(Overall!O902&lt;&gt;"", DATEVALUE(Overall!O902), "")</f>
        <v>45629</v>
      </c>
      <c r="T900" s="5">
        <f t="shared" si="29"/>
        <v>1</v>
      </c>
      <c r="U900" s="10">
        <f>IF(Overall!$A902&lt;&gt;"",IF(AND(MONTH($O900) &lt;= 1, MONTH($P900) &gt;= 1), IF($T900 &lt;&gt; "", $H900/$T900, ""), ""),"")</f>
        <v>500000</v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>FY2025 PCHP</v>
      </c>
      <c r="B901" s="8">
        <f>IF(Overall!B903&lt;&gt;"", VALUE(Overall!B903), "")</f>
        <v>51</v>
      </c>
      <c r="C901" s="5" t="str">
        <f>IF(Overall!C903&lt;&gt;"",_xlfn.VALUETOTEXT(Overall!C903),"")</f>
        <v>25-0312-2312-24JPMC-PS-EG-051</v>
      </c>
      <c r="D901" s="5" t="str">
        <f>_xlfn.VALUETOTEXT(Overall!D903)</f>
        <v>EG</v>
      </c>
      <c r="E901" s="5" t="str">
        <f>IF(Overall!Q903&lt;&gt;"",_xlfn.VALUETOTEXT(Overall!Q903),"")</f>
        <v>JPMC</v>
      </c>
      <c r="F901" s="5" t="str">
        <f>IF(Overall!E903&lt;&gt;"",_xlfn.VALUETOTEXT(Overall!E903),"")</f>
        <v>JP Morgan Chase Bank NA</v>
      </c>
      <c r="G901" s="5" t="str">
        <f>IF(Overall!R903&lt;&gt;"",_xlfn.VALUETOTEXT(Overall!R903),"")</f>
        <v>Asian</v>
      </c>
      <c r="H901" s="6">
        <f>IF(Overall!F903&lt;&gt;"",VALUE(Overall!F903),"")</f>
        <v>500000</v>
      </c>
      <c r="I901" s="6">
        <f>IF(Overall!G903&lt;&gt;"",VALUE(Overall!G903),"")</f>
        <v>77</v>
      </c>
      <c r="J901" s="6">
        <f>IF(Overall!H903&lt;&gt;"",VALUE(Overall!H903),"")</f>
        <v>64</v>
      </c>
      <c r="K901" s="6">
        <f>IF(Overall!I903&lt;&gt;"",VALUE(Overall!I903),"")</f>
        <v>6.85</v>
      </c>
      <c r="L901" s="6">
        <f>IF(Overall!J903&lt;&gt;"",VALUE(Overall!J903),"")</f>
        <v>1.31</v>
      </c>
      <c r="M901" s="6">
        <f>IF(Overall!K903&lt;&gt;"",VALUE(Overall!K903),"")</f>
        <v>5.54</v>
      </c>
      <c r="N901" s="6">
        <f>IF(Overall!T903&lt;&gt;"",VALUE(Overall!T903),"")</f>
        <v>72.48</v>
      </c>
      <c r="O901" s="7">
        <f>IF(Overall!L903&lt;&gt;"", DATEVALUE(Overall!L903), "")</f>
        <v>45717</v>
      </c>
      <c r="P901" s="7">
        <f>IF(Overall!M903&lt;&gt;"", DATEVALUE(Overall!M903), "")</f>
        <v>45747</v>
      </c>
      <c r="Q901" s="7" t="str">
        <f>IF(Overall!S903&lt;&gt;"",_xlfn.VALUETOTEXT(Overall!S903),"")</f>
        <v>Mar</v>
      </c>
      <c r="R901" s="7">
        <f>IF(Overall!O903&lt;&gt;"", DATEVALUE(Overall!O903), "")</f>
        <v>45629</v>
      </c>
      <c r="S901" s="7">
        <f>IF(Overall!O903&lt;&gt;"", DATEVALUE(Overall!O903), "")</f>
        <v>45629</v>
      </c>
      <c r="T901" s="5">
        <f t="shared" si="29"/>
        <v>1</v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>
        <f>IF(Overall!$A903&lt;&gt;"",IF(AND(MONTH($O901) &lt;= 3, MONTH($P901) &gt;= 3), IF($T901 &lt;&gt; "", $H901/$T901, ""), ""),"")</f>
        <v>500000</v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>FY2025 PCHP</v>
      </c>
      <c r="B902" s="8">
        <f>IF(Overall!B904&lt;&gt;"", VALUE(Overall!B904), "")</f>
        <v>52</v>
      </c>
      <c r="C902" s="5" t="str">
        <f>IF(Overall!C904&lt;&gt;"",_xlfn.VALUETOTEXT(Overall!C904),"")</f>
        <v>25-0312-2312-24MSCG-PS-EG-052</v>
      </c>
      <c r="D902" s="5" t="str">
        <f>_xlfn.VALUETOTEXT(Overall!D904)</f>
        <v>EG</v>
      </c>
      <c r="E902" s="5" t="str">
        <f>IF(Overall!Q904&lt;&gt;"",_xlfn.VALUETOTEXT(Overall!Q904),"")</f>
        <v>MSCG</v>
      </c>
      <c r="F902" s="5" t="str">
        <f>IF(Overall!E904&lt;&gt;"",_xlfn.VALUETOTEXT(Overall!E904),"")</f>
        <v>Morgan Stanley Capital Group (Singapore) Pte</v>
      </c>
      <c r="G902" s="5" t="str">
        <f>IF(Overall!R904&lt;&gt;"",_xlfn.VALUETOTEXT(Overall!R904),"")</f>
        <v>Asian</v>
      </c>
      <c r="H902" s="6">
        <f>IF(Overall!F904&lt;&gt;"",VALUE(Overall!F904),"")</f>
        <v>500000</v>
      </c>
      <c r="I902" s="6">
        <f>IF(Overall!G904&lt;&gt;"",VALUE(Overall!G904),"")</f>
        <v>77</v>
      </c>
      <c r="J902" s="6">
        <f>IF(Overall!H904&lt;&gt;"",VALUE(Overall!H904),"")</f>
        <v>64</v>
      </c>
      <c r="K902" s="6">
        <f>IF(Overall!I904&lt;&gt;"",VALUE(Overall!I904),"")</f>
        <v>6.25</v>
      </c>
      <c r="L902" s="6">
        <f>IF(Overall!J904&lt;&gt;"",VALUE(Overall!J904),"")</f>
        <v>0.91</v>
      </c>
      <c r="M902" s="6">
        <f>IF(Overall!K904&lt;&gt;"",VALUE(Overall!K904),"")</f>
        <v>5.34</v>
      </c>
      <c r="N902" s="6">
        <f>IF(Overall!T904&lt;&gt;"",VALUE(Overall!T904),"")</f>
        <v>72.650000000000006</v>
      </c>
      <c r="O902" s="7">
        <f>IF(Overall!L904&lt;&gt;"", DATEVALUE(Overall!L904), "")</f>
        <v>45689</v>
      </c>
      <c r="P902" s="7">
        <f>IF(Overall!M904&lt;&gt;"", DATEVALUE(Overall!M904), "")</f>
        <v>45716</v>
      </c>
      <c r="Q902" s="7" t="str">
        <f>IF(Overall!S904&lt;&gt;"",_xlfn.VALUETOTEXT(Overall!S904),"")</f>
        <v>Feb</v>
      </c>
      <c r="R902" s="7">
        <f>IF(Overall!O904&lt;&gt;"", DATEVALUE(Overall!O904), "")</f>
        <v>45629</v>
      </c>
      <c r="S902" s="7">
        <f>IF(Overall!O904&lt;&gt;"", DATEVALUE(Overall!O904), "")</f>
        <v>45629</v>
      </c>
      <c r="T902" s="5">
        <f t="shared" si="29"/>
        <v>1</v>
      </c>
      <c r="U902" s="10" t="str">
        <f>IF(Overall!$A904&lt;&gt;"",IF(AND(MONTH($O902) &lt;= 1, MONTH($P902) &gt;= 1), IF($T902 &lt;&gt; "", $H902/$T902, ""), ""),"")</f>
        <v/>
      </c>
      <c r="V902" s="10">
        <f>IF(Overall!$A904&lt;&gt;"",IF(AND(MONTH($O902) &lt;= 2, MONTH($P902) &gt;= 2), IF($T902 &lt;&gt; "", $H902/$T902, ""), ""),"")</f>
        <v>500000</v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>FY2025 PCHP</v>
      </c>
      <c r="B903" s="8">
        <f>IF(Overall!B905&lt;&gt;"", VALUE(Overall!B905), "")</f>
        <v>53</v>
      </c>
      <c r="C903" s="5" t="str">
        <f>IF(Overall!C905&lt;&gt;"",_xlfn.VALUETOTEXT(Overall!C905),"")</f>
        <v>25-1012-3112-24CIMI-PS-HZ-053</v>
      </c>
      <c r="D903" s="5" t="str">
        <f>_xlfn.VALUETOTEXT(Overall!D905)</f>
        <v>HZ</v>
      </c>
      <c r="E903" s="5" t="str">
        <f>IF(Overall!Q905&lt;&gt;"",_xlfn.VALUETOTEXT(Overall!Q905),"")</f>
        <v>CIMI</v>
      </c>
      <c r="F903" s="5" t="str">
        <f>IF(Overall!E905&lt;&gt;"",_xlfn.VALUETOTEXT(Overall!E905),"")</f>
        <v>CIMB Islamic Bank Berhad</v>
      </c>
      <c r="G903" s="5" t="str">
        <f>IF(Overall!R905&lt;&gt;"",_xlfn.VALUETOTEXT(Overall!R905),"")</f>
        <v>Asian</v>
      </c>
      <c r="H903" s="6">
        <f>IF(Overall!F905&lt;&gt;"",VALUE(Overall!F905),"")</f>
        <v>500000</v>
      </c>
      <c r="I903" s="6">
        <f>IF(Overall!G905&lt;&gt;"",VALUE(Overall!G905),"")</f>
        <v>77</v>
      </c>
      <c r="J903" s="6">
        <f>IF(Overall!H905&lt;&gt;"",VALUE(Overall!H905),"")</f>
        <v>64</v>
      </c>
      <c r="K903" s="6">
        <f>IF(Overall!I905&lt;&gt;"",VALUE(Overall!I905),"")</f>
        <v>5.7</v>
      </c>
      <c r="L903" s="6">
        <f>IF(Overall!J905&lt;&gt;"",VALUE(Overall!J905),"")</f>
        <v>0.27</v>
      </c>
      <c r="M903" s="6">
        <f>IF(Overall!K905&lt;&gt;"",VALUE(Overall!K905),"")</f>
        <v>5.43</v>
      </c>
      <c r="N903" s="6">
        <f>IF(Overall!T905&lt;&gt;"",VALUE(Overall!T905),"")</f>
        <v>71.81</v>
      </c>
      <c r="O903" s="7">
        <f>IF(Overall!L905&lt;&gt;"", DATEVALUE(Overall!L905), "")</f>
        <v>45658</v>
      </c>
      <c r="P903" s="7">
        <f>IF(Overall!M905&lt;&gt;"", DATEVALUE(Overall!M905), "")</f>
        <v>45688</v>
      </c>
      <c r="Q903" s="7" t="str">
        <f>IF(Overall!S905&lt;&gt;"",_xlfn.VALUETOTEXT(Overall!S905),"")</f>
        <v>Jan</v>
      </c>
      <c r="R903" s="7">
        <f>IF(Overall!O905&lt;&gt;"", DATEVALUE(Overall!O905), "")</f>
        <v>45636</v>
      </c>
      <c r="S903" s="7">
        <f>IF(Overall!O905&lt;&gt;"", DATEVALUE(Overall!O905), "")</f>
        <v>45636</v>
      </c>
      <c r="T903" s="5">
        <f t="shared" si="29"/>
        <v>1</v>
      </c>
      <c r="U903" s="10">
        <f>IF(Overall!$A905&lt;&gt;"",IF(AND(MONTH($O903) &lt;= 1, MONTH($P903) &gt;= 1), IF($T903 &lt;&gt; "", $H903/$T903, ""), ""),"")</f>
        <v>500000</v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>FY2025 PCHP</v>
      </c>
      <c r="B904" s="8">
        <f>IF(Overall!B906&lt;&gt;"", VALUE(Overall!B906), "")</f>
        <v>54</v>
      </c>
      <c r="C904" s="5" t="str">
        <f>IF(Overall!C906&lt;&gt;"",_xlfn.VALUETOTEXT(Overall!C906),"")</f>
        <v>25-1012-3112-24SCBS-PS-DS-054</v>
      </c>
      <c r="D904" s="5" t="str">
        <f>_xlfn.VALUETOTEXT(Overall!D906)</f>
        <v>DS</v>
      </c>
      <c r="E904" s="5" t="str">
        <f>IF(Overall!Q906&lt;&gt;"",_xlfn.VALUETOTEXT(Overall!Q906),"")</f>
        <v>SCBS</v>
      </c>
      <c r="F904" s="5" t="str">
        <f>IF(Overall!E906&lt;&gt;"",_xlfn.VALUETOTEXT(Overall!E906),"")</f>
        <v>Standard Chartered Saadiq Berhad</v>
      </c>
      <c r="G904" s="5" t="str">
        <f>IF(Overall!R906&lt;&gt;"",_xlfn.VALUETOTEXT(Overall!R906),"")</f>
        <v>Asian</v>
      </c>
      <c r="H904" s="6">
        <f>IF(Overall!F906&lt;&gt;"",VALUE(Overall!F906),"")</f>
        <v>500000</v>
      </c>
      <c r="I904" s="6">
        <f>IF(Overall!G906&lt;&gt;"",VALUE(Overall!G906),"")</f>
        <v>77</v>
      </c>
      <c r="J904" s="6">
        <f>IF(Overall!H906&lt;&gt;"",VALUE(Overall!H906),"")</f>
        <v>64</v>
      </c>
      <c r="K904" s="6">
        <f>IF(Overall!I906&lt;&gt;"",VALUE(Overall!I906),"")</f>
        <v>5.7</v>
      </c>
      <c r="L904" s="6">
        <f>IF(Overall!J906&lt;&gt;"",VALUE(Overall!J906),"")</f>
        <v>0.2</v>
      </c>
      <c r="M904" s="6">
        <f>IF(Overall!K906&lt;&gt;"",VALUE(Overall!K906),"")</f>
        <v>5.5</v>
      </c>
      <c r="N904" s="6">
        <f>IF(Overall!T906&lt;&gt;"",VALUE(Overall!T906),"")</f>
        <v>71.75</v>
      </c>
      <c r="O904" s="7">
        <f>IF(Overall!L906&lt;&gt;"", DATEVALUE(Overall!L906), "")</f>
        <v>45658</v>
      </c>
      <c r="P904" s="7">
        <f>IF(Overall!M906&lt;&gt;"", DATEVALUE(Overall!M906), "")</f>
        <v>45688</v>
      </c>
      <c r="Q904" s="7" t="str">
        <f>IF(Overall!S906&lt;&gt;"",_xlfn.VALUETOTEXT(Overall!S906),"")</f>
        <v>Jan</v>
      </c>
      <c r="R904" s="7">
        <f>IF(Overall!O906&lt;&gt;"", DATEVALUE(Overall!O906), "")</f>
        <v>45636</v>
      </c>
      <c r="S904" s="7">
        <f>IF(Overall!O906&lt;&gt;"", DATEVALUE(Overall!O906), "")</f>
        <v>45636</v>
      </c>
      <c r="T904" s="5">
        <f t="shared" si="29"/>
        <v>1</v>
      </c>
      <c r="U904" s="10">
        <f>IF(Overall!$A906&lt;&gt;"",IF(AND(MONTH($O904) &lt;= 1, MONTH($P904) &gt;= 1), IF($T904 &lt;&gt; "", $H904/$T904, ""), ""),"")</f>
        <v>500000</v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>FY2025 PCHP</v>
      </c>
      <c r="B905" s="8">
        <f>IF(Overall!B907&lt;&gt;"", VALUE(Overall!B907), "")</f>
        <v>55</v>
      </c>
      <c r="C905" s="5" t="str">
        <f>IF(Overall!C907&lt;&gt;"",_xlfn.VALUETOTEXT(Overall!C907),"")</f>
        <v>25-1212-0301-24CITI-PS-HZ-055</v>
      </c>
      <c r="D905" s="5" t="str">
        <f>_xlfn.VALUETOTEXT(Overall!D907)</f>
        <v>HZ</v>
      </c>
      <c r="E905" s="5" t="str">
        <f>IF(Overall!Q907&lt;&gt;"",_xlfn.VALUETOTEXT(Overall!Q907),"")</f>
        <v>CITI</v>
      </c>
      <c r="F905" s="5" t="str">
        <f>IF(Overall!E907&lt;&gt;"",_xlfn.VALUETOTEXT(Overall!E907),"")</f>
        <v>Citibank Bhd</v>
      </c>
      <c r="G905" s="5" t="str">
        <f>IF(Overall!R907&lt;&gt;"",_xlfn.VALUETOTEXT(Overall!R907),"")</f>
        <v>Asian</v>
      </c>
      <c r="H905" s="6">
        <f>IF(Overall!F907&lt;&gt;"",VALUE(Overall!F907),"")</f>
        <v>500000</v>
      </c>
      <c r="I905" s="6">
        <f>IF(Overall!G907&lt;&gt;"",VALUE(Overall!G907),"")</f>
        <v>77</v>
      </c>
      <c r="J905" s="6">
        <f>IF(Overall!H907&lt;&gt;"",VALUE(Overall!H907),"")</f>
        <v>64</v>
      </c>
      <c r="K905" s="6">
        <f>IF(Overall!I907&lt;&gt;"",VALUE(Overall!I907),"")</f>
        <v>5.7</v>
      </c>
      <c r="L905" s="6">
        <f>IF(Overall!J907&lt;&gt;"",VALUE(Overall!J907),"")</f>
        <v>0.5</v>
      </c>
      <c r="M905" s="6">
        <f>IF(Overall!K907&lt;&gt;"",VALUE(Overall!K907),"")</f>
        <v>5.2</v>
      </c>
      <c r="N905" s="6">
        <f>IF(Overall!T907&lt;&gt;"",VALUE(Overall!T907),"")</f>
        <v>72.7</v>
      </c>
      <c r="O905" s="7">
        <f>IF(Overall!L907&lt;&gt;"", DATEVALUE(Overall!L907), "")</f>
        <v>45689</v>
      </c>
      <c r="P905" s="7">
        <f>IF(Overall!M907&lt;&gt;"", DATEVALUE(Overall!M907), "")</f>
        <v>45716</v>
      </c>
      <c r="Q905" s="7" t="str">
        <f>IF(Overall!S907&lt;&gt;"",_xlfn.VALUETOTEXT(Overall!S907),"")</f>
        <v>Feb</v>
      </c>
      <c r="R905" s="7">
        <f>IF(Overall!O907&lt;&gt;"", DATEVALUE(Overall!O907), "")</f>
        <v>45638</v>
      </c>
      <c r="S905" s="7">
        <f>IF(Overall!O907&lt;&gt;"", DATEVALUE(Overall!O907), "")</f>
        <v>45638</v>
      </c>
      <c r="T905" s="5">
        <f t="shared" si="29"/>
        <v>1</v>
      </c>
      <c r="U905" s="10" t="str">
        <f>IF(Overall!$A907&lt;&gt;"",IF(AND(MONTH($O905) &lt;= 1, MONTH($P905) &gt;= 1), IF($T905 &lt;&gt; "", $H905/$T905, ""), ""),"")</f>
        <v/>
      </c>
      <c r="V905" s="10">
        <f>IF(Overall!$A907&lt;&gt;"",IF(AND(MONTH($O905) &lt;= 2, MONTH($P905) &gt;= 2), IF($T905 &lt;&gt; "", $H905/$T905, ""), ""),"")</f>
        <v>500000</v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>FY2025 PCHP</v>
      </c>
      <c r="B906" s="8">
        <f>IF(Overall!B908&lt;&gt;"", VALUE(Overall!B908), "")</f>
        <v>56</v>
      </c>
      <c r="C906" s="5" t="str">
        <f>IF(Overall!C908&lt;&gt;"",_xlfn.VALUETOTEXT(Overall!C908),"")</f>
        <v>25-1212-0301-24SCBS-PS-HZ-056</v>
      </c>
      <c r="D906" s="5" t="str">
        <f>_xlfn.VALUETOTEXT(Overall!D908)</f>
        <v>HZ</v>
      </c>
      <c r="E906" s="5" t="str">
        <f>IF(Overall!Q908&lt;&gt;"",_xlfn.VALUETOTEXT(Overall!Q908),"")</f>
        <v>SCBS</v>
      </c>
      <c r="F906" s="5" t="str">
        <f>IF(Overall!E908&lt;&gt;"",_xlfn.VALUETOTEXT(Overall!E908),"")</f>
        <v>Standard Chartered Saadiq Berhad</v>
      </c>
      <c r="G906" s="5" t="str">
        <f>IF(Overall!R908&lt;&gt;"",_xlfn.VALUETOTEXT(Overall!R908),"")</f>
        <v>Asian</v>
      </c>
      <c r="H906" s="6">
        <f>IF(Overall!F908&lt;&gt;"",VALUE(Overall!F908),"")</f>
        <v>500000</v>
      </c>
      <c r="I906" s="6">
        <f>IF(Overall!G908&lt;&gt;"",VALUE(Overall!G908),"")</f>
        <v>77</v>
      </c>
      <c r="J906" s="6">
        <f>IF(Overall!H908&lt;&gt;"",VALUE(Overall!H908),"")</f>
        <v>64</v>
      </c>
      <c r="K906" s="6">
        <f>IF(Overall!I908&lt;&gt;"",VALUE(Overall!I908),"")</f>
        <v>6.48</v>
      </c>
      <c r="L906" s="6">
        <f>IF(Overall!J908&lt;&gt;"",VALUE(Overall!J908),"")</f>
        <v>0.98</v>
      </c>
      <c r="M906" s="6">
        <f>IF(Overall!K908&lt;&gt;"",VALUE(Overall!K908),"")</f>
        <v>5.5</v>
      </c>
      <c r="N906" s="6">
        <f>IF(Overall!T908&lt;&gt;"",VALUE(Overall!T908),"")</f>
        <v>72.53</v>
      </c>
      <c r="O906" s="7">
        <f>IF(Overall!L908&lt;&gt;"", DATEVALUE(Overall!L908), "")</f>
        <v>45717</v>
      </c>
      <c r="P906" s="7">
        <f>IF(Overall!M908&lt;&gt;"", DATEVALUE(Overall!M908), "")</f>
        <v>45747</v>
      </c>
      <c r="Q906" s="7" t="str">
        <f>IF(Overall!S908&lt;&gt;"",_xlfn.VALUETOTEXT(Overall!S908),"")</f>
        <v>Mar</v>
      </c>
      <c r="R906" s="7">
        <f>IF(Overall!O908&lt;&gt;"", DATEVALUE(Overall!O908), "")</f>
        <v>45638</v>
      </c>
      <c r="S906" s="7">
        <f>IF(Overall!O908&lt;&gt;"", DATEVALUE(Overall!O908), "")</f>
        <v>45638</v>
      </c>
      <c r="T906" s="5">
        <f t="shared" si="29"/>
        <v>1</v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>
        <f>IF(Overall!$A908&lt;&gt;"",IF(AND(MONTH($O906) &lt;= 3, MONTH($P906) &gt;= 3), IF($T906 &lt;&gt; "", $H906/$T906, ""), ""),"")</f>
        <v>500000</v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>FY2025 PCHP</v>
      </c>
      <c r="B907" s="8">
        <f>IF(Overall!B909&lt;&gt;"", VALUE(Overall!B909), "")</f>
        <v>57</v>
      </c>
      <c r="C907" s="5" t="str">
        <f>IF(Overall!C909&lt;&gt;"",_xlfn.VALUETOTEXT(Overall!C909),"")</f>
        <v>25-1212-0301-24SCBB-PS-HZ-057</v>
      </c>
      <c r="D907" s="5" t="str">
        <f>_xlfn.VALUETOTEXT(Overall!D909)</f>
        <v>HZ</v>
      </c>
      <c r="E907" s="5" t="str">
        <f>IF(Overall!Q909&lt;&gt;"",_xlfn.VALUETOTEXT(Overall!Q909),"")</f>
        <v>SCBB</v>
      </c>
      <c r="F907" s="5" t="str">
        <f>IF(Overall!E909&lt;&gt;"",_xlfn.VALUETOTEXT(Overall!E909),"")</f>
        <v>Standard Chartered Bank (M) Bhd</v>
      </c>
      <c r="G907" s="5" t="str">
        <f>IF(Overall!R909&lt;&gt;"",_xlfn.VALUETOTEXT(Overall!R909),"")</f>
        <v>Asian</v>
      </c>
      <c r="H907" s="6">
        <f>IF(Overall!F909&lt;&gt;"",VALUE(Overall!F909),"")</f>
        <v>500000</v>
      </c>
      <c r="I907" s="6">
        <f>IF(Overall!G909&lt;&gt;"",VALUE(Overall!G909),"")</f>
        <v>77</v>
      </c>
      <c r="J907" s="6">
        <f>IF(Overall!H909&lt;&gt;"",VALUE(Overall!H909),"")</f>
        <v>64</v>
      </c>
      <c r="K907" s="6">
        <f>IF(Overall!I909&lt;&gt;"",VALUE(Overall!I909),"")</f>
        <v>6.68</v>
      </c>
      <c r="L907" s="6">
        <f>IF(Overall!J909&lt;&gt;"",VALUE(Overall!J909),"")</f>
        <v>0.98</v>
      </c>
      <c r="M907" s="6">
        <f>IF(Overall!K909&lt;&gt;"",VALUE(Overall!K909),"")</f>
        <v>5.7</v>
      </c>
      <c r="N907" s="6">
        <f>IF(Overall!T909&lt;&gt;"",VALUE(Overall!T909),"")</f>
        <v>72.17</v>
      </c>
      <c r="O907" s="7">
        <f>IF(Overall!L909&lt;&gt;"", DATEVALUE(Overall!L909), "")</f>
        <v>45717</v>
      </c>
      <c r="P907" s="7">
        <f>IF(Overall!M909&lt;&gt;"", DATEVALUE(Overall!M909), "")</f>
        <v>45747</v>
      </c>
      <c r="Q907" s="7" t="str">
        <f>IF(Overall!S909&lt;&gt;"",_xlfn.VALUETOTEXT(Overall!S909),"")</f>
        <v>Mar</v>
      </c>
      <c r="R907" s="7">
        <f>IF(Overall!O909&lt;&gt;"", DATEVALUE(Overall!O909), "")</f>
        <v>45638</v>
      </c>
      <c r="S907" s="7">
        <f>IF(Overall!O909&lt;&gt;"", DATEVALUE(Overall!O909), "")</f>
        <v>45638</v>
      </c>
      <c r="T907" s="5">
        <f t="shared" si="29"/>
        <v>1</v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>
        <f>IF(Overall!$A909&lt;&gt;"",IF(AND(MONTH($O907) &lt;= 3, MONTH($P907) &gt;= 3), IF($T907 &lt;&gt; "", $H907/$T907, ""), ""),"")</f>
        <v>500000</v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>FY2025 PCHP</v>
      </c>
      <c r="B908" s="8">
        <f>IF(Overall!B910&lt;&gt;"", VALUE(Overall!B910), "")</f>
        <v>58</v>
      </c>
      <c r="C908" s="5" t="str">
        <f>IF(Overall!C910&lt;&gt;"",_xlfn.VALUETOTEXT(Overall!C910),"")</f>
        <v>25-1212-0301-24CIMI-PS-HZ-058</v>
      </c>
      <c r="D908" s="5" t="str">
        <f>_xlfn.VALUETOTEXT(Overall!D910)</f>
        <v>HZ</v>
      </c>
      <c r="E908" s="5" t="str">
        <f>IF(Overall!Q910&lt;&gt;"",_xlfn.VALUETOTEXT(Overall!Q910),"")</f>
        <v>CIMI</v>
      </c>
      <c r="F908" s="5" t="str">
        <f>IF(Overall!E910&lt;&gt;"",_xlfn.VALUETOTEXT(Overall!E910),"")</f>
        <v>CIMB Islamic Bank Berhad</v>
      </c>
      <c r="G908" s="5" t="str">
        <f>IF(Overall!R910&lt;&gt;"",_xlfn.VALUETOTEXT(Overall!R910),"")</f>
        <v>Asian</v>
      </c>
      <c r="H908" s="6">
        <f>IF(Overall!F910&lt;&gt;"",VALUE(Overall!F910),"")</f>
        <v>500000</v>
      </c>
      <c r="I908" s="6">
        <f>IF(Overall!G910&lt;&gt;"",VALUE(Overall!G910),"")</f>
        <v>77</v>
      </c>
      <c r="J908" s="6">
        <f>IF(Overall!H910&lt;&gt;"",VALUE(Overall!H910),"")</f>
        <v>64</v>
      </c>
      <c r="K908" s="6">
        <f>IF(Overall!I910&lt;&gt;"",VALUE(Overall!I910),"")</f>
        <v>5.9</v>
      </c>
      <c r="L908" s="6">
        <f>IF(Overall!J910&lt;&gt;"",VALUE(Overall!J910),"")</f>
        <v>0.51</v>
      </c>
      <c r="M908" s="6">
        <f>IF(Overall!K910&lt;&gt;"",VALUE(Overall!K910),"")</f>
        <v>5.39</v>
      </c>
      <c r="N908" s="6">
        <f>IF(Overall!T910&lt;&gt;"",VALUE(Overall!T910),"")</f>
        <v>72.39</v>
      </c>
      <c r="O908" s="7">
        <f>IF(Overall!L910&lt;&gt;"", DATEVALUE(Overall!L910), "")</f>
        <v>45689</v>
      </c>
      <c r="P908" s="7">
        <f>IF(Overall!M910&lt;&gt;"", DATEVALUE(Overall!M910), "")</f>
        <v>45716</v>
      </c>
      <c r="Q908" s="7" t="str">
        <f>IF(Overall!S910&lt;&gt;"",_xlfn.VALUETOTEXT(Overall!S910),"")</f>
        <v>Feb</v>
      </c>
      <c r="R908" s="7">
        <f>IF(Overall!O910&lt;&gt;"", DATEVALUE(Overall!O910), "")</f>
        <v>45638</v>
      </c>
      <c r="S908" s="7">
        <f>IF(Overall!O910&lt;&gt;"", DATEVALUE(Overall!O910), "")</f>
        <v>45638</v>
      </c>
      <c r="T908" s="5">
        <f t="shared" si="29"/>
        <v>1</v>
      </c>
      <c r="U908" s="10" t="str">
        <f>IF(Overall!$A910&lt;&gt;"",IF(AND(MONTH($O908) &lt;= 1, MONTH($P908) &gt;= 1), IF($T908 &lt;&gt; "", $H908/$T908, ""), ""),"")</f>
        <v/>
      </c>
      <c r="V908" s="10">
        <f>IF(Overall!$A910&lt;&gt;"",IF(AND(MONTH($O908) &lt;= 2, MONTH($P908) &gt;= 2), IF($T908 &lt;&gt; "", $H908/$T908, ""), ""),"")</f>
        <v>500000</v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>FY2025 PCHP</v>
      </c>
      <c r="B909" s="8">
        <f>IF(Overall!B911&lt;&gt;"", VALUE(Overall!B911), "")</f>
        <v>59</v>
      </c>
      <c r="C909" s="5" t="str">
        <f>IF(Overall!C911&lt;&gt;"",_xlfn.VALUETOTEXT(Overall!C911),"")</f>
        <v>25-1212-0301-24CIMB-PS-HZ-059</v>
      </c>
      <c r="D909" s="5" t="str">
        <f>_xlfn.VALUETOTEXT(Overall!D911)</f>
        <v>HZ</v>
      </c>
      <c r="E909" s="5" t="str">
        <f>IF(Overall!Q911&lt;&gt;"",_xlfn.VALUETOTEXT(Overall!Q911),"")</f>
        <v>CIMB</v>
      </c>
      <c r="F909" s="5" t="str">
        <f>IF(Overall!E911&lt;&gt;"",_xlfn.VALUETOTEXT(Overall!E911),"")</f>
        <v>CIMB Bank Bhd</v>
      </c>
      <c r="G909" s="5" t="str">
        <f>IF(Overall!R911&lt;&gt;"",_xlfn.VALUETOTEXT(Overall!R911),"")</f>
        <v>Asian</v>
      </c>
      <c r="H909" s="6">
        <f>IF(Overall!F911&lt;&gt;"",VALUE(Overall!F911),"")</f>
        <v>500000</v>
      </c>
      <c r="I909" s="6">
        <f>IF(Overall!G911&lt;&gt;"",VALUE(Overall!G911),"")</f>
        <v>77</v>
      </c>
      <c r="J909" s="6">
        <f>IF(Overall!H911&lt;&gt;"",VALUE(Overall!H911),"")</f>
        <v>64</v>
      </c>
      <c r="K909" s="6">
        <f>IF(Overall!I911&lt;&gt;"",VALUE(Overall!I911),"")</f>
        <v>6.61</v>
      </c>
      <c r="L909" s="6">
        <f>IF(Overall!J911&lt;&gt;"",VALUE(Overall!J911),"")</f>
        <v>0.95</v>
      </c>
      <c r="M909" s="6">
        <f>IF(Overall!K911&lt;&gt;"",VALUE(Overall!K911),"")</f>
        <v>5.66</v>
      </c>
      <c r="N909" s="6">
        <f>IF(Overall!T911&lt;&gt;"",VALUE(Overall!T911),"")</f>
        <v>72.23</v>
      </c>
      <c r="O909" s="7">
        <f>IF(Overall!L911&lt;&gt;"", DATEVALUE(Overall!L911), "")</f>
        <v>45717</v>
      </c>
      <c r="P909" s="7">
        <f>IF(Overall!M911&lt;&gt;"", DATEVALUE(Overall!M911), "")</f>
        <v>45747</v>
      </c>
      <c r="Q909" s="7" t="str">
        <f>IF(Overall!S911&lt;&gt;"",_xlfn.VALUETOTEXT(Overall!S911),"")</f>
        <v>Mar</v>
      </c>
      <c r="R909" s="7">
        <f>IF(Overall!O911&lt;&gt;"", DATEVALUE(Overall!O911), "")</f>
        <v>45638</v>
      </c>
      <c r="S909" s="7">
        <f>IF(Overall!O911&lt;&gt;"", DATEVALUE(Overall!O911), "")</f>
        <v>45638</v>
      </c>
      <c r="T909" s="5">
        <f t="shared" si="29"/>
        <v>1</v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>
        <f>IF(Overall!$A911&lt;&gt;"",IF(AND(MONTH($O909) &lt;= 3, MONTH($P909) &gt;= 3), IF($T909 &lt;&gt; "", $H909/$T909, ""), ""),"")</f>
        <v>500000</v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>FY2025 PCHP</v>
      </c>
      <c r="B910" s="8">
        <f>IF(Overall!B912&lt;&gt;"", VALUE(Overall!B912), "")</f>
        <v>60</v>
      </c>
      <c r="C910" s="5" t="str">
        <f>IF(Overall!C912&lt;&gt;"",_xlfn.VALUETOTEXT(Overall!C912),"")</f>
        <v>25-1212-0301-24CIMI-PS-HZ-060</v>
      </c>
      <c r="D910" s="5" t="str">
        <f>_xlfn.VALUETOTEXT(Overall!D912)</f>
        <v>HZ</v>
      </c>
      <c r="E910" s="5" t="str">
        <f>IF(Overall!Q912&lt;&gt;"",_xlfn.VALUETOTEXT(Overall!Q912),"")</f>
        <v>CIMI</v>
      </c>
      <c r="F910" s="5" t="str">
        <f>IF(Overall!E912&lt;&gt;"",_xlfn.VALUETOTEXT(Overall!E912),"")</f>
        <v>CIMB Islamic Bank Berhad</v>
      </c>
      <c r="G910" s="5" t="str">
        <f>IF(Overall!R912&lt;&gt;"",_xlfn.VALUETOTEXT(Overall!R912),"")</f>
        <v>Asian</v>
      </c>
      <c r="H910" s="6">
        <f>IF(Overall!F912&lt;&gt;"",VALUE(Overall!F912),"")</f>
        <v>500000</v>
      </c>
      <c r="I910" s="6">
        <f>IF(Overall!G912&lt;&gt;"",VALUE(Overall!G912),"")</f>
        <v>77</v>
      </c>
      <c r="J910" s="6">
        <f>IF(Overall!H912&lt;&gt;"",VALUE(Overall!H912),"")</f>
        <v>64</v>
      </c>
      <c r="K910" s="6">
        <f>IF(Overall!I912&lt;&gt;"",VALUE(Overall!I912),"")</f>
        <v>6.87</v>
      </c>
      <c r="L910" s="6">
        <f>IF(Overall!J912&lt;&gt;"",VALUE(Overall!J912),"")</f>
        <v>0.99</v>
      </c>
      <c r="M910" s="6">
        <f>IF(Overall!K912&lt;&gt;"",VALUE(Overall!K912),"")</f>
        <v>5.88</v>
      </c>
      <c r="N910" s="6">
        <f>IF(Overall!T912&lt;&gt;"",VALUE(Overall!T912),"")</f>
        <v>71.73</v>
      </c>
      <c r="O910" s="7">
        <f>IF(Overall!L912&lt;&gt;"", DATEVALUE(Overall!L912), "")</f>
        <v>45717</v>
      </c>
      <c r="P910" s="7">
        <f>IF(Overall!M912&lt;&gt;"", DATEVALUE(Overall!M912), "")</f>
        <v>45747</v>
      </c>
      <c r="Q910" s="7" t="str">
        <f>IF(Overall!S912&lt;&gt;"",_xlfn.VALUETOTEXT(Overall!S912),"")</f>
        <v>Mar</v>
      </c>
      <c r="R910" s="7">
        <f>IF(Overall!O912&lt;&gt;"", DATEVALUE(Overall!O912), "")</f>
        <v>45638</v>
      </c>
      <c r="S910" s="7">
        <f>IF(Overall!O912&lt;&gt;"", DATEVALUE(Overall!O912), "")</f>
        <v>45638</v>
      </c>
      <c r="T910" s="5">
        <f t="shared" si="29"/>
        <v>1</v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>
        <f>IF(Overall!$A912&lt;&gt;"",IF(AND(MONTH($O910) &lt;= 3, MONTH($P910) &gt;= 3), IF($T910 &lt;&gt; "", $H910/$T910, ""), ""),"")</f>
        <v>500000</v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>FY2025 PCHP</v>
      </c>
      <c r="B911" s="8">
        <f>IF(Overall!B913&lt;&gt;"", VALUE(Overall!B913), "")</f>
        <v>61</v>
      </c>
      <c r="C911" s="5" t="str">
        <f>IF(Overall!C913&lt;&gt;"",_xlfn.VALUETOTEXT(Overall!C913),"")</f>
        <v>25-0201-2301-25MLIL-PS-HZ-061</v>
      </c>
      <c r="D911" s="5" t="str">
        <f>_xlfn.VALUETOTEXT(Overall!D913)</f>
        <v>HZ</v>
      </c>
      <c r="E911" s="5" t="str">
        <f>IF(Overall!Q913&lt;&gt;"",_xlfn.VALUETOTEXT(Overall!Q913),"")</f>
        <v>MLIL</v>
      </c>
      <c r="F911" s="5" t="str">
        <f>IF(Overall!E913&lt;&gt;"",_xlfn.VALUETOTEXT(Overall!E913),"")</f>
        <v>Merrill Lynch International</v>
      </c>
      <c r="G911" s="5" t="str">
        <f>IF(Overall!R913&lt;&gt;"",_xlfn.VALUETOTEXT(Overall!R913),"")</f>
        <v>Asian</v>
      </c>
      <c r="H911" s="6">
        <f>IF(Overall!F913&lt;&gt;"",VALUE(Overall!F913),"")</f>
        <v>500000</v>
      </c>
      <c r="I911" s="6">
        <f>IF(Overall!G913&lt;&gt;"",VALUE(Overall!G913),"")</f>
        <v>77</v>
      </c>
      <c r="J911" s="6">
        <f>IF(Overall!H913&lt;&gt;"",VALUE(Overall!H913),"")</f>
        <v>64</v>
      </c>
      <c r="K911" s="6">
        <f>IF(Overall!I913&lt;&gt;"",VALUE(Overall!I913),"")</f>
        <v>5.78</v>
      </c>
      <c r="L911" s="6">
        <f>IF(Overall!J913&lt;&gt;"",VALUE(Overall!J913),"")</f>
        <v>1</v>
      </c>
      <c r="M911" s="6">
        <f>IF(Overall!K913&lt;&gt;"",VALUE(Overall!K913),"")</f>
        <v>4.78</v>
      </c>
      <c r="N911" s="6">
        <f>IF(Overall!T913&lt;&gt;"",VALUE(Overall!T913),"")</f>
        <v>74.069999999999993</v>
      </c>
      <c r="O911" s="7">
        <f>IF(Overall!L913&lt;&gt;"", DATEVALUE(Overall!L913), "")</f>
        <v>45748</v>
      </c>
      <c r="P911" s="7">
        <f>IF(Overall!M913&lt;&gt;"", DATEVALUE(Overall!M913), "")</f>
        <v>45777</v>
      </c>
      <c r="Q911" s="7" t="str">
        <f>IF(Overall!S913&lt;&gt;"",_xlfn.VALUETOTEXT(Overall!S913),"")</f>
        <v>Apr</v>
      </c>
      <c r="R911" s="7">
        <f>IF(Overall!O913&lt;&gt;"", DATEVALUE(Overall!O913), "")</f>
        <v>45659</v>
      </c>
      <c r="S911" s="7">
        <f>IF(Overall!O913&lt;&gt;"", DATEVALUE(Overall!O913), "")</f>
        <v>45659</v>
      </c>
      <c r="T911" s="5">
        <f t="shared" si="29"/>
        <v>1</v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>
        <f>IF(Overall!$A913&lt;&gt;"",IF(AND(MONTH($O911) &lt;= 4, MONTH($P911) &gt;= 4), IF($T911 &lt;&gt; "", $H911/$T911, ""), ""),"")</f>
        <v>500000</v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>FY2025 PCHP</v>
      </c>
      <c r="B912" s="8">
        <f>IF(Overall!B914&lt;&gt;"", VALUE(Overall!B914), "")</f>
        <v>62</v>
      </c>
      <c r="C912" s="5" t="str">
        <f>IF(Overall!C914&lt;&gt;"",_xlfn.VALUETOTEXT(Overall!C914),"")</f>
        <v>25-0201-2301-25BNPP-PS-DS-062</v>
      </c>
      <c r="D912" s="5" t="str">
        <f>_xlfn.VALUETOTEXT(Overall!D914)</f>
        <v>DS</v>
      </c>
      <c r="E912" s="5" t="str">
        <f>IF(Overall!Q914&lt;&gt;"",_xlfn.VALUETOTEXT(Overall!Q914),"")</f>
        <v>BNPP</v>
      </c>
      <c r="F912" s="5" t="str">
        <f>IF(Overall!E914&lt;&gt;"",_xlfn.VALUETOTEXT(Overall!E914),"")</f>
        <v>BNP Paribas SA</v>
      </c>
      <c r="G912" s="5" t="str">
        <f>IF(Overall!R914&lt;&gt;"",_xlfn.VALUETOTEXT(Overall!R914),"")</f>
        <v>Asian</v>
      </c>
      <c r="H912" s="6">
        <f>IF(Overall!F914&lt;&gt;"",VALUE(Overall!F914),"")</f>
        <v>500000</v>
      </c>
      <c r="I912" s="6">
        <f>IF(Overall!G914&lt;&gt;"",VALUE(Overall!G914),"")</f>
        <v>77</v>
      </c>
      <c r="J912" s="6">
        <f>IF(Overall!H914&lt;&gt;"",VALUE(Overall!H914),"")</f>
        <v>64</v>
      </c>
      <c r="K912" s="6">
        <f>IF(Overall!I914&lt;&gt;"",VALUE(Overall!I914),"")</f>
        <v>5.78</v>
      </c>
      <c r="L912" s="6">
        <f>IF(Overall!J914&lt;&gt;"",VALUE(Overall!J914),"")</f>
        <v>1</v>
      </c>
      <c r="M912" s="6">
        <f>IF(Overall!K914&lt;&gt;"",VALUE(Overall!K914),"")</f>
        <v>4.78</v>
      </c>
      <c r="N912" s="6">
        <f>IF(Overall!T914&lt;&gt;"",VALUE(Overall!T914),"")</f>
        <v>74</v>
      </c>
      <c r="O912" s="7">
        <f>IF(Overall!L914&lt;&gt;"", DATEVALUE(Overall!L914), "")</f>
        <v>45748</v>
      </c>
      <c r="P912" s="7">
        <f>IF(Overall!M914&lt;&gt;"", DATEVALUE(Overall!M914), "")</f>
        <v>45777</v>
      </c>
      <c r="Q912" s="7" t="str">
        <f>IF(Overall!S914&lt;&gt;"",_xlfn.VALUETOTEXT(Overall!S914),"")</f>
        <v>Apr</v>
      </c>
      <c r="R912" s="7">
        <f>IF(Overall!O914&lt;&gt;"", DATEVALUE(Overall!O914), "")</f>
        <v>45659</v>
      </c>
      <c r="S912" s="7">
        <f>IF(Overall!O914&lt;&gt;"", DATEVALUE(Overall!O914), "")</f>
        <v>45659</v>
      </c>
      <c r="T912" s="5">
        <f t="shared" si="29"/>
        <v>1</v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>
        <f>IF(Overall!$A914&lt;&gt;"",IF(AND(MONTH($O912) &lt;= 4, MONTH($P912) &gt;= 4), IF($T912 &lt;&gt; "", $H912/$T912, ""), ""),"")</f>
        <v>500000</v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>FY2025 PCHP</v>
      </c>
      <c r="B913" s="8">
        <f>IF(Overall!B915&lt;&gt;"", VALUE(Overall!B915), "")</f>
        <v>63</v>
      </c>
      <c r="C913" s="5" t="str">
        <f>IF(Overall!C915&lt;&gt;"",_xlfn.VALUETOTEXT(Overall!C915),"")</f>
        <v>25-0201-2301-25JPMC-PS-DS-063</v>
      </c>
      <c r="D913" s="5" t="str">
        <f>_xlfn.VALUETOTEXT(Overall!D915)</f>
        <v>DS</v>
      </c>
      <c r="E913" s="5" t="str">
        <f>IF(Overall!Q915&lt;&gt;"",_xlfn.VALUETOTEXT(Overall!Q915),"")</f>
        <v>JPMC</v>
      </c>
      <c r="F913" s="5" t="str">
        <f>IF(Overall!E915&lt;&gt;"",_xlfn.VALUETOTEXT(Overall!E915),"")</f>
        <v>JP Morgan Chase Bank NA</v>
      </c>
      <c r="G913" s="5" t="str">
        <f>IF(Overall!R915&lt;&gt;"",_xlfn.VALUETOTEXT(Overall!R915),"")</f>
        <v>Asian</v>
      </c>
      <c r="H913" s="6">
        <f>IF(Overall!F915&lt;&gt;"",VALUE(Overall!F915),"")</f>
        <v>500000</v>
      </c>
      <c r="I913" s="6">
        <f>IF(Overall!G915&lt;&gt;"",VALUE(Overall!G915),"")</f>
        <v>77</v>
      </c>
      <c r="J913" s="6">
        <f>IF(Overall!H915&lt;&gt;"",VALUE(Overall!H915),"")</f>
        <v>64</v>
      </c>
      <c r="K913" s="6">
        <f>IF(Overall!I915&lt;&gt;"",VALUE(Overall!I915),"")</f>
        <v>6.57</v>
      </c>
      <c r="L913" s="6">
        <f>IF(Overall!J915&lt;&gt;"",VALUE(Overall!J915),"")</f>
        <v>1.5</v>
      </c>
      <c r="M913" s="6">
        <f>IF(Overall!K915&lt;&gt;"",VALUE(Overall!K915),"")</f>
        <v>5.07</v>
      </c>
      <c r="N913" s="6">
        <f>IF(Overall!T915&lt;&gt;"",VALUE(Overall!T915),"")</f>
        <v>73.7</v>
      </c>
      <c r="O913" s="7">
        <f>IF(Overall!L915&lt;&gt;"", DATEVALUE(Overall!L915), "")</f>
        <v>45778</v>
      </c>
      <c r="P913" s="7">
        <f>IF(Overall!M915&lt;&gt;"", DATEVALUE(Overall!M915), "")</f>
        <v>45808</v>
      </c>
      <c r="Q913" s="7" t="str">
        <f>IF(Overall!S915&lt;&gt;"",_xlfn.VALUETOTEXT(Overall!S915),"")</f>
        <v>May</v>
      </c>
      <c r="R913" s="7">
        <f>IF(Overall!O915&lt;&gt;"", DATEVALUE(Overall!O915), "")</f>
        <v>45659</v>
      </c>
      <c r="S913" s="7">
        <f>IF(Overall!O915&lt;&gt;"", DATEVALUE(Overall!O915), "")</f>
        <v>45659</v>
      </c>
      <c r="T913" s="5">
        <f t="shared" si="29"/>
        <v>1</v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>
        <f>IF(Overall!$A915&lt;&gt;"",IF(AND(MONTH($O913) &lt;= 5, MONTH($P913) &gt;= 5), IF($T913 &lt;&gt; "", $H913/$T913, ""), ""),"")</f>
        <v>500000</v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 t="str">
        <f ca="1">IFERROR(IF(AND(NOW()&lt;= EOMONTH(DATE(YEAR($P913),5, 1), 0), Overall!$A915&lt;&gt;"", MONTH($O913) &lt;= 5, MONTH($P913) &gt;= 5), IF($T913 &lt;&gt; "", $H913/$T913, ""), ""), "")</f>
        <v/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0</v>
      </c>
    </row>
    <row r="914" spans="1:46" x14ac:dyDescent="0.25">
      <c r="A914" t="str">
        <f>_xlfn.VALUETOTEXT(Overall!A916)</f>
        <v>FY2025 PCHP</v>
      </c>
      <c r="B914" s="8">
        <f>IF(Overall!B916&lt;&gt;"", VALUE(Overall!B916), "")</f>
        <v>64</v>
      </c>
      <c r="C914" s="5" t="str">
        <f>IF(Overall!C916&lt;&gt;"",_xlfn.VALUETOTEXT(Overall!C916),"")</f>
        <v>25-0201-2301-25TOTS-PS-HZ-064</v>
      </c>
      <c r="D914" s="5" t="str">
        <f>_xlfn.VALUETOTEXT(Overall!D916)</f>
        <v>HZ</v>
      </c>
      <c r="E914" s="5" t="str">
        <f>IF(Overall!Q916&lt;&gt;"",_xlfn.VALUETOTEXT(Overall!Q916),"")</f>
        <v>TOTS</v>
      </c>
      <c r="F914" s="5" t="str">
        <f>IF(Overall!E916&lt;&gt;"",_xlfn.VALUETOTEXT(Overall!E916),"")</f>
        <v>TOTSA TotalEnergies Trading SA</v>
      </c>
      <c r="G914" s="5" t="str">
        <f>IF(Overall!R916&lt;&gt;"",_xlfn.VALUETOTEXT(Overall!R916),"")</f>
        <v>Asian</v>
      </c>
      <c r="H914" s="6">
        <f>IF(Overall!F916&lt;&gt;"",VALUE(Overall!F916),"")</f>
        <v>500000</v>
      </c>
      <c r="I914" s="6">
        <f>IF(Overall!G916&lt;&gt;"",VALUE(Overall!G916),"")</f>
        <v>77</v>
      </c>
      <c r="J914" s="6">
        <f>IF(Overall!H916&lt;&gt;"",VALUE(Overall!H916),"")</f>
        <v>64</v>
      </c>
      <c r="K914" s="6">
        <f>IF(Overall!I916&lt;&gt;"",VALUE(Overall!I916),"")</f>
        <v>6.75</v>
      </c>
      <c r="L914" s="6">
        <f>IF(Overall!J916&lt;&gt;"",VALUE(Overall!J916),"")</f>
        <v>1.69</v>
      </c>
      <c r="M914" s="6">
        <f>IF(Overall!K916&lt;&gt;"",VALUE(Overall!K916),"")</f>
        <v>5.0599999999999996</v>
      </c>
      <c r="N914" s="6">
        <f>IF(Overall!T916&lt;&gt;"",VALUE(Overall!T916),"")</f>
        <v>73.7</v>
      </c>
      <c r="O914" s="7">
        <f>IF(Overall!L916&lt;&gt;"", DATEVALUE(Overall!L916), "")</f>
        <v>45778</v>
      </c>
      <c r="P914" s="7">
        <f>IF(Overall!M916&lt;&gt;"", DATEVALUE(Overall!M916), "")</f>
        <v>45808</v>
      </c>
      <c r="Q914" s="7" t="str">
        <f>IF(Overall!S916&lt;&gt;"",_xlfn.VALUETOTEXT(Overall!S916),"")</f>
        <v>May</v>
      </c>
      <c r="R914" s="7">
        <f>IF(Overall!O916&lt;&gt;"", DATEVALUE(Overall!O916), "")</f>
        <v>45659</v>
      </c>
      <c r="S914" s="7">
        <f>IF(Overall!O916&lt;&gt;"", DATEVALUE(Overall!O916), "")</f>
        <v>45659</v>
      </c>
      <c r="T914" s="5">
        <f t="shared" si="29"/>
        <v>1</v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>
        <f>IF(Overall!$A916&lt;&gt;"",IF(AND(MONTH($O914) &lt;= 5, MONTH($P914) &gt;= 5), IF($T914 &lt;&gt; "", $H914/$T914, ""), ""),"")</f>
        <v>500000</v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 t="str">
        <f ca="1">IFERROR(IF(AND(NOW()&lt;= EOMONTH(DATE(YEAR($P914),5, 1), 0), Overall!$A916&lt;&gt;"", MONTH($O914) &lt;= 5, MONTH($P914) &gt;= 5), IF($T914 &lt;&gt; "", $H914/$T914, ""), ""), "")</f>
        <v/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0</v>
      </c>
    </row>
    <row r="915" spans="1:46" x14ac:dyDescent="0.25">
      <c r="A915" t="str">
        <f>_xlfn.VALUETOTEXT(Overall!A917)</f>
        <v>FY2025 PCHP</v>
      </c>
      <c r="B915" s="8">
        <f>IF(Overall!B917&lt;&gt;"", VALUE(Overall!B917), "")</f>
        <v>65</v>
      </c>
      <c r="C915" s="5" t="str">
        <f>IF(Overall!C917&lt;&gt;"",_xlfn.VALUETOTEXT(Overall!C917),"")</f>
        <v>25-0801-0302-25MSCG-PS-DS-065</v>
      </c>
      <c r="D915" s="5" t="str">
        <f>_xlfn.VALUETOTEXT(Overall!D917)</f>
        <v>DS</v>
      </c>
      <c r="E915" s="5" t="str">
        <f>IF(Overall!Q917&lt;&gt;"",_xlfn.VALUETOTEXT(Overall!Q917),"")</f>
        <v>MSCG</v>
      </c>
      <c r="F915" s="5" t="str">
        <f>IF(Overall!E917&lt;&gt;"",_xlfn.VALUETOTEXT(Overall!E917),"")</f>
        <v>Morgan Stanley Capital Group (Singapore) Pte</v>
      </c>
      <c r="G915" s="5" t="str">
        <f>IF(Overall!R917&lt;&gt;"",_xlfn.VALUETOTEXT(Overall!R917),"")</f>
        <v>Asian</v>
      </c>
      <c r="H915" s="6">
        <f>IF(Overall!F917&lt;&gt;"",VALUE(Overall!F917),"")</f>
        <v>500000</v>
      </c>
      <c r="I915" s="6">
        <f>IF(Overall!G917&lt;&gt;"",VALUE(Overall!G917),"")</f>
        <v>77</v>
      </c>
      <c r="J915" s="6">
        <f>IF(Overall!H917&lt;&gt;"",VALUE(Overall!H917),"")</f>
        <v>64</v>
      </c>
      <c r="K915" s="6">
        <f>IF(Overall!I917&lt;&gt;"",VALUE(Overall!I917),"")</f>
        <v>4.5999999999999996</v>
      </c>
      <c r="L915" s="6">
        <f>IF(Overall!J917&lt;&gt;"",VALUE(Overall!J917),"")</f>
        <v>0.7</v>
      </c>
      <c r="M915" s="6">
        <f>IF(Overall!K917&lt;&gt;"",VALUE(Overall!K917),"")</f>
        <v>3.9</v>
      </c>
      <c r="N915" s="6">
        <f>IF(Overall!T917&lt;&gt;"",VALUE(Overall!T917),"")</f>
        <v>75.900000000000006</v>
      </c>
      <c r="O915" s="7">
        <f>IF(Overall!L917&lt;&gt;"", DATEVALUE(Overall!L917), "")</f>
        <v>45748</v>
      </c>
      <c r="P915" s="7">
        <f>IF(Overall!M917&lt;&gt;"", DATEVALUE(Overall!M917), "")</f>
        <v>45777</v>
      </c>
      <c r="Q915" s="7" t="str">
        <f>IF(Overall!S917&lt;&gt;"",_xlfn.VALUETOTEXT(Overall!S917),"")</f>
        <v>Apr</v>
      </c>
      <c r="R915" s="7">
        <f>IF(Overall!O917&lt;&gt;"", DATEVALUE(Overall!O917), "")</f>
        <v>45665</v>
      </c>
      <c r="S915" s="7">
        <f>IF(Overall!O917&lt;&gt;"", DATEVALUE(Overall!O917), "")</f>
        <v>45665</v>
      </c>
      <c r="T915" s="5">
        <f t="shared" si="29"/>
        <v>1</v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>
        <f>IF(Overall!$A917&lt;&gt;"",IF(AND(MONTH($O915) &lt;= 4, MONTH($P915) &gt;= 4), IF($T915 &lt;&gt; "", $H915/$T915, ""), ""),"")</f>
        <v>500000</v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>FY2025 PCHP</v>
      </c>
      <c r="B916" s="8">
        <f>IF(Overall!B918&lt;&gt;"", VALUE(Overall!B918), "")</f>
        <v>66</v>
      </c>
      <c r="C916" s="5" t="str">
        <f>IF(Overall!C918&lt;&gt;"",_xlfn.VALUETOTEXT(Overall!C918),"")</f>
        <v>25-0801-0302-25SCBS-PS-HZ-066</v>
      </c>
      <c r="D916" s="5" t="str">
        <f>_xlfn.VALUETOTEXT(Overall!D918)</f>
        <v>HZ</v>
      </c>
      <c r="E916" s="5" t="str">
        <f>IF(Overall!Q918&lt;&gt;"",_xlfn.VALUETOTEXT(Overall!Q918),"")</f>
        <v>SCBS</v>
      </c>
      <c r="F916" s="5" t="str">
        <f>IF(Overall!E918&lt;&gt;"",_xlfn.VALUETOTEXT(Overall!E918),"")</f>
        <v>Standard Chartered Saadiq Berhad</v>
      </c>
      <c r="G916" s="5" t="str">
        <f>IF(Overall!R918&lt;&gt;"",_xlfn.VALUETOTEXT(Overall!R918),"")</f>
        <v>Asian</v>
      </c>
      <c r="H916" s="6">
        <f>IF(Overall!F918&lt;&gt;"",VALUE(Overall!F918),"")</f>
        <v>500000</v>
      </c>
      <c r="I916" s="6">
        <f>IF(Overall!G918&lt;&gt;"",VALUE(Overall!G918),"")</f>
        <v>77</v>
      </c>
      <c r="J916" s="6">
        <f>IF(Overall!H918&lt;&gt;"",VALUE(Overall!H918),"")</f>
        <v>64</v>
      </c>
      <c r="K916" s="6">
        <f>IF(Overall!I918&lt;&gt;"",VALUE(Overall!I918),"")</f>
        <v>4.55</v>
      </c>
      <c r="L916" s="6">
        <f>IF(Overall!J918&lt;&gt;"",VALUE(Overall!J918),"")</f>
        <v>0.7</v>
      </c>
      <c r="M916" s="6">
        <f>IF(Overall!K918&lt;&gt;"",VALUE(Overall!K918),"")</f>
        <v>3.85</v>
      </c>
      <c r="N916" s="6">
        <f>IF(Overall!T918&lt;&gt;"",VALUE(Overall!T918),"")</f>
        <v>75.88</v>
      </c>
      <c r="O916" s="7">
        <f>IF(Overall!L918&lt;&gt;"", DATEVALUE(Overall!L918), "")</f>
        <v>45748</v>
      </c>
      <c r="P916" s="7">
        <f>IF(Overall!M918&lt;&gt;"", DATEVALUE(Overall!M918), "")</f>
        <v>45777</v>
      </c>
      <c r="Q916" s="7" t="str">
        <f>IF(Overall!S918&lt;&gt;"",_xlfn.VALUETOTEXT(Overall!S918),"")</f>
        <v>Apr</v>
      </c>
      <c r="R916" s="7">
        <f>IF(Overall!O918&lt;&gt;"", DATEVALUE(Overall!O918), "")</f>
        <v>45665</v>
      </c>
      <c r="S916" s="7">
        <f>IF(Overall!O918&lt;&gt;"", DATEVALUE(Overall!O918), "")</f>
        <v>45665</v>
      </c>
      <c r="T916" s="5">
        <f t="shared" si="29"/>
        <v>1</v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>
        <f>IF(Overall!$A918&lt;&gt;"",IF(AND(MONTH($O916) &lt;= 4, MONTH($P916) &gt;= 4), IF($T916 &lt;&gt; "", $H916/$T916, ""), ""),"")</f>
        <v>500000</v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>FY2025 PCHP</v>
      </c>
      <c r="B917" s="8">
        <f>IF(Overall!B919&lt;&gt;"", VALUE(Overall!B919), "")</f>
        <v>67</v>
      </c>
      <c r="C917" s="5" t="str">
        <f>IF(Overall!C919&lt;&gt;"",_xlfn.VALUETOTEXT(Overall!C919),"")</f>
        <v>25-0801-0302-25SCBB-PS-HZ-067</v>
      </c>
      <c r="D917" s="5" t="str">
        <f>_xlfn.VALUETOTEXT(Overall!D919)</f>
        <v>HZ</v>
      </c>
      <c r="E917" s="5" t="str">
        <f>IF(Overall!Q919&lt;&gt;"",_xlfn.VALUETOTEXT(Overall!Q919),"")</f>
        <v>SCBB</v>
      </c>
      <c r="F917" s="5" t="str">
        <f>IF(Overall!E919&lt;&gt;"",_xlfn.VALUETOTEXT(Overall!E919),"")</f>
        <v>Standard Chartered Bank (M) Bhd</v>
      </c>
      <c r="G917" s="5" t="str">
        <f>IF(Overall!R919&lt;&gt;"",_xlfn.VALUETOTEXT(Overall!R919),"")</f>
        <v>Asian</v>
      </c>
      <c r="H917" s="6">
        <f>IF(Overall!F919&lt;&gt;"",VALUE(Overall!F919),"")</f>
        <v>500000</v>
      </c>
      <c r="I917" s="6">
        <f>IF(Overall!G919&lt;&gt;"",VALUE(Overall!G919),"")</f>
        <v>77</v>
      </c>
      <c r="J917" s="6">
        <f>IF(Overall!H919&lt;&gt;"",VALUE(Overall!H919),"")</f>
        <v>64</v>
      </c>
      <c r="K917" s="6">
        <f>IF(Overall!I919&lt;&gt;"",VALUE(Overall!I919),"")</f>
        <v>5.4</v>
      </c>
      <c r="L917" s="6">
        <f>IF(Overall!J919&lt;&gt;"",VALUE(Overall!J919),"")</f>
        <v>1.1299999999999999</v>
      </c>
      <c r="M917" s="6">
        <f>IF(Overall!K919&lt;&gt;"",VALUE(Overall!K919),"")</f>
        <v>4.2699999999999996</v>
      </c>
      <c r="N917" s="6">
        <f>IF(Overall!T919&lt;&gt;"",VALUE(Overall!T919),"")</f>
        <v>75.459999999999994</v>
      </c>
      <c r="O917" s="7">
        <f>IF(Overall!L919&lt;&gt;"", DATEVALUE(Overall!L919), "")</f>
        <v>45778</v>
      </c>
      <c r="P917" s="7">
        <f>IF(Overall!M919&lt;&gt;"", DATEVALUE(Overall!M919), "")</f>
        <v>45808</v>
      </c>
      <c r="Q917" s="7" t="str">
        <f>IF(Overall!S919&lt;&gt;"",_xlfn.VALUETOTEXT(Overall!S919),"")</f>
        <v>May</v>
      </c>
      <c r="R917" s="7">
        <f>IF(Overall!O919&lt;&gt;"", DATEVALUE(Overall!O919), "")</f>
        <v>45665</v>
      </c>
      <c r="S917" s="7">
        <f>IF(Overall!O919&lt;&gt;"", DATEVALUE(Overall!O919), "")</f>
        <v>45665</v>
      </c>
      <c r="T917" s="5">
        <f t="shared" si="29"/>
        <v>1</v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>
        <f>IF(Overall!$A919&lt;&gt;"",IF(AND(MONTH($O917) &lt;= 5, MONTH($P917) &gt;= 5), IF($T917 &lt;&gt; "", $H917/$T917, ""), ""),"")</f>
        <v>500000</v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 t="str">
        <f ca="1">IFERROR(IF(AND(NOW()&lt;= EOMONTH(DATE(YEAR($P917),5, 1), 0), Overall!$A919&lt;&gt;"", MONTH($O917) &lt;= 5, MONTH($P917) &gt;= 5), IF($T917 &lt;&gt; "", $H917/$T917, ""), ""), "")</f>
        <v/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0</v>
      </c>
    </row>
    <row r="918" spans="1:46" x14ac:dyDescent="0.25">
      <c r="A918" t="str">
        <f>_xlfn.VALUETOTEXT(Overall!A920)</f>
        <v>FY2025 PCHP</v>
      </c>
      <c r="B918" s="8">
        <f>IF(Overall!B920&lt;&gt;"", VALUE(Overall!B920), "")</f>
        <v>68</v>
      </c>
      <c r="C918" s="5" t="str">
        <f>IF(Overall!C920&lt;&gt;"",_xlfn.VALUETOTEXT(Overall!C920),"")</f>
        <v>25-0801-0302-25CITI-PS-DS-068</v>
      </c>
      <c r="D918" s="5" t="str">
        <f>_xlfn.VALUETOTEXT(Overall!D920)</f>
        <v>DS</v>
      </c>
      <c r="E918" s="5" t="str">
        <f>IF(Overall!Q920&lt;&gt;"",_xlfn.VALUETOTEXT(Overall!Q920),"")</f>
        <v>CITI</v>
      </c>
      <c r="F918" s="5" t="str">
        <f>IF(Overall!E920&lt;&gt;"",_xlfn.VALUETOTEXT(Overall!E920),"")</f>
        <v>Citibank Bhd</v>
      </c>
      <c r="G918" s="5" t="str">
        <f>IF(Overall!R920&lt;&gt;"",_xlfn.VALUETOTEXT(Overall!R920),"")</f>
        <v>Asian</v>
      </c>
      <c r="H918" s="6">
        <f>IF(Overall!F920&lt;&gt;"",VALUE(Overall!F920),"")</f>
        <v>500000</v>
      </c>
      <c r="I918" s="6">
        <f>IF(Overall!G920&lt;&gt;"",VALUE(Overall!G920),"")</f>
        <v>77</v>
      </c>
      <c r="J918" s="6">
        <f>IF(Overall!H920&lt;&gt;"",VALUE(Overall!H920),"")</f>
        <v>64</v>
      </c>
      <c r="K918" s="6">
        <f>IF(Overall!I920&lt;&gt;"",VALUE(Overall!I920),"")</f>
        <v>5.45</v>
      </c>
      <c r="L918" s="6">
        <f>IF(Overall!J920&lt;&gt;"",VALUE(Overall!J920),"")</f>
        <v>1.18</v>
      </c>
      <c r="M918" s="6">
        <f>IF(Overall!K920&lt;&gt;"",VALUE(Overall!K920),"")</f>
        <v>4.2699999999999996</v>
      </c>
      <c r="N918" s="6">
        <f>IF(Overall!T920&lt;&gt;"",VALUE(Overall!T920),"")</f>
        <v>75.5</v>
      </c>
      <c r="O918" s="7">
        <f>IF(Overall!L920&lt;&gt;"", DATEVALUE(Overall!L920), "")</f>
        <v>45778</v>
      </c>
      <c r="P918" s="7">
        <f>IF(Overall!M920&lt;&gt;"", DATEVALUE(Overall!M920), "")</f>
        <v>45808</v>
      </c>
      <c r="Q918" s="7" t="str">
        <f>IF(Overall!S920&lt;&gt;"",_xlfn.VALUETOTEXT(Overall!S920),"")</f>
        <v>May</v>
      </c>
      <c r="R918" s="7">
        <f>IF(Overall!O920&lt;&gt;"", DATEVALUE(Overall!O920), "")</f>
        <v>45665</v>
      </c>
      <c r="S918" s="7">
        <f>IF(Overall!O920&lt;&gt;"", DATEVALUE(Overall!O920), "")</f>
        <v>45665</v>
      </c>
      <c r="T918" s="5">
        <f t="shared" si="29"/>
        <v>1</v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>
        <f>IF(Overall!$A920&lt;&gt;"",IF(AND(MONTH($O918) &lt;= 5, MONTH($P918) &gt;= 5), IF($T918 &lt;&gt; "", $H918/$T918, ""), ""),"")</f>
        <v>500000</v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 t="str">
        <f ca="1">IFERROR(IF(AND(NOW()&lt;= EOMONTH(DATE(YEAR($P918),5, 1), 0), Overall!$A920&lt;&gt;"", MONTH($O918) &lt;= 5, MONTH($P918) &gt;= 5), IF($T918 &lt;&gt; "", $H918/$T918, ""), ""), "")</f>
        <v/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0</v>
      </c>
    </row>
    <row r="919" spans="1:46" x14ac:dyDescent="0.25">
      <c r="A919" t="str">
        <f>_xlfn.VALUETOTEXT(Overall!A921)</f>
        <v>FY2025 PCHP</v>
      </c>
      <c r="B919" s="8">
        <f>IF(Overall!B921&lt;&gt;"", VALUE(Overall!B921), "")</f>
        <v>69</v>
      </c>
      <c r="C919" s="5" t="str">
        <f>IF(Overall!C921&lt;&gt;"",_xlfn.VALUETOTEXT(Overall!C921),"")</f>
        <v>25-1001-0402-25SCBS-PS-DS-069</v>
      </c>
      <c r="D919" s="5" t="str">
        <f>_xlfn.VALUETOTEXT(Overall!D921)</f>
        <v>DS</v>
      </c>
      <c r="E919" s="5" t="str">
        <f>IF(Overall!Q921&lt;&gt;"",_xlfn.VALUETOTEXT(Overall!Q921),"")</f>
        <v>SCBS</v>
      </c>
      <c r="F919" s="5" t="str">
        <f>IF(Overall!E921&lt;&gt;"",_xlfn.VALUETOTEXT(Overall!E921),"")</f>
        <v>Standard Chartered Saadiq Berhad</v>
      </c>
      <c r="G919" s="5" t="str">
        <f>IF(Overall!R921&lt;&gt;"",_xlfn.VALUETOTEXT(Overall!R921),"")</f>
        <v>Asian</v>
      </c>
      <c r="H919" s="6">
        <f>IF(Overall!F921&lt;&gt;"",VALUE(Overall!F921),"")</f>
        <v>500000</v>
      </c>
      <c r="I919" s="6">
        <f>IF(Overall!G921&lt;&gt;"",VALUE(Overall!G921),"")</f>
        <v>77</v>
      </c>
      <c r="J919" s="6">
        <f>IF(Overall!H921&lt;&gt;"",VALUE(Overall!H921),"")</f>
        <v>64</v>
      </c>
      <c r="K919" s="6">
        <f>IF(Overall!I921&lt;&gt;"",VALUE(Overall!I921),"")</f>
        <v>4.2</v>
      </c>
      <c r="L919" s="6">
        <f>IF(Overall!J921&lt;&gt;"",VALUE(Overall!J921),"")</f>
        <v>0.64</v>
      </c>
      <c r="M919" s="6">
        <f>IF(Overall!K921&lt;&gt;"",VALUE(Overall!K921),"")</f>
        <v>3.56</v>
      </c>
      <c r="N919" s="6">
        <f>IF(Overall!T921&lt;&gt;"",VALUE(Overall!T921),"")</f>
        <v>77.099999999999994</v>
      </c>
      <c r="O919" s="7">
        <f>IF(Overall!L921&lt;&gt;"", DATEVALUE(Overall!L921), "")</f>
        <v>45748</v>
      </c>
      <c r="P919" s="7">
        <f>IF(Overall!M921&lt;&gt;"", DATEVALUE(Overall!M921), "")</f>
        <v>45777</v>
      </c>
      <c r="Q919" s="7" t="str">
        <f>IF(Overall!S921&lt;&gt;"",_xlfn.VALUETOTEXT(Overall!S921),"")</f>
        <v>Apr</v>
      </c>
      <c r="R919" s="7">
        <f>IF(Overall!O921&lt;&gt;"", DATEVALUE(Overall!O921), "")</f>
        <v>45667</v>
      </c>
      <c r="S919" s="7">
        <f>IF(Overall!O921&lt;&gt;"", DATEVALUE(Overall!O921), "")</f>
        <v>45667</v>
      </c>
      <c r="T919" s="5">
        <f t="shared" si="29"/>
        <v>1</v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>
        <f>IF(Overall!$A921&lt;&gt;"",IF(AND(MONTH($O919) &lt;= 4, MONTH($P919) &gt;= 4), IF($T919 &lt;&gt; "", $H919/$T919, ""), ""),"")</f>
        <v>500000</v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>FY2025 PCHP</v>
      </c>
      <c r="B920" s="8">
        <f>IF(Overall!B922&lt;&gt;"", VALUE(Overall!B922), "")</f>
        <v>70</v>
      </c>
      <c r="C920" s="5" t="str">
        <f>IF(Overall!C922&lt;&gt;"",_xlfn.VALUETOTEXT(Overall!C922),"")</f>
        <v>25-1001-0402-25SCBB-PS-DS-070</v>
      </c>
      <c r="D920" s="5" t="str">
        <f>_xlfn.VALUETOTEXT(Overall!D922)</f>
        <v>DS</v>
      </c>
      <c r="E920" s="5" t="str">
        <f>IF(Overall!Q922&lt;&gt;"",_xlfn.VALUETOTEXT(Overall!Q922),"")</f>
        <v>SCBB</v>
      </c>
      <c r="F920" s="5" t="str">
        <f>IF(Overall!E922&lt;&gt;"",_xlfn.VALUETOTEXT(Overall!E922),"")</f>
        <v>Standard Chartered Bank (M) Bhd</v>
      </c>
      <c r="G920" s="5" t="str">
        <f>IF(Overall!R922&lt;&gt;"",_xlfn.VALUETOTEXT(Overall!R922),"")</f>
        <v>Asian</v>
      </c>
      <c r="H920" s="6">
        <f>IF(Overall!F922&lt;&gt;"",VALUE(Overall!F922),"")</f>
        <v>500000</v>
      </c>
      <c r="I920" s="6">
        <f>IF(Overall!G922&lt;&gt;"",VALUE(Overall!G922),"")</f>
        <v>77</v>
      </c>
      <c r="J920" s="6">
        <f>IF(Overall!H922&lt;&gt;"",VALUE(Overall!H922),"")</f>
        <v>64</v>
      </c>
      <c r="K920" s="6">
        <f>IF(Overall!I922&lt;&gt;"",VALUE(Overall!I922),"")</f>
        <v>5.05</v>
      </c>
      <c r="L920" s="6">
        <f>IF(Overall!J922&lt;&gt;"",VALUE(Overall!J922),"")</f>
        <v>1.02</v>
      </c>
      <c r="M920" s="6">
        <f>IF(Overall!K922&lt;&gt;"",VALUE(Overall!K922),"")</f>
        <v>4.03</v>
      </c>
      <c r="N920" s="6">
        <f>IF(Overall!T922&lt;&gt;"",VALUE(Overall!T922),"")</f>
        <v>76.55</v>
      </c>
      <c r="O920" s="7">
        <f>IF(Overall!L922&lt;&gt;"", DATEVALUE(Overall!L922), "")</f>
        <v>45778</v>
      </c>
      <c r="P920" s="7">
        <f>IF(Overall!M922&lt;&gt;"", DATEVALUE(Overall!M922), "")</f>
        <v>45808</v>
      </c>
      <c r="Q920" s="7" t="str">
        <f>IF(Overall!S922&lt;&gt;"",_xlfn.VALUETOTEXT(Overall!S922),"")</f>
        <v>May</v>
      </c>
      <c r="R920" s="7">
        <f>IF(Overall!O922&lt;&gt;"", DATEVALUE(Overall!O922), "")</f>
        <v>45667</v>
      </c>
      <c r="S920" s="7">
        <f>IF(Overall!O922&lt;&gt;"", DATEVALUE(Overall!O922), "")</f>
        <v>45667</v>
      </c>
      <c r="T920" s="5">
        <f t="shared" si="29"/>
        <v>1</v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>
        <f>IF(Overall!$A922&lt;&gt;"",IF(AND(MONTH($O920) &lt;= 5, MONTH($P920) &gt;= 5), IF($T920 &lt;&gt; "", $H920/$T920, ""), ""),"")</f>
        <v>500000</v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 t="str">
        <f ca="1">IFERROR(IF(AND(NOW()&lt;= EOMONTH(DATE(YEAR($P920),5, 1), 0), Overall!$A922&lt;&gt;"", MONTH($O920) &lt;= 5, MONTH($P920) &gt;= 5), IF($T920 &lt;&gt; "", $H920/$T920, ""), ""), "")</f>
        <v/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0</v>
      </c>
    </row>
    <row r="921" spans="1:46" x14ac:dyDescent="0.25">
      <c r="A921" t="str">
        <f>_xlfn.VALUETOTEXT(Overall!A923)</f>
        <v>FY2025 PCHP</v>
      </c>
      <c r="B921" s="8">
        <f>IF(Overall!B923&lt;&gt;"", VALUE(Overall!B923), "")</f>
        <v>71</v>
      </c>
      <c r="C921" s="5" t="str">
        <f>IF(Overall!C923&lt;&gt;"",_xlfn.VALUETOTEXT(Overall!C923),"")</f>
        <v>25-1001-0402-25CIMI-PS-DS-071</v>
      </c>
      <c r="D921" s="5" t="str">
        <f>_xlfn.VALUETOTEXT(Overall!D923)</f>
        <v>DS</v>
      </c>
      <c r="E921" s="5" t="str">
        <f>IF(Overall!Q923&lt;&gt;"",_xlfn.VALUETOTEXT(Overall!Q923),"")</f>
        <v>CIMI</v>
      </c>
      <c r="F921" s="5" t="str">
        <f>IF(Overall!E923&lt;&gt;"",_xlfn.VALUETOTEXT(Overall!E923),"")</f>
        <v>CIMB Islamic Bank Berhad</v>
      </c>
      <c r="G921" s="5" t="str">
        <f>IF(Overall!R923&lt;&gt;"",_xlfn.VALUETOTEXT(Overall!R923),"")</f>
        <v>Asian</v>
      </c>
      <c r="H921" s="6">
        <f>IF(Overall!F923&lt;&gt;"",VALUE(Overall!F923),"")</f>
        <v>500000</v>
      </c>
      <c r="I921" s="6">
        <f>IF(Overall!G923&lt;&gt;"",VALUE(Overall!G923),"")</f>
        <v>77</v>
      </c>
      <c r="J921" s="6">
        <f>IF(Overall!H923&lt;&gt;"",VALUE(Overall!H923),"")</f>
        <v>64</v>
      </c>
      <c r="K921" s="6">
        <f>IF(Overall!I923&lt;&gt;"",VALUE(Overall!I923),"")</f>
        <v>4.04</v>
      </c>
      <c r="L921" s="6">
        <f>IF(Overall!J923&lt;&gt;"",VALUE(Overall!J923),"")</f>
        <v>0.49</v>
      </c>
      <c r="M921" s="6">
        <f>IF(Overall!K923&lt;&gt;"",VALUE(Overall!K923),"")</f>
        <v>3.55</v>
      </c>
      <c r="N921" s="6">
        <f>IF(Overall!T923&lt;&gt;"",VALUE(Overall!T923),"")</f>
        <v>77.2</v>
      </c>
      <c r="O921" s="7">
        <f>IF(Overall!L923&lt;&gt;"", DATEVALUE(Overall!L923), "")</f>
        <v>45748</v>
      </c>
      <c r="P921" s="7">
        <f>IF(Overall!M923&lt;&gt;"", DATEVALUE(Overall!M923), "")</f>
        <v>45777</v>
      </c>
      <c r="Q921" s="7" t="str">
        <f>IF(Overall!S923&lt;&gt;"",_xlfn.VALUETOTEXT(Overall!S923),"")</f>
        <v>Apr</v>
      </c>
      <c r="R921" s="7">
        <f>IF(Overall!O923&lt;&gt;"", DATEVALUE(Overall!O923), "")</f>
        <v>45667</v>
      </c>
      <c r="S921" s="7">
        <f>IF(Overall!O923&lt;&gt;"", DATEVALUE(Overall!O923), "")</f>
        <v>45667</v>
      </c>
      <c r="T921" s="5">
        <f t="shared" si="29"/>
        <v>1</v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>
        <f>IF(Overall!$A923&lt;&gt;"",IF(AND(MONTH($O921) &lt;= 4, MONTH($P921) &gt;= 4), IF($T921 &lt;&gt; "", $H921/$T921, ""), ""),"")</f>
        <v>500000</v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>FY2025 PCHP</v>
      </c>
      <c r="B922" s="8">
        <f>IF(Overall!B924&lt;&gt;"", VALUE(Overall!B924), "")</f>
        <v>72</v>
      </c>
      <c r="C922" s="5" t="str">
        <f>IF(Overall!C924&lt;&gt;"",_xlfn.VALUETOTEXT(Overall!C924),"")</f>
        <v>25-1001-0402-25CITI-PS-DS-072</v>
      </c>
      <c r="D922" s="5" t="str">
        <f>_xlfn.VALUETOTEXT(Overall!D924)</f>
        <v>DS</v>
      </c>
      <c r="E922" s="5" t="str">
        <f>IF(Overall!Q924&lt;&gt;"",_xlfn.VALUETOTEXT(Overall!Q924),"")</f>
        <v>CITI</v>
      </c>
      <c r="F922" s="5" t="str">
        <f>IF(Overall!E924&lt;&gt;"",_xlfn.VALUETOTEXT(Overall!E924),"")</f>
        <v>Citibank Bhd</v>
      </c>
      <c r="G922" s="5" t="str">
        <f>IF(Overall!R924&lt;&gt;"",_xlfn.VALUETOTEXT(Overall!R924),"")</f>
        <v>Asian</v>
      </c>
      <c r="H922" s="6">
        <f>IF(Overall!F924&lt;&gt;"",VALUE(Overall!F924),"")</f>
        <v>500000</v>
      </c>
      <c r="I922" s="6">
        <f>IF(Overall!G924&lt;&gt;"",VALUE(Overall!G924),"")</f>
        <v>77</v>
      </c>
      <c r="J922" s="6">
        <f>IF(Overall!H924&lt;&gt;"",VALUE(Overall!H924),"")</f>
        <v>64</v>
      </c>
      <c r="K922" s="6">
        <f>IF(Overall!I924&lt;&gt;"",VALUE(Overall!I924),"")</f>
        <v>5.07</v>
      </c>
      <c r="L922" s="6">
        <f>IF(Overall!J924&lt;&gt;"",VALUE(Overall!J924),"")</f>
        <v>1.04</v>
      </c>
      <c r="M922" s="6">
        <f>IF(Overall!K924&lt;&gt;"",VALUE(Overall!K924),"")</f>
        <v>4.03</v>
      </c>
      <c r="N922" s="6">
        <f>IF(Overall!T924&lt;&gt;"",VALUE(Overall!T924),"")</f>
        <v>77.41</v>
      </c>
      <c r="O922" s="7">
        <f>IF(Overall!L924&lt;&gt;"", DATEVALUE(Overall!L924), "")</f>
        <v>45778</v>
      </c>
      <c r="P922" s="7">
        <f>IF(Overall!M924&lt;&gt;"", DATEVALUE(Overall!M924), "")</f>
        <v>45808</v>
      </c>
      <c r="Q922" s="7" t="str">
        <f>IF(Overall!S924&lt;&gt;"",_xlfn.VALUETOTEXT(Overall!S924),"")</f>
        <v>May</v>
      </c>
      <c r="R922" s="7">
        <f>IF(Overall!O924&lt;&gt;"", DATEVALUE(Overall!O924), "")</f>
        <v>45667</v>
      </c>
      <c r="S922" s="7">
        <f>IF(Overall!O924&lt;&gt;"", DATEVALUE(Overall!O924), "")</f>
        <v>45667</v>
      </c>
      <c r="T922" s="5">
        <f t="shared" si="29"/>
        <v>1</v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>
        <f>IF(Overall!$A924&lt;&gt;"",IF(AND(MONTH($O922) &lt;= 5, MONTH($P922) &gt;= 5), IF($T922 &lt;&gt; "", $H922/$T922, ""), ""),"")</f>
        <v>500000</v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 t="str">
        <f ca="1">IFERROR(IF(AND(NOW()&lt;= EOMONTH(DATE(YEAR($P922),5, 1), 0), Overall!$A924&lt;&gt;"", MONTH($O922) &lt;= 5, MONTH($P922) &gt;= 5), IF($T922 &lt;&gt; "", $H922/$T922, ""), ""), "")</f>
        <v/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0</v>
      </c>
    </row>
    <row r="923" spans="1:46" x14ac:dyDescent="0.25">
      <c r="A923" t="str">
        <f>_xlfn.VALUETOTEXT(Overall!A925)</f>
        <v>FY2025 PCHP</v>
      </c>
      <c r="B923" s="8">
        <f>IF(Overall!B925&lt;&gt;"", VALUE(Overall!B925), "")</f>
        <v>73</v>
      </c>
      <c r="C923" s="5" t="str">
        <f>IF(Overall!C925&lt;&gt;"",_xlfn.VALUETOTEXT(Overall!C925),"")</f>
        <v>25-1001-0402-25TOTS-PS-DS-073</v>
      </c>
      <c r="D923" s="5" t="str">
        <f>_xlfn.VALUETOTEXT(Overall!D925)</f>
        <v>DS</v>
      </c>
      <c r="E923" s="5" t="str">
        <f>IF(Overall!Q925&lt;&gt;"",_xlfn.VALUETOTEXT(Overall!Q925),"")</f>
        <v>TOTS</v>
      </c>
      <c r="F923" s="5" t="str">
        <f>IF(Overall!E925&lt;&gt;"",_xlfn.VALUETOTEXT(Overall!E925),"")</f>
        <v>TOTSA TotalEnergies Trading SA</v>
      </c>
      <c r="G923" s="5" t="str">
        <f>IF(Overall!R925&lt;&gt;"",_xlfn.VALUETOTEXT(Overall!R925),"")</f>
        <v>Asian</v>
      </c>
      <c r="H923" s="6">
        <f>IF(Overall!F925&lt;&gt;"",VALUE(Overall!F925),"")</f>
        <v>500000</v>
      </c>
      <c r="I923" s="6">
        <f>IF(Overall!G925&lt;&gt;"",VALUE(Overall!G925),"")</f>
        <v>77</v>
      </c>
      <c r="J923" s="6">
        <f>IF(Overall!H925&lt;&gt;"",VALUE(Overall!H925),"")</f>
        <v>64</v>
      </c>
      <c r="K923" s="6">
        <f>IF(Overall!I925&lt;&gt;"",VALUE(Overall!I925),"")</f>
        <v>5.05</v>
      </c>
      <c r="L923" s="6">
        <f>IF(Overall!J925&lt;&gt;"",VALUE(Overall!J925),"")</f>
        <v>1.05</v>
      </c>
      <c r="M923" s="6">
        <f>IF(Overall!K925&lt;&gt;"",VALUE(Overall!K925),"")</f>
        <v>4</v>
      </c>
      <c r="N923" s="6">
        <f>IF(Overall!T925&lt;&gt;"",VALUE(Overall!T925),"")</f>
        <v>77</v>
      </c>
      <c r="O923" s="7">
        <f>IF(Overall!L925&lt;&gt;"", DATEVALUE(Overall!L925), "")</f>
        <v>45778</v>
      </c>
      <c r="P923" s="7">
        <f>IF(Overall!M925&lt;&gt;"", DATEVALUE(Overall!M925), "")</f>
        <v>45808</v>
      </c>
      <c r="Q923" s="7" t="str">
        <f>IF(Overall!S925&lt;&gt;"",_xlfn.VALUETOTEXT(Overall!S925),"")</f>
        <v>May</v>
      </c>
      <c r="R923" s="7">
        <f>IF(Overall!O925&lt;&gt;"", DATEVALUE(Overall!O925), "")</f>
        <v>45667</v>
      </c>
      <c r="S923" s="7">
        <f>IF(Overall!O925&lt;&gt;"", DATEVALUE(Overall!O925), "")</f>
        <v>45667</v>
      </c>
      <c r="T923" s="5">
        <f t="shared" si="29"/>
        <v>1</v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>
        <f>IF(Overall!$A925&lt;&gt;"",IF(AND(MONTH($O923) &lt;= 5, MONTH($P923) &gt;= 5), IF($T923 &lt;&gt; "", $H923/$T923, ""), ""),"")</f>
        <v>500000</v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 t="str">
        <f ca="1">IFERROR(IF(AND(NOW()&lt;= EOMONTH(DATE(YEAR($P923),5, 1), 0), Overall!$A925&lt;&gt;"", MONTH($O923) &lt;= 5, MONTH($P923) &gt;= 5), IF($T923 &lt;&gt; "", $H923/$T923, ""), ""), "")</f>
        <v/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0</v>
      </c>
    </row>
    <row r="924" spans="1:46" x14ac:dyDescent="0.25">
      <c r="A924" t="str">
        <f>_xlfn.VALUETOTEXT(Overall!A926)</f>
        <v>FY2025 PCHP</v>
      </c>
      <c r="B924" s="8">
        <f>IF(Overall!B926&lt;&gt;"", VALUE(Overall!B926), "")</f>
        <v>74</v>
      </c>
      <c r="C924" s="5" t="str">
        <f>IF(Overall!C926&lt;&gt;"",_xlfn.VALUETOTEXT(Overall!C926),"")</f>
        <v>25-1002-0403-25SCBS-PS-HZ-074</v>
      </c>
      <c r="D924" s="5" t="str">
        <f>_xlfn.VALUETOTEXT(Overall!D926)</f>
        <v>HZ</v>
      </c>
      <c r="E924" s="5" t="str">
        <f>IF(Overall!Q926&lt;&gt;"",_xlfn.VALUETOTEXT(Overall!Q926),"")</f>
        <v>SCBS</v>
      </c>
      <c r="F924" s="5" t="str">
        <f>IF(Overall!E926&lt;&gt;"",_xlfn.VALUETOTEXT(Overall!E926),"")</f>
        <v>Standard Chartered Saadiq Berhad</v>
      </c>
      <c r="G924" s="5" t="str">
        <f>IF(Overall!R926&lt;&gt;"",_xlfn.VALUETOTEXT(Overall!R926),"")</f>
        <v>Asian</v>
      </c>
      <c r="H924" s="6">
        <f>IF(Overall!F926&lt;&gt;"",VALUE(Overall!F926),"")</f>
        <v>500000</v>
      </c>
      <c r="I924" s="6">
        <f>IF(Overall!G926&lt;&gt;"",VALUE(Overall!G926),"")</f>
        <v>77</v>
      </c>
      <c r="J924" s="6">
        <f>IF(Overall!H926&lt;&gt;"",VALUE(Overall!H926),"")</f>
        <v>64</v>
      </c>
      <c r="K924" s="6">
        <f>IF(Overall!I926&lt;&gt;"",VALUE(Overall!I926),"")</f>
        <v>4.25</v>
      </c>
      <c r="L924" s="6">
        <f>IF(Overall!J926&lt;&gt;"",VALUE(Overall!J926),"")</f>
        <v>0.36</v>
      </c>
      <c r="M924" s="6">
        <f>IF(Overall!K926&lt;&gt;"",VALUE(Overall!K926),"")</f>
        <v>3.89</v>
      </c>
      <c r="N924" s="6">
        <f>IF(Overall!T926&lt;&gt;"",VALUE(Overall!T926),"")</f>
        <v>74.73</v>
      </c>
      <c r="O924" s="7">
        <f>IF(Overall!L926&lt;&gt;"", DATEVALUE(Overall!L926), "")</f>
        <v>45748</v>
      </c>
      <c r="P924" s="7">
        <f>IF(Overall!M926&lt;&gt;"", DATEVALUE(Overall!M926), "")</f>
        <v>45777</v>
      </c>
      <c r="Q924" s="7" t="str">
        <f>IF(Overall!S926&lt;&gt;"",_xlfn.VALUETOTEXT(Overall!S926),"")</f>
        <v>Apr</v>
      </c>
      <c r="R924" s="7">
        <f>IF(Overall!O926&lt;&gt;"", DATEVALUE(Overall!O926), "")</f>
        <v>45698</v>
      </c>
      <c r="S924" s="7">
        <f>IF(Overall!O926&lt;&gt;"", DATEVALUE(Overall!O926), "")</f>
        <v>45698</v>
      </c>
      <c r="T924" s="5">
        <f t="shared" si="29"/>
        <v>1</v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>
        <f>IF(Overall!$A926&lt;&gt;"",IF(AND(MONTH($O924) &lt;= 4, MONTH($P924) &gt;= 4), IF($T924 &lt;&gt; "", $H924/$T924, ""), ""),"")</f>
        <v>500000</v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>FY2025 PCHP</v>
      </c>
      <c r="B925" s="8">
        <f>IF(Overall!B927&lt;&gt;"", VALUE(Overall!B927), "")</f>
        <v>75</v>
      </c>
      <c r="C925" s="5" t="str">
        <f>IF(Overall!C927&lt;&gt;"",_xlfn.VALUETOTEXT(Overall!C927),"")</f>
        <v>25-1002-0403-25SCBB-PS-HZ-075</v>
      </c>
      <c r="D925" s="5" t="str">
        <f>_xlfn.VALUETOTEXT(Overall!D927)</f>
        <v>HZ</v>
      </c>
      <c r="E925" s="5" t="str">
        <f>IF(Overall!Q927&lt;&gt;"",_xlfn.VALUETOTEXT(Overall!Q927),"")</f>
        <v>SCBB</v>
      </c>
      <c r="F925" s="5" t="str">
        <f>IF(Overall!E927&lt;&gt;"",_xlfn.VALUETOTEXT(Overall!E927),"")</f>
        <v>Standard Chartered Bank (M) Bhd</v>
      </c>
      <c r="G925" s="5" t="str">
        <f>IF(Overall!R927&lt;&gt;"",_xlfn.VALUETOTEXT(Overall!R927),"")</f>
        <v>Asian</v>
      </c>
      <c r="H925" s="6">
        <f>IF(Overall!F927&lt;&gt;"",VALUE(Overall!F927),"")</f>
        <v>500000</v>
      </c>
      <c r="I925" s="6">
        <f>IF(Overall!G927&lt;&gt;"",VALUE(Overall!G927),"")</f>
        <v>77</v>
      </c>
      <c r="J925" s="6">
        <f>IF(Overall!H927&lt;&gt;"",VALUE(Overall!H927),"")</f>
        <v>64</v>
      </c>
      <c r="K925" s="6">
        <f>IF(Overall!I927&lt;&gt;"",VALUE(Overall!I927),"")</f>
        <v>4.2699999999999996</v>
      </c>
      <c r="L925" s="6">
        <f>IF(Overall!J927&lt;&gt;"",VALUE(Overall!J927),"")</f>
        <v>0.33</v>
      </c>
      <c r="M925" s="6">
        <f>IF(Overall!K927&lt;&gt;"",VALUE(Overall!K927),"")</f>
        <v>3.94</v>
      </c>
      <c r="N925" s="6">
        <f>IF(Overall!T927&lt;&gt;"",VALUE(Overall!T927),"")</f>
        <v>74.67</v>
      </c>
      <c r="O925" s="7">
        <f>IF(Overall!L927&lt;&gt;"", DATEVALUE(Overall!L927), "")</f>
        <v>45748</v>
      </c>
      <c r="P925" s="7">
        <f>IF(Overall!M927&lt;&gt;"", DATEVALUE(Overall!M927), "")</f>
        <v>45777</v>
      </c>
      <c r="Q925" s="7" t="str">
        <f>IF(Overall!S927&lt;&gt;"",_xlfn.VALUETOTEXT(Overall!S927),"")</f>
        <v>Apr</v>
      </c>
      <c r="R925" s="7">
        <f>IF(Overall!O927&lt;&gt;"", DATEVALUE(Overall!O927), "")</f>
        <v>45698</v>
      </c>
      <c r="S925" s="7">
        <f>IF(Overall!O927&lt;&gt;"", DATEVALUE(Overall!O927), "")</f>
        <v>45698</v>
      </c>
      <c r="T925" s="5">
        <f t="shared" si="29"/>
        <v>1</v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>
        <f>IF(Overall!$A927&lt;&gt;"",IF(AND(MONTH($O925) &lt;= 4, MONTH($P925) &gt;= 4), IF($T925 &lt;&gt; "", $H925/$T925, ""), ""),"")</f>
        <v>500000</v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>FY2025 PCHP</v>
      </c>
      <c r="B926" s="8">
        <f>IF(Overall!B928&lt;&gt;"", VALUE(Overall!B928), "")</f>
        <v>76</v>
      </c>
      <c r="C926" s="5" t="str">
        <f>IF(Overall!C928&lt;&gt;"",_xlfn.VALUETOTEXT(Overall!C928),"")</f>
        <v>25-1002-0403-25JPMC-PS-HZ-076</v>
      </c>
      <c r="D926" s="5" t="str">
        <f>_xlfn.VALUETOTEXT(Overall!D928)</f>
        <v>HZ</v>
      </c>
      <c r="E926" s="5" t="str">
        <f>IF(Overall!Q928&lt;&gt;"",_xlfn.VALUETOTEXT(Overall!Q928),"")</f>
        <v>JPMC</v>
      </c>
      <c r="F926" s="5" t="str">
        <f>IF(Overall!E928&lt;&gt;"",_xlfn.VALUETOTEXT(Overall!E928),"")</f>
        <v>JP Morgan Chase Bank NA</v>
      </c>
      <c r="G926" s="5" t="str">
        <f>IF(Overall!R928&lt;&gt;"",_xlfn.VALUETOTEXT(Overall!R928),"")</f>
        <v>Asian</v>
      </c>
      <c r="H926" s="6">
        <f>IF(Overall!F928&lt;&gt;"",VALUE(Overall!F928),"")</f>
        <v>500000</v>
      </c>
      <c r="I926" s="6">
        <f>IF(Overall!G928&lt;&gt;"",VALUE(Overall!G928),"")</f>
        <v>77</v>
      </c>
      <c r="J926" s="6">
        <f>IF(Overall!H928&lt;&gt;"",VALUE(Overall!H928),"")</f>
        <v>64</v>
      </c>
      <c r="K926" s="6">
        <f>IF(Overall!I928&lt;&gt;"",VALUE(Overall!I928),"")</f>
        <v>5.15</v>
      </c>
      <c r="L926" s="6">
        <f>IF(Overall!J928&lt;&gt;"",VALUE(Overall!J928),"")</f>
        <v>0.67</v>
      </c>
      <c r="M926" s="6">
        <f>IF(Overall!K928&lt;&gt;"",VALUE(Overall!K928),"")</f>
        <v>4.4800000000000004</v>
      </c>
      <c r="N926" s="6">
        <f>IF(Overall!T928&lt;&gt;"",VALUE(Overall!T928),"")</f>
        <v>74.25</v>
      </c>
      <c r="O926" s="7">
        <f>IF(Overall!L928&lt;&gt;"", DATEVALUE(Overall!L928), "")</f>
        <v>45778</v>
      </c>
      <c r="P926" s="7">
        <f>IF(Overall!M928&lt;&gt;"", DATEVALUE(Overall!M928), "")</f>
        <v>45808</v>
      </c>
      <c r="Q926" s="7" t="str">
        <f>IF(Overall!S928&lt;&gt;"",_xlfn.VALUETOTEXT(Overall!S928),"")</f>
        <v>May</v>
      </c>
      <c r="R926" s="7">
        <f>IF(Overall!O928&lt;&gt;"", DATEVALUE(Overall!O928), "")</f>
        <v>45698</v>
      </c>
      <c r="S926" s="7">
        <f>IF(Overall!O928&lt;&gt;"", DATEVALUE(Overall!O928), "")</f>
        <v>45698</v>
      </c>
      <c r="T926" s="5">
        <f t="shared" si="29"/>
        <v>1</v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>
        <f>IF(Overall!$A928&lt;&gt;"",IF(AND(MONTH($O926) &lt;= 5, MONTH($P926) &gt;= 5), IF($T926 &lt;&gt; "", $H926/$T926, ""), ""),"")</f>
        <v>500000</v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 t="str">
        <f ca="1">IFERROR(IF(AND(NOW()&lt;= EOMONTH(DATE(YEAR($P926),5, 1), 0), Overall!$A928&lt;&gt;"", MONTH($O926) &lt;= 5, MONTH($P926) &gt;= 5), IF($T926 &lt;&gt; "", $H926/$T926, ""), ""), "")</f>
        <v/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0</v>
      </c>
    </row>
    <row r="927" spans="1:46" x14ac:dyDescent="0.25">
      <c r="A927" t="str">
        <f>_xlfn.VALUETOTEXT(Overall!A929)</f>
        <v>FY2025 PCHP</v>
      </c>
      <c r="B927" s="8">
        <f>IF(Overall!B929&lt;&gt;"", VALUE(Overall!B929), "")</f>
        <v>77</v>
      </c>
      <c r="C927" s="5" t="str">
        <f>IF(Overall!C929&lt;&gt;"",_xlfn.VALUETOTEXT(Overall!C929),"")</f>
        <v>25-1002-0403-25TOTS-PS-HZ-077</v>
      </c>
      <c r="D927" s="5" t="str">
        <f>_xlfn.VALUETOTEXT(Overall!D929)</f>
        <v>HZ</v>
      </c>
      <c r="E927" s="5" t="str">
        <f>IF(Overall!Q929&lt;&gt;"",_xlfn.VALUETOTEXT(Overall!Q929),"")</f>
        <v>TOTS</v>
      </c>
      <c r="F927" s="5" t="str">
        <f>IF(Overall!E929&lt;&gt;"",_xlfn.VALUETOTEXT(Overall!E929),"")</f>
        <v>TOTSA TotalEnergies Trading SA</v>
      </c>
      <c r="G927" s="5" t="str">
        <f>IF(Overall!R929&lt;&gt;"",_xlfn.VALUETOTEXT(Overall!R929),"")</f>
        <v>Asian</v>
      </c>
      <c r="H927" s="6">
        <f>IF(Overall!F929&lt;&gt;"",VALUE(Overall!F929),"")</f>
        <v>500000</v>
      </c>
      <c r="I927" s="6">
        <f>IF(Overall!G929&lt;&gt;"",VALUE(Overall!G929),"")</f>
        <v>77</v>
      </c>
      <c r="J927" s="6">
        <f>IF(Overall!H929&lt;&gt;"",VALUE(Overall!H929),"")</f>
        <v>64</v>
      </c>
      <c r="K927" s="6">
        <f>IF(Overall!I929&lt;&gt;"",VALUE(Overall!I929),"")</f>
        <v>5.27</v>
      </c>
      <c r="L927" s="6">
        <f>IF(Overall!J929&lt;&gt;"",VALUE(Overall!J929),"")</f>
        <v>0.8</v>
      </c>
      <c r="M927" s="6">
        <f>IF(Overall!K929&lt;&gt;"",VALUE(Overall!K929),"")</f>
        <v>4.47</v>
      </c>
      <c r="N927" s="6">
        <f>IF(Overall!T929&lt;&gt;"",VALUE(Overall!T929),"")</f>
        <v>74.25</v>
      </c>
      <c r="O927" s="7">
        <f>IF(Overall!L929&lt;&gt;"", DATEVALUE(Overall!L929), "")</f>
        <v>45778</v>
      </c>
      <c r="P927" s="7">
        <f>IF(Overall!M929&lt;&gt;"", DATEVALUE(Overall!M929), "")</f>
        <v>45808</v>
      </c>
      <c r="Q927" s="7" t="str">
        <f>IF(Overall!S929&lt;&gt;"",_xlfn.VALUETOTEXT(Overall!S929),"")</f>
        <v>May</v>
      </c>
      <c r="R927" s="7">
        <f>IF(Overall!O929&lt;&gt;"", DATEVALUE(Overall!O929), "")</f>
        <v>45698</v>
      </c>
      <c r="S927" s="7">
        <f>IF(Overall!O929&lt;&gt;"", DATEVALUE(Overall!O929), "")</f>
        <v>45698</v>
      </c>
      <c r="T927" s="5">
        <f t="shared" si="29"/>
        <v>1</v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>
        <f>IF(Overall!$A929&lt;&gt;"",IF(AND(MONTH($O927) &lt;= 5, MONTH($P927) &gt;= 5), IF($T927 &lt;&gt; "", $H927/$T927, ""), ""),"")</f>
        <v>500000</v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 t="str">
        <f ca="1">IFERROR(IF(AND(NOW()&lt;= EOMONTH(DATE(YEAR($P927),5, 1), 0), Overall!$A929&lt;&gt;"", MONTH($O927) &lt;= 5, MONTH($P927) &gt;= 5), IF($T927 &lt;&gt; "", $H927/$T927, ""), ""), "")</f>
        <v/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0</v>
      </c>
    </row>
    <row r="928" spans="1:46" x14ac:dyDescent="0.25">
      <c r="A928" t="str">
        <f>_xlfn.VALUETOTEXT(Overall!A930)</f>
        <v>FY2025 PCHP</v>
      </c>
      <c r="B928" s="8">
        <f>IF(Overall!B930&lt;&gt;"", VALUE(Overall!B930), "")</f>
        <v>78</v>
      </c>
      <c r="C928" s="5" t="str">
        <f>IF(Overall!C930&lt;&gt;"",_xlfn.VALUETOTEXT(Overall!C930),"")</f>
        <v>25-1002-0403-25MLIL-PS-HZ-078</v>
      </c>
      <c r="D928" s="5" t="str">
        <f>_xlfn.VALUETOTEXT(Overall!D930)</f>
        <v>HZ</v>
      </c>
      <c r="E928" s="5" t="str">
        <f>IF(Overall!Q930&lt;&gt;"",_xlfn.VALUETOTEXT(Overall!Q930),"")</f>
        <v>MLIL</v>
      </c>
      <c r="F928" s="5" t="str">
        <f>IF(Overall!E930&lt;&gt;"",_xlfn.VALUETOTEXT(Overall!E930),"")</f>
        <v>Merrill Lynch International</v>
      </c>
      <c r="G928" s="5" t="str">
        <f>IF(Overall!R930&lt;&gt;"",_xlfn.VALUETOTEXT(Overall!R930),"")</f>
        <v>Asian</v>
      </c>
      <c r="H928" s="6">
        <f>IF(Overall!F930&lt;&gt;"",VALUE(Overall!F930),"")</f>
        <v>500000</v>
      </c>
      <c r="I928" s="6">
        <f>IF(Overall!G930&lt;&gt;"",VALUE(Overall!G930),"")</f>
        <v>77</v>
      </c>
      <c r="J928" s="6">
        <f>IF(Overall!H930&lt;&gt;"",VALUE(Overall!H930),"")</f>
        <v>64</v>
      </c>
      <c r="K928" s="6">
        <f>IF(Overall!I930&lt;&gt;"",VALUE(Overall!I930),"")</f>
        <v>5.13</v>
      </c>
      <c r="L928" s="6">
        <f>IF(Overall!J930&lt;&gt;"",VALUE(Overall!J930),"")</f>
        <v>0.65</v>
      </c>
      <c r="M928" s="6">
        <f>IF(Overall!K930&lt;&gt;"",VALUE(Overall!K930),"")</f>
        <v>4.4800000000000004</v>
      </c>
      <c r="N928" s="6">
        <f>IF(Overall!T930&lt;&gt;"",VALUE(Overall!T930),"")</f>
        <v>74.260000000000005</v>
      </c>
      <c r="O928" s="7">
        <f>IF(Overall!L930&lt;&gt;"", DATEVALUE(Overall!L930), "")</f>
        <v>45778</v>
      </c>
      <c r="P928" s="7">
        <f>IF(Overall!M930&lt;&gt;"", DATEVALUE(Overall!M930), "")</f>
        <v>45808</v>
      </c>
      <c r="Q928" s="7" t="str">
        <f>IF(Overall!S930&lt;&gt;"",_xlfn.VALUETOTEXT(Overall!S930),"")</f>
        <v>May</v>
      </c>
      <c r="R928" s="7">
        <f>IF(Overall!O930&lt;&gt;"", DATEVALUE(Overall!O930), "")</f>
        <v>45698</v>
      </c>
      <c r="S928" s="7">
        <f>IF(Overall!O930&lt;&gt;"", DATEVALUE(Overall!O930), "")</f>
        <v>45698</v>
      </c>
      <c r="T928" s="5">
        <f t="shared" si="29"/>
        <v>1</v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>
        <f>IF(Overall!$A930&lt;&gt;"",IF(AND(MONTH($O928) &lt;= 5, MONTH($P928) &gt;= 5), IF($T928 &lt;&gt; "", $H928/$T928, ""), ""),"")</f>
        <v>500000</v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 t="str">
        <f ca="1">IFERROR(IF(AND(NOW()&lt;= EOMONTH(DATE(YEAR($P928),5, 1), 0), Overall!$A930&lt;&gt;"", MONTH($O928) &lt;= 5, MONTH($P928) &gt;= 5), IF($T928 &lt;&gt; "", $H928/$T928, ""), ""), "")</f>
        <v/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0</v>
      </c>
    </row>
    <row r="929" spans="1:46" x14ac:dyDescent="0.25">
      <c r="A929" t="str">
        <f>_xlfn.VALUETOTEXT(Overall!A931)</f>
        <v>FY2025 PCHP</v>
      </c>
      <c r="B929" s="8">
        <f>IF(Overall!B931&lt;&gt;"", VALUE(Overall!B931), "")</f>
        <v>79</v>
      </c>
      <c r="C929" s="5" t="str">
        <f>IF(Overall!C931&lt;&gt;"",_xlfn.VALUETOTEXT(Overall!C931),"")</f>
        <v>25-1002-0403-25CITI-PS-HZ-079</v>
      </c>
      <c r="D929" s="5" t="str">
        <f>_xlfn.VALUETOTEXT(Overall!D931)</f>
        <v>HZ</v>
      </c>
      <c r="E929" s="5" t="str">
        <f>IF(Overall!Q931&lt;&gt;"",_xlfn.VALUETOTEXT(Overall!Q931),"")</f>
        <v>CITI</v>
      </c>
      <c r="F929" s="5" t="str">
        <f>IF(Overall!E931&lt;&gt;"",_xlfn.VALUETOTEXT(Overall!E931),"")</f>
        <v>Citibank Bhd</v>
      </c>
      <c r="G929" s="5" t="str">
        <f>IF(Overall!R931&lt;&gt;"",_xlfn.VALUETOTEXT(Overall!R931),"")</f>
        <v>Asian</v>
      </c>
      <c r="H929" s="6">
        <f>IF(Overall!F931&lt;&gt;"",VALUE(Overall!F931),"")</f>
        <v>500000</v>
      </c>
      <c r="I929" s="6">
        <f>IF(Overall!G931&lt;&gt;"",VALUE(Overall!G931),"")</f>
        <v>77</v>
      </c>
      <c r="J929" s="6">
        <f>IF(Overall!H931&lt;&gt;"",VALUE(Overall!H931),"")</f>
        <v>64</v>
      </c>
      <c r="K929" s="6">
        <f>IF(Overall!I931&lt;&gt;"",VALUE(Overall!I931),"")</f>
        <v>4.32</v>
      </c>
      <c r="L929" s="6">
        <f>IF(Overall!J931&lt;&gt;"",VALUE(Overall!J931),"")</f>
        <v>0.37</v>
      </c>
      <c r="M929" s="6">
        <f>IF(Overall!K931&lt;&gt;"",VALUE(Overall!K931),"")</f>
        <v>3.95</v>
      </c>
      <c r="N929" s="6">
        <f>IF(Overall!T931&lt;&gt;"",VALUE(Overall!T931),"")</f>
        <v>74.709999999999994</v>
      </c>
      <c r="O929" s="7">
        <f>IF(Overall!L931&lt;&gt;"", DATEVALUE(Overall!L931), "")</f>
        <v>45748</v>
      </c>
      <c r="P929" s="7">
        <f>IF(Overall!M931&lt;&gt;"", DATEVALUE(Overall!M931), "")</f>
        <v>45777</v>
      </c>
      <c r="Q929" s="7" t="str">
        <f>IF(Overall!S931&lt;&gt;"",_xlfn.VALUETOTEXT(Overall!S931),"")</f>
        <v>Apr</v>
      </c>
      <c r="R929" s="7">
        <f>IF(Overall!O931&lt;&gt;"", DATEVALUE(Overall!O931), "")</f>
        <v>45698</v>
      </c>
      <c r="S929" s="7">
        <f>IF(Overall!O931&lt;&gt;"", DATEVALUE(Overall!O931), "")</f>
        <v>45698</v>
      </c>
      <c r="T929" s="5">
        <f t="shared" si="29"/>
        <v>1</v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>
        <f>IF(Overall!$A931&lt;&gt;"",IF(AND(MONTH($O929) &lt;= 4, MONTH($P929) &gt;= 4), IF($T929 &lt;&gt; "", $H929/$T929, ""), ""),"")</f>
        <v>500000</v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>FY2025 PCHP</v>
      </c>
      <c r="B930" s="8">
        <f>IF(Overall!B932&lt;&gt;"", VALUE(Overall!B932), "")</f>
        <v>80</v>
      </c>
      <c r="C930" s="5" t="str">
        <f>IF(Overall!C932&lt;&gt;"",_xlfn.VALUETOTEXT(Overall!C932),"")</f>
        <v>25-1002-0403-25MACQ-PS-HZ-080</v>
      </c>
      <c r="D930" s="5" t="str">
        <f>_xlfn.VALUETOTEXT(Overall!D932)</f>
        <v>HZ</v>
      </c>
      <c r="E930" s="5" t="str">
        <f>IF(Overall!Q932&lt;&gt;"",_xlfn.VALUETOTEXT(Overall!Q932),"")</f>
        <v>MACQ</v>
      </c>
      <c r="F930" s="5" t="str">
        <f>IF(Overall!E932&lt;&gt;"",_xlfn.VALUETOTEXT(Overall!E932),"")</f>
        <v>Macquarie Bank Ltd</v>
      </c>
      <c r="G930" s="5" t="str">
        <f>IF(Overall!R932&lt;&gt;"",_xlfn.VALUETOTEXT(Overall!R932),"")</f>
        <v>Asian</v>
      </c>
      <c r="H930" s="6">
        <f>IF(Overall!F932&lt;&gt;"",VALUE(Overall!F932),"")</f>
        <v>500000</v>
      </c>
      <c r="I930" s="6">
        <f>IF(Overall!G932&lt;&gt;"",VALUE(Overall!G932),"")</f>
        <v>77</v>
      </c>
      <c r="J930" s="6">
        <f>IF(Overall!H932&lt;&gt;"",VALUE(Overall!H932),"")</f>
        <v>64</v>
      </c>
      <c r="K930" s="6">
        <f>IF(Overall!I932&lt;&gt;"",VALUE(Overall!I932),"")</f>
        <v>4.3499999999999996</v>
      </c>
      <c r="L930" s="6">
        <f>IF(Overall!J932&lt;&gt;"",VALUE(Overall!J932),"")</f>
        <v>0.38</v>
      </c>
      <c r="M930" s="6">
        <f>IF(Overall!K932&lt;&gt;"",VALUE(Overall!K932),"")</f>
        <v>3.97</v>
      </c>
      <c r="N930" s="6">
        <f>IF(Overall!T932&lt;&gt;"",VALUE(Overall!T932),"")</f>
        <v>74.62</v>
      </c>
      <c r="O930" s="7">
        <f>IF(Overall!L932&lt;&gt;"", DATEVALUE(Overall!L932), "")</f>
        <v>45748</v>
      </c>
      <c r="P930" s="7">
        <f>IF(Overall!M932&lt;&gt;"", DATEVALUE(Overall!M932), "")</f>
        <v>45777</v>
      </c>
      <c r="Q930" s="7" t="str">
        <f>IF(Overall!S932&lt;&gt;"",_xlfn.VALUETOTEXT(Overall!S932),"")</f>
        <v>Apr</v>
      </c>
      <c r="R930" s="7">
        <f>IF(Overall!O932&lt;&gt;"", DATEVALUE(Overall!O932), "")</f>
        <v>45698</v>
      </c>
      <c r="S930" s="7">
        <f>IF(Overall!O932&lt;&gt;"", DATEVALUE(Overall!O932), "")</f>
        <v>45698</v>
      </c>
      <c r="T930" s="5">
        <f t="shared" si="29"/>
        <v>1</v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>
        <f>IF(Overall!$A932&lt;&gt;"",IF(AND(MONTH($O930) &lt;= 4, MONTH($P930) &gt;= 4), IF($T930 &lt;&gt; "", $H930/$T930, ""), ""),"")</f>
        <v>500000</v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>FY2025 PCHP</v>
      </c>
      <c r="B931" s="8">
        <f>IF(Overall!B933&lt;&gt;"", VALUE(Overall!B933), "")</f>
        <v>81</v>
      </c>
      <c r="C931" s="5" t="str">
        <f>IF(Overall!C933&lt;&gt;"",_xlfn.VALUETOTEXT(Overall!C933),"")</f>
        <v>25-1202-0503-25CIMI-PS-HZ-081</v>
      </c>
      <c r="D931" s="5" t="str">
        <f>_xlfn.VALUETOTEXT(Overall!D933)</f>
        <v>HZ</v>
      </c>
      <c r="E931" s="5" t="str">
        <f>IF(Overall!Q933&lt;&gt;"",_xlfn.VALUETOTEXT(Overall!Q933),"")</f>
        <v>CIMI</v>
      </c>
      <c r="F931" s="5" t="str">
        <f>IF(Overall!E933&lt;&gt;"",_xlfn.VALUETOTEXT(Overall!E933),"")</f>
        <v>CIMB Islamic Bank Berhad</v>
      </c>
      <c r="G931" s="5" t="str">
        <f>IF(Overall!R933&lt;&gt;"",_xlfn.VALUETOTEXT(Overall!R933),"")</f>
        <v>Asian</v>
      </c>
      <c r="H931" s="6">
        <f>IF(Overall!F933&lt;&gt;"",VALUE(Overall!F933),"")</f>
        <v>500000</v>
      </c>
      <c r="I931" s="6">
        <f>IF(Overall!G933&lt;&gt;"",VALUE(Overall!G933),"")</f>
        <v>77</v>
      </c>
      <c r="J931" s="6">
        <f>IF(Overall!H933&lt;&gt;"",VALUE(Overall!H933),"")</f>
        <v>64</v>
      </c>
      <c r="K931" s="6">
        <f>IF(Overall!I933&lt;&gt;"",VALUE(Overall!I933),"")</f>
        <v>5.57</v>
      </c>
      <c r="L931" s="6">
        <f>IF(Overall!J933&lt;&gt;"",VALUE(Overall!J933),"")</f>
        <v>1</v>
      </c>
      <c r="M931" s="6">
        <f>IF(Overall!K933&lt;&gt;"",VALUE(Overall!K933),"")</f>
        <v>4.57</v>
      </c>
      <c r="N931" s="6">
        <f>IF(Overall!T933&lt;&gt;"",VALUE(Overall!T933),"")</f>
        <v>74.64</v>
      </c>
      <c r="O931" s="7">
        <f>IF(Overall!L933&lt;&gt;"", DATEVALUE(Overall!L933), "")</f>
        <v>45809</v>
      </c>
      <c r="P931" s="7">
        <f>IF(Overall!M933&lt;&gt;"", DATEVALUE(Overall!M933), "")</f>
        <v>45838</v>
      </c>
      <c r="Q931" s="7" t="str">
        <f>IF(Overall!S933&lt;&gt;"",_xlfn.VALUETOTEXT(Overall!S933),"")</f>
        <v>Jun</v>
      </c>
      <c r="R931" s="7">
        <f>IF(Overall!O933&lt;&gt;"", DATEVALUE(Overall!O933), "")</f>
        <v>45700</v>
      </c>
      <c r="S931" s="7">
        <f>IF(Overall!O933&lt;&gt;"", DATEVALUE(Overall!O933), "")</f>
        <v>45700</v>
      </c>
      <c r="T931" s="5">
        <f t="shared" si="29"/>
        <v>1</v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>
        <f>IF(Overall!$A933&lt;&gt;"",IF(AND(MONTH($O931) &lt;= 6, MONTH($P931) &gt;= 6), IF($T931 &lt;&gt; "", $H931/$T931, ""), ""),"")</f>
        <v>500000</v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 t="str">
        <f ca="1">IFERROR(IF(AND(NOW()&lt;= EOMONTH(DATE(YEAR($P931),6, 1), 0), Overall!$A933&lt;&gt;"", MONTH($O931) &lt;= 6, MONTH($P931) &gt;= 6), IF($T931 &lt;&gt; "", $H931/$T931, ""), ""), "")</f>
        <v/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0</v>
      </c>
    </row>
    <row r="932" spans="1:46" x14ac:dyDescent="0.25">
      <c r="A932" t="str">
        <f>_xlfn.VALUETOTEXT(Overall!A934)</f>
        <v>FY2025 PCHP</v>
      </c>
      <c r="B932" s="8">
        <f>IF(Overall!B934&lt;&gt;"", VALUE(Overall!B934), "")</f>
        <v>82</v>
      </c>
      <c r="C932" s="5" t="str">
        <f>IF(Overall!C934&lt;&gt;"",_xlfn.VALUETOTEXT(Overall!C934),"")</f>
        <v>25-1202-0503-25MSCG-PS-HZ-082</v>
      </c>
      <c r="D932" s="5" t="str">
        <f>_xlfn.VALUETOTEXT(Overall!D934)</f>
        <v>HZ</v>
      </c>
      <c r="E932" s="5" t="str">
        <f>IF(Overall!Q934&lt;&gt;"",_xlfn.VALUETOTEXT(Overall!Q934),"")</f>
        <v>MSCG</v>
      </c>
      <c r="F932" s="5" t="str">
        <f>IF(Overall!E934&lt;&gt;"",_xlfn.VALUETOTEXT(Overall!E934),"")</f>
        <v>Morgan Stanley Capital Group (Singapore) Pte</v>
      </c>
      <c r="G932" s="5" t="str">
        <f>IF(Overall!R934&lt;&gt;"",_xlfn.VALUETOTEXT(Overall!R934),"")</f>
        <v>Asian</v>
      </c>
      <c r="H932" s="6">
        <f>IF(Overall!F934&lt;&gt;"",VALUE(Overall!F934),"")</f>
        <v>500000</v>
      </c>
      <c r="I932" s="6">
        <f>IF(Overall!G934&lt;&gt;"",VALUE(Overall!G934),"")</f>
        <v>77</v>
      </c>
      <c r="J932" s="6">
        <f>IF(Overall!H934&lt;&gt;"",VALUE(Overall!H934),"")</f>
        <v>64</v>
      </c>
      <c r="K932" s="6">
        <f>IF(Overall!I934&lt;&gt;"",VALUE(Overall!I934),"")</f>
        <v>5.6</v>
      </c>
      <c r="L932" s="6">
        <f>IF(Overall!J934&lt;&gt;"",VALUE(Overall!J934),"")</f>
        <v>1.02</v>
      </c>
      <c r="M932" s="6">
        <f>IF(Overall!K934&lt;&gt;"",VALUE(Overall!K934),"")</f>
        <v>4.58</v>
      </c>
      <c r="N932" s="6">
        <f>IF(Overall!T934&lt;&gt;"",VALUE(Overall!T934),"")</f>
        <v>74.59</v>
      </c>
      <c r="O932" s="7">
        <f>IF(Overall!L934&lt;&gt;"", DATEVALUE(Overall!L934), "")</f>
        <v>45809</v>
      </c>
      <c r="P932" s="7">
        <f>IF(Overall!M934&lt;&gt;"", DATEVALUE(Overall!M934), "")</f>
        <v>45838</v>
      </c>
      <c r="Q932" s="7" t="str">
        <f>IF(Overall!S934&lt;&gt;"",_xlfn.VALUETOTEXT(Overall!S934),"")</f>
        <v>Jun</v>
      </c>
      <c r="R932" s="7">
        <f>IF(Overall!O934&lt;&gt;"", DATEVALUE(Overall!O934), "")</f>
        <v>45700</v>
      </c>
      <c r="S932" s="7">
        <f>IF(Overall!O934&lt;&gt;"", DATEVALUE(Overall!O934), "")</f>
        <v>45700</v>
      </c>
      <c r="T932" s="5">
        <f t="shared" si="29"/>
        <v>1</v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>
        <f>IF(Overall!$A934&lt;&gt;"",IF(AND(MONTH($O932) &lt;= 6, MONTH($P932) &gt;= 6), IF($T932 &lt;&gt; "", $H932/$T932, ""), ""),"")</f>
        <v>500000</v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 t="str">
        <f ca="1">IFERROR(IF(AND(NOW()&lt;= EOMONTH(DATE(YEAR($P932),6, 1), 0), Overall!$A934&lt;&gt;"", MONTH($O932) &lt;= 6, MONTH($P932) &gt;= 6), IF($T932 &lt;&gt; "", $H932/$T932, ""), ""), "")</f>
        <v/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0</v>
      </c>
    </row>
    <row r="933" spans="1:46" x14ac:dyDescent="0.25">
      <c r="A933" t="str">
        <f>_xlfn.VALUETOTEXT(Overall!A935)</f>
        <v>FY2025 PCHP</v>
      </c>
      <c r="B933" s="8">
        <f>IF(Overall!B935&lt;&gt;"", VALUE(Overall!B935), "")</f>
        <v>83</v>
      </c>
      <c r="C933" s="5" t="str">
        <f>IF(Overall!C935&lt;&gt;"",_xlfn.VALUETOTEXT(Overall!C935),"")</f>
        <v>25-1202-0503-25SCBS-PS-DS-083</v>
      </c>
      <c r="D933" s="5" t="str">
        <f>_xlfn.VALUETOTEXT(Overall!D935)</f>
        <v>DS</v>
      </c>
      <c r="E933" s="5" t="str">
        <f>IF(Overall!Q935&lt;&gt;"",_xlfn.VALUETOTEXT(Overall!Q935),"")</f>
        <v>SCBS</v>
      </c>
      <c r="F933" s="5" t="str">
        <f>IF(Overall!E935&lt;&gt;"",_xlfn.VALUETOTEXT(Overall!E935),"")</f>
        <v>Standard Chartered Saadiq Berhad</v>
      </c>
      <c r="G933" s="5" t="str">
        <f>IF(Overall!R935&lt;&gt;"",_xlfn.VALUETOTEXT(Overall!R935),"")</f>
        <v>Asian</v>
      </c>
      <c r="H933" s="6">
        <f>IF(Overall!F935&lt;&gt;"",VALUE(Overall!F935),"")</f>
        <v>500000</v>
      </c>
      <c r="I933" s="6">
        <f>IF(Overall!G935&lt;&gt;"",VALUE(Overall!G935),"")</f>
        <v>77</v>
      </c>
      <c r="J933" s="6">
        <f>IF(Overall!H935&lt;&gt;"",VALUE(Overall!H935),"")</f>
        <v>64</v>
      </c>
      <c r="K933" s="6">
        <f>IF(Overall!I935&lt;&gt;"",VALUE(Overall!I935),"")</f>
        <v>5.55</v>
      </c>
      <c r="L933" s="6">
        <f>IF(Overall!J935&lt;&gt;"",VALUE(Overall!J935),"")</f>
        <v>1</v>
      </c>
      <c r="M933" s="6">
        <f>IF(Overall!K935&lt;&gt;"",VALUE(Overall!K935),"")</f>
        <v>4.55</v>
      </c>
      <c r="N933" s="6">
        <f>IF(Overall!T935&lt;&gt;"",VALUE(Overall!T935),"")</f>
        <v>74.63</v>
      </c>
      <c r="O933" s="7">
        <f>IF(Overall!L935&lt;&gt;"", DATEVALUE(Overall!L935), "")</f>
        <v>45809</v>
      </c>
      <c r="P933" s="7">
        <f>IF(Overall!M935&lt;&gt;"", DATEVALUE(Overall!M935), "")</f>
        <v>45838</v>
      </c>
      <c r="Q933" s="7" t="str">
        <f>IF(Overall!S935&lt;&gt;"",_xlfn.VALUETOTEXT(Overall!S935),"")</f>
        <v>Jun</v>
      </c>
      <c r="R933" s="7">
        <f>IF(Overall!O935&lt;&gt;"", DATEVALUE(Overall!O935), "")</f>
        <v>45700</v>
      </c>
      <c r="S933" s="7">
        <f>IF(Overall!O935&lt;&gt;"", DATEVALUE(Overall!O935), "")</f>
        <v>45700</v>
      </c>
      <c r="T933" s="5">
        <f t="shared" si="29"/>
        <v>1</v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>
        <f>IF(Overall!$A935&lt;&gt;"",IF(AND(MONTH($O933) &lt;= 6, MONTH($P933) &gt;= 6), IF($T933 &lt;&gt; "", $H933/$T933, ""), ""),"")</f>
        <v>500000</v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 t="str">
        <f ca="1">IFERROR(IF(AND(NOW()&lt;= EOMONTH(DATE(YEAR($P933),6, 1), 0), Overall!$A935&lt;&gt;"", MONTH($O933) &lt;= 6, MONTH($P933) &gt;= 6), IF($T933 &lt;&gt; "", $H933/$T933, ""), ""), "")</f>
        <v/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0</v>
      </c>
    </row>
    <row r="934" spans="1:46" x14ac:dyDescent="0.25">
      <c r="A934" t="str">
        <f>_xlfn.VALUETOTEXT(Overall!A936)</f>
        <v>FY2025 PCHP</v>
      </c>
      <c r="B934" s="8">
        <f>IF(Overall!B936&lt;&gt;"", VALUE(Overall!B936), "")</f>
        <v>84</v>
      </c>
      <c r="C934" s="5" t="str">
        <f>IF(Overall!C936&lt;&gt;"",_xlfn.VALUETOTEXT(Overall!C936),"")</f>
        <v>25-1202-0503-25MACQ-PS-DS-084</v>
      </c>
      <c r="D934" s="5" t="str">
        <f>_xlfn.VALUETOTEXT(Overall!D936)</f>
        <v>DS</v>
      </c>
      <c r="E934" s="5" t="str">
        <f>IF(Overall!Q936&lt;&gt;"",_xlfn.VALUETOTEXT(Overall!Q936),"")</f>
        <v>MACQ</v>
      </c>
      <c r="F934" s="5" t="str">
        <f>IF(Overall!E936&lt;&gt;"",_xlfn.VALUETOTEXT(Overall!E936),"")</f>
        <v>Macquarie Bank Ltd</v>
      </c>
      <c r="G934" s="5" t="str">
        <f>IF(Overall!R936&lt;&gt;"",_xlfn.VALUETOTEXT(Overall!R936),"")</f>
        <v>Asian</v>
      </c>
      <c r="H934" s="6">
        <f>IF(Overall!F936&lt;&gt;"",VALUE(Overall!F936),"")</f>
        <v>500000</v>
      </c>
      <c r="I934" s="6">
        <f>IF(Overall!G936&lt;&gt;"",VALUE(Overall!G936),"")</f>
        <v>77</v>
      </c>
      <c r="J934" s="6">
        <f>IF(Overall!H936&lt;&gt;"",VALUE(Overall!H936),"")</f>
        <v>64</v>
      </c>
      <c r="K934" s="6">
        <f>IF(Overall!I936&lt;&gt;"",VALUE(Overall!I936),"")</f>
        <v>5.53</v>
      </c>
      <c r="L934" s="6">
        <f>IF(Overall!J936&lt;&gt;"",VALUE(Overall!J936),"")</f>
        <v>0.98</v>
      </c>
      <c r="M934" s="6">
        <f>IF(Overall!K936&lt;&gt;"",VALUE(Overall!K936),"")</f>
        <v>4.55</v>
      </c>
      <c r="N934" s="6">
        <f>IF(Overall!T936&lt;&gt;"",VALUE(Overall!T936),"")</f>
        <v>74.7</v>
      </c>
      <c r="O934" s="7">
        <f>IF(Overall!L936&lt;&gt;"", DATEVALUE(Overall!L936), "")</f>
        <v>45809</v>
      </c>
      <c r="P934" s="7">
        <f>IF(Overall!M936&lt;&gt;"", DATEVALUE(Overall!M936), "")</f>
        <v>45838</v>
      </c>
      <c r="Q934" s="7" t="str">
        <f>IF(Overall!S936&lt;&gt;"",_xlfn.VALUETOTEXT(Overall!S936),"")</f>
        <v>Jun</v>
      </c>
      <c r="R934" s="7">
        <f>IF(Overall!O936&lt;&gt;"", DATEVALUE(Overall!O936), "")</f>
        <v>45700</v>
      </c>
      <c r="S934" s="7">
        <f>IF(Overall!O936&lt;&gt;"", DATEVALUE(Overall!O936), "")</f>
        <v>45700</v>
      </c>
      <c r="T934" s="5">
        <f t="shared" si="29"/>
        <v>1</v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>
        <f>IF(Overall!$A936&lt;&gt;"",IF(AND(MONTH($O934) &lt;= 6, MONTH($P934) &gt;= 6), IF($T934 &lt;&gt; "", $H934/$T934, ""), ""),"")</f>
        <v>500000</v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 t="str">
        <f ca="1">IFERROR(IF(AND(NOW()&lt;= EOMONTH(DATE(YEAR($P934),6, 1), 0), Overall!$A936&lt;&gt;"", MONTH($O934) &lt;= 6, MONTH($P934) &gt;= 6), IF($T934 &lt;&gt; "", $H934/$T934, ""), ""), "")</f>
        <v/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0</v>
      </c>
    </row>
    <row r="935" spans="1:46" x14ac:dyDescent="0.25">
      <c r="A935" t="str">
        <f>_xlfn.VALUETOTEXT(Overall!A937)</f>
        <v>FY2025 PCHP</v>
      </c>
      <c r="B935" s="8">
        <f>IF(Overall!B937&lt;&gt;"", VALUE(Overall!B937), "")</f>
        <v>85</v>
      </c>
      <c r="C935" s="5" t="str">
        <f>IF(Overall!C937&lt;&gt;"",_xlfn.VALUETOTEXT(Overall!C937),"")</f>
        <v>25-1402-0703-25ANZB-PS-EG-085</v>
      </c>
      <c r="D935" s="5" t="str">
        <f>_xlfn.VALUETOTEXT(Overall!D937)</f>
        <v>EG</v>
      </c>
      <c r="E935" s="5" t="str">
        <f>IF(Overall!Q937&lt;&gt;"",_xlfn.VALUETOTEXT(Overall!Q937),"")</f>
        <v>ANZB</v>
      </c>
      <c r="F935" s="5" t="str">
        <f>IF(Overall!E937&lt;&gt;"",_xlfn.VALUETOTEXT(Overall!E937),"")</f>
        <v>Australia And New Zealand Banking Group Limited</v>
      </c>
      <c r="G935" s="5" t="str">
        <f>IF(Overall!R937&lt;&gt;"",_xlfn.VALUETOTEXT(Overall!R937),"")</f>
        <v>Asian</v>
      </c>
      <c r="H935" s="6">
        <f>IF(Overall!F937&lt;&gt;"",VALUE(Overall!F937),"")</f>
        <v>500000</v>
      </c>
      <c r="I935" s="6">
        <f>IF(Overall!G937&lt;&gt;"",VALUE(Overall!G937),"")</f>
        <v>77</v>
      </c>
      <c r="J935" s="6">
        <f>IF(Overall!H937&lt;&gt;"",VALUE(Overall!H937),"")</f>
        <v>64</v>
      </c>
      <c r="K935" s="6">
        <f>IF(Overall!I937&lt;&gt;"",VALUE(Overall!I937),"")</f>
        <v>5.95</v>
      </c>
      <c r="L935" s="6">
        <f>IF(Overall!J937&lt;&gt;"",VALUE(Overall!J937),"")</f>
        <v>1</v>
      </c>
      <c r="M935" s="6">
        <f>IF(Overall!K937&lt;&gt;"",VALUE(Overall!K937),"")</f>
        <v>4.95</v>
      </c>
      <c r="N935" s="6">
        <f>IF(Overall!T937&lt;&gt;"",VALUE(Overall!T937),"")</f>
        <v>73.66</v>
      </c>
      <c r="O935" s="7">
        <f>IF(Overall!L937&lt;&gt;"", DATEVALUE(Overall!L937), "")</f>
        <v>45809</v>
      </c>
      <c r="P935" s="7">
        <f>IF(Overall!M937&lt;&gt;"", DATEVALUE(Overall!M937), "")</f>
        <v>45838</v>
      </c>
      <c r="Q935" s="7" t="str">
        <f>IF(Overall!S937&lt;&gt;"",_xlfn.VALUETOTEXT(Overall!S937),"")</f>
        <v>Jun</v>
      </c>
      <c r="R935" s="7">
        <f>IF(Overall!O937&lt;&gt;"", DATEVALUE(Overall!O937), "")</f>
        <v>45702</v>
      </c>
      <c r="S935" s="7">
        <f>IF(Overall!O937&lt;&gt;"", DATEVALUE(Overall!O937), "")</f>
        <v>45702</v>
      </c>
      <c r="T935" s="5">
        <f t="shared" si="29"/>
        <v>1</v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>
        <f>IF(Overall!$A937&lt;&gt;"",IF(AND(MONTH($O935) &lt;= 6, MONTH($P935) &gt;= 6), IF($T935 &lt;&gt; "", $H935/$T935, ""), ""),"")</f>
        <v>500000</v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 t="str">
        <f ca="1">IFERROR(IF(AND(NOW()&lt;= EOMONTH(DATE(YEAR($P935),6, 1), 0), Overall!$A937&lt;&gt;"", MONTH($O935) &lt;= 6, MONTH($P935) &gt;= 6), IF($T935 &lt;&gt; "", $H935/$T935, ""), ""), "")</f>
        <v/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0</v>
      </c>
    </row>
    <row r="936" spans="1:46" x14ac:dyDescent="0.25">
      <c r="A936" t="str">
        <f>_xlfn.VALUETOTEXT(Overall!A938)</f>
        <v>FY2025 PCHP</v>
      </c>
      <c r="B936" s="8">
        <f>IF(Overall!B938&lt;&gt;"", VALUE(Overall!B938), "")</f>
        <v>86</v>
      </c>
      <c r="C936" s="5" t="str">
        <f>IF(Overall!C938&lt;&gt;"",_xlfn.VALUETOTEXT(Overall!C938),"")</f>
        <v>25-1402-0703-25SCBS-PS-HZ-086</v>
      </c>
      <c r="D936" s="5" t="str">
        <f>_xlfn.VALUETOTEXT(Overall!D938)</f>
        <v>HZ</v>
      </c>
      <c r="E936" s="5" t="str">
        <f>IF(Overall!Q938&lt;&gt;"",_xlfn.VALUETOTEXT(Overall!Q938),"")</f>
        <v>SCBS</v>
      </c>
      <c r="F936" s="5" t="str">
        <f>IF(Overall!E938&lt;&gt;"",_xlfn.VALUETOTEXT(Overall!E938),"")</f>
        <v>Standard Chartered Saadiq Berhad</v>
      </c>
      <c r="G936" s="5" t="str">
        <f>IF(Overall!R938&lt;&gt;"",_xlfn.VALUETOTEXT(Overall!R938),"")</f>
        <v>Asian</v>
      </c>
      <c r="H936" s="6">
        <f>IF(Overall!F938&lt;&gt;"",VALUE(Overall!F938),"")</f>
        <v>500000</v>
      </c>
      <c r="I936" s="6">
        <f>IF(Overall!G938&lt;&gt;"",VALUE(Overall!G938),"")</f>
        <v>77</v>
      </c>
      <c r="J936" s="6">
        <f>IF(Overall!H938&lt;&gt;"",VALUE(Overall!H938),"")</f>
        <v>64</v>
      </c>
      <c r="K936" s="6">
        <f>IF(Overall!I938&lt;&gt;"",VALUE(Overall!I938),"")</f>
        <v>5.9</v>
      </c>
      <c r="L936" s="6">
        <f>IF(Overall!J938&lt;&gt;"",VALUE(Overall!J938),"")</f>
        <v>1</v>
      </c>
      <c r="M936" s="6">
        <f>IF(Overall!K938&lt;&gt;"",VALUE(Overall!K938),"")</f>
        <v>4.9000000000000004</v>
      </c>
      <c r="N936" s="6">
        <f>IF(Overall!T938&lt;&gt;"",VALUE(Overall!T938),"")</f>
        <v>73.73</v>
      </c>
      <c r="O936" s="7">
        <f>IF(Overall!L938&lt;&gt;"", DATEVALUE(Overall!L938), "")</f>
        <v>45809</v>
      </c>
      <c r="P936" s="7">
        <f>IF(Overall!M938&lt;&gt;"", DATEVALUE(Overall!M938), "")</f>
        <v>45838</v>
      </c>
      <c r="Q936" s="7" t="str">
        <f>IF(Overall!S938&lt;&gt;"",_xlfn.VALUETOTEXT(Overall!S938),"")</f>
        <v>Jun</v>
      </c>
      <c r="R936" s="7">
        <f>IF(Overall!O938&lt;&gt;"", DATEVALUE(Overall!O938), "")</f>
        <v>45702</v>
      </c>
      <c r="S936" s="7">
        <f>IF(Overall!O938&lt;&gt;"", DATEVALUE(Overall!O938), "")</f>
        <v>45702</v>
      </c>
      <c r="T936" s="5">
        <f t="shared" si="29"/>
        <v>1</v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>
        <f>IF(Overall!$A938&lt;&gt;"",IF(AND(MONTH($O936) &lt;= 6, MONTH($P936) &gt;= 6), IF($T936 &lt;&gt; "", $H936/$T936, ""), ""),"")</f>
        <v>500000</v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 t="str">
        <f ca="1">IFERROR(IF(AND(NOW()&lt;= EOMONTH(DATE(YEAR($P936),6, 1), 0), Overall!$A938&lt;&gt;"", MONTH($O936) &lt;= 6, MONTH($P936) &gt;= 6), IF($T936 &lt;&gt; "", $H936/$T936, ""), ""), "")</f>
        <v/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0</v>
      </c>
    </row>
    <row r="937" spans="1:46" x14ac:dyDescent="0.25">
      <c r="A937" t="str">
        <f>_xlfn.VALUETOTEXT(Overall!A939)</f>
        <v>FY2025 PCHP</v>
      </c>
      <c r="B937" s="8">
        <f>IF(Overall!B939&lt;&gt;"", VALUE(Overall!B939), "")</f>
        <v>87</v>
      </c>
      <c r="C937" s="5" t="str">
        <f>IF(Overall!C939&lt;&gt;"",_xlfn.VALUETOTEXT(Overall!C939),"")</f>
        <v>25-1402-0703-25JPMC-PS-EG-087</v>
      </c>
      <c r="D937" s="5" t="str">
        <f>_xlfn.VALUETOTEXT(Overall!D939)</f>
        <v>EG</v>
      </c>
      <c r="E937" s="5" t="str">
        <f>IF(Overall!Q939&lt;&gt;"",_xlfn.VALUETOTEXT(Overall!Q939),"")</f>
        <v>JPMC</v>
      </c>
      <c r="F937" s="5" t="str">
        <f>IF(Overall!E939&lt;&gt;"",_xlfn.VALUETOTEXT(Overall!E939),"")</f>
        <v>JP Morgan Chase Bank NA</v>
      </c>
      <c r="G937" s="5" t="str">
        <f>IF(Overall!R939&lt;&gt;"",_xlfn.VALUETOTEXT(Overall!R939),"")</f>
        <v>Asian</v>
      </c>
      <c r="H937" s="6">
        <f>IF(Overall!F939&lt;&gt;"",VALUE(Overall!F939),"")</f>
        <v>500000</v>
      </c>
      <c r="I937" s="6">
        <f>IF(Overall!G939&lt;&gt;"",VALUE(Overall!G939),"")</f>
        <v>77</v>
      </c>
      <c r="J937" s="6">
        <f>IF(Overall!H939&lt;&gt;"",VALUE(Overall!H939),"")</f>
        <v>64</v>
      </c>
      <c r="K937" s="6">
        <f>IF(Overall!I939&lt;&gt;"",VALUE(Overall!I939),"")</f>
        <v>6</v>
      </c>
      <c r="L937" s="6">
        <f>IF(Overall!J939&lt;&gt;"",VALUE(Overall!J939),"")</f>
        <v>1.07</v>
      </c>
      <c r="M937" s="6">
        <f>IF(Overall!K939&lt;&gt;"",VALUE(Overall!K939),"")</f>
        <v>4.93</v>
      </c>
      <c r="N937" s="6">
        <f>IF(Overall!T939&lt;&gt;"",VALUE(Overall!T939),"")</f>
        <v>73.73</v>
      </c>
      <c r="O937" s="7">
        <f>IF(Overall!L939&lt;&gt;"", DATEVALUE(Overall!L939), "")</f>
        <v>45809</v>
      </c>
      <c r="P937" s="7">
        <f>IF(Overall!M939&lt;&gt;"", DATEVALUE(Overall!M939), "")</f>
        <v>45838</v>
      </c>
      <c r="Q937" s="7" t="str">
        <f>IF(Overall!S939&lt;&gt;"",_xlfn.VALUETOTEXT(Overall!S939),"")</f>
        <v>Jun</v>
      </c>
      <c r="R937" s="7">
        <f>IF(Overall!O939&lt;&gt;"", DATEVALUE(Overall!O939), "")</f>
        <v>45702</v>
      </c>
      <c r="S937" s="7">
        <f>IF(Overall!O939&lt;&gt;"", DATEVALUE(Overall!O939), "")</f>
        <v>45702</v>
      </c>
      <c r="T937" s="5">
        <f t="shared" si="29"/>
        <v>1</v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>
        <f>IF(Overall!$A939&lt;&gt;"",IF(AND(MONTH($O937) &lt;= 6, MONTH($P937) &gt;= 6), IF($T937 &lt;&gt; "", $H937/$T937, ""), ""),"")</f>
        <v>500000</v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 t="str">
        <f ca="1">IFERROR(IF(AND(NOW()&lt;= EOMONTH(DATE(YEAR($P937),6, 1), 0), Overall!$A939&lt;&gt;"", MONTH($O937) &lt;= 6, MONTH($P937) &gt;= 6), IF($T937 &lt;&gt; "", $H937/$T937, ""), ""), "")</f>
        <v/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0</v>
      </c>
    </row>
    <row r="938" spans="1:46" x14ac:dyDescent="0.25">
      <c r="A938" t="str">
        <f>_xlfn.VALUETOTEXT(Overall!A940)</f>
        <v>FY2025 PCHP</v>
      </c>
      <c r="B938" s="8">
        <f>IF(Overall!B940&lt;&gt;"", VALUE(Overall!B940), "")</f>
        <v>88</v>
      </c>
      <c r="C938" s="5" t="str">
        <f>IF(Overall!C940&lt;&gt;"",_xlfn.VALUETOTEXT(Overall!C940),"")</f>
        <v>25-1402-0703-25MACQ-PS-HZ-088</v>
      </c>
      <c r="D938" s="5" t="str">
        <f>_xlfn.VALUETOTEXT(Overall!D940)</f>
        <v>HZ</v>
      </c>
      <c r="E938" s="5" t="str">
        <f>IF(Overall!Q940&lt;&gt;"",_xlfn.VALUETOTEXT(Overall!Q940),"")</f>
        <v>MACQ</v>
      </c>
      <c r="F938" s="5" t="str">
        <f>IF(Overall!E940&lt;&gt;"",_xlfn.VALUETOTEXT(Overall!E940),"")</f>
        <v>Macquarie Bank Ltd</v>
      </c>
      <c r="G938" s="5" t="str">
        <f>IF(Overall!R940&lt;&gt;"",_xlfn.VALUETOTEXT(Overall!R940),"")</f>
        <v>Asian</v>
      </c>
      <c r="H938" s="6">
        <f>IF(Overall!F940&lt;&gt;"",VALUE(Overall!F940),"")</f>
        <v>500000</v>
      </c>
      <c r="I938" s="6">
        <f>IF(Overall!G940&lt;&gt;"",VALUE(Overall!G940),"")</f>
        <v>77</v>
      </c>
      <c r="J938" s="6">
        <f>IF(Overall!H940&lt;&gt;"",VALUE(Overall!H940),"")</f>
        <v>64</v>
      </c>
      <c r="K938" s="6">
        <f>IF(Overall!I940&lt;&gt;"",VALUE(Overall!I940),"")</f>
        <v>6.02</v>
      </c>
      <c r="L938" s="6">
        <f>IF(Overall!J940&lt;&gt;"",VALUE(Overall!J940),"")</f>
        <v>1.08</v>
      </c>
      <c r="M938" s="6">
        <f>IF(Overall!K940&lt;&gt;"",VALUE(Overall!K940),"")</f>
        <v>4.9400000000000004</v>
      </c>
      <c r="N938" s="6">
        <f>IF(Overall!T940&lt;&gt;"",VALUE(Overall!T940),"")</f>
        <v>73.75</v>
      </c>
      <c r="O938" s="7">
        <f>IF(Overall!L940&lt;&gt;"", DATEVALUE(Overall!L940), "")</f>
        <v>45809</v>
      </c>
      <c r="P938" s="7">
        <f>IF(Overall!M940&lt;&gt;"", DATEVALUE(Overall!M940), "")</f>
        <v>45838</v>
      </c>
      <c r="Q938" s="7" t="str">
        <f>IF(Overall!S940&lt;&gt;"",_xlfn.VALUETOTEXT(Overall!S940),"")</f>
        <v>Jun</v>
      </c>
      <c r="R938" s="7">
        <f>IF(Overall!O940&lt;&gt;"", DATEVALUE(Overall!O940), "")</f>
        <v>45702</v>
      </c>
      <c r="S938" s="7">
        <f>IF(Overall!O940&lt;&gt;"", DATEVALUE(Overall!O940), "")</f>
        <v>45702</v>
      </c>
      <c r="T938" s="5">
        <f t="shared" si="29"/>
        <v>1</v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>
        <f>IF(Overall!$A940&lt;&gt;"",IF(AND(MONTH($O938) &lt;= 6, MONTH($P938) &gt;= 6), IF($T938 &lt;&gt; "", $H938/$T938, ""), ""),"")</f>
        <v>500000</v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 t="str">
        <f ca="1">IFERROR(IF(AND(NOW()&lt;= EOMONTH(DATE(YEAR($P938),6, 1), 0), Overall!$A940&lt;&gt;"", MONTH($O938) &lt;= 6, MONTH($P938) &gt;= 6), IF($T938 &lt;&gt; "", $H938/$T938, ""), ""), "")</f>
        <v/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0</v>
      </c>
    </row>
    <row r="939" spans="1:46" x14ac:dyDescent="0.25">
      <c r="A939" t="str">
        <f>_xlfn.VALUETOTEXT(Overall!A941)</f>
        <v>FY2025 PCHP</v>
      </c>
      <c r="B939" s="8">
        <f>IF(Overall!B941&lt;&gt;"", VALUE(Overall!B941), "")</f>
        <v>89</v>
      </c>
      <c r="C939" s="5" t="str">
        <f>IF(Overall!C941&lt;&gt;"",_xlfn.VALUETOTEXT(Overall!C941),"")</f>
        <v>25-1402-0703-25MSCG-PS-DS-089</v>
      </c>
      <c r="D939" s="5" t="str">
        <f>_xlfn.VALUETOTEXT(Overall!D941)</f>
        <v>DS</v>
      </c>
      <c r="E939" s="5" t="str">
        <f>IF(Overall!Q941&lt;&gt;"",_xlfn.VALUETOTEXT(Overall!Q941),"")</f>
        <v>MSCG</v>
      </c>
      <c r="F939" s="5" t="str">
        <f>IF(Overall!E941&lt;&gt;"",_xlfn.VALUETOTEXT(Overall!E941),"")</f>
        <v>Morgan Stanley Capital Group (Singapore) Pte</v>
      </c>
      <c r="G939" s="5" t="str">
        <f>IF(Overall!R941&lt;&gt;"",_xlfn.VALUETOTEXT(Overall!R941),"")</f>
        <v>Asian</v>
      </c>
      <c r="H939" s="6">
        <f>IF(Overall!F941&lt;&gt;"",VALUE(Overall!F941),"")</f>
        <v>500000</v>
      </c>
      <c r="I939" s="6">
        <f>IF(Overall!G941&lt;&gt;"",VALUE(Overall!G941),"")</f>
        <v>77</v>
      </c>
      <c r="J939" s="6">
        <f>IF(Overall!H941&lt;&gt;"",VALUE(Overall!H941),"")</f>
        <v>64</v>
      </c>
      <c r="K939" s="6">
        <f>IF(Overall!I941&lt;&gt;"",VALUE(Overall!I941),"")</f>
        <v>5.89</v>
      </c>
      <c r="L939" s="6">
        <f>IF(Overall!J941&lt;&gt;"",VALUE(Overall!J941),"")</f>
        <v>1.05</v>
      </c>
      <c r="M939" s="6">
        <f>IF(Overall!K941&lt;&gt;"",VALUE(Overall!K941),"")</f>
        <v>4.84</v>
      </c>
      <c r="N939" s="6">
        <f>IF(Overall!T941&lt;&gt;"",VALUE(Overall!T941),"")</f>
        <v>74.02</v>
      </c>
      <c r="O939" s="7">
        <f>IF(Overall!L941&lt;&gt;"", DATEVALUE(Overall!L941), "")</f>
        <v>45809</v>
      </c>
      <c r="P939" s="7">
        <f>IF(Overall!M941&lt;&gt;"", DATEVALUE(Overall!M941), "")</f>
        <v>45838</v>
      </c>
      <c r="Q939" s="7" t="str">
        <f>IF(Overall!S941&lt;&gt;"",_xlfn.VALUETOTEXT(Overall!S941),"")</f>
        <v>Jun</v>
      </c>
      <c r="R939" s="7">
        <f>IF(Overall!O941&lt;&gt;"", DATEVALUE(Overall!O941), "")</f>
        <v>45702</v>
      </c>
      <c r="S939" s="7">
        <f>IF(Overall!O941&lt;&gt;"", DATEVALUE(Overall!O941), "")</f>
        <v>45702</v>
      </c>
      <c r="T939" s="5">
        <f t="shared" si="29"/>
        <v>1</v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>
        <f>IF(Overall!$A941&lt;&gt;"",IF(AND(MONTH($O939) &lt;= 6, MONTH($P939) &gt;= 6), IF($T939 &lt;&gt; "", $H939/$T939, ""), ""),"")</f>
        <v>500000</v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 t="str">
        <f ca="1">IFERROR(IF(AND(NOW()&lt;= EOMONTH(DATE(YEAR($P939),6, 1), 0), Overall!$A941&lt;&gt;"", MONTH($O939) &lt;= 6, MONTH($P939) &gt;= 6), IF($T939 &lt;&gt; "", $H939/$T939, ""), ""), "")</f>
        <v/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0</v>
      </c>
    </row>
    <row r="940" spans="1:46" x14ac:dyDescent="0.25">
      <c r="A940" t="str">
        <f>_xlfn.VALUETOTEXT(Overall!A942)</f>
        <v>FY2025 PCHP</v>
      </c>
      <c r="B940" s="8">
        <f>IF(Overall!B942&lt;&gt;"", VALUE(Overall!B942), "")</f>
        <v>90</v>
      </c>
      <c r="C940" s="5" t="str">
        <f>IF(Overall!C942&lt;&gt;"",_xlfn.VALUETOTEXT(Overall!C942),"")</f>
        <v>25-1802-1003-25SCBS-PS-DS-090</v>
      </c>
      <c r="D940" s="5" t="str">
        <f>_xlfn.VALUETOTEXT(Overall!D942)</f>
        <v>DS</v>
      </c>
      <c r="E940" s="5" t="str">
        <f>IF(Overall!Q942&lt;&gt;"",_xlfn.VALUETOTEXT(Overall!Q942),"")</f>
        <v>SCBS</v>
      </c>
      <c r="F940" s="5" t="str">
        <f>IF(Overall!E942&lt;&gt;"",_xlfn.VALUETOTEXT(Overall!E942),"")</f>
        <v>Standard Chartered Saadiq Berhad</v>
      </c>
      <c r="G940" s="5" t="str">
        <f>IF(Overall!R942&lt;&gt;"",_xlfn.VALUETOTEXT(Overall!R942),"")</f>
        <v>Asian</v>
      </c>
      <c r="H940" s="6">
        <f>IF(Overall!F942&lt;&gt;"",VALUE(Overall!F942),"")</f>
        <v>500000</v>
      </c>
      <c r="I940" s="6">
        <f>IF(Overall!G942&lt;&gt;"",VALUE(Overall!G942),"")</f>
        <v>77</v>
      </c>
      <c r="J940" s="6">
        <f>IF(Overall!H942&lt;&gt;"",VALUE(Overall!H942),"")</f>
        <v>64</v>
      </c>
      <c r="K940" s="6">
        <f>IF(Overall!I942&lt;&gt;"",VALUE(Overall!I942),"")</f>
        <v>6.1</v>
      </c>
      <c r="L940" s="6">
        <f>IF(Overall!J942&lt;&gt;"",VALUE(Overall!J942),"")</f>
        <v>1.2</v>
      </c>
      <c r="M940" s="6">
        <f>IF(Overall!K942&lt;&gt;"",VALUE(Overall!K942),"")</f>
        <v>4.9000000000000004</v>
      </c>
      <c r="N940" s="6">
        <f>IF(Overall!T942&lt;&gt;"",VALUE(Overall!T942),"")</f>
        <v>73.77</v>
      </c>
      <c r="O940" s="7">
        <f>IF(Overall!L942&lt;&gt;"", DATEVALUE(Overall!L942), "")</f>
        <v>45839</v>
      </c>
      <c r="P940" s="7">
        <f>IF(Overall!M942&lt;&gt;"", DATEVALUE(Overall!M942), "")</f>
        <v>45869</v>
      </c>
      <c r="Q940" s="7" t="str">
        <f>IF(Overall!S942&lt;&gt;"",_xlfn.VALUETOTEXT(Overall!S942),"")</f>
        <v>Jul</v>
      </c>
      <c r="R940" s="7">
        <f>IF(Overall!O942&lt;&gt;"", DATEVALUE(Overall!O942), "")</f>
        <v>45706</v>
      </c>
      <c r="S940" s="7">
        <f>IF(Overall!O942&lt;&gt;"", DATEVALUE(Overall!O942), "")</f>
        <v>45706</v>
      </c>
      <c r="T940" s="5">
        <f t="shared" si="29"/>
        <v>1</v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>
        <f>IF(Overall!$A942&lt;&gt;"",IF(AND(MONTH($O940) &lt;= 7, MONTH($P940) &gt;= 7 ), IF($T940 &lt;&gt; "", $H940/$T940, ""), ""),"")</f>
        <v>500000</v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 t="str">
        <f ca="1">IFERROR(IF(AND(NOW()&lt;= EOMONTH(DATE(YEAR($P940),7, 1), 0), Overall!$A942&lt;&gt;"", MONTH($O940) &lt;= 7, MONTH($P940) &gt;= 7), IF($T940 &lt;&gt; "", $H940/$T940, ""), ""), "")</f>
        <v/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0</v>
      </c>
    </row>
    <row r="941" spans="1:46" x14ac:dyDescent="0.25">
      <c r="A941" t="str">
        <f>_xlfn.VALUETOTEXT(Overall!A943)</f>
        <v>FY2025 PCHP</v>
      </c>
      <c r="B941" s="8">
        <f>IF(Overall!B943&lt;&gt;"", VALUE(Overall!B943), "")</f>
        <v>91</v>
      </c>
      <c r="C941" s="5" t="str">
        <f>IF(Overall!C943&lt;&gt;"",_xlfn.VALUETOTEXT(Overall!C943),"")</f>
        <v>25-1802-1003-25CIMI-PS-HZ-091</v>
      </c>
      <c r="D941" s="5" t="str">
        <f>_xlfn.VALUETOTEXT(Overall!D943)</f>
        <v>HZ</v>
      </c>
      <c r="E941" s="5" t="str">
        <f>IF(Overall!Q943&lt;&gt;"",_xlfn.VALUETOTEXT(Overall!Q943),"")</f>
        <v>CIMI</v>
      </c>
      <c r="F941" s="5" t="str">
        <f>IF(Overall!E943&lt;&gt;"",_xlfn.VALUETOTEXT(Overall!E943),"")</f>
        <v>CIMB Islamic Bank Berhad</v>
      </c>
      <c r="G941" s="5" t="str">
        <f>IF(Overall!R943&lt;&gt;"",_xlfn.VALUETOTEXT(Overall!R943),"")</f>
        <v>Asian</v>
      </c>
      <c r="H941" s="6">
        <f>IF(Overall!F943&lt;&gt;"",VALUE(Overall!F943),"")</f>
        <v>500000</v>
      </c>
      <c r="I941" s="6">
        <f>IF(Overall!G943&lt;&gt;"",VALUE(Overall!G943),"")</f>
        <v>77</v>
      </c>
      <c r="J941" s="6">
        <f>IF(Overall!H943&lt;&gt;"",VALUE(Overall!H943),"")</f>
        <v>64</v>
      </c>
      <c r="K941" s="6">
        <f>IF(Overall!I943&lt;&gt;"",VALUE(Overall!I943),"")</f>
        <v>5.62</v>
      </c>
      <c r="L941" s="6">
        <f>IF(Overall!J943&lt;&gt;"",VALUE(Overall!J943),"")</f>
        <v>1</v>
      </c>
      <c r="M941" s="6">
        <f>IF(Overall!K943&lt;&gt;"",VALUE(Overall!K943),"")</f>
        <v>4.62</v>
      </c>
      <c r="N941" s="6">
        <f>IF(Overall!T943&lt;&gt;"",VALUE(Overall!T943),"")</f>
        <v>74.099999999999994</v>
      </c>
      <c r="O941" s="7">
        <f>IF(Overall!L943&lt;&gt;"", DATEVALUE(Overall!L943), "")</f>
        <v>45809</v>
      </c>
      <c r="P941" s="7">
        <f>IF(Overall!M943&lt;&gt;"", DATEVALUE(Overall!M943), "")</f>
        <v>45838</v>
      </c>
      <c r="Q941" s="7" t="str">
        <f>IF(Overall!S943&lt;&gt;"",_xlfn.VALUETOTEXT(Overall!S943),"")</f>
        <v>Jun</v>
      </c>
      <c r="R941" s="7">
        <f>IF(Overall!O943&lt;&gt;"", DATEVALUE(Overall!O943), "")</f>
        <v>45706</v>
      </c>
      <c r="S941" s="7">
        <f>IF(Overall!O943&lt;&gt;"", DATEVALUE(Overall!O943), "")</f>
        <v>45706</v>
      </c>
      <c r="T941" s="5">
        <f t="shared" si="29"/>
        <v>1</v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>
        <f>IF(Overall!$A943&lt;&gt;"",IF(AND(MONTH($O941) &lt;= 6, MONTH($P941) &gt;= 6), IF($T941 &lt;&gt; "", $H941/$T941, ""), ""),"")</f>
        <v>500000</v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 t="str">
        <f ca="1">IFERROR(IF(AND(NOW()&lt;= EOMONTH(DATE(YEAR($P941),6, 1), 0), Overall!$A943&lt;&gt;"", MONTH($O941) &lt;= 6, MONTH($P941) &gt;= 6), IF($T941 &lt;&gt; "", $H941/$T941, ""), ""), "")</f>
        <v/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0</v>
      </c>
    </row>
    <row r="942" spans="1:46" x14ac:dyDescent="0.25">
      <c r="A942" t="str">
        <f>_xlfn.VALUETOTEXT(Overall!A944)</f>
        <v>FY2025 PCHP</v>
      </c>
      <c r="B942" s="8">
        <f>IF(Overall!B944&lt;&gt;"", VALUE(Overall!B944), "")</f>
        <v>92</v>
      </c>
      <c r="C942" s="5" t="str">
        <f>IF(Overall!C944&lt;&gt;"",_xlfn.VALUETOTEXT(Overall!C944),"")</f>
        <v>25-1802-1003-25SCBB-PS-DS-092</v>
      </c>
      <c r="D942" s="5" t="str">
        <f>_xlfn.VALUETOTEXT(Overall!D944)</f>
        <v>DS</v>
      </c>
      <c r="E942" s="5" t="str">
        <f>IF(Overall!Q944&lt;&gt;"",_xlfn.VALUETOTEXT(Overall!Q944),"")</f>
        <v>SCBB</v>
      </c>
      <c r="F942" s="5" t="str">
        <f>IF(Overall!E944&lt;&gt;"",_xlfn.VALUETOTEXT(Overall!E944),"")</f>
        <v>Standard Chartered Bank (M) Bhd</v>
      </c>
      <c r="G942" s="5" t="str">
        <f>IF(Overall!R944&lt;&gt;"",_xlfn.VALUETOTEXT(Overall!R944),"")</f>
        <v>Asian</v>
      </c>
      <c r="H942" s="6">
        <f>IF(Overall!F944&lt;&gt;"",VALUE(Overall!F944),"")</f>
        <v>500000</v>
      </c>
      <c r="I942" s="6">
        <f>IF(Overall!G944&lt;&gt;"",VALUE(Overall!G944),"")</f>
        <v>77</v>
      </c>
      <c r="J942" s="6">
        <f>IF(Overall!H944&lt;&gt;"",VALUE(Overall!H944),"")</f>
        <v>64</v>
      </c>
      <c r="K942" s="6">
        <f>IF(Overall!I944&lt;&gt;"",VALUE(Overall!I944),"")</f>
        <v>6.1</v>
      </c>
      <c r="L942" s="6">
        <f>IF(Overall!J944&lt;&gt;"",VALUE(Overall!J944),"")</f>
        <v>1.2</v>
      </c>
      <c r="M942" s="6">
        <f>IF(Overall!K944&lt;&gt;"",VALUE(Overall!K944),"")</f>
        <v>4.9000000000000004</v>
      </c>
      <c r="N942" s="6">
        <f>IF(Overall!T944&lt;&gt;"",VALUE(Overall!T944),"")</f>
        <v>73.760000000000005</v>
      </c>
      <c r="O942" s="7">
        <f>IF(Overall!L944&lt;&gt;"", DATEVALUE(Overall!L944), "")</f>
        <v>45839</v>
      </c>
      <c r="P942" s="7">
        <f>IF(Overall!M944&lt;&gt;"", DATEVALUE(Overall!M944), "")</f>
        <v>45869</v>
      </c>
      <c r="Q942" s="7" t="str">
        <f>IF(Overall!S944&lt;&gt;"",_xlfn.VALUETOTEXT(Overall!S944),"")</f>
        <v>Jul</v>
      </c>
      <c r="R942" s="7">
        <f>IF(Overall!O944&lt;&gt;"", DATEVALUE(Overall!O944), "")</f>
        <v>45706</v>
      </c>
      <c r="S942" s="7">
        <f>IF(Overall!O944&lt;&gt;"", DATEVALUE(Overall!O944), "")</f>
        <v>45706</v>
      </c>
      <c r="T942" s="5">
        <f t="shared" si="29"/>
        <v>1</v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>
        <f>IF(Overall!$A944&lt;&gt;"",IF(AND(MONTH($O942) &lt;= 7, MONTH($P942) &gt;= 7 ), IF($T942 &lt;&gt; "", $H942/$T942, ""), ""),"")</f>
        <v>500000</v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 t="str">
        <f ca="1">IFERROR(IF(AND(NOW()&lt;= EOMONTH(DATE(YEAR($P942),7, 1), 0), Overall!$A944&lt;&gt;"", MONTH($O942) &lt;= 7, MONTH($P942) &gt;= 7), IF($T942 &lt;&gt; "", $H942/$T942, ""), ""), "")</f>
        <v/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0</v>
      </c>
    </row>
    <row r="943" spans="1:46" x14ac:dyDescent="0.25">
      <c r="A943" t="str">
        <f>_xlfn.VALUETOTEXT(Overall!A945)</f>
        <v>FY2025 PCHP</v>
      </c>
      <c r="B943" s="8">
        <f>IF(Overall!B945&lt;&gt;"", VALUE(Overall!B945), "")</f>
        <v>93</v>
      </c>
      <c r="C943" s="5" t="str">
        <f>IF(Overall!C945&lt;&gt;"",_xlfn.VALUETOTEXT(Overall!C945),"")</f>
        <v>25-1802-1003-25CIMB-PS-HZ-093</v>
      </c>
      <c r="D943" s="5" t="str">
        <f>_xlfn.VALUETOTEXT(Overall!D945)</f>
        <v>HZ</v>
      </c>
      <c r="E943" s="5" t="str">
        <f>IF(Overall!Q945&lt;&gt;"",_xlfn.VALUETOTEXT(Overall!Q945),"")</f>
        <v>CIMB</v>
      </c>
      <c r="F943" s="5" t="str">
        <f>IF(Overall!E945&lt;&gt;"",_xlfn.VALUETOTEXT(Overall!E945),"")</f>
        <v>CIMB Bank Bhd</v>
      </c>
      <c r="G943" s="5" t="str">
        <f>IF(Overall!R945&lt;&gt;"",_xlfn.VALUETOTEXT(Overall!R945),"")</f>
        <v>Asian</v>
      </c>
      <c r="H943" s="6">
        <f>IF(Overall!F945&lt;&gt;"",VALUE(Overall!F945),"")</f>
        <v>500000</v>
      </c>
      <c r="I943" s="6">
        <f>IF(Overall!G945&lt;&gt;"",VALUE(Overall!G945),"")</f>
        <v>77</v>
      </c>
      <c r="J943" s="6">
        <f>IF(Overall!H945&lt;&gt;"",VALUE(Overall!H945),"")</f>
        <v>64</v>
      </c>
      <c r="K943" s="6">
        <f>IF(Overall!I945&lt;&gt;"",VALUE(Overall!I945),"")</f>
        <v>6.15</v>
      </c>
      <c r="L943" s="6">
        <f>IF(Overall!J945&lt;&gt;"",VALUE(Overall!J945),"")</f>
        <v>1.2</v>
      </c>
      <c r="M943" s="6">
        <f>IF(Overall!K945&lt;&gt;"",VALUE(Overall!K945),"")</f>
        <v>4.95</v>
      </c>
      <c r="N943" s="6">
        <f>IF(Overall!T945&lt;&gt;"",VALUE(Overall!T945),"")</f>
        <v>73.8</v>
      </c>
      <c r="O943" s="7">
        <f>IF(Overall!L945&lt;&gt;"", DATEVALUE(Overall!L945), "")</f>
        <v>45839</v>
      </c>
      <c r="P943" s="7">
        <f>IF(Overall!M945&lt;&gt;"", DATEVALUE(Overall!M945), "")</f>
        <v>45869</v>
      </c>
      <c r="Q943" s="7" t="str">
        <f>IF(Overall!S945&lt;&gt;"",_xlfn.VALUETOTEXT(Overall!S945),"")</f>
        <v>Jul</v>
      </c>
      <c r="R943" s="7">
        <f>IF(Overall!O945&lt;&gt;"", DATEVALUE(Overall!O945), "")</f>
        <v>45706</v>
      </c>
      <c r="S943" s="7">
        <f>IF(Overall!O945&lt;&gt;"", DATEVALUE(Overall!O945), "")</f>
        <v>45706</v>
      </c>
      <c r="T943" s="5">
        <f t="shared" si="29"/>
        <v>1</v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>
        <f>IF(Overall!$A945&lt;&gt;"",IF(AND(MONTH($O943) &lt;= 7, MONTH($P943) &gt;= 7 ), IF($T943 &lt;&gt; "", $H943/$T943, ""), ""),"")</f>
        <v>500000</v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 t="str">
        <f ca="1">IFERROR(IF(AND(NOW()&lt;= EOMONTH(DATE(YEAR($P943),7, 1), 0), Overall!$A945&lt;&gt;"", MONTH($O943) &lt;= 7, MONTH($P943) &gt;= 7), IF($T943 &lt;&gt; "", $H943/$T943, ""), ""), "")</f>
        <v/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0</v>
      </c>
    </row>
    <row r="944" spans="1:46" x14ac:dyDescent="0.25">
      <c r="A944" t="str">
        <f>_xlfn.VALUETOTEXT(Overall!A946)</f>
        <v>FY2025 PCHP</v>
      </c>
      <c r="B944" s="8">
        <f>IF(Overall!B946&lt;&gt;"", VALUE(Overall!B946), "")</f>
        <v>94</v>
      </c>
      <c r="C944" s="5" t="str">
        <f>IF(Overall!C946&lt;&gt;"",_xlfn.VALUETOTEXT(Overall!C946),"")</f>
        <v>25-1802-1003-25MLIL-PS-HZ-094</v>
      </c>
      <c r="D944" s="5" t="str">
        <f>_xlfn.VALUETOTEXT(Overall!D946)</f>
        <v>HZ</v>
      </c>
      <c r="E944" s="5" t="str">
        <f>IF(Overall!Q946&lt;&gt;"",_xlfn.VALUETOTEXT(Overall!Q946),"")</f>
        <v>MLIL</v>
      </c>
      <c r="F944" s="5" t="str">
        <f>IF(Overall!E946&lt;&gt;"",_xlfn.VALUETOTEXT(Overall!E946),"")</f>
        <v>Merrill Lynch International</v>
      </c>
      <c r="G944" s="5" t="str">
        <f>IF(Overall!R946&lt;&gt;"",_xlfn.VALUETOTEXT(Overall!R946),"")</f>
        <v>Asian</v>
      </c>
      <c r="H944" s="6">
        <f>IF(Overall!F946&lt;&gt;"",VALUE(Overall!F946),"")</f>
        <v>500000</v>
      </c>
      <c r="I944" s="6">
        <f>IF(Overall!G946&lt;&gt;"",VALUE(Overall!G946),"")</f>
        <v>77</v>
      </c>
      <c r="J944" s="6">
        <f>IF(Overall!H946&lt;&gt;"",VALUE(Overall!H946),"")</f>
        <v>64</v>
      </c>
      <c r="K944" s="6">
        <f>IF(Overall!I946&lt;&gt;"",VALUE(Overall!I946),"")</f>
        <v>6.25</v>
      </c>
      <c r="L944" s="6">
        <f>IF(Overall!J946&lt;&gt;"",VALUE(Overall!J946),"")</f>
        <v>1.3</v>
      </c>
      <c r="M944" s="6">
        <f>IF(Overall!K946&lt;&gt;"",VALUE(Overall!K946),"")</f>
        <v>4.95</v>
      </c>
      <c r="N944" s="6">
        <f>IF(Overall!T946&lt;&gt;"",VALUE(Overall!T946),"")</f>
        <v>73.83</v>
      </c>
      <c r="O944" s="7">
        <f>IF(Overall!L946&lt;&gt;"", DATEVALUE(Overall!L946), "")</f>
        <v>45839</v>
      </c>
      <c r="P944" s="7">
        <f>IF(Overall!M946&lt;&gt;"", DATEVALUE(Overall!M946), "")</f>
        <v>45869</v>
      </c>
      <c r="Q944" s="7" t="str">
        <f>IF(Overall!S946&lt;&gt;"",_xlfn.VALUETOTEXT(Overall!S946),"")</f>
        <v>Jul</v>
      </c>
      <c r="R944" s="7">
        <f>IF(Overall!O946&lt;&gt;"", DATEVALUE(Overall!O946), "")</f>
        <v>45706</v>
      </c>
      <c r="S944" s="7">
        <f>IF(Overall!O946&lt;&gt;"", DATEVALUE(Overall!O946), "")</f>
        <v>45706</v>
      </c>
      <c r="T944" s="5">
        <f t="shared" si="29"/>
        <v>1</v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>
        <f>IF(Overall!$A946&lt;&gt;"",IF(AND(MONTH($O944) &lt;= 7, MONTH($P944) &gt;= 7 ), IF($T944 &lt;&gt; "", $H944/$T944, ""), ""),"")</f>
        <v>500000</v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 t="str">
        <f ca="1">IFERROR(IF(AND(NOW()&lt;= EOMONTH(DATE(YEAR($P944),7, 1), 0), Overall!$A946&lt;&gt;"", MONTH($O944) &lt;= 7, MONTH($P944) &gt;= 7), IF($T944 &lt;&gt; "", $H944/$T944, ""), ""), "")</f>
        <v/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0</v>
      </c>
    </row>
    <row r="945" spans="1:46" x14ac:dyDescent="0.25">
      <c r="A945" t="str">
        <f>_xlfn.VALUETOTEXT(Overall!A947)</f>
        <v>FY2025 PCHP</v>
      </c>
      <c r="B945" s="8">
        <f>IF(Overall!B947&lt;&gt;"", VALUE(Overall!B947), "")</f>
        <v>95</v>
      </c>
      <c r="C945" s="5" t="str">
        <f>IF(Overall!C947&lt;&gt;"",_xlfn.VALUETOTEXT(Overall!C947),"")</f>
        <v>25-1802-1003-25TOTS-PS-DS-095</v>
      </c>
      <c r="D945" s="5" t="str">
        <f>_xlfn.VALUETOTEXT(Overall!D947)</f>
        <v>DS</v>
      </c>
      <c r="E945" s="5" t="str">
        <f>IF(Overall!Q947&lt;&gt;"",_xlfn.VALUETOTEXT(Overall!Q947),"")</f>
        <v>TOTS</v>
      </c>
      <c r="F945" s="5" t="str">
        <f>IF(Overall!E947&lt;&gt;"",_xlfn.VALUETOTEXT(Overall!E947),"")</f>
        <v>TOTSA TotalEnergies Trading SA</v>
      </c>
      <c r="G945" s="5" t="str">
        <f>IF(Overall!R947&lt;&gt;"",_xlfn.VALUETOTEXT(Overall!R947),"")</f>
        <v>Asian</v>
      </c>
      <c r="H945" s="6">
        <f>IF(Overall!F947&lt;&gt;"",VALUE(Overall!F947),"")</f>
        <v>500000</v>
      </c>
      <c r="I945" s="6">
        <f>IF(Overall!G947&lt;&gt;"",VALUE(Overall!G947),"")</f>
        <v>77</v>
      </c>
      <c r="J945" s="6">
        <f>IF(Overall!H947&lt;&gt;"",VALUE(Overall!H947),"")</f>
        <v>64</v>
      </c>
      <c r="K945" s="6">
        <f>IF(Overall!I947&lt;&gt;"",VALUE(Overall!I947),"")</f>
        <v>5.95</v>
      </c>
      <c r="L945" s="6">
        <f>IF(Overall!J947&lt;&gt;"",VALUE(Overall!J947),"")</f>
        <v>1</v>
      </c>
      <c r="M945" s="6">
        <f>IF(Overall!K947&lt;&gt;"",VALUE(Overall!K947),"")</f>
        <v>4.95</v>
      </c>
      <c r="N945" s="6">
        <f>IF(Overall!T947&lt;&gt;"",VALUE(Overall!T947),"")</f>
        <v>73.8</v>
      </c>
      <c r="O945" s="7">
        <f>IF(Overall!L947&lt;&gt;"", DATEVALUE(Overall!L947), "")</f>
        <v>45839</v>
      </c>
      <c r="P945" s="7">
        <f>IF(Overall!M947&lt;&gt;"", DATEVALUE(Overall!M947), "")</f>
        <v>45869</v>
      </c>
      <c r="Q945" s="7" t="str">
        <f>IF(Overall!S947&lt;&gt;"",_xlfn.VALUETOTEXT(Overall!S947),"")</f>
        <v>Jul</v>
      </c>
      <c r="R945" s="7">
        <f>IF(Overall!O947&lt;&gt;"", DATEVALUE(Overall!O947), "")</f>
        <v>45706</v>
      </c>
      <c r="S945" s="7">
        <f>IF(Overall!O947&lt;&gt;"", DATEVALUE(Overall!O947), "")</f>
        <v>45706</v>
      </c>
      <c r="T945" s="5">
        <f t="shared" si="29"/>
        <v>1</v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>
        <f>IF(Overall!$A947&lt;&gt;"",IF(AND(MONTH($O945) &lt;= 7, MONTH($P945) &gt;= 7 ), IF($T945 &lt;&gt; "", $H945/$T945, ""), ""),"")</f>
        <v>500000</v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 t="str">
        <f ca="1">IFERROR(IF(AND(NOW()&lt;= EOMONTH(DATE(YEAR($P945),7, 1), 0), Overall!$A947&lt;&gt;"", MONTH($O945) &lt;= 7, MONTH($P945) &gt;= 7), IF($T945 &lt;&gt; "", $H945/$T945, ""), ""), "")</f>
        <v/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0</v>
      </c>
    </row>
    <row r="946" spans="1:46" x14ac:dyDescent="0.25">
      <c r="A946" t="str">
        <f>_xlfn.VALUETOTEXT(Overall!A948)</f>
        <v>FY2025 PCHP</v>
      </c>
      <c r="B946" s="8">
        <f>IF(Overall!B948&lt;&gt;"", VALUE(Overall!B948), "")</f>
        <v>96</v>
      </c>
      <c r="C946" s="5" t="str">
        <f>IF(Overall!C948&lt;&gt;"",_xlfn.VALUETOTEXT(Overall!C948),"")</f>
        <v>25-0303-2403-25BNPP-PS-EG-096</v>
      </c>
      <c r="D946" s="5" t="str">
        <f>_xlfn.VALUETOTEXT(Overall!D948)</f>
        <v>EG</v>
      </c>
      <c r="E946" s="5" t="str">
        <f>IF(Overall!Q948&lt;&gt;"",_xlfn.VALUETOTEXT(Overall!Q948),"")</f>
        <v>BNPP</v>
      </c>
      <c r="F946" s="5" t="str">
        <f>IF(Overall!E948&lt;&gt;"",_xlfn.VALUETOTEXT(Overall!E948),"")</f>
        <v>BNP Paribas SA</v>
      </c>
      <c r="G946" s="5" t="str">
        <f>IF(Overall!R948&lt;&gt;"",_xlfn.VALUETOTEXT(Overall!R948),"")</f>
        <v>Asian</v>
      </c>
      <c r="H946" s="6">
        <f>IF(Overall!F948&lt;&gt;"",VALUE(Overall!F948),"")</f>
        <v>500000</v>
      </c>
      <c r="I946" s="6">
        <f>IF(Overall!G948&lt;&gt;"",VALUE(Overall!G948),"")</f>
        <v>77</v>
      </c>
      <c r="J946" s="6">
        <f>IF(Overall!H948&lt;&gt;"",VALUE(Overall!H948),"")</f>
        <v>64</v>
      </c>
      <c r="K946" s="6">
        <f>IF(Overall!I948&lt;&gt;"",VALUE(Overall!I948),"")</f>
        <v>5.14</v>
      </c>
      <c r="L946" s="6">
        <f>IF(Overall!J948&lt;&gt;"",VALUE(Overall!J948),"")</f>
        <v>0.35</v>
      </c>
      <c r="M946" s="6">
        <f>IF(Overall!K948&lt;&gt;"",VALUE(Overall!K948),"")</f>
        <v>4.79</v>
      </c>
      <c r="N946" s="6">
        <f>IF(Overall!T948&lt;&gt;"",VALUE(Overall!T948),"")</f>
        <v>72.8</v>
      </c>
      <c r="O946" s="7">
        <f>IF(Overall!L948&lt;&gt;"", DATEVALUE(Overall!L948), "")</f>
        <v>45748</v>
      </c>
      <c r="P946" s="7">
        <f>IF(Overall!M948&lt;&gt;"", DATEVALUE(Overall!M948), "")</f>
        <v>45777</v>
      </c>
      <c r="Q946" s="7" t="str">
        <f>IF(Overall!S948&lt;&gt;"",_xlfn.VALUETOTEXT(Overall!S948),"")</f>
        <v>Apr</v>
      </c>
      <c r="R946" s="7">
        <f>IF(Overall!O948&lt;&gt;"", DATEVALUE(Overall!O948), "")</f>
        <v>45719</v>
      </c>
      <c r="S946" s="7">
        <f>IF(Overall!O948&lt;&gt;"", DATEVALUE(Overall!O948), "")</f>
        <v>45719</v>
      </c>
      <c r="T946" s="5">
        <f t="shared" si="29"/>
        <v>1</v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>
        <f>IF(Overall!$A948&lt;&gt;"",IF(AND(MONTH($O946) &lt;= 4, MONTH($P946) &gt;= 4), IF($T946 &lt;&gt; "", $H946/$T946, ""), ""),"")</f>
        <v>500000</v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>FY2025 PCHP</v>
      </c>
      <c r="B947" s="8">
        <f>IF(Overall!B949&lt;&gt;"", VALUE(Overall!B949), "")</f>
        <v>97</v>
      </c>
      <c r="C947" s="5" t="str">
        <f>IF(Overall!C949&lt;&gt;"",_xlfn.VALUETOTEXT(Overall!C949),"")</f>
        <v>25-0303-2403-25SCBB-PS-EG-097</v>
      </c>
      <c r="D947" s="5" t="str">
        <f>_xlfn.VALUETOTEXT(Overall!D949)</f>
        <v>EG</v>
      </c>
      <c r="E947" s="5" t="str">
        <f>IF(Overall!Q949&lt;&gt;"",_xlfn.VALUETOTEXT(Overall!Q949),"")</f>
        <v>SCBB</v>
      </c>
      <c r="F947" s="5" t="str">
        <f>IF(Overall!E949&lt;&gt;"",_xlfn.VALUETOTEXT(Overall!E949),"")</f>
        <v>Standard Chartered Bank (M) Bhd</v>
      </c>
      <c r="G947" s="5" t="str">
        <f>IF(Overall!R949&lt;&gt;"",_xlfn.VALUETOTEXT(Overall!R949),"")</f>
        <v>Asian</v>
      </c>
      <c r="H947" s="6">
        <f>IF(Overall!F949&lt;&gt;"",VALUE(Overall!F949),"")</f>
        <v>500000</v>
      </c>
      <c r="I947" s="6">
        <f>IF(Overall!G949&lt;&gt;"",VALUE(Overall!G949),"")</f>
        <v>77</v>
      </c>
      <c r="J947" s="6">
        <f>IF(Overall!H949&lt;&gt;"",VALUE(Overall!H949),"")</f>
        <v>64</v>
      </c>
      <c r="K947" s="6">
        <f>IF(Overall!I949&lt;&gt;"",VALUE(Overall!I949),"")</f>
        <v>5.0999999999999996</v>
      </c>
      <c r="L947" s="6">
        <f>IF(Overall!J949&lt;&gt;"",VALUE(Overall!J949),"")</f>
        <v>0.28000000000000003</v>
      </c>
      <c r="M947" s="6">
        <f>IF(Overall!K949&lt;&gt;"",VALUE(Overall!K949),"")</f>
        <v>4.82</v>
      </c>
      <c r="N947" s="6">
        <f>IF(Overall!T949&lt;&gt;"",VALUE(Overall!T949),"")</f>
        <v>72.73</v>
      </c>
      <c r="O947" s="7">
        <f>IF(Overall!L949&lt;&gt;"", DATEVALUE(Overall!L949), "")</f>
        <v>45748</v>
      </c>
      <c r="P947" s="7">
        <f>IF(Overall!M949&lt;&gt;"", DATEVALUE(Overall!M949), "")</f>
        <v>45777</v>
      </c>
      <c r="Q947" s="7" t="str">
        <f>IF(Overall!S949&lt;&gt;"",_xlfn.VALUETOTEXT(Overall!S949),"")</f>
        <v>Apr</v>
      </c>
      <c r="R947" s="7">
        <f>IF(Overall!O949&lt;&gt;"", DATEVALUE(Overall!O949), "")</f>
        <v>45719</v>
      </c>
      <c r="S947" s="7">
        <f>IF(Overall!O949&lt;&gt;"", DATEVALUE(Overall!O949), "")</f>
        <v>45719</v>
      </c>
      <c r="T947" s="5">
        <f t="shared" si="29"/>
        <v>1</v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>
        <f>IF(Overall!$A949&lt;&gt;"",IF(AND(MONTH($O947) &lt;= 4, MONTH($P947) &gt;= 4), IF($T947 &lt;&gt; "", $H947/$T947, ""), ""),"")</f>
        <v>500000</v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>FY2025 PCHP</v>
      </c>
      <c r="B948" s="8">
        <f>IF(Overall!B950&lt;&gt;"", VALUE(Overall!B950), "")</f>
        <v>98</v>
      </c>
      <c r="C948" s="5" t="str">
        <f>IF(Overall!C950&lt;&gt;"",_xlfn.VALUETOTEXT(Overall!C950),"")</f>
        <v>25-0303-2403-25SCBS-PS-EG-098</v>
      </c>
      <c r="D948" s="5" t="str">
        <f>_xlfn.VALUETOTEXT(Overall!D950)</f>
        <v>EG</v>
      </c>
      <c r="E948" s="5" t="str">
        <f>IF(Overall!Q950&lt;&gt;"",_xlfn.VALUETOTEXT(Overall!Q950),"")</f>
        <v>SCBS</v>
      </c>
      <c r="F948" s="5" t="str">
        <f>IF(Overall!E950&lt;&gt;"",_xlfn.VALUETOTEXT(Overall!E950),"")</f>
        <v>Standard Chartered Saadiq Berhad</v>
      </c>
      <c r="G948" s="5" t="str">
        <f>IF(Overall!R950&lt;&gt;"",_xlfn.VALUETOTEXT(Overall!R950),"")</f>
        <v>Asian</v>
      </c>
      <c r="H948" s="6">
        <f>IF(Overall!F950&lt;&gt;"",VALUE(Overall!F950),"")</f>
        <v>500000</v>
      </c>
      <c r="I948" s="6">
        <f>IF(Overall!G950&lt;&gt;"",VALUE(Overall!G950),"")</f>
        <v>77</v>
      </c>
      <c r="J948" s="6">
        <f>IF(Overall!H950&lt;&gt;"",VALUE(Overall!H950),"")</f>
        <v>64</v>
      </c>
      <c r="K948" s="6">
        <f>IF(Overall!I950&lt;&gt;"",VALUE(Overall!I950),"")</f>
        <v>5.13</v>
      </c>
      <c r="L948" s="6">
        <f>IF(Overall!J950&lt;&gt;"",VALUE(Overall!J950),"")</f>
        <v>0.28000000000000003</v>
      </c>
      <c r="M948" s="6">
        <f>IF(Overall!K950&lt;&gt;"",VALUE(Overall!K950),"")</f>
        <v>4.8499999999999996</v>
      </c>
      <c r="N948" s="6">
        <f>IF(Overall!T950&lt;&gt;"",VALUE(Overall!T950),"")</f>
        <v>72.7</v>
      </c>
      <c r="O948" s="7">
        <f>IF(Overall!L950&lt;&gt;"", DATEVALUE(Overall!L950), "")</f>
        <v>45748</v>
      </c>
      <c r="P948" s="7">
        <f>IF(Overall!M950&lt;&gt;"", DATEVALUE(Overall!M950), "")</f>
        <v>45777</v>
      </c>
      <c r="Q948" s="7" t="str">
        <f>IF(Overall!S950&lt;&gt;"",_xlfn.VALUETOTEXT(Overall!S950),"")</f>
        <v>Apr</v>
      </c>
      <c r="R948" s="7">
        <f>IF(Overall!O950&lt;&gt;"", DATEVALUE(Overall!O950), "")</f>
        <v>45719</v>
      </c>
      <c r="S948" s="7">
        <f>IF(Overall!O950&lt;&gt;"", DATEVALUE(Overall!O950), "")</f>
        <v>45719</v>
      </c>
      <c r="T948" s="5">
        <f t="shared" si="29"/>
        <v>1</v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>
        <f>IF(Overall!$A950&lt;&gt;"",IF(AND(MONTH($O948) &lt;= 4, MONTH($P948) &gt;= 4), IF($T948 &lt;&gt; "", $H948/$T948, ""), ""),"")</f>
        <v>500000</v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>FY2025 PCHP</v>
      </c>
      <c r="B949" s="8">
        <f>IF(Overall!B951&lt;&gt;"", VALUE(Overall!B951), "")</f>
        <v>99</v>
      </c>
      <c r="C949" s="5" t="str">
        <f>IF(Overall!C951&lt;&gt;"",_xlfn.VALUETOTEXT(Overall!C951),"")</f>
        <v>25-0303-2403-25TOTS-PS-EG-099</v>
      </c>
      <c r="D949" s="5" t="str">
        <f>_xlfn.VALUETOTEXT(Overall!D951)</f>
        <v>EG</v>
      </c>
      <c r="E949" s="5" t="str">
        <f>IF(Overall!Q951&lt;&gt;"",_xlfn.VALUETOTEXT(Overall!Q951),"")</f>
        <v>TOTS</v>
      </c>
      <c r="F949" s="5" t="str">
        <f>IF(Overall!E951&lt;&gt;"",_xlfn.VALUETOTEXT(Overall!E951),"")</f>
        <v>TOTSA TotalEnergies Trading SA</v>
      </c>
      <c r="G949" s="5" t="str">
        <f>IF(Overall!R951&lt;&gt;"",_xlfn.VALUETOTEXT(Overall!R951),"")</f>
        <v>Asian</v>
      </c>
      <c r="H949" s="6">
        <f>IF(Overall!F951&lt;&gt;"",VALUE(Overall!F951),"")</f>
        <v>500000</v>
      </c>
      <c r="I949" s="6">
        <f>IF(Overall!G951&lt;&gt;"",VALUE(Overall!G951),"")</f>
        <v>77</v>
      </c>
      <c r="J949" s="6">
        <f>IF(Overall!H951&lt;&gt;"",VALUE(Overall!H951),"")</f>
        <v>64</v>
      </c>
      <c r="K949" s="6">
        <f>IF(Overall!I951&lt;&gt;"",VALUE(Overall!I951),"")</f>
        <v>5.0999999999999996</v>
      </c>
      <c r="L949" s="6">
        <f>IF(Overall!J951&lt;&gt;"",VALUE(Overall!J951),"")</f>
        <v>0.3</v>
      </c>
      <c r="M949" s="6">
        <f>IF(Overall!K951&lt;&gt;"",VALUE(Overall!K951),"")</f>
        <v>4.8</v>
      </c>
      <c r="N949" s="6">
        <f>IF(Overall!T951&lt;&gt;"",VALUE(Overall!T951),"")</f>
        <v>72.84</v>
      </c>
      <c r="O949" s="7">
        <f>IF(Overall!L951&lt;&gt;"", DATEVALUE(Overall!L951), "")</f>
        <v>45748</v>
      </c>
      <c r="P949" s="7">
        <f>IF(Overall!M951&lt;&gt;"", DATEVALUE(Overall!M951), "")</f>
        <v>45777</v>
      </c>
      <c r="Q949" s="7" t="str">
        <f>IF(Overall!S951&lt;&gt;"",_xlfn.VALUETOTEXT(Overall!S951),"")</f>
        <v>Apr</v>
      </c>
      <c r="R949" s="7">
        <f>IF(Overall!O951&lt;&gt;"", DATEVALUE(Overall!O951), "")</f>
        <v>45719</v>
      </c>
      <c r="S949" s="7">
        <f>IF(Overall!O951&lt;&gt;"", DATEVALUE(Overall!O951), "")</f>
        <v>45719</v>
      </c>
      <c r="T949" s="5">
        <f t="shared" si="29"/>
        <v>1</v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>
        <f>IF(Overall!$A951&lt;&gt;"",IF(AND(MONTH($O949) &lt;= 4, MONTH($P949) &gt;= 4), IF($T949 &lt;&gt; "", $H949/$T949, ""), ""),"")</f>
        <v>500000</v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>FY2025 PCHP</v>
      </c>
      <c r="B950" s="8">
        <f>IF(Overall!B952&lt;&gt;"", VALUE(Overall!B952), "")</f>
        <v>100</v>
      </c>
      <c r="C950" s="5" t="str">
        <f>IF(Overall!C952&lt;&gt;"",_xlfn.VALUETOTEXT(Overall!C952),"")</f>
        <v>25-0303-2403-25MLIL-PS-EG-100</v>
      </c>
      <c r="D950" s="5" t="str">
        <f>_xlfn.VALUETOTEXT(Overall!D952)</f>
        <v>EG</v>
      </c>
      <c r="E950" s="5" t="str">
        <f>IF(Overall!Q952&lt;&gt;"",_xlfn.VALUETOTEXT(Overall!Q952),"")</f>
        <v>MLIL</v>
      </c>
      <c r="F950" s="5" t="str">
        <f>IF(Overall!E952&lt;&gt;"",_xlfn.VALUETOTEXT(Overall!E952),"")</f>
        <v>Merrill Lynch International</v>
      </c>
      <c r="G950" s="5" t="str">
        <f>IF(Overall!R952&lt;&gt;"",_xlfn.VALUETOTEXT(Overall!R952),"")</f>
        <v>Asian</v>
      </c>
      <c r="H950" s="6">
        <f>IF(Overall!F952&lt;&gt;"",VALUE(Overall!F952),"")</f>
        <v>500000</v>
      </c>
      <c r="I950" s="6">
        <f>IF(Overall!G952&lt;&gt;"",VALUE(Overall!G952),"")</f>
        <v>77</v>
      </c>
      <c r="J950" s="6">
        <f>IF(Overall!H952&lt;&gt;"",VALUE(Overall!H952),"")</f>
        <v>64</v>
      </c>
      <c r="K950" s="6">
        <f>IF(Overall!I952&lt;&gt;"",VALUE(Overall!I952),"")</f>
        <v>5.07</v>
      </c>
      <c r="L950" s="6">
        <f>IF(Overall!J952&lt;&gt;"",VALUE(Overall!J952),"")</f>
        <v>0.28000000000000003</v>
      </c>
      <c r="M950" s="6">
        <f>IF(Overall!K952&lt;&gt;"",VALUE(Overall!K952),"")</f>
        <v>4.79</v>
      </c>
      <c r="N950" s="6">
        <f>IF(Overall!T952&lt;&gt;"",VALUE(Overall!T952),"")</f>
        <v>72.849999999999994</v>
      </c>
      <c r="O950" s="7">
        <f>IF(Overall!L952&lt;&gt;"", DATEVALUE(Overall!L952), "")</f>
        <v>45748</v>
      </c>
      <c r="P950" s="7">
        <f>IF(Overall!M952&lt;&gt;"", DATEVALUE(Overall!M952), "")</f>
        <v>45777</v>
      </c>
      <c r="Q950" s="7" t="str">
        <f>IF(Overall!S952&lt;&gt;"",_xlfn.VALUETOTEXT(Overall!S952),"")</f>
        <v>Apr</v>
      </c>
      <c r="R950" s="7">
        <f>IF(Overall!O952&lt;&gt;"", DATEVALUE(Overall!O952), "")</f>
        <v>45719</v>
      </c>
      <c r="S950" s="7">
        <f>IF(Overall!O952&lt;&gt;"", DATEVALUE(Overall!O952), "")</f>
        <v>45719</v>
      </c>
      <c r="T950" s="5">
        <f t="shared" si="29"/>
        <v>1</v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>
        <f>IF(Overall!$A952&lt;&gt;"",IF(AND(MONTH($O950) &lt;= 4, MONTH($P950) &gt;= 4), IF($T950 &lt;&gt; "", $H950/$T950, ""), ""),"")</f>
        <v>500000</v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>FY2025 PCHP</v>
      </c>
      <c r="B951" s="8">
        <f>IF(Overall!B953&lt;&gt;"", VALUE(Overall!B953), "")</f>
        <v>101</v>
      </c>
      <c r="C951" s="5" t="str">
        <f>IF(Overall!C953&lt;&gt;"",_xlfn.VALUETOTEXT(Overall!C953),"")</f>
        <v>25-0603-2703-25JPMC-PS-EG-101</v>
      </c>
      <c r="D951" s="5" t="str">
        <f>_xlfn.VALUETOTEXT(Overall!D953)</f>
        <v>EG</v>
      </c>
      <c r="E951" s="5" t="str">
        <f>IF(Overall!Q953&lt;&gt;"",_xlfn.VALUETOTEXT(Overall!Q953),"")</f>
        <v>JPMC</v>
      </c>
      <c r="F951" s="5" t="str">
        <f>IF(Overall!E953&lt;&gt;"",_xlfn.VALUETOTEXT(Overall!E953),"")</f>
        <v>JP Morgan Chase Bank NA</v>
      </c>
      <c r="G951" s="5" t="str">
        <f>IF(Overall!R953&lt;&gt;"",_xlfn.VALUETOTEXT(Overall!R953),"")</f>
        <v>Asian</v>
      </c>
      <c r="H951" s="6">
        <f>IF(Overall!F953&lt;&gt;"",VALUE(Overall!F953),"")</f>
        <v>500000</v>
      </c>
      <c r="I951" s="6">
        <f>IF(Overall!G953&lt;&gt;"",VALUE(Overall!G953),"")</f>
        <v>77</v>
      </c>
      <c r="J951" s="6">
        <f>IF(Overall!H953&lt;&gt;"",VALUE(Overall!H953),"")</f>
        <v>64</v>
      </c>
      <c r="K951" s="6">
        <f>IF(Overall!I953&lt;&gt;"",VALUE(Overall!I953),"")</f>
        <v>7.9</v>
      </c>
      <c r="L951" s="6">
        <f>IF(Overall!J953&lt;&gt;"",VALUE(Overall!J953),"")</f>
        <v>0.62</v>
      </c>
      <c r="M951" s="6">
        <f>IF(Overall!K953&lt;&gt;"",VALUE(Overall!K953),"")</f>
        <v>7.28</v>
      </c>
      <c r="N951" s="6">
        <f>IF(Overall!T953&lt;&gt;"",VALUE(Overall!T953),"")</f>
        <v>69.41</v>
      </c>
      <c r="O951" s="7">
        <f>IF(Overall!L953&lt;&gt;"", DATEVALUE(Overall!L953), "")</f>
        <v>45748</v>
      </c>
      <c r="P951" s="7">
        <f>IF(Overall!M953&lt;&gt;"", DATEVALUE(Overall!M953), "")</f>
        <v>45777</v>
      </c>
      <c r="Q951" s="7" t="str">
        <f>IF(Overall!S953&lt;&gt;"",_xlfn.VALUETOTEXT(Overall!S953),"")</f>
        <v>Apr</v>
      </c>
      <c r="R951" s="7">
        <f>IF(Overall!O953&lt;&gt;"", DATEVALUE(Overall!O953), "")</f>
        <v>45722</v>
      </c>
      <c r="S951" s="7">
        <f>IF(Overall!O953&lt;&gt;"", DATEVALUE(Overall!O953), "")</f>
        <v>45722</v>
      </c>
      <c r="T951" s="5">
        <f t="shared" si="29"/>
        <v>1</v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>
        <f>IF(Overall!$A953&lt;&gt;"",IF(AND(MONTH($O951) &lt;= 4, MONTH($P951) &gt;= 4), IF($T951 &lt;&gt; "", $H951/$T951, ""), ""),"")</f>
        <v>500000</v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>FY2025 PCHP</v>
      </c>
      <c r="B952" s="8">
        <f>IF(Overall!B954&lt;&gt;"", VALUE(Overall!B954), "")</f>
        <v>102</v>
      </c>
      <c r="C952" s="5" t="str">
        <f>IF(Overall!C954&lt;&gt;"",_xlfn.VALUETOTEXT(Overall!C954),"")</f>
        <v>25-0603-2703-25CIMI-PS-HZ-102</v>
      </c>
      <c r="D952" s="5" t="str">
        <f>_xlfn.VALUETOTEXT(Overall!D954)</f>
        <v>HZ</v>
      </c>
      <c r="E952" s="5" t="str">
        <f>IF(Overall!Q954&lt;&gt;"",_xlfn.VALUETOTEXT(Overall!Q954),"")</f>
        <v>CIMI</v>
      </c>
      <c r="F952" s="5" t="str">
        <f>IF(Overall!E954&lt;&gt;"",_xlfn.VALUETOTEXT(Overall!E954),"")</f>
        <v>CIMB Islamic Bank Berhad</v>
      </c>
      <c r="G952" s="5" t="str">
        <f>IF(Overall!R954&lt;&gt;"",_xlfn.VALUETOTEXT(Overall!R954),"")</f>
        <v>Asian</v>
      </c>
      <c r="H952" s="6">
        <f>IF(Overall!F954&lt;&gt;"",VALUE(Overall!F954),"")</f>
        <v>500000</v>
      </c>
      <c r="I952" s="6">
        <f>IF(Overall!G954&lt;&gt;"",VALUE(Overall!G954),"")</f>
        <v>77</v>
      </c>
      <c r="J952" s="6">
        <f>IF(Overall!H954&lt;&gt;"",VALUE(Overall!H954),"")</f>
        <v>64</v>
      </c>
      <c r="K952" s="6">
        <f>IF(Overall!I954&lt;&gt;"",VALUE(Overall!I954),"")</f>
        <v>7.92</v>
      </c>
      <c r="L952" s="6">
        <f>IF(Overall!J954&lt;&gt;"",VALUE(Overall!J954),"")</f>
        <v>0.65</v>
      </c>
      <c r="M952" s="6">
        <f>IF(Overall!K954&lt;&gt;"",VALUE(Overall!K954),"")</f>
        <v>7.27</v>
      </c>
      <c r="N952" s="6">
        <f>IF(Overall!T954&lt;&gt;"",VALUE(Overall!T954),"")</f>
        <v>69.430000000000007</v>
      </c>
      <c r="O952" s="7">
        <f>IF(Overall!L954&lt;&gt;"", DATEVALUE(Overall!L954), "")</f>
        <v>45748</v>
      </c>
      <c r="P952" s="7">
        <f>IF(Overall!M954&lt;&gt;"", DATEVALUE(Overall!M954), "")</f>
        <v>45777</v>
      </c>
      <c r="Q952" s="7" t="str">
        <f>IF(Overall!S954&lt;&gt;"",_xlfn.VALUETOTEXT(Overall!S954),"")</f>
        <v>Apr</v>
      </c>
      <c r="R952" s="7">
        <f>IF(Overall!O954&lt;&gt;"", DATEVALUE(Overall!O954), "")</f>
        <v>45722</v>
      </c>
      <c r="S952" s="7">
        <f>IF(Overall!O954&lt;&gt;"", DATEVALUE(Overall!O954), "")</f>
        <v>45722</v>
      </c>
      <c r="T952" s="5">
        <f t="shared" si="29"/>
        <v>1</v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>
        <f>IF(Overall!$A954&lt;&gt;"",IF(AND(MONTH($O952) &lt;= 4, MONTH($P952) &gt;= 4), IF($T952 &lt;&gt; "", $H952/$T952, ""), ""),"")</f>
        <v>500000</v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>FY2025 PCHP</v>
      </c>
      <c r="B953" s="8">
        <f>IF(Overall!B955&lt;&gt;"", VALUE(Overall!B955), "")</f>
        <v>103</v>
      </c>
      <c r="C953" s="5" t="str">
        <f>IF(Overall!C955&lt;&gt;"",_xlfn.VALUETOTEXT(Overall!C955),"")</f>
        <v>25-0603-2703-25SCBB-PS-DS-103</v>
      </c>
      <c r="D953" s="5" t="str">
        <f>_xlfn.VALUETOTEXT(Overall!D955)</f>
        <v>DS</v>
      </c>
      <c r="E953" s="5" t="str">
        <f>IF(Overall!Q955&lt;&gt;"",_xlfn.VALUETOTEXT(Overall!Q955),"")</f>
        <v>SCBB</v>
      </c>
      <c r="F953" s="5" t="str">
        <f>IF(Overall!E955&lt;&gt;"",_xlfn.VALUETOTEXT(Overall!E955),"")</f>
        <v>Standard Chartered Bank (M) Bhd</v>
      </c>
      <c r="G953" s="5" t="str">
        <f>IF(Overall!R955&lt;&gt;"",_xlfn.VALUETOTEXT(Overall!R955),"")</f>
        <v>Asian</v>
      </c>
      <c r="H953" s="6">
        <f>IF(Overall!F955&lt;&gt;"",VALUE(Overall!F955),"")</f>
        <v>500000</v>
      </c>
      <c r="I953" s="6">
        <f>IF(Overall!G955&lt;&gt;"",VALUE(Overall!G955),"")</f>
        <v>77</v>
      </c>
      <c r="J953" s="6">
        <f>IF(Overall!H955&lt;&gt;"",VALUE(Overall!H955),"")</f>
        <v>64</v>
      </c>
      <c r="K953" s="6">
        <f>IF(Overall!I955&lt;&gt;"",VALUE(Overall!I955),"")</f>
        <v>7.9</v>
      </c>
      <c r="L953" s="6">
        <f>IF(Overall!J955&lt;&gt;"",VALUE(Overall!J955),"")</f>
        <v>0.63</v>
      </c>
      <c r="M953" s="6">
        <f>IF(Overall!K955&lt;&gt;"",VALUE(Overall!K955),"")</f>
        <v>7.27</v>
      </c>
      <c r="N953" s="6">
        <f>IF(Overall!T955&lt;&gt;"",VALUE(Overall!T955),"")</f>
        <v>69.38</v>
      </c>
      <c r="O953" s="7">
        <f>IF(Overall!L955&lt;&gt;"", DATEVALUE(Overall!L955), "")</f>
        <v>45748</v>
      </c>
      <c r="P953" s="7">
        <f>IF(Overall!M955&lt;&gt;"", DATEVALUE(Overall!M955), "")</f>
        <v>45777</v>
      </c>
      <c r="Q953" s="7" t="str">
        <f>IF(Overall!S955&lt;&gt;"",_xlfn.VALUETOTEXT(Overall!S955),"")</f>
        <v>Apr</v>
      </c>
      <c r="R953" s="7">
        <f>IF(Overall!O955&lt;&gt;"", DATEVALUE(Overall!O955), "")</f>
        <v>45722</v>
      </c>
      <c r="S953" s="7">
        <f>IF(Overall!O955&lt;&gt;"", DATEVALUE(Overall!O955), "")</f>
        <v>45722</v>
      </c>
      <c r="T953" s="5">
        <f t="shared" si="29"/>
        <v>1</v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>
        <f>IF(Overall!$A955&lt;&gt;"",IF(AND(MONTH($O953) &lt;= 4, MONTH($P953) &gt;= 4), IF($T953 &lt;&gt; "", $H953/$T953, ""), ""),"")</f>
        <v>500000</v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>FY2025 PCHP</v>
      </c>
      <c r="B954" s="8">
        <f>IF(Overall!B956&lt;&gt;"", VALUE(Overall!B956), "")</f>
        <v>104</v>
      </c>
      <c r="C954" s="5" t="str">
        <f>IF(Overall!C956&lt;&gt;"",_xlfn.VALUETOTEXT(Overall!C956),"")</f>
        <v>25-0603-2703-25MSCG-PS-DS-104</v>
      </c>
      <c r="D954" s="5" t="str">
        <f>_xlfn.VALUETOTEXT(Overall!D956)</f>
        <v>DS</v>
      </c>
      <c r="E954" s="5" t="str">
        <f>IF(Overall!Q956&lt;&gt;"",_xlfn.VALUETOTEXT(Overall!Q956),"")</f>
        <v>MSCG</v>
      </c>
      <c r="F954" s="5" t="str">
        <f>IF(Overall!E956&lt;&gt;"",_xlfn.VALUETOTEXT(Overall!E956),"")</f>
        <v>Morgan Stanley Capital Group (Singapore) Pte</v>
      </c>
      <c r="G954" s="5" t="str">
        <f>IF(Overall!R956&lt;&gt;"",_xlfn.VALUETOTEXT(Overall!R956),"")</f>
        <v>Asian</v>
      </c>
      <c r="H954" s="6">
        <f>IF(Overall!F956&lt;&gt;"",VALUE(Overall!F956),"")</f>
        <v>500000</v>
      </c>
      <c r="I954" s="6">
        <f>IF(Overall!G956&lt;&gt;"",VALUE(Overall!G956),"")</f>
        <v>77</v>
      </c>
      <c r="J954" s="6">
        <f>IF(Overall!H956&lt;&gt;"",VALUE(Overall!H956),"")</f>
        <v>64</v>
      </c>
      <c r="K954" s="6">
        <f>IF(Overall!I956&lt;&gt;"",VALUE(Overall!I956),"")</f>
        <v>7.9</v>
      </c>
      <c r="L954" s="6">
        <f>IF(Overall!J956&lt;&gt;"",VALUE(Overall!J956),"")</f>
        <v>0.61</v>
      </c>
      <c r="M954" s="6">
        <f>IF(Overall!K956&lt;&gt;"",VALUE(Overall!K956),"")</f>
        <v>7.29</v>
      </c>
      <c r="N954" s="6">
        <f>IF(Overall!T956&lt;&gt;"",VALUE(Overall!T956),"")</f>
        <v>69.34</v>
      </c>
      <c r="O954" s="7">
        <f>IF(Overall!L956&lt;&gt;"", DATEVALUE(Overall!L956), "")</f>
        <v>45748</v>
      </c>
      <c r="P954" s="7">
        <f>IF(Overall!M956&lt;&gt;"", DATEVALUE(Overall!M956), "")</f>
        <v>45777</v>
      </c>
      <c r="Q954" s="7" t="str">
        <f>IF(Overall!S956&lt;&gt;"",_xlfn.VALUETOTEXT(Overall!S956),"")</f>
        <v>Apr</v>
      </c>
      <c r="R954" s="7">
        <f>IF(Overall!O956&lt;&gt;"", DATEVALUE(Overall!O956), "")</f>
        <v>45722</v>
      </c>
      <c r="S954" s="7">
        <f>IF(Overall!O956&lt;&gt;"", DATEVALUE(Overall!O956), "")</f>
        <v>45722</v>
      </c>
      <c r="T954" s="5">
        <f t="shared" si="29"/>
        <v>1</v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>
        <f>IF(Overall!$A956&lt;&gt;"",IF(AND(MONTH($O954) &lt;= 4, MONTH($P954) &gt;= 4), IF($T954 &lt;&gt; "", $H954/$T954, ""), ""),"")</f>
        <v>500000</v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>FY2025 PCHP</v>
      </c>
      <c r="B955" s="8">
        <f>IF(Overall!B957&lt;&gt;"", VALUE(Overall!B957), "")</f>
        <v>105</v>
      </c>
      <c r="C955" s="5" t="str">
        <f>IF(Overall!C957&lt;&gt;"",_xlfn.VALUETOTEXT(Overall!C957),"")</f>
        <v>25-0603-2703-25SCBB-PS-HZ-105</v>
      </c>
      <c r="D955" s="5" t="str">
        <f>_xlfn.VALUETOTEXT(Overall!D957)</f>
        <v>HZ</v>
      </c>
      <c r="E955" s="5" t="str">
        <f>IF(Overall!Q957&lt;&gt;"",_xlfn.VALUETOTEXT(Overall!Q957),"")</f>
        <v>SCBB</v>
      </c>
      <c r="F955" s="5" t="str">
        <f>IF(Overall!E957&lt;&gt;"",_xlfn.VALUETOTEXT(Overall!E957),"")</f>
        <v>Standard Chartered Bank (M) Bhd</v>
      </c>
      <c r="G955" s="5" t="str">
        <f>IF(Overall!R957&lt;&gt;"",_xlfn.VALUETOTEXT(Overall!R957),"")</f>
        <v>Asian</v>
      </c>
      <c r="H955" s="6">
        <f>IF(Overall!F957&lt;&gt;"",VALUE(Overall!F957),"")</f>
        <v>500000</v>
      </c>
      <c r="I955" s="6">
        <f>IF(Overall!G957&lt;&gt;"",VALUE(Overall!G957),"")</f>
        <v>77</v>
      </c>
      <c r="J955" s="6">
        <f>IF(Overall!H957&lt;&gt;"",VALUE(Overall!H957),"")</f>
        <v>64</v>
      </c>
      <c r="K955" s="6">
        <f>IF(Overall!I957&lt;&gt;"",VALUE(Overall!I957),"")</f>
        <v>7.95</v>
      </c>
      <c r="L955" s="6">
        <f>IF(Overall!J957&lt;&gt;"",VALUE(Overall!J957),"")</f>
        <v>0.62</v>
      </c>
      <c r="M955" s="6">
        <f>IF(Overall!K957&lt;&gt;"",VALUE(Overall!K957),"")</f>
        <v>7.33</v>
      </c>
      <c r="N955" s="6">
        <f>IF(Overall!T957&lt;&gt;"",VALUE(Overall!T957),"")</f>
        <v>69.31</v>
      </c>
      <c r="O955" s="7">
        <f>IF(Overall!L957&lt;&gt;"", DATEVALUE(Overall!L957), "")</f>
        <v>45748</v>
      </c>
      <c r="P955" s="7">
        <f>IF(Overall!M957&lt;&gt;"", DATEVALUE(Overall!M957), "")</f>
        <v>45777</v>
      </c>
      <c r="Q955" s="7" t="str">
        <f>IF(Overall!S957&lt;&gt;"",_xlfn.VALUETOTEXT(Overall!S957),"")</f>
        <v>Apr</v>
      </c>
      <c r="R955" s="7">
        <f>IF(Overall!O957&lt;&gt;"", DATEVALUE(Overall!O957), "")</f>
        <v>45722</v>
      </c>
      <c r="S955" s="7">
        <f>IF(Overall!O957&lt;&gt;"", DATEVALUE(Overall!O957), "")</f>
        <v>45722</v>
      </c>
      <c r="T955" s="5">
        <f t="shared" si="29"/>
        <v>1</v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>
        <f>IF(Overall!$A957&lt;&gt;"",IF(AND(MONTH($O955) &lt;= 4, MONTH($P955) &gt;= 4), IF($T955 &lt;&gt; "", $H955/$T955, ""), ""),"")</f>
        <v>500000</v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>FY2025 PCHP</v>
      </c>
      <c r="B956" s="8">
        <f>IF(Overall!B958&lt;&gt;"", VALUE(Overall!B958), "")</f>
        <v>106</v>
      </c>
      <c r="C956" s="5" t="str">
        <f>IF(Overall!C958&lt;&gt;"",_xlfn.VALUETOTEXT(Overall!C958),"")</f>
        <v>25-0703-2803-25MLIL-PS-DS-106</v>
      </c>
      <c r="D956" s="5" t="str">
        <f>_xlfn.VALUETOTEXT(Overall!D958)</f>
        <v>DS</v>
      </c>
      <c r="E956" s="5" t="str">
        <f>IF(Overall!Q958&lt;&gt;"",_xlfn.VALUETOTEXT(Overall!Q958),"")</f>
        <v>MLIL</v>
      </c>
      <c r="F956" s="5" t="str">
        <f>IF(Overall!E958&lt;&gt;"",_xlfn.VALUETOTEXT(Overall!E958),"")</f>
        <v>Merrill Lynch International</v>
      </c>
      <c r="G956" s="5" t="str">
        <f>IF(Overall!R958&lt;&gt;"",_xlfn.VALUETOTEXT(Overall!R958),"")</f>
        <v>Asian</v>
      </c>
      <c r="H956" s="6">
        <f>IF(Overall!F958&lt;&gt;"",VALUE(Overall!F958),"")</f>
        <v>500000</v>
      </c>
      <c r="I956" s="6">
        <f>IF(Overall!G958&lt;&gt;"",VALUE(Overall!G958),"")</f>
        <v>77</v>
      </c>
      <c r="J956" s="6">
        <f>IF(Overall!H958&lt;&gt;"",VALUE(Overall!H958),"")</f>
        <v>64</v>
      </c>
      <c r="K956" s="6">
        <f>IF(Overall!I958&lt;&gt;"",VALUE(Overall!I958),"")</f>
        <v>8.2899999999999991</v>
      </c>
      <c r="L956" s="6">
        <f>IF(Overall!J958&lt;&gt;"",VALUE(Overall!J958),"")</f>
        <v>1.57</v>
      </c>
      <c r="M956" s="6">
        <f>IF(Overall!K958&lt;&gt;"",VALUE(Overall!K958),"")</f>
        <v>6.72</v>
      </c>
      <c r="N956" s="6">
        <f>IF(Overall!T958&lt;&gt;"",VALUE(Overall!T958),"")</f>
        <v>69.930000000000007</v>
      </c>
      <c r="O956" s="7">
        <f>IF(Overall!L958&lt;&gt;"", DATEVALUE(Overall!L958), "")</f>
        <v>45809</v>
      </c>
      <c r="P956" s="7">
        <f>IF(Overall!M958&lt;&gt;"", DATEVALUE(Overall!M958), "")</f>
        <v>45838</v>
      </c>
      <c r="Q956" s="7" t="str">
        <f>IF(Overall!S958&lt;&gt;"",_xlfn.VALUETOTEXT(Overall!S958),"")</f>
        <v>Jun</v>
      </c>
      <c r="R956" s="7">
        <f>IF(Overall!O958&lt;&gt;"", DATEVALUE(Overall!O958), "")</f>
        <v>45723</v>
      </c>
      <c r="S956" s="7">
        <f>IF(Overall!O958&lt;&gt;"", DATEVALUE(Overall!O958), "")</f>
        <v>45723</v>
      </c>
      <c r="T956" s="5">
        <f t="shared" si="29"/>
        <v>1</v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>
        <f>IF(Overall!$A958&lt;&gt;"",IF(AND(MONTH($O956) &lt;= 6, MONTH($P956) &gt;= 6), IF($T956 &lt;&gt; "", $H956/$T956, ""), ""),"")</f>
        <v>500000</v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 t="str">
        <f ca="1">IFERROR(IF(AND(NOW()&lt;= EOMONTH(DATE(YEAR($P956),6, 1), 0), Overall!$A958&lt;&gt;"", MONTH($O956) &lt;= 6, MONTH($P956) &gt;= 6), IF($T956 &lt;&gt; "", $H956/$T956, ""), ""), "")</f>
        <v/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0</v>
      </c>
    </row>
    <row r="957" spans="1:46" x14ac:dyDescent="0.25">
      <c r="A957" t="str">
        <f>_xlfn.VALUETOTEXT(Overall!A959)</f>
        <v>FY2025 PCHP</v>
      </c>
      <c r="B957" s="8">
        <f>IF(Overall!B959&lt;&gt;"", VALUE(Overall!B959), "")</f>
        <v>107</v>
      </c>
      <c r="C957" s="5" t="str">
        <f>IF(Overall!C959&lt;&gt;"",_xlfn.VALUETOTEXT(Overall!C959),"")</f>
        <v>25-0703-2803-25SCBB-PS-DS-107</v>
      </c>
      <c r="D957" s="5" t="str">
        <f>_xlfn.VALUETOTEXT(Overall!D959)</f>
        <v>DS</v>
      </c>
      <c r="E957" s="5" t="str">
        <f>IF(Overall!Q959&lt;&gt;"",_xlfn.VALUETOTEXT(Overall!Q959),"")</f>
        <v>SCBB</v>
      </c>
      <c r="F957" s="5" t="str">
        <f>IF(Overall!E959&lt;&gt;"",_xlfn.VALUETOTEXT(Overall!E959),"")</f>
        <v>Standard Chartered Bank (M) Bhd</v>
      </c>
      <c r="G957" s="5" t="str">
        <f>IF(Overall!R959&lt;&gt;"",_xlfn.VALUETOTEXT(Overall!R959),"")</f>
        <v>Asian</v>
      </c>
      <c r="H957" s="6">
        <f>IF(Overall!F959&lt;&gt;"",VALUE(Overall!F959),"")</f>
        <v>500000</v>
      </c>
      <c r="I957" s="6">
        <f>IF(Overall!G959&lt;&gt;"",VALUE(Overall!G959),"")</f>
        <v>77</v>
      </c>
      <c r="J957" s="6">
        <f>IF(Overall!H959&lt;&gt;"",VALUE(Overall!H959),"")</f>
        <v>64</v>
      </c>
      <c r="K957" s="6">
        <f>IF(Overall!I959&lt;&gt;"",VALUE(Overall!I959),"")</f>
        <v>7.5</v>
      </c>
      <c r="L957" s="6">
        <f>IF(Overall!J959&lt;&gt;"",VALUE(Overall!J959),"")</f>
        <v>0.95</v>
      </c>
      <c r="M957" s="6">
        <f>IF(Overall!K959&lt;&gt;"",VALUE(Overall!K959),"")</f>
        <v>6.55</v>
      </c>
      <c r="N957" s="6">
        <f>IF(Overall!T959&lt;&gt;"",VALUE(Overall!T959),"")</f>
        <v>70.3</v>
      </c>
      <c r="O957" s="7">
        <f>IF(Overall!L959&lt;&gt;"", DATEVALUE(Overall!L959), "")</f>
        <v>45778</v>
      </c>
      <c r="P957" s="7">
        <f>IF(Overall!M959&lt;&gt;"", DATEVALUE(Overall!M959), "")</f>
        <v>45808</v>
      </c>
      <c r="Q957" s="7" t="str">
        <f>IF(Overall!S959&lt;&gt;"",_xlfn.VALUETOTEXT(Overall!S959),"")</f>
        <v>May</v>
      </c>
      <c r="R957" s="7">
        <f>IF(Overall!O959&lt;&gt;"", DATEVALUE(Overall!O959), "")</f>
        <v>45723</v>
      </c>
      <c r="S957" s="7">
        <f>IF(Overall!O959&lt;&gt;"", DATEVALUE(Overall!O959), "")</f>
        <v>45723</v>
      </c>
      <c r="T957" s="5">
        <f t="shared" si="29"/>
        <v>1</v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>
        <f>IF(Overall!$A959&lt;&gt;"",IF(AND(MONTH($O957) &lt;= 5, MONTH($P957) &gt;= 5), IF($T957 &lt;&gt; "", $H957/$T957, ""), ""),"")</f>
        <v>500000</v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 t="str">
        <f ca="1">IFERROR(IF(AND(NOW()&lt;= EOMONTH(DATE(YEAR($P957),5, 1), 0), Overall!$A959&lt;&gt;"", MONTH($O957) &lt;= 5, MONTH($P957) &gt;= 5), IF($T957 &lt;&gt; "", $H957/$T957, ""), ""), "")</f>
        <v/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0</v>
      </c>
    </row>
    <row r="958" spans="1:46" x14ac:dyDescent="0.25">
      <c r="A958" t="str">
        <f>_xlfn.VALUETOTEXT(Overall!A960)</f>
        <v>FY2025 PCHP</v>
      </c>
      <c r="B958" s="8">
        <f>IF(Overall!B960&lt;&gt;"", VALUE(Overall!B960), "")</f>
        <v>108</v>
      </c>
      <c r="C958" s="5" t="str">
        <f>IF(Overall!C960&lt;&gt;"",_xlfn.VALUETOTEXT(Overall!C960),"")</f>
        <v>25-1403-0804-25BNPP-PS-EG-108</v>
      </c>
      <c r="D958" s="5" t="str">
        <f>_xlfn.VALUETOTEXT(Overall!D960)</f>
        <v>EG</v>
      </c>
      <c r="E958" s="5" t="str">
        <f>IF(Overall!Q960&lt;&gt;"",_xlfn.VALUETOTEXT(Overall!Q960),"")</f>
        <v>BNPP</v>
      </c>
      <c r="F958" s="5" t="str">
        <f>IF(Overall!E960&lt;&gt;"",_xlfn.VALUETOTEXT(Overall!E960),"")</f>
        <v>BNP Paribas SA</v>
      </c>
      <c r="G958" s="5" t="str">
        <f>IF(Overall!R960&lt;&gt;"",_xlfn.VALUETOTEXT(Overall!R960),"")</f>
        <v>Asian</v>
      </c>
      <c r="H958" s="6">
        <f>IF(Overall!F960&lt;&gt;"",VALUE(Overall!F960),"")</f>
        <v>500000</v>
      </c>
      <c r="I958" s="6">
        <f>IF(Overall!G960&lt;&gt;"",VALUE(Overall!G960),"")</f>
        <v>77</v>
      </c>
      <c r="J958" s="6">
        <f>IF(Overall!H960&lt;&gt;"",VALUE(Overall!H960),"")</f>
        <v>64</v>
      </c>
      <c r="K958" s="6">
        <f>IF(Overall!I960&lt;&gt;"",VALUE(Overall!I960),"")</f>
        <v>8.1999999999999993</v>
      </c>
      <c r="L958" s="6">
        <f>IF(Overall!J960&lt;&gt;"",VALUE(Overall!J960),"")</f>
        <v>1.1000000000000001</v>
      </c>
      <c r="M958" s="6">
        <f>IF(Overall!K960&lt;&gt;"",VALUE(Overall!K960),"")</f>
        <v>7.1</v>
      </c>
      <c r="N958" s="6">
        <f>IF(Overall!T960&lt;&gt;"",VALUE(Overall!T960),"")</f>
        <v>69.400000000000006</v>
      </c>
      <c r="O958" s="7">
        <f>IF(Overall!L960&lt;&gt;"", DATEVALUE(Overall!L960), "")</f>
        <v>45778</v>
      </c>
      <c r="P958" s="7">
        <f>IF(Overall!M960&lt;&gt;"", DATEVALUE(Overall!M960), "")</f>
        <v>45808</v>
      </c>
      <c r="Q958" s="7" t="str">
        <f>IF(Overall!S960&lt;&gt;"",_xlfn.VALUETOTEXT(Overall!S960),"")</f>
        <v>May</v>
      </c>
      <c r="R958" s="7">
        <f>IF(Overall!O960&lt;&gt;"", DATEVALUE(Overall!O960), "")</f>
        <v>45730</v>
      </c>
      <c r="S958" s="7">
        <f>IF(Overall!O960&lt;&gt;"", DATEVALUE(Overall!O960), "")</f>
        <v>45730</v>
      </c>
      <c r="T958" s="5">
        <f t="shared" si="29"/>
        <v>1</v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>
        <f>IF(Overall!$A960&lt;&gt;"",IF(AND(MONTH($O958) &lt;= 5, MONTH($P958) &gt;= 5), IF($T958 &lt;&gt; "", $H958/$T958, ""), ""),"")</f>
        <v>500000</v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 t="str">
        <f ca="1">IFERROR(IF(AND(NOW()&lt;= EOMONTH(DATE(YEAR($P958),5, 1), 0), Overall!$A960&lt;&gt;"", MONTH($O958) &lt;= 5, MONTH($P958) &gt;= 5), IF($T958 &lt;&gt; "", $H958/$T958, ""), ""), "")</f>
        <v/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0</v>
      </c>
    </row>
    <row r="959" spans="1:46" x14ac:dyDescent="0.25">
      <c r="A959" t="str">
        <f>_xlfn.VALUETOTEXT(Overall!A961)</f>
        <v>FY2025 PCHP</v>
      </c>
      <c r="B959" s="8">
        <f>IF(Overall!B961&lt;&gt;"", VALUE(Overall!B961), "")</f>
        <v>109</v>
      </c>
      <c r="C959" s="5" t="str">
        <f>IF(Overall!C961&lt;&gt;"",_xlfn.VALUETOTEXT(Overall!C961),"")</f>
        <v>25-1403-0804-25SCBB-PS-EG-109</v>
      </c>
      <c r="D959" s="5" t="str">
        <f>_xlfn.VALUETOTEXT(Overall!D961)</f>
        <v>EG</v>
      </c>
      <c r="E959" s="5" t="str">
        <f>IF(Overall!Q961&lt;&gt;"",_xlfn.VALUETOTEXT(Overall!Q961),"")</f>
        <v>SCBB</v>
      </c>
      <c r="F959" s="5" t="str">
        <f>IF(Overall!E961&lt;&gt;"",_xlfn.VALUETOTEXT(Overall!E961),"")</f>
        <v>Standard Chartered Bank (M) Bhd</v>
      </c>
      <c r="G959" s="5" t="str">
        <f>IF(Overall!R961&lt;&gt;"",_xlfn.VALUETOTEXT(Overall!R961),"")</f>
        <v>Asian</v>
      </c>
      <c r="H959" s="6">
        <f>IF(Overall!F961&lt;&gt;"",VALUE(Overall!F961),"")</f>
        <v>500000</v>
      </c>
      <c r="I959" s="6">
        <f>IF(Overall!G961&lt;&gt;"",VALUE(Overall!G961),"")</f>
        <v>77</v>
      </c>
      <c r="J959" s="6">
        <f>IF(Overall!H961&lt;&gt;"",VALUE(Overall!H961),"")</f>
        <v>64</v>
      </c>
      <c r="K959" s="6">
        <f>IF(Overall!I961&lt;&gt;"",VALUE(Overall!I961),"")</f>
        <v>8.15</v>
      </c>
      <c r="L959" s="6">
        <f>IF(Overall!J961&lt;&gt;"",VALUE(Overall!J961),"")</f>
        <v>1.04</v>
      </c>
      <c r="M959" s="6">
        <f>IF(Overall!K961&lt;&gt;"",VALUE(Overall!K961),"")</f>
        <v>7.11</v>
      </c>
      <c r="N959" s="6">
        <f>IF(Overall!T961&lt;&gt;"",VALUE(Overall!T961),"")</f>
        <v>69.349999999999994</v>
      </c>
      <c r="O959" s="7">
        <f>IF(Overall!L961&lt;&gt;"", DATEVALUE(Overall!L961), "")</f>
        <v>45778</v>
      </c>
      <c r="P959" s="7">
        <f>IF(Overall!M961&lt;&gt;"", DATEVALUE(Overall!M961), "")</f>
        <v>45808</v>
      </c>
      <c r="Q959" s="7" t="str">
        <f>IF(Overall!S961&lt;&gt;"",_xlfn.VALUETOTEXT(Overall!S961),"")</f>
        <v>May</v>
      </c>
      <c r="R959" s="7">
        <f>IF(Overall!O961&lt;&gt;"", DATEVALUE(Overall!O961), "")</f>
        <v>45730</v>
      </c>
      <c r="S959" s="7">
        <f>IF(Overall!O961&lt;&gt;"", DATEVALUE(Overall!O961), "")</f>
        <v>45730</v>
      </c>
      <c r="T959" s="5">
        <f t="shared" si="29"/>
        <v>1</v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>
        <f>IF(Overall!$A961&lt;&gt;"",IF(AND(MONTH($O959) &lt;= 5, MONTH($P959) &gt;= 5), IF($T959 &lt;&gt; "", $H959/$T959, ""), ""),"")</f>
        <v>500000</v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 t="str">
        <f ca="1">IFERROR(IF(AND(NOW()&lt;= EOMONTH(DATE(YEAR($P959),5, 1), 0), Overall!$A961&lt;&gt;"", MONTH($O959) &lt;= 5, MONTH($P959) &gt;= 5), IF($T959 &lt;&gt; "", $H959/$T959, ""), ""), "")</f>
        <v/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0</v>
      </c>
    </row>
    <row r="960" spans="1:46" x14ac:dyDescent="0.25">
      <c r="A960" t="str">
        <f>_xlfn.VALUETOTEXT(Overall!A962)</f>
        <v>FY2025 PCHP</v>
      </c>
      <c r="B960" s="8">
        <f>IF(Overall!B962&lt;&gt;"", VALUE(Overall!B962), "")</f>
        <v>110</v>
      </c>
      <c r="C960" s="5" t="str">
        <f>IF(Overall!C962&lt;&gt;"",_xlfn.VALUETOTEXT(Overall!C962),"")</f>
        <v>25-1403-0804-25MLIL-PS-EG-110</v>
      </c>
      <c r="D960" s="5" t="str">
        <f>_xlfn.VALUETOTEXT(Overall!D962)</f>
        <v>EG</v>
      </c>
      <c r="E960" s="5" t="str">
        <f>IF(Overall!Q962&lt;&gt;"",_xlfn.VALUETOTEXT(Overall!Q962),"")</f>
        <v>MLIL</v>
      </c>
      <c r="F960" s="5" t="str">
        <f>IF(Overall!E962&lt;&gt;"",_xlfn.VALUETOTEXT(Overall!E962),"")</f>
        <v>Merrill Lynch International</v>
      </c>
      <c r="G960" s="5" t="str">
        <f>IF(Overall!R962&lt;&gt;"",_xlfn.VALUETOTEXT(Overall!R962),"")</f>
        <v>Asian</v>
      </c>
      <c r="H960" s="6">
        <f>IF(Overall!F962&lt;&gt;"",VALUE(Overall!F962),"")</f>
        <v>500000</v>
      </c>
      <c r="I960" s="6">
        <f>IF(Overall!G962&lt;&gt;"",VALUE(Overall!G962),"")</f>
        <v>77</v>
      </c>
      <c r="J960" s="6">
        <f>IF(Overall!H962&lt;&gt;"",VALUE(Overall!H962),"")</f>
        <v>64</v>
      </c>
      <c r="K960" s="6">
        <f>IF(Overall!I962&lt;&gt;"",VALUE(Overall!I962),"")</f>
        <v>8.15</v>
      </c>
      <c r="L960" s="6">
        <f>IF(Overall!J962&lt;&gt;"",VALUE(Overall!J962),"")</f>
        <v>1.04</v>
      </c>
      <c r="M960" s="6">
        <f>IF(Overall!K962&lt;&gt;"",VALUE(Overall!K962),"")</f>
        <v>7.11</v>
      </c>
      <c r="N960" s="6">
        <f>IF(Overall!T962&lt;&gt;"",VALUE(Overall!T962),"")</f>
        <v>69.400000000000006</v>
      </c>
      <c r="O960" s="7">
        <f>IF(Overall!L962&lt;&gt;"", DATEVALUE(Overall!L962), "")</f>
        <v>45778</v>
      </c>
      <c r="P960" s="7">
        <f>IF(Overall!M962&lt;&gt;"", DATEVALUE(Overall!M962), "")</f>
        <v>45808</v>
      </c>
      <c r="Q960" s="7" t="str">
        <f>IF(Overall!S962&lt;&gt;"",_xlfn.VALUETOTEXT(Overall!S962),"")</f>
        <v>May</v>
      </c>
      <c r="R960" s="7">
        <f>IF(Overall!O962&lt;&gt;"", DATEVALUE(Overall!O962), "")</f>
        <v>45730</v>
      </c>
      <c r="S960" s="7">
        <f>IF(Overall!O962&lt;&gt;"", DATEVALUE(Overall!O962), "")</f>
        <v>45730</v>
      </c>
      <c r="T960" s="5">
        <f t="shared" si="29"/>
        <v>1</v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>
        <f>IF(Overall!$A962&lt;&gt;"",IF(AND(MONTH($O960) &lt;= 5, MONTH($P960) &gt;= 5), IF($T960 &lt;&gt; "", $H960/$T960, ""), ""),"")</f>
        <v>500000</v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 t="str">
        <f ca="1">IFERROR(IF(AND(NOW()&lt;= EOMONTH(DATE(YEAR($P960),5, 1), 0), Overall!$A962&lt;&gt;"", MONTH($O960) &lt;= 5, MONTH($P960) &gt;= 5), IF($T960 &lt;&gt; "", $H960/$T960, ""), ""), "")</f>
        <v/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0</v>
      </c>
    </row>
    <row r="961" spans="1:46" x14ac:dyDescent="0.25">
      <c r="A961" t="str">
        <f>_xlfn.VALUETOTEXT(Overall!A963)</f>
        <v>FY2025 PCHP</v>
      </c>
      <c r="B961" s="8">
        <f>IF(Overall!B963&lt;&gt;"", VALUE(Overall!B963), "")</f>
        <v>111</v>
      </c>
      <c r="C961" s="5" t="str">
        <f>IF(Overall!C963&lt;&gt;"",_xlfn.VALUETOTEXT(Overall!C963),"")</f>
        <v>25-1403-0804-25JPMC-PS-HZ-111</v>
      </c>
      <c r="D961" s="5" t="str">
        <f>_xlfn.VALUETOTEXT(Overall!D963)</f>
        <v>HZ</v>
      </c>
      <c r="E961" s="5" t="str">
        <f>IF(Overall!Q963&lt;&gt;"",_xlfn.VALUETOTEXT(Overall!Q963),"")</f>
        <v>JPMC</v>
      </c>
      <c r="F961" s="5" t="str">
        <f>IF(Overall!E963&lt;&gt;"",_xlfn.VALUETOTEXT(Overall!E963),"")</f>
        <v>JP Morgan Chase Bank NA</v>
      </c>
      <c r="G961" s="5" t="str">
        <f>IF(Overall!R963&lt;&gt;"",_xlfn.VALUETOTEXT(Overall!R963),"")</f>
        <v>Asian</v>
      </c>
      <c r="H961" s="6">
        <f>IF(Overall!F963&lt;&gt;"",VALUE(Overall!F963),"")</f>
        <v>500000</v>
      </c>
      <c r="I961" s="6">
        <f>IF(Overall!G963&lt;&gt;"",VALUE(Overall!G963),"")</f>
        <v>77</v>
      </c>
      <c r="J961" s="6">
        <f>IF(Overall!H963&lt;&gt;"",VALUE(Overall!H963),"")</f>
        <v>64</v>
      </c>
      <c r="K961" s="6">
        <f>IF(Overall!I963&lt;&gt;"",VALUE(Overall!I963),"")</f>
        <v>8.01</v>
      </c>
      <c r="L961" s="6">
        <f>IF(Overall!J963&lt;&gt;"",VALUE(Overall!J963),"")</f>
        <v>1</v>
      </c>
      <c r="M961" s="6">
        <f>IF(Overall!K963&lt;&gt;"",VALUE(Overall!K963),"")</f>
        <v>7.01</v>
      </c>
      <c r="N961" s="6">
        <f>IF(Overall!T963&lt;&gt;"",VALUE(Overall!T963),"")</f>
        <v>69.53</v>
      </c>
      <c r="O961" s="7">
        <f>IF(Overall!L963&lt;&gt;"", DATEVALUE(Overall!L963), "")</f>
        <v>45778</v>
      </c>
      <c r="P961" s="7">
        <f>IF(Overall!M963&lt;&gt;"", DATEVALUE(Overall!M963), "")</f>
        <v>45808</v>
      </c>
      <c r="Q961" s="7" t="str">
        <f>IF(Overall!S963&lt;&gt;"",_xlfn.VALUETOTEXT(Overall!S963),"")</f>
        <v>May</v>
      </c>
      <c r="R961" s="7">
        <f>IF(Overall!O963&lt;&gt;"", DATEVALUE(Overall!O963), "")</f>
        <v>45730</v>
      </c>
      <c r="S961" s="7">
        <f>IF(Overall!O963&lt;&gt;"", DATEVALUE(Overall!O963), "")</f>
        <v>45730</v>
      </c>
      <c r="T961" s="5">
        <f t="shared" si="29"/>
        <v>1</v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>
        <f>IF(Overall!$A963&lt;&gt;"",IF(AND(MONTH($O961) &lt;= 5, MONTH($P961) &gt;= 5), IF($T961 &lt;&gt; "", $H961/$T961, ""), ""),"")</f>
        <v>500000</v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 t="str">
        <f ca="1">IFERROR(IF(AND(NOW()&lt;= EOMONTH(DATE(YEAR($P961),5, 1), 0), Overall!$A963&lt;&gt;"", MONTH($O961) &lt;= 5, MONTH($P961) &gt;= 5), IF($T961 &lt;&gt; "", $H961/$T961, ""), ""), "")</f>
        <v/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0</v>
      </c>
    </row>
    <row r="962" spans="1:46" x14ac:dyDescent="0.25">
      <c r="A962" t="str">
        <f>_xlfn.VALUETOTEXT(Overall!A964)</f>
        <v>FY2025 PCHP</v>
      </c>
      <c r="B962" s="8">
        <f>IF(Overall!B964&lt;&gt;"", VALUE(Overall!B964), "")</f>
        <v>112</v>
      </c>
      <c r="C962" s="5" t="str">
        <f>IF(Overall!C964&lt;&gt;"",_xlfn.VALUETOTEXT(Overall!C964),"")</f>
        <v>25-1403-0804-25MSCG-PS-HZ-112</v>
      </c>
      <c r="D962" s="5" t="str">
        <f>_xlfn.VALUETOTEXT(Overall!D964)</f>
        <v>HZ</v>
      </c>
      <c r="E962" s="5" t="str">
        <f>IF(Overall!Q964&lt;&gt;"",_xlfn.VALUETOTEXT(Overall!Q964),"")</f>
        <v>MSCG</v>
      </c>
      <c r="F962" s="5" t="str">
        <f>IF(Overall!E964&lt;&gt;"",_xlfn.VALUETOTEXT(Overall!E964),"")</f>
        <v>Morgan Stanley Capital Group (Singapore) Pte</v>
      </c>
      <c r="G962" s="5" t="str">
        <f>IF(Overall!R964&lt;&gt;"",_xlfn.VALUETOTEXT(Overall!R964),"")</f>
        <v>Asian</v>
      </c>
      <c r="H962" s="6">
        <f>IF(Overall!F964&lt;&gt;"",VALUE(Overall!F964),"")</f>
        <v>500000</v>
      </c>
      <c r="I962" s="6">
        <f>IF(Overall!G964&lt;&gt;"",VALUE(Overall!G964),"")</f>
        <v>77</v>
      </c>
      <c r="J962" s="6">
        <f>IF(Overall!H964&lt;&gt;"",VALUE(Overall!H964),"")</f>
        <v>64</v>
      </c>
      <c r="K962" s="6">
        <f>IF(Overall!I964&lt;&gt;"",VALUE(Overall!I964),"")</f>
        <v>8.0299999999999994</v>
      </c>
      <c r="L962" s="6">
        <f>IF(Overall!J964&lt;&gt;"",VALUE(Overall!J964),"")</f>
        <v>1.01</v>
      </c>
      <c r="M962" s="6">
        <f>IF(Overall!K964&lt;&gt;"",VALUE(Overall!K964),"")</f>
        <v>7.02</v>
      </c>
      <c r="N962" s="6">
        <f>IF(Overall!T964&lt;&gt;"",VALUE(Overall!T964),"")</f>
        <v>69.58</v>
      </c>
      <c r="O962" s="7">
        <f>IF(Overall!L964&lt;&gt;"", DATEVALUE(Overall!L964), "")</f>
        <v>45778</v>
      </c>
      <c r="P962" s="7">
        <f>IF(Overall!M964&lt;&gt;"", DATEVALUE(Overall!M964), "")</f>
        <v>45808</v>
      </c>
      <c r="Q962" s="7" t="str">
        <f>IF(Overall!S964&lt;&gt;"",_xlfn.VALUETOTEXT(Overall!S964),"")</f>
        <v>May</v>
      </c>
      <c r="R962" s="7">
        <f>IF(Overall!O964&lt;&gt;"", DATEVALUE(Overall!O964), "")</f>
        <v>45730</v>
      </c>
      <c r="S962" s="7">
        <f>IF(Overall!O964&lt;&gt;"", DATEVALUE(Overall!O964), "")</f>
        <v>45730</v>
      </c>
      <c r="T962" s="5">
        <f t="shared" ref="T962:T1025" si="31">IF(AND(O962&lt;&gt;"", P962&lt;&gt;""), DATEDIF(O962, P962, "M") + 1, "")</f>
        <v>1</v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>
        <f>IF(Overall!$A964&lt;&gt;"",IF(AND(MONTH($O962) &lt;= 5, MONTH($P962) &gt;= 5), IF($T962 &lt;&gt; "", $H962/$T962, ""), ""),"")</f>
        <v>500000</v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 t="str">
        <f ca="1">IFERROR(IF(AND(NOW()&lt;= EOMONTH(DATE(YEAR($P962),5, 1), 0), Overall!$A964&lt;&gt;"", MONTH($O962) &lt;= 5, MONTH($P962) &gt;= 5), IF($T962 &lt;&gt; "", $H962/$T962, ""), ""), "")</f>
        <v/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0</v>
      </c>
    </row>
    <row r="963" spans="1:46" x14ac:dyDescent="0.25">
      <c r="A963" t="str">
        <f>_xlfn.VALUETOTEXT(Overall!A965)</f>
        <v>FY2025 PCHP</v>
      </c>
      <c r="B963" s="8">
        <f>IF(Overall!B965&lt;&gt;"", VALUE(Overall!B965), "")</f>
        <v>113</v>
      </c>
      <c r="C963" s="5" t="str">
        <f>IF(Overall!C965&lt;&gt;"",_xlfn.VALUETOTEXT(Overall!C965),"")</f>
        <v>25-1403-0804-25CITI-PS-DS-113</v>
      </c>
      <c r="D963" s="5" t="str">
        <f>_xlfn.VALUETOTEXT(Overall!D965)</f>
        <v>DS</v>
      </c>
      <c r="E963" s="5" t="str">
        <f>IF(Overall!Q965&lt;&gt;"",_xlfn.VALUETOTEXT(Overall!Q965),"")</f>
        <v>CITI</v>
      </c>
      <c r="F963" s="5" t="str">
        <f>IF(Overall!E965&lt;&gt;"",_xlfn.VALUETOTEXT(Overall!E965),"")</f>
        <v>Citibank Bhd</v>
      </c>
      <c r="G963" s="5" t="str">
        <f>IF(Overall!R965&lt;&gt;"",_xlfn.VALUETOTEXT(Overall!R965),"")</f>
        <v>Asian</v>
      </c>
      <c r="H963" s="6">
        <f>IF(Overall!F965&lt;&gt;"",VALUE(Overall!F965),"")</f>
        <v>500000</v>
      </c>
      <c r="I963" s="6">
        <f>IF(Overall!G965&lt;&gt;"",VALUE(Overall!G965),"")</f>
        <v>77</v>
      </c>
      <c r="J963" s="6">
        <f>IF(Overall!H965&lt;&gt;"",VALUE(Overall!H965),"")</f>
        <v>64</v>
      </c>
      <c r="K963" s="6">
        <f>IF(Overall!I965&lt;&gt;"",VALUE(Overall!I965),"")</f>
        <v>8.06</v>
      </c>
      <c r="L963" s="6">
        <f>IF(Overall!J965&lt;&gt;"",VALUE(Overall!J965),"")</f>
        <v>1.05</v>
      </c>
      <c r="M963" s="6">
        <f>IF(Overall!K965&lt;&gt;"",VALUE(Overall!K965),"")</f>
        <v>7.01</v>
      </c>
      <c r="N963" s="6">
        <f>IF(Overall!T965&lt;&gt;"",VALUE(Overall!T965),"")</f>
        <v>69.5</v>
      </c>
      <c r="O963" s="7">
        <f>IF(Overall!L965&lt;&gt;"", DATEVALUE(Overall!L965), "")</f>
        <v>45778</v>
      </c>
      <c r="P963" s="7">
        <f>IF(Overall!M965&lt;&gt;"", DATEVALUE(Overall!M965), "")</f>
        <v>45808</v>
      </c>
      <c r="Q963" s="7" t="str">
        <f>IF(Overall!S965&lt;&gt;"",_xlfn.VALUETOTEXT(Overall!S965),"")</f>
        <v>May</v>
      </c>
      <c r="R963" s="7">
        <f>IF(Overall!O965&lt;&gt;"", DATEVALUE(Overall!O965), "")</f>
        <v>45730</v>
      </c>
      <c r="S963" s="7">
        <f>IF(Overall!O965&lt;&gt;"", DATEVALUE(Overall!O965), "")</f>
        <v>45730</v>
      </c>
      <c r="T963" s="5">
        <f t="shared" si="31"/>
        <v>1</v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>
        <f>IF(Overall!$A965&lt;&gt;"",IF(AND(MONTH($O963) &lt;= 5, MONTH($P963) &gt;= 5), IF($T963 &lt;&gt; "", $H963/$T963, ""), ""),"")</f>
        <v>500000</v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 t="str">
        <f ca="1">IFERROR(IF(AND(NOW()&lt;= EOMONTH(DATE(YEAR($P963),5, 1), 0), Overall!$A965&lt;&gt;"", MONTH($O963) &lt;= 5, MONTH($P963) &gt;= 5), IF($T963 &lt;&gt; "", $H963/$T963, ""), ""), "")</f>
        <v/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0</v>
      </c>
    </row>
    <row r="964" spans="1:46" x14ac:dyDescent="0.25">
      <c r="A964" t="str">
        <f>_xlfn.VALUETOTEXT(Overall!A966)</f>
        <v>FY2025 PCHP</v>
      </c>
      <c r="B964" s="8">
        <f>IF(Overall!B966&lt;&gt;"", VALUE(Overall!B966), "")</f>
        <v>114</v>
      </c>
      <c r="C964" s="5" t="str">
        <f>IF(Overall!C966&lt;&gt;"",_xlfn.VALUETOTEXT(Overall!C966),"")</f>
        <v>25-1403-0804-25CIMB-PS-HZ-114</v>
      </c>
      <c r="D964" s="5" t="str">
        <f>_xlfn.VALUETOTEXT(Overall!D966)</f>
        <v>HZ</v>
      </c>
      <c r="E964" s="5" t="str">
        <f>IF(Overall!Q966&lt;&gt;"",_xlfn.VALUETOTEXT(Overall!Q966),"")</f>
        <v>CIMB</v>
      </c>
      <c r="F964" s="5" t="str">
        <f>IF(Overall!E966&lt;&gt;"",_xlfn.VALUETOTEXT(Overall!E966),"")</f>
        <v>CIMB Bank Bhd</v>
      </c>
      <c r="G964" s="5" t="str">
        <f>IF(Overall!R966&lt;&gt;"",_xlfn.VALUETOTEXT(Overall!R966),"")</f>
        <v>Asian</v>
      </c>
      <c r="H964" s="6">
        <f>IF(Overall!F966&lt;&gt;"",VALUE(Overall!F966),"")</f>
        <v>500000</v>
      </c>
      <c r="I964" s="6">
        <f>IF(Overall!G966&lt;&gt;"",VALUE(Overall!G966),"")</f>
        <v>77</v>
      </c>
      <c r="J964" s="6">
        <f>IF(Overall!H966&lt;&gt;"",VALUE(Overall!H966),"")</f>
        <v>64</v>
      </c>
      <c r="K964" s="6">
        <f>IF(Overall!I966&lt;&gt;"",VALUE(Overall!I966),"")</f>
        <v>8.02</v>
      </c>
      <c r="L964" s="6">
        <f>IF(Overall!J966&lt;&gt;"",VALUE(Overall!J966),"")</f>
        <v>1</v>
      </c>
      <c r="M964" s="6">
        <f>IF(Overall!K966&lt;&gt;"",VALUE(Overall!K966),"")</f>
        <v>7.02</v>
      </c>
      <c r="N964" s="6">
        <f>IF(Overall!T966&lt;&gt;"",VALUE(Overall!T966),"")</f>
        <v>69.58</v>
      </c>
      <c r="O964" s="7">
        <f>IF(Overall!L966&lt;&gt;"", DATEVALUE(Overall!L966), "")</f>
        <v>45778</v>
      </c>
      <c r="P964" s="7">
        <f>IF(Overall!M966&lt;&gt;"", DATEVALUE(Overall!M966), "")</f>
        <v>45808</v>
      </c>
      <c r="Q964" s="7" t="str">
        <f>IF(Overall!S966&lt;&gt;"",_xlfn.VALUETOTEXT(Overall!S966),"")</f>
        <v>May</v>
      </c>
      <c r="R964" s="7">
        <f>IF(Overall!O966&lt;&gt;"", DATEVALUE(Overall!O966), "")</f>
        <v>45730</v>
      </c>
      <c r="S964" s="7">
        <f>IF(Overall!O966&lt;&gt;"", DATEVALUE(Overall!O966), "")</f>
        <v>45730</v>
      </c>
      <c r="T964" s="5">
        <f t="shared" si="31"/>
        <v>1</v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>
        <f>IF(Overall!$A966&lt;&gt;"",IF(AND(MONTH($O964) &lt;= 5, MONTH($P964) &gt;= 5), IF($T964 &lt;&gt; "", $H964/$T964, ""), ""),"")</f>
        <v>500000</v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 t="str">
        <f ca="1">IFERROR(IF(AND(NOW()&lt;= EOMONTH(DATE(YEAR($P964),5, 1), 0), Overall!$A966&lt;&gt;"", MONTH($O964) &lt;= 5, MONTH($P964) &gt;= 5), IF($T964 &lt;&gt; "", $H964/$T964, ""), ""), "")</f>
        <v/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0</v>
      </c>
    </row>
    <row r="965" spans="1:46" x14ac:dyDescent="0.25">
      <c r="A965" t="str">
        <f>_xlfn.VALUETOTEXT(Overall!A967)</f>
        <v>FY2025 PCHP</v>
      </c>
      <c r="B965" s="8">
        <f>IF(Overall!B967&lt;&gt;"", VALUE(Overall!B967), "")</f>
        <v>115</v>
      </c>
      <c r="C965" s="5" t="str">
        <f>IF(Overall!C967&lt;&gt;"",_xlfn.VALUETOTEXT(Overall!C967),"")</f>
        <v>25-1403-0804-25SCBS-PS-DS-115</v>
      </c>
      <c r="D965" s="5" t="str">
        <f>_xlfn.VALUETOTEXT(Overall!D967)</f>
        <v>DS</v>
      </c>
      <c r="E965" s="5" t="str">
        <f>IF(Overall!Q967&lt;&gt;"",_xlfn.VALUETOTEXT(Overall!Q967),"")</f>
        <v>SCBS</v>
      </c>
      <c r="F965" s="5" t="str">
        <f>IF(Overall!E967&lt;&gt;"",_xlfn.VALUETOTEXT(Overall!E967),"")</f>
        <v>Standard Chartered Saadiq Berhad</v>
      </c>
      <c r="G965" s="5" t="str">
        <f>IF(Overall!R967&lt;&gt;"",_xlfn.VALUETOTEXT(Overall!R967),"")</f>
        <v>Asian</v>
      </c>
      <c r="H965" s="6">
        <f>IF(Overall!F967&lt;&gt;"",VALUE(Overall!F967),"")</f>
        <v>500000</v>
      </c>
      <c r="I965" s="6">
        <f>IF(Overall!G967&lt;&gt;"",VALUE(Overall!G967),"")</f>
        <v>77</v>
      </c>
      <c r="J965" s="6">
        <f>IF(Overall!H967&lt;&gt;"",VALUE(Overall!H967),"")</f>
        <v>64</v>
      </c>
      <c r="K965" s="6">
        <f>IF(Overall!I967&lt;&gt;"",VALUE(Overall!I967),"")</f>
        <v>8</v>
      </c>
      <c r="L965" s="6">
        <f>IF(Overall!J967&lt;&gt;"",VALUE(Overall!J967),"")</f>
        <v>1</v>
      </c>
      <c r="M965" s="6">
        <f>IF(Overall!K967&lt;&gt;"",VALUE(Overall!K967),"")</f>
        <v>7</v>
      </c>
      <c r="N965" s="6">
        <f>IF(Overall!T967&lt;&gt;"",VALUE(Overall!T967),"")</f>
        <v>69.540000000000006</v>
      </c>
      <c r="O965" s="7">
        <f>IF(Overall!L967&lt;&gt;"", DATEVALUE(Overall!L967), "")</f>
        <v>45778</v>
      </c>
      <c r="P965" s="7">
        <f>IF(Overall!M967&lt;&gt;"", DATEVALUE(Overall!M967), "")</f>
        <v>45808</v>
      </c>
      <c r="Q965" s="7" t="str">
        <f>IF(Overall!S967&lt;&gt;"",_xlfn.VALUETOTEXT(Overall!S967),"")</f>
        <v>May</v>
      </c>
      <c r="R965" s="7">
        <f>IF(Overall!O967&lt;&gt;"", DATEVALUE(Overall!O967), "")</f>
        <v>45730</v>
      </c>
      <c r="S965" s="7">
        <f>IF(Overall!O967&lt;&gt;"", DATEVALUE(Overall!O967), "")</f>
        <v>45730</v>
      </c>
      <c r="T965" s="5">
        <f t="shared" si="31"/>
        <v>1</v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>
        <f>IF(Overall!$A967&lt;&gt;"",IF(AND(MONTH($O965) &lt;= 5, MONTH($P965) &gt;= 5), IF($T965 &lt;&gt; "", $H965/$T965, ""), ""),"")</f>
        <v>500000</v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 t="str">
        <f ca="1">IFERROR(IF(AND(NOW()&lt;= EOMONTH(DATE(YEAR($P965),5, 1), 0), Overall!$A967&lt;&gt;"", MONTH($O965) &lt;= 5, MONTH($P965) &gt;= 5), IF($T965 &lt;&gt; "", $H965/$T965, ""), ""), "")</f>
        <v/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0</v>
      </c>
    </row>
    <row r="966" spans="1:46" x14ac:dyDescent="0.25">
      <c r="A966" t="str">
        <f>_xlfn.VALUETOTEXT(Overall!A968)</f>
        <v>FY2025 PCHP</v>
      </c>
      <c r="B966" s="8">
        <f>IF(Overall!B968&lt;&gt;"", VALUE(Overall!B968), "")</f>
        <v>116</v>
      </c>
      <c r="C966" s="5" t="str">
        <f>IF(Overall!C968&lt;&gt;"",_xlfn.VALUETOTEXT(Overall!C968),"")</f>
        <v>25-1403-0804-25CIMI-PS-DS-116</v>
      </c>
      <c r="D966" s="5" t="str">
        <f>_xlfn.VALUETOTEXT(Overall!D968)</f>
        <v>DS</v>
      </c>
      <c r="E966" s="5" t="str">
        <f>IF(Overall!Q968&lt;&gt;"",_xlfn.VALUETOTEXT(Overall!Q968),"")</f>
        <v>CIMI</v>
      </c>
      <c r="F966" s="5" t="str">
        <f>IF(Overall!E968&lt;&gt;"",_xlfn.VALUETOTEXT(Overall!E968),"")</f>
        <v>CIMB Islamic Bank Berhad</v>
      </c>
      <c r="G966" s="5" t="str">
        <f>IF(Overall!R968&lt;&gt;"",_xlfn.VALUETOTEXT(Overall!R968),"")</f>
        <v>Asian</v>
      </c>
      <c r="H966" s="6">
        <f>IF(Overall!F968&lt;&gt;"",VALUE(Overall!F968),"")</f>
        <v>500000</v>
      </c>
      <c r="I966" s="6">
        <f>IF(Overall!G968&lt;&gt;"",VALUE(Overall!G968),"")</f>
        <v>77</v>
      </c>
      <c r="J966" s="6">
        <f>IF(Overall!H968&lt;&gt;"",VALUE(Overall!H968),"")</f>
        <v>64</v>
      </c>
      <c r="K966" s="6">
        <f>IF(Overall!I968&lt;&gt;"",VALUE(Overall!I968),"")</f>
        <v>8.02</v>
      </c>
      <c r="L966" s="6">
        <f>IF(Overall!J968&lt;&gt;"",VALUE(Overall!J968),"")</f>
        <v>1</v>
      </c>
      <c r="M966" s="6">
        <f>IF(Overall!K968&lt;&gt;"",VALUE(Overall!K968),"")</f>
        <v>7.02</v>
      </c>
      <c r="N966" s="6">
        <f>IF(Overall!T968&lt;&gt;"",VALUE(Overall!T968),"")</f>
        <v>69.58</v>
      </c>
      <c r="O966" s="7">
        <f>IF(Overall!L968&lt;&gt;"", DATEVALUE(Overall!L968), "")</f>
        <v>45778</v>
      </c>
      <c r="P966" s="7">
        <f>IF(Overall!M968&lt;&gt;"", DATEVALUE(Overall!M968), "")</f>
        <v>45808</v>
      </c>
      <c r="Q966" s="7" t="str">
        <f>IF(Overall!S968&lt;&gt;"",_xlfn.VALUETOTEXT(Overall!S968),"")</f>
        <v>May</v>
      </c>
      <c r="R966" s="7">
        <f>IF(Overall!O968&lt;&gt;"", DATEVALUE(Overall!O968), "")</f>
        <v>45730</v>
      </c>
      <c r="S966" s="7">
        <f>IF(Overall!O968&lt;&gt;"", DATEVALUE(Overall!O968), "")</f>
        <v>45730</v>
      </c>
      <c r="T966" s="5">
        <f t="shared" si="31"/>
        <v>1</v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>
        <f>IF(Overall!$A968&lt;&gt;"",IF(AND(MONTH($O966) &lt;= 5, MONTH($P966) &gt;= 5), IF($T966 &lt;&gt; "", $H966/$T966, ""), ""),"")</f>
        <v>500000</v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 t="str">
        <f ca="1">IFERROR(IF(AND(NOW()&lt;= EOMONTH(DATE(YEAR($P966),5, 1), 0), Overall!$A968&lt;&gt;"", MONTH($O966) &lt;= 5, MONTH($P966) &gt;= 5), IF($T966 &lt;&gt; "", $H966/$T966, ""), ""), "")</f>
        <v/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0</v>
      </c>
    </row>
    <row r="967" spans="1:46" x14ac:dyDescent="0.25">
      <c r="A967" t="str">
        <f>_xlfn.VALUETOTEXT(Overall!A969)</f>
        <v>FY2025 PCHP</v>
      </c>
      <c r="B967" s="8">
        <f>IF(Overall!B969&lt;&gt;"", VALUE(Overall!B969), "")</f>
        <v>117</v>
      </c>
      <c r="C967" s="5" t="str">
        <f>IF(Overall!C969&lt;&gt;"",_xlfn.VALUETOTEXT(Overall!C969),"")</f>
        <v>25-1703-0904-25MSCG-PS-EG-117</v>
      </c>
      <c r="D967" s="5" t="str">
        <f>_xlfn.VALUETOTEXT(Overall!D969)</f>
        <v>EG</v>
      </c>
      <c r="E967" s="5" t="str">
        <f>IF(Overall!Q969&lt;&gt;"",_xlfn.VALUETOTEXT(Overall!Q969),"")</f>
        <v>MSCG</v>
      </c>
      <c r="F967" s="5" t="str">
        <f>IF(Overall!E969&lt;&gt;"",_xlfn.VALUETOTEXT(Overall!E969),"")</f>
        <v>Morgan Stanley Capital Group (Singapore) Pte</v>
      </c>
      <c r="G967" s="5" t="str">
        <f>IF(Overall!R969&lt;&gt;"",_xlfn.VALUETOTEXT(Overall!R969),"")</f>
        <v>Asian</v>
      </c>
      <c r="H967" s="6">
        <f>IF(Overall!F969&lt;&gt;"",VALUE(Overall!F969),"")</f>
        <v>1000000</v>
      </c>
      <c r="I967" s="6">
        <f>IF(Overall!G969&lt;&gt;"",VALUE(Overall!G969),"")</f>
        <v>77</v>
      </c>
      <c r="J967" s="6">
        <f>IF(Overall!H969&lt;&gt;"",VALUE(Overall!H969),"")</f>
        <v>64</v>
      </c>
      <c r="K967" s="6">
        <f>IF(Overall!I969&lt;&gt;"",VALUE(Overall!I969),"")</f>
        <v>8.4</v>
      </c>
      <c r="L967" s="6">
        <f>IF(Overall!J969&lt;&gt;"",VALUE(Overall!J969),"")</f>
        <v>1.5</v>
      </c>
      <c r="M967" s="6">
        <f>IF(Overall!K969&lt;&gt;"",VALUE(Overall!K969),"")</f>
        <v>6.9</v>
      </c>
      <c r="N967" s="6">
        <f>IF(Overall!T969&lt;&gt;"",VALUE(Overall!T969),"")</f>
        <v>69.58</v>
      </c>
      <c r="O967" s="7">
        <f>IF(Overall!L969&lt;&gt;"", DATEVALUE(Overall!L969), "")</f>
        <v>45809</v>
      </c>
      <c r="P967" s="7">
        <f>IF(Overall!M969&lt;&gt;"", DATEVALUE(Overall!M969), "")</f>
        <v>45838</v>
      </c>
      <c r="Q967" s="7" t="str">
        <f>IF(Overall!S969&lt;&gt;"",_xlfn.VALUETOTEXT(Overall!S969),"")</f>
        <v>Jun</v>
      </c>
      <c r="R967" s="7">
        <f>IF(Overall!O969&lt;&gt;"", DATEVALUE(Overall!O969), "")</f>
        <v>45733</v>
      </c>
      <c r="S967" s="7">
        <f>IF(Overall!O969&lt;&gt;"", DATEVALUE(Overall!O969), "")</f>
        <v>45733</v>
      </c>
      <c r="T967" s="5">
        <f t="shared" si="31"/>
        <v>1</v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>
        <f>IF(Overall!$A969&lt;&gt;"",IF(AND(MONTH($O967) &lt;= 6, MONTH($P967) &gt;= 6), IF($T967 &lt;&gt; "", $H967/$T967, ""), ""),"")</f>
        <v>1000000</v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 t="str">
        <f ca="1">IFERROR(IF(AND(NOW()&lt;= EOMONTH(DATE(YEAR($P967),6, 1), 0), Overall!$A969&lt;&gt;"", MONTH($O967) &lt;= 6, MONTH($P967) &gt;= 6), IF($T967 &lt;&gt; "", $H967/$T967, ""), ""), "")</f>
        <v/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0</v>
      </c>
    </row>
    <row r="968" spans="1:46" x14ac:dyDescent="0.25">
      <c r="A968" t="str">
        <f>_xlfn.VALUETOTEXT(Overall!A970)</f>
        <v>FY2025 PCHP</v>
      </c>
      <c r="B968" s="8">
        <f>IF(Overall!B970&lt;&gt;"", VALUE(Overall!B970), "")</f>
        <v>118</v>
      </c>
      <c r="C968" s="5" t="str">
        <f>IF(Overall!C970&lt;&gt;"",_xlfn.VALUETOTEXT(Overall!C970),"")</f>
        <v>25-1703-0904-25JPMC-PS-EG-118</v>
      </c>
      <c r="D968" s="5" t="str">
        <f>_xlfn.VALUETOTEXT(Overall!D970)</f>
        <v>EG</v>
      </c>
      <c r="E968" s="5" t="str">
        <f>IF(Overall!Q970&lt;&gt;"",_xlfn.VALUETOTEXT(Overall!Q970),"")</f>
        <v>JPMC</v>
      </c>
      <c r="F968" s="5" t="str">
        <f>IF(Overall!E970&lt;&gt;"",_xlfn.VALUETOTEXT(Overall!E970),"")</f>
        <v>JP Morgan Chase Bank NA</v>
      </c>
      <c r="G968" s="5" t="str">
        <f>IF(Overall!R970&lt;&gt;"",_xlfn.VALUETOTEXT(Overall!R970),"")</f>
        <v>Asian</v>
      </c>
      <c r="H968" s="6">
        <f>IF(Overall!F970&lt;&gt;"",VALUE(Overall!F970),"")</f>
        <v>500000</v>
      </c>
      <c r="I968" s="6">
        <f>IF(Overall!G970&lt;&gt;"",VALUE(Overall!G970),"")</f>
        <v>77</v>
      </c>
      <c r="J968" s="6">
        <f>IF(Overall!H970&lt;&gt;"",VALUE(Overall!H970),"")</f>
        <v>64</v>
      </c>
      <c r="K968" s="6">
        <f>IF(Overall!I970&lt;&gt;"",VALUE(Overall!I970),"")</f>
        <v>8.4499999999999993</v>
      </c>
      <c r="L968" s="6">
        <f>IF(Overall!J970&lt;&gt;"",VALUE(Overall!J970),"")</f>
        <v>1.55</v>
      </c>
      <c r="M968" s="6">
        <f>IF(Overall!K970&lt;&gt;"",VALUE(Overall!K970),"")</f>
        <v>6.9</v>
      </c>
      <c r="N968" s="6">
        <f>IF(Overall!T970&lt;&gt;"",VALUE(Overall!T970),"")</f>
        <v>69.650000000000006</v>
      </c>
      <c r="O968" s="7">
        <f>IF(Overall!L970&lt;&gt;"", DATEVALUE(Overall!L970), "")</f>
        <v>45809</v>
      </c>
      <c r="P968" s="7">
        <f>IF(Overall!M970&lt;&gt;"", DATEVALUE(Overall!M970), "")</f>
        <v>45838</v>
      </c>
      <c r="Q968" s="7" t="str">
        <f>IF(Overall!S970&lt;&gt;"",_xlfn.VALUETOTEXT(Overall!S970),"")</f>
        <v>Jun</v>
      </c>
      <c r="R968" s="7">
        <f>IF(Overall!O970&lt;&gt;"", DATEVALUE(Overall!O970), "")</f>
        <v>45733</v>
      </c>
      <c r="S968" s="7">
        <f>IF(Overall!O970&lt;&gt;"", DATEVALUE(Overall!O970), "")</f>
        <v>45733</v>
      </c>
      <c r="T968" s="5">
        <f t="shared" si="31"/>
        <v>1</v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>
        <f>IF(Overall!$A970&lt;&gt;"",IF(AND(MONTH($O968) &lt;= 6, MONTH($P968) &gt;= 6), IF($T968 &lt;&gt; "", $H968/$T968, ""), ""),"")</f>
        <v>500000</v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 t="str">
        <f ca="1">IFERROR(IF(AND(NOW()&lt;= EOMONTH(DATE(YEAR($P968),6, 1), 0), Overall!$A970&lt;&gt;"", MONTH($O968) &lt;= 6, MONTH($P968) &gt;= 6), IF($T968 &lt;&gt; "", $H968/$T968, ""), ""), "")</f>
        <v/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0</v>
      </c>
    </row>
    <row r="969" spans="1:46" x14ac:dyDescent="0.25">
      <c r="A969" t="str">
        <f>_xlfn.VALUETOTEXT(Overall!A971)</f>
        <v>FY2025 PCHP</v>
      </c>
      <c r="B969" s="8">
        <f>IF(Overall!B971&lt;&gt;"", VALUE(Overall!B971), "")</f>
        <v>119</v>
      </c>
      <c r="C969" s="5" t="str">
        <f>IF(Overall!C971&lt;&gt;"",_xlfn.VALUETOTEXT(Overall!C971),"")</f>
        <v>25-1703-0904-25SCBB-PS-EG-119</v>
      </c>
      <c r="D969" s="5" t="str">
        <f>_xlfn.VALUETOTEXT(Overall!D971)</f>
        <v>EG</v>
      </c>
      <c r="E969" s="5" t="str">
        <f>IF(Overall!Q971&lt;&gt;"",_xlfn.VALUETOTEXT(Overall!Q971),"")</f>
        <v>SCBB</v>
      </c>
      <c r="F969" s="5" t="str">
        <f>IF(Overall!E971&lt;&gt;"",_xlfn.VALUETOTEXT(Overall!E971),"")</f>
        <v>Standard Chartered Bank (M) Bhd</v>
      </c>
      <c r="G969" s="5" t="str">
        <f>IF(Overall!R971&lt;&gt;"",_xlfn.VALUETOTEXT(Overall!R971),"")</f>
        <v>Asian</v>
      </c>
      <c r="H969" s="6">
        <f>IF(Overall!F971&lt;&gt;"",VALUE(Overall!F971),"")</f>
        <v>1000000</v>
      </c>
      <c r="I969" s="6">
        <f>IF(Overall!G971&lt;&gt;"",VALUE(Overall!G971),"")</f>
        <v>77</v>
      </c>
      <c r="J969" s="6">
        <f>IF(Overall!H971&lt;&gt;"",VALUE(Overall!H971),"")</f>
        <v>64</v>
      </c>
      <c r="K969" s="6">
        <f>IF(Overall!I971&lt;&gt;"",VALUE(Overall!I971),"")</f>
        <v>8.35</v>
      </c>
      <c r="L969" s="6">
        <f>IF(Overall!J971&lt;&gt;"",VALUE(Overall!J971),"")</f>
        <v>1.46</v>
      </c>
      <c r="M969" s="6">
        <f>IF(Overall!K971&lt;&gt;"",VALUE(Overall!K971),"")</f>
        <v>6.89</v>
      </c>
      <c r="N969" s="6">
        <f>IF(Overall!T971&lt;&gt;"",VALUE(Overall!T971),"")</f>
        <v>69.64</v>
      </c>
      <c r="O969" s="7">
        <f>IF(Overall!L971&lt;&gt;"", DATEVALUE(Overall!L971), "")</f>
        <v>45809</v>
      </c>
      <c r="P969" s="7">
        <f>IF(Overall!M971&lt;&gt;"", DATEVALUE(Overall!M971), "")</f>
        <v>45838</v>
      </c>
      <c r="Q969" s="7" t="str">
        <f>IF(Overall!S971&lt;&gt;"",_xlfn.VALUETOTEXT(Overall!S971),"")</f>
        <v>Jun</v>
      </c>
      <c r="R969" s="7">
        <f>IF(Overall!O971&lt;&gt;"", DATEVALUE(Overall!O971), "")</f>
        <v>45733</v>
      </c>
      <c r="S969" s="7">
        <f>IF(Overall!O971&lt;&gt;"", DATEVALUE(Overall!O971), "")</f>
        <v>45733</v>
      </c>
      <c r="T969" s="5">
        <f t="shared" si="31"/>
        <v>1</v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>
        <f>IF(Overall!$A971&lt;&gt;"",IF(AND(MONTH($O969) &lt;= 6, MONTH($P969) &gt;= 6), IF($T969 &lt;&gt; "", $H969/$T969, ""), ""),"")</f>
        <v>1000000</v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 t="str">
        <f ca="1">IFERROR(IF(AND(NOW()&lt;= EOMONTH(DATE(YEAR($P969),6, 1), 0), Overall!$A971&lt;&gt;"", MONTH($O969) &lt;= 6, MONTH($P969) &gt;= 6), IF($T969 &lt;&gt; "", $H969/$T969, ""), ""), "")</f>
        <v/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0</v>
      </c>
    </row>
    <row r="970" spans="1:46" x14ac:dyDescent="0.25">
      <c r="A970" t="str">
        <f>_xlfn.VALUETOTEXT(Overall!A972)</f>
        <v>FY2025 PCHP</v>
      </c>
      <c r="B970" s="8">
        <f>IF(Overall!B972&lt;&gt;"", VALUE(Overall!B972), "")</f>
        <v>120</v>
      </c>
      <c r="C970" s="5" t="str">
        <f>IF(Overall!C972&lt;&gt;"",_xlfn.VALUETOTEXT(Overall!C972),"")</f>
        <v>25-1703-0904-25CITI-PS-EG-120</v>
      </c>
      <c r="D970" s="5" t="str">
        <f>_xlfn.VALUETOTEXT(Overall!D972)</f>
        <v>EG</v>
      </c>
      <c r="E970" s="5" t="str">
        <f>IF(Overall!Q972&lt;&gt;"",_xlfn.VALUETOTEXT(Overall!Q972),"")</f>
        <v>CITI</v>
      </c>
      <c r="F970" s="5" t="str">
        <f>IF(Overall!E972&lt;&gt;"",_xlfn.VALUETOTEXT(Overall!E972),"")</f>
        <v>Citibank Bhd</v>
      </c>
      <c r="G970" s="5" t="str">
        <f>IF(Overall!R972&lt;&gt;"",_xlfn.VALUETOTEXT(Overall!R972),"")</f>
        <v>Asian</v>
      </c>
      <c r="H970" s="6">
        <f>IF(Overall!F972&lt;&gt;"",VALUE(Overall!F972),"")</f>
        <v>1000000</v>
      </c>
      <c r="I970" s="6">
        <f>IF(Overall!G972&lt;&gt;"",VALUE(Overall!G972),"")</f>
        <v>77</v>
      </c>
      <c r="J970" s="6">
        <f>IF(Overall!H972&lt;&gt;"",VALUE(Overall!H972),"")</f>
        <v>64</v>
      </c>
      <c r="K970" s="6">
        <f>IF(Overall!I972&lt;&gt;"",VALUE(Overall!I972),"")</f>
        <v>8.35</v>
      </c>
      <c r="L970" s="6">
        <f>IF(Overall!J972&lt;&gt;"",VALUE(Overall!J972),"")</f>
        <v>1.45</v>
      </c>
      <c r="M970" s="6">
        <f>IF(Overall!K972&lt;&gt;"",VALUE(Overall!K972),"")</f>
        <v>6.9</v>
      </c>
      <c r="N970" s="6">
        <f>IF(Overall!T972&lt;&gt;"",VALUE(Overall!T972),"")</f>
        <v>69.64</v>
      </c>
      <c r="O970" s="7">
        <f>IF(Overall!L972&lt;&gt;"", DATEVALUE(Overall!L972), "")</f>
        <v>45809</v>
      </c>
      <c r="P970" s="7">
        <f>IF(Overall!M972&lt;&gt;"", DATEVALUE(Overall!M972), "")</f>
        <v>45838</v>
      </c>
      <c r="Q970" s="7" t="str">
        <f>IF(Overall!S972&lt;&gt;"",_xlfn.VALUETOTEXT(Overall!S972),"")</f>
        <v>Jun</v>
      </c>
      <c r="R970" s="7">
        <f>IF(Overall!O972&lt;&gt;"", DATEVALUE(Overall!O972), "")</f>
        <v>45733</v>
      </c>
      <c r="S970" s="7">
        <f>IF(Overall!O972&lt;&gt;"", DATEVALUE(Overall!O972), "")</f>
        <v>45733</v>
      </c>
      <c r="T970" s="5">
        <f t="shared" si="31"/>
        <v>1</v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>
        <f>IF(Overall!$A972&lt;&gt;"",IF(AND(MONTH($O970) &lt;= 6, MONTH($P970) &gt;= 6), IF($T970 &lt;&gt; "", $H970/$T970, ""), ""),"")</f>
        <v>1000000</v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 t="str">
        <f ca="1">IFERROR(IF(AND(NOW()&lt;= EOMONTH(DATE(YEAR($P970),6, 1), 0), Overall!$A972&lt;&gt;"", MONTH($O970) &lt;= 6, MONTH($P970) &gt;= 6), IF($T970 &lt;&gt; "", $H970/$T970, ""), ""), "")</f>
        <v/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0</v>
      </c>
    </row>
    <row r="971" spans="1:46" x14ac:dyDescent="0.25">
      <c r="A971" t="str">
        <f>_xlfn.VALUETOTEXT(Overall!A973)</f>
        <v>FY2025 PCHP</v>
      </c>
      <c r="B971" s="8">
        <f>IF(Overall!B973&lt;&gt;"", VALUE(Overall!B973), "")</f>
        <v>121</v>
      </c>
      <c r="C971" s="5" t="str">
        <f>IF(Overall!C973&lt;&gt;"",_xlfn.VALUETOTEXT(Overall!C973),"")</f>
        <v>25-1703-0904-25BNPP-PS-EG-121</v>
      </c>
      <c r="D971" s="5" t="str">
        <f>_xlfn.VALUETOTEXT(Overall!D973)</f>
        <v>EG</v>
      </c>
      <c r="E971" s="5" t="str">
        <f>IF(Overall!Q973&lt;&gt;"",_xlfn.VALUETOTEXT(Overall!Q973),"")</f>
        <v>BNPP</v>
      </c>
      <c r="F971" s="5" t="str">
        <f>IF(Overall!E973&lt;&gt;"",_xlfn.VALUETOTEXT(Overall!E973),"")</f>
        <v>BNP Paribas SA</v>
      </c>
      <c r="G971" s="5" t="str">
        <f>IF(Overall!R973&lt;&gt;"",_xlfn.VALUETOTEXT(Overall!R973),"")</f>
        <v>Asian</v>
      </c>
      <c r="H971" s="6">
        <f>IF(Overall!F973&lt;&gt;"",VALUE(Overall!F973),"")</f>
        <v>1000000</v>
      </c>
      <c r="I971" s="6">
        <f>IF(Overall!G973&lt;&gt;"",VALUE(Overall!G973),"")</f>
        <v>77</v>
      </c>
      <c r="J971" s="6">
        <f>IF(Overall!H973&lt;&gt;"",VALUE(Overall!H973),"")</f>
        <v>64</v>
      </c>
      <c r="K971" s="6">
        <f>IF(Overall!I973&lt;&gt;"",VALUE(Overall!I973),"")</f>
        <v>8.49</v>
      </c>
      <c r="L971" s="6">
        <f>IF(Overall!J973&lt;&gt;"",VALUE(Overall!J973),"")</f>
        <v>1.6</v>
      </c>
      <c r="M971" s="6">
        <f>IF(Overall!K973&lt;&gt;"",VALUE(Overall!K973),"")</f>
        <v>6.89</v>
      </c>
      <c r="N971" s="6">
        <f>IF(Overall!T973&lt;&gt;"",VALUE(Overall!T973),"")</f>
        <v>69.64</v>
      </c>
      <c r="O971" s="7">
        <f>IF(Overall!L973&lt;&gt;"", DATEVALUE(Overall!L973), "")</f>
        <v>45809</v>
      </c>
      <c r="P971" s="7">
        <f>IF(Overall!M973&lt;&gt;"", DATEVALUE(Overall!M973), "")</f>
        <v>45838</v>
      </c>
      <c r="Q971" s="7" t="str">
        <f>IF(Overall!S973&lt;&gt;"",_xlfn.VALUETOTEXT(Overall!S973),"")</f>
        <v>Jun</v>
      </c>
      <c r="R971" s="7">
        <f>IF(Overall!O973&lt;&gt;"", DATEVALUE(Overall!O973), "")</f>
        <v>45733</v>
      </c>
      <c r="S971" s="7">
        <f>IF(Overall!O973&lt;&gt;"", DATEVALUE(Overall!O973), "")</f>
        <v>45733</v>
      </c>
      <c r="T971" s="5">
        <f t="shared" si="31"/>
        <v>1</v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>
        <f>IF(Overall!$A973&lt;&gt;"",IF(AND(MONTH($O971) &lt;= 6, MONTH($P971) &gt;= 6), IF($T971 &lt;&gt; "", $H971/$T971, ""), ""),"")</f>
        <v>1000000</v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 t="str">
        <f ca="1">IFERROR(IF(AND(NOW()&lt;= EOMONTH(DATE(YEAR($P971),6, 1), 0), Overall!$A973&lt;&gt;"", MONTH($O971) &lt;= 6, MONTH($P971) &gt;= 6), IF($T971 &lt;&gt; "", $H971/$T971, ""), ""), "")</f>
        <v/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0</v>
      </c>
    </row>
    <row r="972" spans="1:46" x14ac:dyDescent="0.25">
      <c r="A972" t="str">
        <f>_xlfn.VALUETOTEXT(Overall!A974)</f>
        <v>FY2025 PCHP</v>
      </c>
      <c r="B972" s="8">
        <f>IF(Overall!B974&lt;&gt;"", VALUE(Overall!B974), "")</f>
        <v>122</v>
      </c>
      <c r="C972" s="5" t="str">
        <f>IF(Overall!C974&lt;&gt;"",_xlfn.VALUETOTEXT(Overall!C974),"")</f>
        <v>25-2103-1404-25MLIL-PS-HZ-122</v>
      </c>
      <c r="D972" s="5" t="str">
        <f>_xlfn.VALUETOTEXT(Overall!D974)</f>
        <v>HZ</v>
      </c>
      <c r="E972" s="5" t="str">
        <f>IF(Overall!Q974&lt;&gt;"",_xlfn.VALUETOTEXT(Overall!Q974),"")</f>
        <v>MLIL</v>
      </c>
      <c r="F972" s="5" t="str">
        <f>IF(Overall!E974&lt;&gt;"",_xlfn.VALUETOTEXT(Overall!E974),"")</f>
        <v>Merrill Lynch International</v>
      </c>
      <c r="G972" s="5" t="str">
        <f>IF(Overall!R974&lt;&gt;"",_xlfn.VALUETOTEXT(Overall!R974),"")</f>
        <v>Asian</v>
      </c>
      <c r="H972" s="6">
        <f>IF(Overall!F974&lt;&gt;"",VALUE(Overall!F974),"")</f>
        <v>500000</v>
      </c>
      <c r="I972" s="6">
        <f>IF(Overall!G974&lt;&gt;"",VALUE(Overall!G974),"")</f>
        <v>77</v>
      </c>
      <c r="J972" s="6">
        <f>IF(Overall!H974&lt;&gt;"",VALUE(Overall!H974),"")</f>
        <v>64</v>
      </c>
      <c r="K972" s="6">
        <f>IF(Overall!I974&lt;&gt;"",VALUE(Overall!I974),"")</f>
        <v>9.1199999999999992</v>
      </c>
      <c r="L972" s="6">
        <f>IF(Overall!J974&lt;&gt;"",VALUE(Overall!J974),"")</f>
        <v>2.2999999999999998</v>
      </c>
      <c r="M972" s="6">
        <f>IF(Overall!K974&lt;&gt;"",VALUE(Overall!K974),"")</f>
        <v>6.82</v>
      </c>
      <c r="N972" s="6">
        <f>IF(Overall!T974&lt;&gt;"",VALUE(Overall!T974),"")</f>
        <v>69.78</v>
      </c>
      <c r="O972" s="7">
        <f>IF(Overall!L974&lt;&gt;"", DATEVALUE(Overall!L974), "")</f>
        <v>45870</v>
      </c>
      <c r="P972" s="7">
        <f>IF(Overall!M974&lt;&gt;"", DATEVALUE(Overall!M974), "")</f>
        <v>45900</v>
      </c>
      <c r="Q972" s="7" t="str">
        <f>IF(Overall!S974&lt;&gt;"",_xlfn.VALUETOTEXT(Overall!S974),"")</f>
        <v>Aug</v>
      </c>
      <c r="R972" s="7">
        <f>IF(Overall!O974&lt;&gt;"", DATEVALUE(Overall!O974), "")</f>
        <v>45737</v>
      </c>
      <c r="S972" s="7">
        <f>IF(Overall!O974&lt;&gt;"", DATEVALUE(Overall!O974), "")</f>
        <v>45737</v>
      </c>
      <c r="T972" s="5">
        <f t="shared" si="31"/>
        <v>1</v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>
        <f>IF(Overall!$A974&lt;&gt;"",IF(AND(MONTH($O972) &lt;= 8, MONTH($P972) &gt;= 8), IF($T972 &lt;&gt; "", $H972/$T972, ""), ""),"")</f>
        <v>500000</v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>
        <f ca="1">IFERROR(IF(AND(NOW()&lt;= EOMONTH(DATE(YEAR($P972),8, 1), 0), Overall!$A974&lt;&gt;"", MONTH($O972) &lt;= 8, MONTH($P972) &gt;= 8), IF($T972 &lt;&gt; "", $H972/$T972, ""), ""), "")</f>
        <v>500000</v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500000</v>
      </c>
    </row>
    <row r="973" spans="1:46" x14ac:dyDescent="0.25">
      <c r="A973" t="str">
        <f>_xlfn.VALUETOTEXT(Overall!A975)</f>
        <v>FY2025 PCHP</v>
      </c>
      <c r="B973" s="8">
        <f>IF(Overall!B975&lt;&gt;"", VALUE(Overall!B975), "")</f>
        <v>123</v>
      </c>
      <c r="C973" s="5" t="str">
        <f>IF(Overall!C975&lt;&gt;"",_xlfn.VALUETOTEXT(Overall!C975),"")</f>
        <v>25-2103-1404-25JPMC-PS-HZ-123</v>
      </c>
      <c r="D973" s="5" t="str">
        <f>_xlfn.VALUETOTEXT(Overall!D975)</f>
        <v>HZ</v>
      </c>
      <c r="E973" s="5" t="str">
        <f>IF(Overall!Q975&lt;&gt;"",_xlfn.VALUETOTEXT(Overall!Q975),"")</f>
        <v>JPMC</v>
      </c>
      <c r="F973" s="5" t="str">
        <f>IF(Overall!E975&lt;&gt;"",_xlfn.VALUETOTEXT(Overall!E975),"")</f>
        <v>JP Morgan Chase Bank NA</v>
      </c>
      <c r="G973" s="5" t="str">
        <f>IF(Overall!R975&lt;&gt;"",_xlfn.VALUETOTEXT(Overall!R975),"")</f>
        <v>Asian</v>
      </c>
      <c r="H973" s="6">
        <f>IF(Overall!F975&lt;&gt;"",VALUE(Overall!F975),"")</f>
        <v>500000</v>
      </c>
      <c r="I973" s="6">
        <f>IF(Overall!G975&lt;&gt;"",VALUE(Overall!G975),"")</f>
        <v>77</v>
      </c>
      <c r="J973" s="6">
        <f>IF(Overall!H975&lt;&gt;"",VALUE(Overall!H975),"")</f>
        <v>64</v>
      </c>
      <c r="K973" s="6">
        <f>IF(Overall!I975&lt;&gt;"",VALUE(Overall!I975),"")</f>
        <v>9.65</v>
      </c>
      <c r="L973" s="6">
        <f>IF(Overall!J975&lt;&gt;"",VALUE(Overall!J975),"")</f>
        <v>2.75</v>
      </c>
      <c r="M973" s="6">
        <f>IF(Overall!K975&lt;&gt;"",VALUE(Overall!K975),"")</f>
        <v>6.9</v>
      </c>
      <c r="N973" s="6">
        <f>IF(Overall!T975&lt;&gt;"",VALUE(Overall!T975),"")</f>
        <v>69.45</v>
      </c>
      <c r="O973" s="7">
        <f>IF(Overall!L975&lt;&gt;"", DATEVALUE(Overall!L975), "")</f>
        <v>45901</v>
      </c>
      <c r="P973" s="7">
        <f>IF(Overall!M975&lt;&gt;"", DATEVALUE(Overall!M975), "")</f>
        <v>45930</v>
      </c>
      <c r="Q973" s="7" t="str">
        <f>IF(Overall!S975&lt;&gt;"",_xlfn.VALUETOTEXT(Overall!S975),"")</f>
        <v>Sep</v>
      </c>
      <c r="R973" s="7">
        <f>IF(Overall!O975&lt;&gt;"", DATEVALUE(Overall!O975), "")</f>
        <v>45737</v>
      </c>
      <c r="S973" s="7">
        <f>IF(Overall!O975&lt;&gt;"", DATEVALUE(Overall!O975), "")</f>
        <v>45737</v>
      </c>
      <c r="T973" s="5">
        <f t="shared" si="31"/>
        <v>1</v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>
        <f>IF(Overall!$A975&lt;&gt;"",IF(AND(MONTH($O973) &lt;= 9, MONTH($P973) &gt;= 9), IF($T973 &lt;&gt; "", $H973/$T973, ""), ""),"")</f>
        <v>500000</v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>
        <f ca="1">IFERROR(IF(AND(NOW()&lt;= EOMONTH(DATE(YEAR($P973),9, 1), 0), Overall!$A975&lt;&gt;"", MONTH($O973) &lt;= 9, MONTH($P973) &gt;= 9), IF($T973 &lt;&gt; "", $H973/$T973, ""), ""), "")</f>
        <v>500000</v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500000</v>
      </c>
    </row>
    <row r="974" spans="1:46" x14ac:dyDescent="0.25">
      <c r="A974" t="str">
        <f>_xlfn.VALUETOTEXT(Overall!A976)</f>
        <v>FY2025 PCHP</v>
      </c>
      <c r="B974" s="8">
        <f>IF(Overall!B976&lt;&gt;"", VALUE(Overall!B976), "")</f>
        <v>124</v>
      </c>
      <c r="C974" s="5" t="str">
        <f>IF(Overall!C976&lt;&gt;"",_xlfn.VALUETOTEXT(Overall!C976),"")</f>
        <v>25-2103-1404-25BNPP-PS-EG-124</v>
      </c>
      <c r="D974" s="5" t="str">
        <f>_xlfn.VALUETOTEXT(Overall!D976)</f>
        <v>EG</v>
      </c>
      <c r="E974" s="5" t="str">
        <f>IF(Overall!Q976&lt;&gt;"",_xlfn.VALUETOTEXT(Overall!Q976),"")</f>
        <v>BNPP</v>
      </c>
      <c r="F974" s="5" t="str">
        <f>IF(Overall!E976&lt;&gt;"",_xlfn.VALUETOTEXT(Overall!E976),"")</f>
        <v>BNP Paribas SA</v>
      </c>
      <c r="G974" s="5" t="str">
        <f>IF(Overall!R976&lt;&gt;"",_xlfn.VALUETOTEXT(Overall!R976),"")</f>
        <v>Asian</v>
      </c>
      <c r="H974" s="6">
        <f>IF(Overall!F976&lt;&gt;"",VALUE(Overall!F976),"")</f>
        <v>500000</v>
      </c>
      <c r="I974" s="6">
        <f>IF(Overall!G976&lt;&gt;"",VALUE(Overall!G976),"")</f>
        <v>77</v>
      </c>
      <c r="J974" s="6">
        <f>IF(Overall!H976&lt;&gt;"",VALUE(Overall!H976),"")</f>
        <v>64</v>
      </c>
      <c r="K974" s="6">
        <f>IF(Overall!I976&lt;&gt;"",VALUE(Overall!I976),"")</f>
        <v>9.1</v>
      </c>
      <c r="L974" s="6">
        <f>IF(Overall!J976&lt;&gt;"",VALUE(Overall!J976),"")</f>
        <v>2.25</v>
      </c>
      <c r="M974" s="6">
        <f>IF(Overall!K976&lt;&gt;"",VALUE(Overall!K976),"")</f>
        <v>6.85</v>
      </c>
      <c r="N974" s="6">
        <f>IF(Overall!T976&lt;&gt;"",VALUE(Overall!T976),"")</f>
        <v>69.97</v>
      </c>
      <c r="O974" s="7">
        <f>IF(Overall!L976&lt;&gt;"", DATEVALUE(Overall!L976), "")</f>
        <v>45870</v>
      </c>
      <c r="P974" s="7">
        <f>IF(Overall!M976&lt;&gt;"", DATEVALUE(Overall!M976), "")</f>
        <v>45900</v>
      </c>
      <c r="Q974" s="7" t="str">
        <f>IF(Overall!S976&lt;&gt;"",_xlfn.VALUETOTEXT(Overall!S976),"")</f>
        <v>Aug</v>
      </c>
      <c r="R974" s="7">
        <f>IF(Overall!O976&lt;&gt;"", DATEVALUE(Overall!O976), "")</f>
        <v>45737</v>
      </c>
      <c r="S974" s="7">
        <f>IF(Overall!O976&lt;&gt;"", DATEVALUE(Overall!O976), "")</f>
        <v>45737</v>
      </c>
      <c r="T974" s="5">
        <f t="shared" si="31"/>
        <v>1</v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>
        <f>IF(Overall!$A976&lt;&gt;"",IF(AND(MONTH($O974) &lt;= 8, MONTH($P974) &gt;= 8), IF($T974 &lt;&gt; "", $H974/$T974, ""), ""),"")</f>
        <v>500000</v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>
        <f ca="1">IFERROR(IF(AND(NOW()&lt;= EOMONTH(DATE(YEAR($P974),8, 1), 0), Overall!$A976&lt;&gt;"", MONTH($O974) &lt;= 8, MONTH($P974) &gt;= 8), IF($T974 &lt;&gt; "", $H974/$T974, ""), ""), "")</f>
        <v>500000</v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500000</v>
      </c>
    </row>
    <row r="975" spans="1:46" x14ac:dyDescent="0.25">
      <c r="A975" t="str">
        <f>_xlfn.VALUETOTEXT(Overall!A977)</f>
        <v>FY2025 PCHP</v>
      </c>
      <c r="B975" s="8">
        <f>IF(Overall!B977&lt;&gt;"", VALUE(Overall!B977), "")</f>
        <v>125</v>
      </c>
      <c r="C975" s="5" t="str">
        <f>IF(Overall!C977&lt;&gt;"",_xlfn.VALUETOTEXT(Overall!C977),"")</f>
        <v>25-2103-1404-25CIMI-PS-EG-125</v>
      </c>
      <c r="D975" s="5" t="str">
        <f>_xlfn.VALUETOTEXT(Overall!D977)</f>
        <v>EG</v>
      </c>
      <c r="E975" s="5" t="str">
        <f>IF(Overall!Q977&lt;&gt;"",_xlfn.VALUETOTEXT(Overall!Q977),"")</f>
        <v>CIMI</v>
      </c>
      <c r="F975" s="5" t="str">
        <f>IF(Overall!E977&lt;&gt;"",_xlfn.VALUETOTEXT(Overall!E977),"")</f>
        <v>CIMB Islamic Bank Berhad</v>
      </c>
      <c r="G975" s="5" t="str">
        <f>IF(Overall!R977&lt;&gt;"",_xlfn.VALUETOTEXT(Overall!R977),"")</f>
        <v>Asian</v>
      </c>
      <c r="H975" s="6">
        <f>IF(Overall!F977&lt;&gt;"",VALUE(Overall!F977),"")</f>
        <v>500000</v>
      </c>
      <c r="I975" s="6">
        <f>IF(Overall!G977&lt;&gt;"",VALUE(Overall!G977),"")</f>
        <v>77</v>
      </c>
      <c r="J975" s="6">
        <f>IF(Overall!H977&lt;&gt;"",VALUE(Overall!H977),"")</f>
        <v>64</v>
      </c>
      <c r="K975" s="6">
        <f>IF(Overall!I977&lt;&gt;"",VALUE(Overall!I977),"")</f>
        <v>9.66</v>
      </c>
      <c r="L975" s="6">
        <f>IF(Overall!J977&lt;&gt;"",VALUE(Overall!J977),"")</f>
        <v>2.73</v>
      </c>
      <c r="M975" s="6">
        <f>IF(Overall!K977&lt;&gt;"",VALUE(Overall!K977),"")</f>
        <v>6.93</v>
      </c>
      <c r="N975" s="6">
        <f>IF(Overall!T977&lt;&gt;"",VALUE(Overall!T977),"")</f>
        <v>69.319999999999993</v>
      </c>
      <c r="O975" s="7">
        <f>IF(Overall!L977&lt;&gt;"", DATEVALUE(Overall!L977), "")</f>
        <v>45901</v>
      </c>
      <c r="P975" s="7">
        <f>IF(Overall!M977&lt;&gt;"", DATEVALUE(Overall!M977), "")</f>
        <v>45930</v>
      </c>
      <c r="Q975" s="7" t="str">
        <f>IF(Overall!S977&lt;&gt;"",_xlfn.VALUETOTEXT(Overall!S977),"")</f>
        <v>Sep</v>
      </c>
      <c r="R975" s="7">
        <f>IF(Overall!O977&lt;&gt;"", DATEVALUE(Overall!O977), "")</f>
        <v>45737</v>
      </c>
      <c r="S975" s="7">
        <f>IF(Overall!O977&lt;&gt;"", DATEVALUE(Overall!O977), "")</f>
        <v>45737</v>
      </c>
      <c r="T975" s="5">
        <f t="shared" si="31"/>
        <v>1</v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>
        <f>IF(Overall!$A977&lt;&gt;"",IF(AND(MONTH($O975) &lt;= 9, MONTH($P975) &gt;= 9), IF($T975 &lt;&gt; "", $H975/$T975, ""), ""),"")</f>
        <v>500000</v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>
        <f ca="1">IFERROR(IF(AND(NOW()&lt;= EOMONTH(DATE(YEAR($P975),9, 1), 0), Overall!$A977&lt;&gt;"", MONTH($O975) &lt;= 9, MONTH($P975) &gt;= 9), IF($T975 &lt;&gt; "", $H975/$T975, ""), ""), "")</f>
        <v>500000</v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500000</v>
      </c>
    </row>
    <row r="976" spans="1:46" x14ac:dyDescent="0.25">
      <c r="A976" t="str">
        <f>_xlfn.VALUETOTEXT(Overall!A978)</f>
        <v>FY2025 PCHP</v>
      </c>
      <c r="B976" s="8">
        <f>IF(Overall!B978&lt;&gt;"", VALUE(Overall!B978), "")</f>
        <v>126</v>
      </c>
      <c r="C976" s="5" t="str">
        <f>IF(Overall!C978&lt;&gt;"",_xlfn.VALUETOTEXT(Overall!C978),"")</f>
        <v>25-2103-1404-25TOTS-PS-EG-126</v>
      </c>
      <c r="D976" s="5" t="str">
        <f>_xlfn.VALUETOTEXT(Overall!D978)</f>
        <v>EG</v>
      </c>
      <c r="E976" s="5" t="str">
        <f>IF(Overall!Q978&lt;&gt;"",_xlfn.VALUETOTEXT(Overall!Q978),"")</f>
        <v>TOTS</v>
      </c>
      <c r="F976" s="5" t="str">
        <f>IF(Overall!E978&lt;&gt;"",_xlfn.VALUETOTEXT(Overall!E978),"")</f>
        <v>TOTSA TotalEnergies Trading SA</v>
      </c>
      <c r="G976" s="5" t="str">
        <f>IF(Overall!R978&lt;&gt;"",_xlfn.VALUETOTEXT(Overall!R978),"")</f>
        <v>Asian</v>
      </c>
      <c r="H976" s="6">
        <f>IF(Overall!F978&lt;&gt;"",VALUE(Overall!F978),"")</f>
        <v>500000</v>
      </c>
      <c r="I976" s="6">
        <f>IF(Overall!G978&lt;&gt;"",VALUE(Overall!G978),"")</f>
        <v>77</v>
      </c>
      <c r="J976" s="6">
        <f>IF(Overall!H978&lt;&gt;"",VALUE(Overall!H978),"")</f>
        <v>64</v>
      </c>
      <c r="K976" s="6">
        <f>IF(Overall!I978&lt;&gt;"",VALUE(Overall!I978),"")</f>
        <v>9.14</v>
      </c>
      <c r="L976" s="6">
        <f>IF(Overall!J978&lt;&gt;"",VALUE(Overall!J978),"")</f>
        <v>2.31</v>
      </c>
      <c r="M976" s="6">
        <f>IF(Overall!K978&lt;&gt;"",VALUE(Overall!K978),"")</f>
        <v>6.83</v>
      </c>
      <c r="N976" s="6">
        <f>IF(Overall!T978&lt;&gt;"",VALUE(Overall!T978),"")</f>
        <v>69.73</v>
      </c>
      <c r="O976" s="7">
        <f>IF(Overall!L978&lt;&gt;"", DATEVALUE(Overall!L978), "")</f>
        <v>45870</v>
      </c>
      <c r="P976" s="7">
        <f>IF(Overall!M978&lt;&gt;"", DATEVALUE(Overall!M978), "")</f>
        <v>45900</v>
      </c>
      <c r="Q976" s="7" t="str">
        <f>IF(Overall!S978&lt;&gt;"",_xlfn.VALUETOTEXT(Overall!S978),"")</f>
        <v>Aug</v>
      </c>
      <c r="R976" s="7">
        <f>IF(Overall!O978&lt;&gt;"", DATEVALUE(Overall!O978), "")</f>
        <v>45737</v>
      </c>
      <c r="S976" s="7">
        <f>IF(Overall!O978&lt;&gt;"", DATEVALUE(Overall!O978), "")</f>
        <v>45737</v>
      </c>
      <c r="T976" s="5">
        <f t="shared" si="31"/>
        <v>1</v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>
        <f>IF(Overall!$A978&lt;&gt;"",IF(AND(MONTH($O976) &lt;= 8, MONTH($P976) &gt;= 8), IF($T976 &lt;&gt; "", $H976/$T976, ""), ""),"")</f>
        <v>500000</v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>
        <f ca="1">IFERROR(IF(AND(NOW()&lt;= EOMONTH(DATE(YEAR($P976),8, 1), 0), Overall!$A978&lt;&gt;"", MONTH($O976) &lt;= 8, MONTH($P976) &gt;= 8), IF($T976 &lt;&gt; "", $H976/$T976, ""), ""), "")</f>
        <v>500000</v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500000</v>
      </c>
    </row>
    <row r="977" spans="1:46" x14ac:dyDescent="0.25">
      <c r="A977" t="str">
        <f>_xlfn.VALUETOTEXT(Overall!A979)</f>
        <v>FY2025 PCHP</v>
      </c>
      <c r="B977" s="8">
        <f>IF(Overall!B979&lt;&gt;"", VALUE(Overall!B979), "")</f>
        <v>127</v>
      </c>
      <c r="C977" s="5" t="str">
        <f>IF(Overall!C979&lt;&gt;"",_xlfn.VALUETOTEXT(Overall!C979),"")</f>
        <v>25-2103-1404-25MSCG-PS-EG-127</v>
      </c>
      <c r="D977" s="5" t="str">
        <f>_xlfn.VALUETOTEXT(Overall!D979)</f>
        <v>EG</v>
      </c>
      <c r="E977" s="5" t="str">
        <f>IF(Overall!Q979&lt;&gt;"",_xlfn.VALUETOTEXT(Overall!Q979),"")</f>
        <v>MSCG</v>
      </c>
      <c r="F977" s="5" t="str">
        <f>IF(Overall!E979&lt;&gt;"",_xlfn.VALUETOTEXT(Overall!E979),"")</f>
        <v>Morgan Stanley Capital Group (Singapore) Pte</v>
      </c>
      <c r="G977" s="5" t="str">
        <f>IF(Overall!R979&lt;&gt;"",_xlfn.VALUETOTEXT(Overall!R979),"")</f>
        <v>Asian</v>
      </c>
      <c r="H977" s="6">
        <f>IF(Overall!F979&lt;&gt;"",VALUE(Overall!F979),"")</f>
        <v>500000</v>
      </c>
      <c r="I977" s="6">
        <f>IF(Overall!G979&lt;&gt;"",VALUE(Overall!G979),"")</f>
        <v>77</v>
      </c>
      <c r="J977" s="6">
        <f>IF(Overall!H979&lt;&gt;"",VALUE(Overall!H979),"")</f>
        <v>64</v>
      </c>
      <c r="K977" s="6">
        <f>IF(Overall!I979&lt;&gt;"",VALUE(Overall!I979),"")</f>
        <v>9.66</v>
      </c>
      <c r="L977" s="6">
        <f>IF(Overall!J979&lt;&gt;"",VALUE(Overall!J979),"")</f>
        <v>2.73</v>
      </c>
      <c r="M977" s="6">
        <f>IF(Overall!K979&lt;&gt;"",VALUE(Overall!K979),"")</f>
        <v>6.93</v>
      </c>
      <c r="N977" s="6">
        <f>IF(Overall!T979&lt;&gt;"",VALUE(Overall!T979),"")</f>
        <v>69.3</v>
      </c>
      <c r="O977" s="7">
        <f>IF(Overall!L979&lt;&gt;"", DATEVALUE(Overall!L979), "")</f>
        <v>45901</v>
      </c>
      <c r="P977" s="7">
        <f>IF(Overall!M979&lt;&gt;"", DATEVALUE(Overall!M979), "")</f>
        <v>45930</v>
      </c>
      <c r="Q977" s="7" t="str">
        <f>IF(Overall!S979&lt;&gt;"",_xlfn.VALUETOTEXT(Overall!S979),"")</f>
        <v>Sep</v>
      </c>
      <c r="R977" s="7">
        <f>IF(Overall!O979&lt;&gt;"", DATEVALUE(Overall!O979), "")</f>
        <v>45737</v>
      </c>
      <c r="S977" s="7">
        <f>IF(Overall!O979&lt;&gt;"", DATEVALUE(Overall!O979), "")</f>
        <v>45737</v>
      </c>
      <c r="T977" s="5">
        <f t="shared" si="31"/>
        <v>1</v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>
        <f>IF(Overall!$A979&lt;&gt;"",IF(AND(MONTH($O977) &lt;= 9, MONTH($P977) &gt;= 9), IF($T977 &lt;&gt; "", $H977/$T977, ""), ""),"")</f>
        <v>500000</v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>
        <f ca="1">IFERROR(IF(AND(NOW()&lt;= EOMONTH(DATE(YEAR($P977),9, 1), 0), Overall!$A979&lt;&gt;"", MONTH($O977) &lt;= 9, MONTH($P977) &gt;= 9), IF($T977 &lt;&gt; "", $H977/$T977, ""), ""), "")</f>
        <v>500000</v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500000</v>
      </c>
    </row>
    <row r="978" spans="1:46" x14ac:dyDescent="0.25">
      <c r="A978" t="str">
        <f>_xlfn.VALUETOTEXT(Overall!A980)</f>
        <v>FY2025 PCHP</v>
      </c>
      <c r="B978" s="8">
        <f>IF(Overall!B980&lt;&gt;"", VALUE(Overall!B980), "")</f>
        <v>128</v>
      </c>
      <c r="C978" s="5" t="str">
        <f>IF(Overall!C980&lt;&gt;"",_xlfn.VALUETOTEXT(Overall!C980),"")</f>
        <v>25-2103-1404-25CITI-PS-EG-128</v>
      </c>
      <c r="D978" s="5" t="str">
        <f>_xlfn.VALUETOTEXT(Overall!D980)</f>
        <v>EG</v>
      </c>
      <c r="E978" s="5" t="str">
        <f>IF(Overall!Q980&lt;&gt;"",_xlfn.VALUETOTEXT(Overall!Q980),"")</f>
        <v>CITI</v>
      </c>
      <c r="F978" s="5" t="str">
        <f>IF(Overall!E980&lt;&gt;"",_xlfn.VALUETOTEXT(Overall!E980),"")</f>
        <v>Citibank Bhd</v>
      </c>
      <c r="G978" s="5" t="str">
        <f>IF(Overall!R980&lt;&gt;"",_xlfn.VALUETOTEXT(Overall!R980),"")</f>
        <v>Asian</v>
      </c>
      <c r="H978" s="6">
        <f>IF(Overall!F980&lt;&gt;"",VALUE(Overall!F980),"")</f>
        <v>500000</v>
      </c>
      <c r="I978" s="6">
        <f>IF(Overall!G980&lt;&gt;"",VALUE(Overall!G980),"")</f>
        <v>77</v>
      </c>
      <c r="J978" s="6">
        <f>IF(Overall!H980&lt;&gt;"",VALUE(Overall!H980),"")</f>
        <v>64</v>
      </c>
      <c r="K978" s="6">
        <f>IF(Overall!I980&lt;&gt;"",VALUE(Overall!I980),"")</f>
        <v>9.1</v>
      </c>
      <c r="L978" s="6">
        <f>IF(Overall!J980&lt;&gt;"",VALUE(Overall!J980),"")</f>
        <v>2.25</v>
      </c>
      <c r="M978" s="6">
        <f>IF(Overall!K980&lt;&gt;"",VALUE(Overall!K980),"")</f>
        <v>6.85</v>
      </c>
      <c r="N978" s="6">
        <f>IF(Overall!T980&lt;&gt;"",VALUE(Overall!T980),"")</f>
        <v>69.650000000000006</v>
      </c>
      <c r="O978" s="7">
        <f>IF(Overall!L980&lt;&gt;"", DATEVALUE(Overall!L980), "")</f>
        <v>45870</v>
      </c>
      <c r="P978" s="7">
        <f>IF(Overall!M980&lt;&gt;"", DATEVALUE(Overall!M980), "")</f>
        <v>45900</v>
      </c>
      <c r="Q978" s="7" t="str">
        <f>IF(Overall!S980&lt;&gt;"",_xlfn.VALUETOTEXT(Overall!S980),"")</f>
        <v>Aug</v>
      </c>
      <c r="R978" s="7">
        <f>IF(Overall!O980&lt;&gt;"", DATEVALUE(Overall!O980), "")</f>
        <v>45737</v>
      </c>
      <c r="S978" s="7">
        <f>IF(Overall!O980&lt;&gt;"", DATEVALUE(Overall!O980), "")</f>
        <v>45737</v>
      </c>
      <c r="T978" s="5">
        <f t="shared" si="31"/>
        <v>1</v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>
        <f>IF(Overall!$A980&lt;&gt;"",IF(AND(MONTH($O978) &lt;= 8, MONTH($P978) &gt;= 8), IF($T978 &lt;&gt; "", $H978/$T978, ""), ""),"")</f>
        <v>500000</v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>
        <f ca="1">IFERROR(IF(AND(NOW()&lt;= EOMONTH(DATE(YEAR($P978),8, 1), 0), Overall!$A980&lt;&gt;"", MONTH($O978) &lt;= 8, MONTH($P978) &gt;= 8), IF($T978 &lt;&gt; "", $H978/$T978, ""), ""), "")</f>
        <v>500000</v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500000</v>
      </c>
    </row>
    <row r="979" spans="1:46" x14ac:dyDescent="0.25">
      <c r="A979" t="str">
        <f>_xlfn.VALUETOTEXT(Overall!A981)</f>
        <v>FY2025 PCHP</v>
      </c>
      <c r="B979" s="8">
        <f>IF(Overall!B981&lt;&gt;"", VALUE(Overall!B981), "")</f>
        <v>129</v>
      </c>
      <c r="C979" s="5" t="str">
        <f>IF(Overall!C981&lt;&gt;"",_xlfn.VALUETOTEXT(Overall!C981),"")</f>
        <v>25-2103-1404-25SCBB-PS-EG-129</v>
      </c>
      <c r="D979" s="5" t="str">
        <f>_xlfn.VALUETOTEXT(Overall!D981)</f>
        <v>EG</v>
      </c>
      <c r="E979" s="5" t="str">
        <f>IF(Overall!Q981&lt;&gt;"",_xlfn.VALUETOTEXT(Overall!Q981),"")</f>
        <v>SCBB</v>
      </c>
      <c r="F979" s="5" t="str">
        <f>IF(Overall!E981&lt;&gt;"",_xlfn.VALUETOTEXT(Overall!E981),"")</f>
        <v>Standard Chartered Bank (M) Bhd</v>
      </c>
      <c r="G979" s="5" t="str">
        <f>IF(Overall!R981&lt;&gt;"",_xlfn.VALUETOTEXT(Overall!R981),"")</f>
        <v>Asian</v>
      </c>
      <c r="H979" s="6">
        <f>IF(Overall!F981&lt;&gt;"",VALUE(Overall!F981),"")</f>
        <v>500000</v>
      </c>
      <c r="I979" s="6">
        <f>IF(Overall!G981&lt;&gt;"",VALUE(Overall!G981),"")</f>
        <v>77</v>
      </c>
      <c r="J979" s="6">
        <f>IF(Overall!H981&lt;&gt;"",VALUE(Overall!H981),"")</f>
        <v>64</v>
      </c>
      <c r="K979" s="6">
        <f>IF(Overall!I981&lt;&gt;"",VALUE(Overall!I981),"")</f>
        <v>9.65</v>
      </c>
      <c r="L979" s="6">
        <f>IF(Overall!J981&lt;&gt;"",VALUE(Overall!J981),"")</f>
        <v>2.72</v>
      </c>
      <c r="M979" s="6">
        <f>IF(Overall!K981&lt;&gt;"",VALUE(Overall!K981),"")</f>
        <v>6.93</v>
      </c>
      <c r="N979" s="6">
        <f>IF(Overall!T981&lt;&gt;"",VALUE(Overall!T981),"")</f>
        <v>69.3</v>
      </c>
      <c r="O979" s="7">
        <f>IF(Overall!L981&lt;&gt;"", DATEVALUE(Overall!L981), "")</f>
        <v>45901</v>
      </c>
      <c r="P979" s="7">
        <f>IF(Overall!M981&lt;&gt;"", DATEVALUE(Overall!M981), "")</f>
        <v>45930</v>
      </c>
      <c r="Q979" s="7" t="str">
        <f>IF(Overall!S981&lt;&gt;"",_xlfn.VALUETOTEXT(Overall!S981),"")</f>
        <v>Sep</v>
      </c>
      <c r="R979" s="7">
        <f>IF(Overall!O981&lt;&gt;"", DATEVALUE(Overall!O981), "")</f>
        <v>45737</v>
      </c>
      <c r="S979" s="7">
        <f>IF(Overall!O981&lt;&gt;"", DATEVALUE(Overall!O981), "")</f>
        <v>45737</v>
      </c>
      <c r="T979" s="5">
        <f t="shared" si="31"/>
        <v>1</v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>
        <f>IF(Overall!$A981&lt;&gt;"",IF(AND(MONTH($O979) &lt;= 9, MONTH($P979) &gt;= 9), IF($T979 &lt;&gt; "", $H979/$T979, ""), ""),"")</f>
        <v>500000</v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>
        <f ca="1">IFERROR(IF(AND(NOW()&lt;= EOMONTH(DATE(YEAR($P979),9, 1), 0), Overall!$A981&lt;&gt;"", MONTH($O979) &lt;= 9, MONTH($P979) &gt;= 9), IF($T979 &lt;&gt; "", $H979/$T979, ""), ""), "")</f>
        <v>500000</v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500000</v>
      </c>
    </row>
    <row r="980" spans="1:46" x14ac:dyDescent="0.25">
      <c r="A980" t="str">
        <f>_xlfn.VALUETOTEXT(Overall!A982)</f>
        <v>FY2025 PCHP</v>
      </c>
      <c r="B980" s="8">
        <f>IF(Overall!B982&lt;&gt;"", VALUE(Overall!B982), "")</f>
        <v>130</v>
      </c>
      <c r="C980" s="5" t="str">
        <f>IF(Overall!C982&lt;&gt;"",_xlfn.VALUETOTEXT(Overall!C982),"")</f>
        <v>25-2103-1404-25CIMB-PS-EG-130</v>
      </c>
      <c r="D980" s="5" t="str">
        <f>_xlfn.VALUETOTEXT(Overall!D982)</f>
        <v>EG</v>
      </c>
      <c r="E980" s="5" t="str">
        <f>IF(Overall!Q982&lt;&gt;"",_xlfn.VALUETOTEXT(Overall!Q982),"")</f>
        <v>CIMB</v>
      </c>
      <c r="F980" s="5" t="str">
        <f>IF(Overall!E982&lt;&gt;"",_xlfn.VALUETOTEXT(Overall!E982),"")</f>
        <v>CIMB Bank Bhd</v>
      </c>
      <c r="G980" s="5" t="str">
        <f>IF(Overall!R982&lt;&gt;"",_xlfn.VALUETOTEXT(Overall!R982),"")</f>
        <v>Asian</v>
      </c>
      <c r="H980" s="6">
        <f>IF(Overall!F982&lt;&gt;"",VALUE(Overall!F982),"")</f>
        <v>500000</v>
      </c>
      <c r="I980" s="6">
        <f>IF(Overall!G982&lt;&gt;"",VALUE(Overall!G982),"")</f>
        <v>77</v>
      </c>
      <c r="J980" s="6">
        <f>IF(Overall!H982&lt;&gt;"",VALUE(Overall!H982),"")</f>
        <v>64</v>
      </c>
      <c r="K980" s="6">
        <f>IF(Overall!I982&lt;&gt;"",VALUE(Overall!I982),"")</f>
        <v>9.6300000000000008</v>
      </c>
      <c r="L980" s="6">
        <f>IF(Overall!J982&lt;&gt;"",VALUE(Overall!J982),"")</f>
        <v>2.7</v>
      </c>
      <c r="M980" s="6">
        <f>IF(Overall!K982&lt;&gt;"",VALUE(Overall!K982),"")</f>
        <v>6.93</v>
      </c>
      <c r="N980" s="6">
        <f>IF(Overall!T982&lt;&gt;"",VALUE(Overall!T982),"")</f>
        <v>69.37</v>
      </c>
      <c r="O980" s="7">
        <f>IF(Overall!L982&lt;&gt;"", DATEVALUE(Overall!L982), "")</f>
        <v>45901</v>
      </c>
      <c r="P980" s="7">
        <f>IF(Overall!M982&lt;&gt;"", DATEVALUE(Overall!M982), "")</f>
        <v>45930</v>
      </c>
      <c r="Q980" s="7" t="str">
        <f>IF(Overall!S982&lt;&gt;"",_xlfn.VALUETOTEXT(Overall!S982),"")</f>
        <v>Sep</v>
      </c>
      <c r="R980" s="7">
        <f>IF(Overall!O982&lt;&gt;"", DATEVALUE(Overall!O982), "")</f>
        <v>45737</v>
      </c>
      <c r="S980" s="7">
        <f>IF(Overall!O982&lt;&gt;"", DATEVALUE(Overall!O982), "")</f>
        <v>45737</v>
      </c>
      <c r="T980" s="5">
        <f t="shared" si="31"/>
        <v>1</v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>
        <f>IF(Overall!$A982&lt;&gt;"",IF(AND(MONTH($O980) &lt;= 9, MONTH($P980) &gt;= 9), IF($T980 &lt;&gt; "", $H980/$T980, ""), ""),"")</f>
        <v>500000</v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>
        <f ca="1">IFERROR(IF(AND(NOW()&lt;= EOMONTH(DATE(YEAR($P980),9, 1), 0), Overall!$A982&lt;&gt;"", MONTH($O980) &lt;= 9, MONTH($P980) &gt;= 9), IF($T980 &lt;&gt; "", $H980/$T980, ""), ""), "")</f>
        <v>500000</v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500000</v>
      </c>
    </row>
    <row r="981" spans="1:46" x14ac:dyDescent="0.25">
      <c r="A981" t="str">
        <f>_xlfn.VALUETOTEXT(Overall!A983)</f>
        <v>FY2025 PCHP</v>
      </c>
      <c r="B981" s="8">
        <f>IF(Overall!B983&lt;&gt;"", VALUE(Overall!B983), "")</f>
        <v>131</v>
      </c>
      <c r="C981" s="5" t="str">
        <f>IF(Overall!C983&lt;&gt;"",_xlfn.VALUETOTEXT(Overall!C983),"")</f>
        <v>25-2103-1404-25SCBS-PS-EG-131</v>
      </c>
      <c r="D981" s="5" t="str">
        <f>_xlfn.VALUETOTEXT(Overall!D983)</f>
        <v>EG</v>
      </c>
      <c r="E981" s="5" t="str">
        <f>IF(Overall!Q983&lt;&gt;"",_xlfn.VALUETOTEXT(Overall!Q983),"")</f>
        <v>SCBS</v>
      </c>
      <c r="F981" s="5" t="str">
        <f>IF(Overall!E983&lt;&gt;"",_xlfn.VALUETOTEXT(Overall!E983),"")</f>
        <v>Standard Chartered Saadiq Berhad</v>
      </c>
      <c r="G981" s="5" t="str">
        <f>IF(Overall!R983&lt;&gt;"",_xlfn.VALUETOTEXT(Overall!R983),"")</f>
        <v>Asian</v>
      </c>
      <c r="H981" s="6">
        <f>IF(Overall!F983&lt;&gt;"",VALUE(Overall!F983),"")</f>
        <v>500000</v>
      </c>
      <c r="I981" s="6">
        <f>IF(Overall!G983&lt;&gt;"",VALUE(Overall!G983),"")</f>
        <v>77</v>
      </c>
      <c r="J981" s="6">
        <f>IF(Overall!H983&lt;&gt;"",VALUE(Overall!H983),"")</f>
        <v>64</v>
      </c>
      <c r="K981" s="6">
        <f>IF(Overall!I983&lt;&gt;"",VALUE(Overall!I983),"")</f>
        <v>9.0500000000000007</v>
      </c>
      <c r="L981" s="6">
        <f>IF(Overall!J983&lt;&gt;"",VALUE(Overall!J983),"")</f>
        <v>2.2200000000000002</v>
      </c>
      <c r="M981" s="6">
        <f>IF(Overall!K983&lt;&gt;"",VALUE(Overall!K983),"")</f>
        <v>6.83</v>
      </c>
      <c r="N981" s="6">
        <f>IF(Overall!T983&lt;&gt;"",VALUE(Overall!T983),"")</f>
        <v>69.7</v>
      </c>
      <c r="O981" s="7">
        <f>IF(Overall!L983&lt;&gt;"", DATEVALUE(Overall!L983), "")</f>
        <v>45870</v>
      </c>
      <c r="P981" s="7">
        <f>IF(Overall!M983&lt;&gt;"", DATEVALUE(Overall!M983), "")</f>
        <v>45900</v>
      </c>
      <c r="Q981" s="7" t="str">
        <f>IF(Overall!S983&lt;&gt;"",_xlfn.VALUETOTEXT(Overall!S983),"")</f>
        <v>Aug</v>
      </c>
      <c r="R981" s="7">
        <f>IF(Overall!O983&lt;&gt;"", DATEVALUE(Overall!O983), "")</f>
        <v>45737</v>
      </c>
      <c r="S981" s="7">
        <f>IF(Overall!O983&lt;&gt;"", DATEVALUE(Overall!O983), "")</f>
        <v>45737</v>
      </c>
      <c r="T981" s="5">
        <f t="shared" si="31"/>
        <v>1</v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>
        <f>IF(Overall!$A983&lt;&gt;"",IF(AND(MONTH($O981) &lt;= 8, MONTH($P981) &gt;= 8), IF($T981 &lt;&gt; "", $H981/$T981, ""), ""),"")</f>
        <v>500000</v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>
        <f ca="1">IFERROR(IF(AND(NOW()&lt;= EOMONTH(DATE(YEAR($P981),8, 1), 0), Overall!$A983&lt;&gt;"", MONTH($O981) &lt;= 8, MONTH($P981) &gt;= 8), IF($T981 &lt;&gt; "", $H981/$T981, ""), ""), "")</f>
        <v>500000</v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500000</v>
      </c>
    </row>
    <row r="982" spans="1:46" x14ac:dyDescent="0.25">
      <c r="A982" t="str">
        <f>_xlfn.VALUETOTEXT(Overall!A984)</f>
        <v>FY2025 PCHP</v>
      </c>
      <c r="B982" s="8">
        <f>IF(Overall!B984&lt;&gt;"", VALUE(Overall!B984), "")</f>
        <v>132</v>
      </c>
      <c r="C982" s="5" t="str">
        <f>IF(Overall!C984&lt;&gt;"",_xlfn.VALUETOTEXT(Overall!C984),"")</f>
        <v>25-2403-1504-25SCBB-PS-DS-132</v>
      </c>
      <c r="D982" s="5" t="str">
        <f>_xlfn.VALUETOTEXT(Overall!D984)</f>
        <v>DS</v>
      </c>
      <c r="E982" s="5" t="str">
        <f>IF(Overall!Q984&lt;&gt;"",_xlfn.VALUETOTEXT(Overall!Q984),"")</f>
        <v>SCBB</v>
      </c>
      <c r="F982" s="5" t="str">
        <f>IF(Overall!E984&lt;&gt;"",_xlfn.VALUETOTEXT(Overall!E984),"")</f>
        <v>Standard Chartered Bank (M) Bhd</v>
      </c>
      <c r="G982" s="5" t="str">
        <f>IF(Overall!R984&lt;&gt;"",_xlfn.VALUETOTEXT(Overall!R984),"")</f>
        <v>Asian</v>
      </c>
      <c r="H982" s="6">
        <f>IF(Overall!F984&lt;&gt;"",VALUE(Overall!F984),"")</f>
        <v>500000</v>
      </c>
      <c r="I982" s="6">
        <f>IF(Overall!G984&lt;&gt;"",VALUE(Overall!G984),"")</f>
        <v>77</v>
      </c>
      <c r="J982" s="6">
        <f>IF(Overall!H984&lt;&gt;"",VALUE(Overall!H984),"")</f>
        <v>64</v>
      </c>
      <c r="K982" s="6">
        <f>IF(Overall!I984&lt;&gt;"",VALUE(Overall!I984),"")</f>
        <v>9.15</v>
      </c>
      <c r="L982" s="6">
        <f>IF(Overall!J984&lt;&gt;"",VALUE(Overall!J984),"")</f>
        <v>2.86</v>
      </c>
      <c r="M982" s="6">
        <f>IF(Overall!K984&lt;&gt;"",VALUE(Overall!K984),"")</f>
        <v>6.29</v>
      </c>
      <c r="N982" s="6">
        <f>IF(Overall!T984&lt;&gt;"",VALUE(Overall!T984),"")</f>
        <v>70.91</v>
      </c>
      <c r="O982" s="7">
        <f>IF(Overall!L984&lt;&gt;"", DATEVALUE(Overall!L984), "")</f>
        <v>45839</v>
      </c>
      <c r="P982" s="7">
        <f>IF(Overall!M984&lt;&gt;"", DATEVALUE(Overall!M984), "")</f>
        <v>45869</v>
      </c>
      <c r="Q982" s="7" t="str">
        <f>IF(Overall!S984&lt;&gt;"",_xlfn.VALUETOTEXT(Overall!S984),"")</f>
        <v>Jul</v>
      </c>
      <c r="R982" s="7">
        <f>IF(Overall!O984&lt;&gt;"", DATEVALUE(Overall!O984), "")</f>
        <v>45740</v>
      </c>
      <c r="S982" s="7">
        <f>IF(Overall!O984&lt;&gt;"", DATEVALUE(Overall!O984), "")</f>
        <v>45740</v>
      </c>
      <c r="T982" s="5">
        <f t="shared" si="31"/>
        <v>1</v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>
        <f>IF(Overall!$A984&lt;&gt;"",IF(AND(MONTH($O982) &lt;= 7, MONTH($P982) &gt;= 7 ), IF($T982 &lt;&gt; "", $H982/$T982, ""), ""),"")</f>
        <v>500000</v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 t="str">
        <f ca="1">IFERROR(IF(AND(NOW()&lt;= EOMONTH(DATE(YEAR($P982),7, 1), 0), Overall!$A984&lt;&gt;"", MONTH($O982) &lt;= 7, MONTH($P982) &gt;= 7), IF($T982 &lt;&gt; "", $H982/$T982, ""), ""), "")</f>
        <v/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0</v>
      </c>
    </row>
    <row r="983" spans="1:46" x14ac:dyDescent="0.25">
      <c r="A983" t="str">
        <f>_xlfn.VALUETOTEXT(Overall!A985)</f>
        <v>FY2025 PCHP</v>
      </c>
      <c r="B983" s="8">
        <f>IF(Overall!B985&lt;&gt;"", VALUE(Overall!B985), "")</f>
        <v>133</v>
      </c>
      <c r="C983" s="5" t="str">
        <f>IF(Overall!C985&lt;&gt;"",_xlfn.VALUETOTEXT(Overall!C985),"")</f>
        <v>25-2403-1504-25BNPP-PS-DS-133</v>
      </c>
      <c r="D983" s="5" t="str">
        <f>_xlfn.VALUETOTEXT(Overall!D985)</f>
        <v>DS</v>
      </c>
      <c r="E983" s="5" t="str">
        <f>IF(Overall!Q985&lt;&gt;"",_xlfn.VALUETOTEXT(Overall!Q985),"")</f>
        <v>BNPP</v>
      </c>
      <c r="F983" s="5" t="str">
        <f>IF(Overall!E985&lt;&gt;"",_xlfn.VALUETOTEXT(Overall!E985),"")</f>
        <v>BNP Paribas SA</v>
      </c>
      <c r="G983" s="5" t="str">
        <f>IF(Overall!R985&lt;&gt;"",_xlfn.VALUETOTEXT(Overall!R985),"")</f>
        <v>Asian</v>
      </c>
      <c r="H983" s="6">
        <f>IF(Overall!F985&lt;&gt;"",VALUE(Overall!F985),"")</f>
        <v>500000</v>
      </c>
      <c r="I983" s="6">
        <f>IF(Overall!G985&lt;&gt;"",VALUE(Overall!G985),"")</f>
        <v>77</v>
      </c>
      <c r="J983" s="6">
        <f>IF(Overall!H985&lt;&gt;"",VALUE(Overall!H985),"")</f>
        <v>64</v>
      </c>
      <c r="K983" s="6">
        <f>IF(Overall!I985&lt;&gt;"",VALUE(Overall!I985),"")</f>
        <v>7.8</v>
      </c>
      <c r="L983" s="6">
        <f>IF(Overall!J985&lt;&gt;"",VALUE(Overall!J985),"")</f>
        <v>1.5</v>
      </c>
      <c r="M983" s="6">
        <f>IF(Overall!K985&lt;&gt;"",VALUE(Overall!K985),"")</f>
        <v>6.3</v>
      </c>
      <c r="N983" s="6">
        <f>IF(Overall!T985&lt;&gt;"",VALUE(Overall!T985),"")</f>
        <v>70.87</v>
      </c>
      <c r="O983" s="7">
        <f>IF(Overall!L985&lt;&gt;"", DATEVALUE(Overall!L985), "")</f>
        <v>45839</v>
      </c>
      <c r="P983" s="7">
        <f>IF(Overall!M985&lt;&gt;"", DATEVALUE(Overall!M985), "")</f>
        <v>45869</v>
      </c>
      <c r="Q983" s="7" t="str">
        <f>IF(Overall!S985&lt;&gt;"",_xlfn.VALUETOTEXT(Overall!S985),"")</f>
        <v>Jul</v>
      </c>
      <c r="R983" s="7">
        <f>IF(Overall!O985&lt;&gt;"", DATEVALUE(Overall!O985), "")</f>
        <v>45740</v>
      </c>
      <c r="S983" s="7">
        <f>IF(Overall!O985&lt;&gt;"", DATEVALUE(Overall!O985), "")</f>
        <v>45740</v>
      </c>
      <c r="T983" s="5">
        <f t="shared" si="31"/>
        <v>1</v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>
        <f>IF(Overall!$A985&lt;&gt;"",IF(AND(MONTH($O983) &lt;= 7, MONTH($P983) &gt;= 7 ), IF($T983 &lt;&gt; "", $H983/$T983, ""), ""),"")</f>
        <v>500000</v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 t="str">
        <f ca="1">IFERROR(IF(AND(NOW()&lt;= EOMONTH(DATE(YEAR($P983),7, 1), 0), Overall!$A985&lt;&gt;"", MONTH($O983) &lt;= 7, MONTH($P983) &gt;= 7), IF($T983 &lt;&gt; "", $H983/$T983, ""), ""), "")</f>
        <v/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0</v>
      </c>
    </row>
    <row r="984" spans="1:46" x14ac:dyDescent="0.25">
      <c r="A984" t="str">
        <f>_xlfn.VALUETOTEXT(Overall!A986)</f>
        <v>FY2025 PCHP</v>
      </c>
      <c r="B984" s="8">
        <f>IF(Overall!B986&lt;&gt;"", VALUE(Overall!B986), "")</f>
        <v>134</v>
      </c>
      <c r="C984" s="5" t="str">
        <f>IF(Overall!C986&lt;&gt;"",_xlfn.VALUETOTEXT(Overall!C986),"")</f>
        <v>25-2503-1604-25MLIL-PS-EG-134</v>
      </c>
      <c r="D984" s="5" t="str">
        <f>_xlfn.VALUETOTEXT(Overall!D986)</f>
        <v>EG</v>
      </c>
      <c r="E984" s="5" t="str">
        <f>IF(Overall!Q986&lt;&gt;"",_xlfn.VALUETOTEXT(Overall!Q986),"")</f>
        <v>MLIL</v>
      </c>
      <c r="F984" s="5" t="str">
        <f>IF(Overall!E986&lt;&gt;"",_xlfn.VALUETOTEXT(Overall!E986),"")</f>
        <v>Merrill Lynch International</v>
      </c>
      <c r="G984" s="5" t="str">
        <f>IF(Overall!R986&lt;&gt;"",_xlfn.VALUETOTEXT(Overall!R986),"")</f>
        <v>Asian</v>
      </c>
      <c r="H984" s="6">
        <f>IF(Overall!F986&lt;&gt;"",VALUE(Overall!F986),"")</f>
        <v>500000</v>
      </c>
      <c r="I984" s="6">
        <f>IF(Overall!G986&lt;&gt;"",VALUE(Overall!G986),"")</f>
        <v>77</v>
      </c>
      <c r="J984" s="6">
        <f>IF(Overall!H986&lt;&gt;"",VALUE(Overall!H986),"")</f>
        <v>64</v>
      </c>
      <c r="K984" s="6">
        <f>IF(Overall!I986&lt;&gt;"",VALUE(Overall!I986),"")</f>
        <v>7.78</v>
      </c>
      <c r="L984" s="6">
        <f>IF(Overall!J986&lt;&gt;"",VALUE(Overall!J986),"")</f>
        <v>1.5</v>
      </c>
      <c r="M984" s="6">
        <f>IF(Overall!K986&lt;&gt;"",VALUE(Overall!K986),"")</f>
        <v>6.28</v>
      </c>
      <c r="N984" s="6">
        <f>IF(Overall!T986&lt;&gt;"",VALUE(Overall!T986),"")</f>
        <v>70.95</v>
      </c>
      <c r="O984" s="7">
        <f>IF(Overall!L986&lt;&gt;"", DATEVALUE(Overall!L986), "")</f>
        <v>45839</v>
      </c>
      <c r="P984" s="7">
        <f>IF(Overall!M986&lt;&gt;"", DATEVALUE(Overall!M986), "")</f>
        <v>45869</v>
      </c>
      <c r="Q984" s="7" t="str">
        <f>IF(Overall!S986&lt;&gt;"",_xlfn.VALUETOTEXT(Overall!S986),"")</f>
        <v>Jul</v>
      </c>
      <c r="R984" s="7">
        <f>IF(Overall!O986&lt;&gt;"", DATEVALUE(Overall!O986), "")</f>
        <v>45741</v>
      </c>
      <c r="S984" s="7">
        <f>IF(Overall!O986&lt;&gt;"", DATEVALUE(Overall!O986), "")</f>
        <v>45741</v>
      </c>
      <c r="T984" s="5">
        <f t="shared" si="31"/>
        <v>1</v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>
        <f>IF(Overall!$A986&lt;&gt;"",IF(AND(MONTH($O984) &lt;= 7, MONTH($P984) &gt;= 7 ), IF($T984 &lt;&gt; "", $H984/$T984, ""), ""),"")</f>
        <v>500000</v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 t="str">
        <f ca="1">IFERROR(IF(AND(NOW()&lt;= EOMONTH(DATE(YEAR($P984),7, 1), 0), Overall!$A986&lt;&gt;"", MONTH($O984) &lt;= 7, MONTH($P984) &gt;= 7), IF($T984 &lt;&gt; "", $H984/$T984, ""), ""), "")</f>
        <v/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0</v>
      </c>
    </row>
    <row r="985" spans="1:46" x14ac:dyDescent="0.25">
      <c r="A985" t="str">
        <f>_xlfn.VALUETOTEXT(Overall!A987)</f>
        <v>FY2025 PCHP</v>
      </c>
      <c r="B985" s="8">
        <f>IF(Overall!B987&lt;&gt;"", VALUE(Overall!B987), "")</f>
        <v>135</v>
      </c>
      <c r="C985" s="5" t="str">
        <f>IF(Overall!C987&lt;&gt;"",_xlfn.VALUETOTEXT(Overall!C987),"")</f>
        <v>25-2503-1604-25TOTS-PS-HZ-135</v>
      </c>
      <c r="D985" s="5" t="str">
        <f>_xlfn.VALUETOTEXT(Overall!D987)</f>
        <v>HZ</v>
      </c>
      <c r="E985" s="5" t="str">
        <f>IF(Overall!Q987&lt;&gt;"",_xlfn.VALUETOTEXT(Overall!Q987),"")</f>
        <v>TOTS</v>
      </c>
      <c r="F985" s="5" t="str">
        <f>IF(Overall!E987&lt;&gt;"",_xlfn.VALUETOTEXT(Overall!E987),"")</f>
        <v>TOTSA TotalEnergies Trading SA</v>
      </c>
      <c r="G985" s="5" t="str">
        <f>IF(Overall!R987&lt;&gt;"",_xlfn.VALUETOTEXT(Overall!R987),"")</f>
        <v>Asian</v>
      </c>
      <c r="H985" s="6">
        <f>IF(Overall!F987&lt;&gt;"",VALUE(Overall!F987),"")</f>
        <v>500000</v>
      </c>
      <c r="I985" s="6">
        <f>IF(Overall!G987&lt;&gt;"",VALUE(Overall!G987),"")</f>
        <v>77</v>
      </c>
      <c r="J985" s="6">
        <f>IF(Overall!H987&lt;&gt;"",VALUE(Overall!H987),"")</f>
        <v>64</v>
      </c>
      <c r="K985" s="6">
        <f>IF(Overall!I987&lt;&gt;"",VALUE(Overall!I987),"")</f>
        <v>7.28</v>
      </c>
      <c r="L985" s="6">
        <f>IF(Overall!J987&lt;&gt;"",VALUE(Overall!J987),"")</f>
        <v>1</v>
      </c>
      <c r="M985" s="6">
        <f>IF(Overall!K987&lt;&gt;"",VALUE(Overall!K987),"")</f>
        <v>6.28</v>
      </c>
      <c r="N985" s="6">
        <f>IF(Overall!T987&lt;&gt;"",VALUE(Overall!T987),"")</f>
        <v>71</v>
      </c>
      <c r="O985" s="7">
        <f>IF(Overall!L987&lt;&gt;"", DATEVALUE(Overall!L987), "")</f>
        <v>45839</v>
      </c>
      <c r="P985" s="7">
        <f>IF(Overall!M987&lt;&gt;"", DATEVALUE(Overall!M987), "")</f>
        <v>45869</v>
      </c>
      <c r="Q985" s="7" t="str">
        <f>IF(Overall!S987&lt;&gt;"",_xlfn.VALUETOTEXT(Overall!S987),"")</f>
        <v>Jul</v>
      </c>
      <c r="R985" s="7">
        <f>IF(Overall!O987&lt;&gt;"", DATEVALUE(Overall!O987), "")</f>
        <v>45741</v>
      </c>
      <c r="S985" s="7">
        <f>IF(Overall!O987&lt;&gt;"", DATEVALUE(Overall!O987), "")</f>
        <v>45741</v>
      </c>
      <c r="T985" s="5">
        <f t="shared" si="31"/>
        <v>1</v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>
        <f>IF(Overall!$A987&lt;&gt;"",IF(AND(MONTH($O985) &lt;= 7, MONTH($P985) &gt;= 7 ), IF($T985 &lt;&gt; "", $H985/$T985, ""), ""),"")</f>
        <v>500000</v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 t="str">
        <f ca="1">IFERROR(IF(AND(NOW()&lt;= EOMONTH(DATE(YEAR($P985),7, 1), 0), Overall!$A987&lt;&gt;"", MONTH($O985) &lt;= 7, MONTH($P985) &gt;= 7), IF($T985 &lt;&gt; "", $H985/$T985, ""), ""), "")</f>
        <v/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0</v>
      </c>
    </row>
    <row r="986" spans="1:46" x14ac:dyDescent="0.25">
      <c r="A986" t="str">
        <f>_xlfn.VALUETOTEXT(Overall!A988)</f>
        <v>FY2025 PCHP</v>
      </c>
      <c r="B986" s="8">
        <f>IF(Overall!B988&lt;&gt;"", VALUE(Overall!B988), "")</f>
        <v>136</v>
      </c>
      <c r="C986" s="5" t="str">
        <f>IF(Overall!C988&lt;&gt;"",_xlfn.VALUETOTEXT(Overall!C988),"")</f>
        <v>25-2503-1604-25MSCG-PS-HZ-136</v>
      </c>
      <c r="D986" s="5" t="str">
        <f>_xlfn.VALUETOTEXT(Overall!D988)</f>
        <v>HZ</v>
      </c>
      <c r="E986" s="5" t="str">
        <f>IF(Overall!Q988&lt;&gt;"",_xlfn.VALUETOTEXT(Overall!Q988),"")</f>
        <v>MSCG</v>
      </c>
      <c r="F986" s="5" t="str">
        <f>IF(Overall!E988&lt;&gt;"",_xlfn.VALUETOTEXT(Overall!E988),"")</f>
        <v>Morgan Stanley Capital Group (Singapore) Pte</v>
      </c>
      <c r="G986" s="5" t="str">
        <f>IF(Overall!R988&lt;&gt;"",_xlfn.VALUETOTEXT(Overall!R988),"")</f>
        <v>Asian</v>
      </c>
      <c r="H986" s="6">
        <f>IF(Overall!F988&lt;&gt;"",VALUE(Overall!F988),"")</f>
        <v>500000</v>
      </c>
      <c r="I986" s="6">
        <f>IF(Overall!G988&lt;&gt;"",VALUE(Overall!G988),"")</f>
        <v>77</v>
      </c>
      <c r="J986" s="6">
        <f>IF(Overall!H988&lt;&gt;"",VALUE(Overall!H988),"")</f>
        <v>64</v>
      </c>
      <c r="K986" s="6">
        <f>IF(Overall!I988&lt;&gt;"",VALUE(Overall!I988),"")</f>
        <v>7.65</v>
      </c>
      <c r="L986" s="6">
        <f>IF(Overall!J988&lt;&gt;"",VALUE(Overall!J988),"")</f>
        <v>1.39</v>
      </c>
      <c r="M986" s="6">
        <f>IF(Overall!K988&lt;&gt;"",VALUE(Overall!K988),"")</f>
        <v>6.26</v>
      </c>
      <c r="N986" s="6">
        <f>IF(Overall!T988&lt;&gt;"",VALUE(Overall!T988),"")</f>
        <v>71</v>
      </c>
      <c r="O986" s="7">
        <f>IF(Overall!L988&lt;&gt;"", DATEVALUE(Overall!L988), "")</f>
        <v>45839</v>
      </c>
      <c r="P986" s="7">
        <f>IF(Overall!M988&lt;&gt;"", DATEVALUE(Overall!M988), "")</f>
        <v>45869</v>
      </c>
      <c r="Q986" s="7" t="str">
        <f>IF(Overall!S988&lt;&gt;"",_xlfn.VALUETOTEXT(Overall!S988),"")</f>
        <v>Jul</v>
      </c>
      <c r="R986" s="7">
        <f>IF(Overall!O988&lt;&gt;"", DATEVALUE(Overall!O988), "")</f>
        <v>45741</v>
      </c>
      <c r="S986" s="7">
        <f>IF(Overall!O988&lt;&gt;"", DATEVALUE(Overall!O988), "")</f>
        <v>45741</v>
      </c>
      <c r="T986" s="5">
        <f t="shared" si="31"/>
        <v>1</v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>
        <f>IF(Overall!$A988&lt;&gt;"",IF(AND(MONTH($O986) &lt;= 7, MONTH($P986) &gt;= 7 ), IF($T986 &lt;&gt; "", $H986/$T986, ""), ""),"")</f>
        <v>500000</v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 t="str">
        <f ca="1">IFERROR(IF(AND(NOW()&lt;= EOMONTH(DATE(YEAR($P986),7, 1), 0), Overall!$A988&lt;&gt;"", MONTH($O986) &lt;= 7, MONTH($P986) &gt;= 7), IF($T986 &lt;&gt; "", $H986/$T986, ""), ""), "")</f>
        <v/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0</v>
      </c>
    </row>
    <row r="987" spans="1:46" x14ac:dyDescent="0.25">
      <c r="A987" t="str">
        <f>_xlfn.VALUETOTEXT(Overall!A989)</f>
        <v>FY2025 PCHP</v>
      </c>
      <c r="B987" s="8">
        <f>IF(Overall!B989&lt;&gt;"", VALUE(Overall!B989), "")</f>
        <v>137</v>
      </c>
      <c r="C987" s="5" t="str">
        <f>IF(Overall!C989&lt;&gt;"",_xlfn.VALUETOTEXT(Overall!C989),"")</f>
        <v>25-2803-2204-25MSCG-PS-HZ-137</v>
      </c>
      <c r="D987" s="5" t="str">
        <f>_xlfn.VALUETOTEXT(Overall!D989)</f>
        <v>HZ</v>
      </c>
      <c r="E987" s="5" t="str">
        <f>IF(Overall!Q989&lt;&gt;"",_xlfn.VALUETOTEXT(Overall!Q989),"")</f>
        <v>MSCG</v>
      </c>
      <c r="F987" s="5" t="str">
        <f>IF(Overall!E989&lt;&gt;"",_xlfn.VALUETOTEXT(Overall!E989),"")</f>
        <v>Morgan Stanley Capital Group (Singapore) Pte</v>
      </c>
      <c r="G987" s="5" t="str">
        <f>IF(Overall!R989&lt;&gt;"",_xlfn.VALUETOTEXT(Overall!R989),"")</f>
        <v>Asian</v>
      </c>
      <c r="H987" s="6">
        <f>IF(Overall!F989&lt;&gt;"",VALUE(Overall!F989),"")</f>
        <v>500000</v>
      </c>
      <c r="I987" s="6">
        <f>IF(Overall!G989&lt;&gt;"",VALUE(Overall!G989),"")</f>
        <v>77</v>
      </c>
      <c r="J987" s="6">
        <f>IF(Overall!H989&lt;&gt;"",VALUE(Overall!H989),"")</f>
        <v>64</v>
      </c>
      <c r="K987" s="6">
        <f>IF(Overall!I989&lt;&gt;"",VALUE(Overall!I989),"")</f>
        <v>7.22</v>
      </c>
      <c r="L987" s="6">
        <f>IF(Overall!J989&lt;&gt;"",VALUE(Overall!J989),"")</f>
        <v>1.26</v>
      </c>
      <c r="M987" s="6">
        <f>IF(Overall!K989&lt;&gt;"",VALUE(Overall!K989),"")</f>
        <v>5.96</v>
      </c>
      <c r="N987" s="6">
        <f>IF(Overall!T989&lt;&gt;"",VALUE(Overall!T989),"")</f>
        <v>71.53</v>
      </c>
      <c r="O987" s="7">
        <f>IF(Overall!L989&lt;&gt;"", DATEVALUE(Overall!L989), "")</f>
        <v>45839</v>
      </c>
      <c r="P987" s="7">
        <f>IF(Overall!M989&lt;&gt;"", DATEVALUE(Overall!M989), "")</f>
        <v>45869</v>
      </c>
      <c r="Q987" s="7" t="str">
        <f>IF(Overall!S989&lt;&gt;"",_xlfn.VALUETOTEXT(Overall!S989),"")</f>
        <v>Jul</v>
      </c>
      <c r="R987" s="7">
        <f>IF(Overall!O989&lt;&gt;"", DATEVALUE(Overall!O989), "")</f>
        <v>45744</v>
      </c>
      <c r="S987" s="7">
        <f>IF(Overall!O989&lt;&gt;"", DATEVALUE(Overall!O989), "")</f>
        <v>45744</v>
      </c>
      <c r="T987" s="5">
        <f t="shared" si="31"/>
        <v>1</v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>
        <f>IF(Overall!$A989&lt;&gt;"",IF(AND(MONTH($O987) &lt;= 7, MONTH($P987) &gt;= 7 ), IF($T987 &lt;&gt; "", $H987/$T987, ""), ""),"")</f>
        <v>500000</v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 t="str">
        <f ca="1">IFERROR(IF(AND(NOW()&lt;= EOMONTH(DATE(YEAR($P987),7, 1), 0), Overall!$A989&lt;&gt;"", MONTH($O987) &lt;= 7, MONTH($P987) &gt;= 7), IF($T987 &lt;&gt; "", $H987/$T987, ""), ""), "")</f>
        <v/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0</v>
      </c>
    </row>
    <row r="988" spans="1:46" x14ac:dyDescent="0.25">
      <c r="A988" t="str">
        <f>_xlfn.VALUETOTEXT(Overall!A990)</f>
        <v>FY2025 PCHP</v>
      </c>
      <c r="B988" s="8">
        <f>IF(Overall!B990&lt;&gt;"", VALUE(Overall!B990), "")</f>
        <v>138</v>
      </c>
      <c r="C988" s="5" t="str">
        <f>IF(Overall!C990&lt;&gt;"",_xlfn.VALUETOTEXT(Overall!C990),"")</f>
        <v>25-2803-2204-25SCBB-PS-EG-138</v>
      </c>
      <c r="D988" s="5" t="str">
        <f>_xlfn.VALUETOTEXT(Overall!D990)</f>
        <v>EG</v>
      </c>
      <c r="E988" s="5" t="str">
        <f>IF(Overall!Q990&lt;&gt;"",_xlfn.VALUETOTEXT(Overall!Q990),"")</f>
        <v>SCBB</v>
      </c>
      <c r="F988" s="5" t="str">
        <f>IF(Overall!E990&lt;&gt;"",_xlfn.VALUETOTEXT(Overall!E990),"")</f>
        <v>Standard Chartered Bank (M) Bhd</v>
      </c>
      <c r="G988" s="5" t="str">
        <f>IF(Overall!R990&lt;&gt;"",_xlfn.VALUETOTEXT(Overall!R990),"")</f>
        <v>Asian</v>
      </c>
      <c r="H988" s="6">
        <f>IF(Overall!F990&lt;&gt;"",VALUE(Overall!F990),"")</f>
        <v>500000</v>
      </c>
      <c r="I988" s="6">
        <f>IF(Overall!G990&lt;&gt;"",VALUE(Overall!G990),"")</f>
        <v>77</v>
      </c>
      <c r="J988" s="6">
        <f>IF(Overall!H990&lt;&gt;"",VALUE(Overall!H990),"")</f>
        <v>64</v>
      </c>
      <c r="K988" s="6">
        <f>IF(Overall!I990&lt;&gt;"",VALUE(Overall!I990),"")</f>
        <v>7.22</v>
      </c>
      <c r="L988" s="6">
        <f>IF(Overall!J990&lt;&gt;"",VALUE(Overall!J990),"")</f>
        <v>1.26</v>
      </c>
      <c r="M988" s="6">
        <f>IF(Overall!K990&lt;&gt;"",VALUE(Overall!K990),"")</f>
        <v>5.96</v>
      </c>
      <c r="N988" s="6">
        <f>IF(Overall!T990&lt;&gt;"",VALUE(Overall!T990),"")</f>
        <v>71.5</v>
      </c>
      <c r="O988" s="7">
        <f>IF(Overall!L990&lt;&gt;"", DATEVALUE(Overall!L990), "")</f>
        <v>45839</v>
      </c>
      <c r="P988" s="7">
        <f>IF(Overall!M990&lt;&gt;"", DATEVALUE(Overall!M990), "")</f>
        <v>45869</v>
      </c>
      <c r="Q988" s="7" t="str">
        <f>IF(Overall!S990&lt;&gt;"",_xlfn.VALUETOTEXT(Overall!S990),"")</f>
        <v>Jul</v>
      </c>
      <c r="R988" s="7">
        <f>IF(Overall!O990&lt;&gt;"", DATEVALUE(Overall!O990), "")</f>
        <v>45744</v>
      </c>
      <c r="S988" s="7">
        <f>IF(Overall!O990&lt;&gt;"", DATEVALUE(Overall!O990), "")</f>
        <v>45744</v>
      </c>
      <c r="T988" s="5">
        <f t="shared" si="31"/>
        <v>1</v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>
        <f>IF(Overall!$A990&lt;&gt;"",IF(AND(MONTH($O988) &lt;= 7, MONTH($P988) &gt;= 7 ), IF($T988 &lt;&gt; "", $H988/$T988, ""), ""),"")</f>
        <v>500000</v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 t="str">
        <f ca="1">IFERROR(IF(AND(NOW()&lt;= EOMONTH(DATE(YEAR($P988),7, 1), 0), Overall!$A990&lt;&gt;"", MONTH($O988) &lt;= 7, MONTH($P988) &gt;= 7), IF($T988 &lt;&gt; "", $H988/$T988, ""), ""), "")</f>
        <v/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0</v>
      </c>
    </row>
    <row r="989" spans="1:46" x14ac:dyDescent="0.25">
      <c r="A989" t="str">
        <f>_xlfn.VALUETOTEXT(Overall!A991)</f>
        <v>FY2025 PCHP</v>
      </c>
      <c r="B989" s="8">
        <f>IF(Overall!B991&lt;&gt;"", VALUE(Overall!B991), "")</f>
        <v>139</v>
      </c>
      <c r="C989" s="5" t="str">
        <f>IF(Overall!C991&lt;&gt;"",_xlfn.VALUETOTEXT(Overall!C991),"")</f>
        <v>25-2803-2204-25ANZB-PS-EG-139</v>
      </c>
      <c r="D989" s="5" t="str">
        <f>_xlfn.VALUETOTEXT(Overall!D991)</f>
        <v>EG</v>
      </c>
      <c r="E989" s="5" t="str">
        <f>IF(Overall!Q991&lt;&gt;"",_xlfn.VALUETOTEXT(Overall!Q991),"")</f>
        <v>ANZB</v>
      </c>
      <c r="F989" s="5" t="str">
        <f>IF(Overall!E991&lt;&gt;"",_xlfn.VALUETOTEXT(Overall!E991),"")</f>
        <v>Australia And New Zealand Banking Group Limited</v>
      </c>
      <c r="G989" s="5" t="str">
        <f>IF(Overall!R991&lt;&gt;"",_xlfn.VALUETOTEXT(Overall!R991),"")</f>
        <v>Asian</v>
      </c>
      <c r="H989" s="6">
        <f>IF(Overall!F991&lt;&gt;"",VALUE(Overall!F991),"")</f>
        <v>500000</v>
      </c>
      <c r="I989" s="6">
        <f>IF(Overall!G991&lt;&gt;"",VALUE(Overall!G991),"")</f>
        <v>77</v>
      </c>
      <c r="J989" s="6">
        <f>IF(Overall!H991&lt;&gt;"",VALUE(Overall!H991),"")</f>
        <v>64</v>
      </c>
      <c r="K989" s="6">
        <f>IF(Overall!I991&lt;&gt;"",VALUE(Overall!I991),"")</f>
        <v>7.28</v>
      </c>
      <c r="L989" s="6">
        <f>IF(Overall!J991&lt;&gt;"",VALUE(Overall!J991),"")</f>
        <v>1.3</v>
      </c>
      <c r="M989" s="6">
        <f>IF(Overall!K991&lt;&gt;"",VALUE(Overall!K991),"")</f>
        <v>5.98</v>
      </c>
      <c r="N989" s="6">
        <f>IF(Overall!T991&lt;&gt;"",VALUE(Overall!T991),"")</f>
        <v>71.5</v>
      </c>
      <c r="O989" s="7">
        <f>IF(Overall!L991&lt;&gt;"", DATEVALUE(Overall!L991), "")</f>
        <v>45839</v>
      </c>
      <c r="P989" s="7">
        <f>IF(Overall!M991&lt;&gt;"", DATEVALUE(Overall!M991), "")</f>
        <v>45869</v>
      </c>
      <c r="Q989" s="7" t="str">
        <f>IF(Overall!S991&lt;&gt;"",_xlfn.VALUETOTEXT(Overall!S991),"")</f>
        <v>Jul</v>
      </c>
      <c r="R989" s="7">
        <f>IF(Overall!O991&lt;&gt;"", DATEVALUE(Overall!O991), "")</f>
        <v>45744</v>
      </c>
      <c r="S989" s="7">
        <f>IF(Overall!O991&lt;&gt;"", DATEVALUE(Overall!O991), "")</f>
        <v>45744</v>
      </c>
      <c r="T989" s="5">
        <f t="shared" si="31"/>
        <v>1</v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>
        <f>IF(Overall!$A991&lt;&gt;"",IF(AND(MONTH($O989) &lt;= 7, MONTH($P989) &gt;= 7 ), IF($T989 &lt;&gt; "", $H989/$T989, ""), ""),"")</f>
        <v>500000</v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 t="str">
        <f ca="1">IFERROR(IF(AND(NOW()&lt;= EOMONTH(DATE(YEAR($P989),7, 1), 0), Overall!$A991&lt;&gt;"", MONTH($O989) &lt;= 7, MONTH($P989) &gt;= 7), IF($T989 &lt;&gt; "", $H989/$T989, ""), ""), "")</f>
        <v/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0</v>
      </c>
    </row>
    <row r="990" spans="1:46" x14ac:dyDescent="0.25">
      <c r="A990" t="str">
        <f>_xlfn.VALUETOTEXT(Overall!A992)</f>
        <v>FY2025 PCHP</v>
      </c>
      <c r="B990" s="8">
        <f>IF(Overall!B992&lt;&gt;"", VALUE(Overall!B992), "")</f>
        <v>140</v>
      </c>
      <c r="C990" s="5" t="str">
        <f>IF(Overall!C992&lt;&gt;"",_xlfn.VALUETOTEXT(Overall!C992),"")</f>
        <v>25-2803-2204-25BNPP-PS-DS-140</v>
      </c>
      <c r="D990" s="5" t="str">
        <f>_xlfn.VALUETOTEXT(Overall!D992)</f>
        <v>DS</v>
      </c>
      <c r="E990" s="5" t="str">
        <f>IF(Overall!Q992&lt;&gt;"",_xlfn.VALUETOTEXT(Overall!Q992),"")</f>
        <v>BNPP</v>
      </c>
      <c r="F990" s="5" t="str">
        <f>IF(Overall!E992&lt;&gt;"",_xlfn.VALUETOTEXT(Overall!E992),"")</f>
        <v>BNP Paribas SA</v>
      </c>
      <c r="G990" s="5" t="str">
        <f>IF(Overall!R992&lt;&gt;"",_xlfn.VALUETOTEXT(Overall!R992),"")</f>
        <v>Asian</v>
      </c>
      <c r="H990" s="6">
        <f>IF(Overall!F992&lt;&gt;"",VALUE(Overall!F992),"")</f>
        <v>500000</v>
      </c>
      <c r="I990" s="6">
        <f>IF(Overall!G992&lt;&gt;"",VALUE(Overall!G992),"")</f>
        <v>77</v>
      </c>
      <c r="J990" s="6">
        <f>IF(Overall!H992&lt;&gt;"",VALUE(Overall!H992),"")</f>
        <v>64</v>
      </c>
      <c r="K990" s="6">
        <f>IF(Overall!I992&lt;&gt;"",VALUE(Overall!I992),"")</f>
        <v>7.28</v>
      </c>
      <c r="L990" s="6">
        <f>IF(Overall!J992&lt;&gt;"",VALUE(Overall!J992),"")</f>
        <v>1.3</v>
      </c>
      <c r="M990" s="6">
        <f>IF(Overall!K992&lt;&gt;"",VALUE(Overall!K992),"")</f>
        <v>5.98</v>
      </c>
      <c r="N990" s="6">
        <f>IF(Overall!T992&lt;&gt;"",VALUE(Overall!T992),"")</f>
        <v>71.540000000000006</v>
      </c>
      <c r="O990" s="7">
        <f>IF(Overall!L992&lt;&gt;"", DATEVALUE(Overall!L992), "")</f>
        <v>45839</v>
      </c>
      <c r="P990" s="7">
        <f>IF(Overall!M992&lt;&gt;"", DATEVALUE(Overall!M992), "")</f>
        <v>45869</v>
      </c>
      <c r="Q990" s="7" t="str">
        <f>IF(Overall!S992&lt;&gt;"",_xlfn.VALUETOTEXT(Overall!S992),"")</f>
        <v>Jul</v>
      </c>
      <c r="R990" s="7">
        <f>IF(Overall!O992&lt;&gt;"", DATEVALUE(Overall!O992), "")</f>
        <v>45744</v>
      </c>
      <c r="S990" s="7">
        <f>IF(Overall!O992&lt;&gt;"", DATEVALUE(Overall!O992), "")</f>
        <v>45744</v>
      </c>
      <c r="T990" s="5">
        <f t="shared" si="31"/>
        <v>1</v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>
        <f>IF(Overall!$A992&lt;&gt;"",IF(AND(MONTH($O990) &lt;= 7, MONTH($P990) &gt;= 7 ), IF($T990 &lt;&gt; "", $H990/$T990, ""), ""),"")</f>
        <v>500000</v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 t="str">
        <f ca="1">IFERROR(IF(AND(NOW()&lt;= EOMONTH(DATE(YEAR($P990),7, 1), 0), Overall!$A992&lt;&gt;"", MONTH($O990) &lt;= 7, MONTH($P990) &gt;= 7), IF($T990 &lt;&gt; "", $H990/$T990, ""), ""), "")</f>
        <v/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0</v>
      </c>
    </row>
    <row r="991" spans="1:46" x14ac:dyDescent="0.25">
      <c r="A991" t="str">
        <f>_xlfn.VALUETOTEXT(Overall!A993)</f>
        <v>FY2025 PCHP</v>
      </c>
      <c r="B991" s="8">
        <f>IF(Overall!B993&lt;&gt;"", VALUE(Overall!B993), "")</f>
        <v>141</v>
      </c>
      <c r="C991" s="5" t="str">
        <f>IF(Overall!C993&lt;&gt;"",_xlfn.VALUETOTEXT(Overall!C993),"")</f>
        <v>25-2803-2204-25MACQ-PS-HZ-141</v>
      </c>
      <c r="D991" s="5" t="str">
        <f>_xlfn.VALUETOTEXT(Overall!D993)</f>
        <v>HZ</v>
      </c>
      <c r="E991" s="5" t="str">
        <f>IF(Overall!Q993&lt;&gt;"",_xlfn.VALUETOTEXT(Overall!Q993),"")</f>
        <v>MACQ</v>
      </c>
      <c r="F991" s="5" t="str">
        <f>IF(Overall!E993&lt;&gt;"",_xlfn.VALUETOTEXT(Overall!E993),"")</f>
        <v>Macquarie Bank Ltd</v>
      </c>
      <c r="G991" s="5" t="str">
        <f>IF(Overall!R993&lt;&gt;"",_xlfn.VALUETOTEXT(Overall!R993),"")</f>
        <v>Asian</v>
      </c>
      <c r="H991" s="6">
        <f>IF(Overall!F993&lt;&gt;"",VALUE(Overall!F993),"")</f>
        <v>500000</v>
      </c>
      <c r="I991" s="6">
        <f>IF(Overall!G993&lt;&gt;"",VALUE(Overall!G993),"")</f>
        <v>77</v>
      </c>
      <c r="J991" s="6">
        <f>IF(Overall!H993&lt;&gt;"",VALUE(Overall!H993),"")</f>
        <v>64</v>
      </c>
      <c r="K991" s="6">
        <f>IF(Overall!I993&lt;&gt;"",VALUE(Overall!I993),"")</f>
        <v>7.29</v>
      </c>
      <c r="L991" s="6">
        <f>IF(Overall!J993&lt;&gt;"",VALUE(Overall!J993),"")</f>
        <v>1.3</v>
      </c>
      <c r="M991" s="6">
        <f>IF(Overall!K993&lt;&gt;"",VALUE(Overall!K993),"")</f>
        <v>5.99</v>
      </c>
      <c r="N991" s="6">
        <f>IF(Overall!T993&lt;&gt;"",VALUE(Overall!T993),"")</f>
        <v>71.53</v>
      </c>
      <c r="O991" s="7">
        <f>IF(Overall!L993&lt;&gt;"", DATEVALUE(Overall!L993), "")</f>
        <v>45839</v>
      </c>
      <c r="P991" s="7">
        <f>IF(Overall!M993&lt;&gt;"", DATEVALUE(Overall!M993), "")</f>
        <v>45869</v>
      </c>
      <c r="Q991" s="7" t="str">
        <f>IF(Overall!S993&lt;&gt;"",_xlfn.VALUETOTEXT(Overall!S993),"")</f>
        <v>Jul</v>
      </c>
      <c r="R991" s="7">
        <f>IF(Overall!O993&lt;&gt;"", DATEVALUE(Overall!O993), "")</f>
        <v>45744</v>
      </c>
      <c r="S991" s="7">
        <f>IF(Overall!O993&lt;&gt;"", DATEVALUE(Overall!O993), "")</f>
        <v>45744</v>
      </c>
      <c r="T991" s="5">
        <f t="shared" si="31"/>
        <v>1</v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>
        <f>IF(Overall!$A993&lt;&gt;"",IF(AND(MONTH($O991) &lt;= 7, MONTH($P991) &gt;= 7 ), IF($T991 &lt;&gt; "", $H991/$T991, ""), ""),"")</f>
        <v>500000</v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 t="str">
        <f ca="1">IFERROR(IF(AND(NOW()&lt;= EOMONTH(DATE(YEAR($P991),7, 1), 0), Overall!$A993&lt;&gt;"", MONTH($O991) &lt;= 7, MONTH($P991) &gt;= 7), IF($T991 &lt;&gt; "", $H991/$T991, ""), ""), "")</f>
        <v/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0</v>
      </c>
    </row>
    <row r="992" spans="1:46" x14ac:dyDescent="0.25">
      <c r="A992" t="str">
        <f>_xlfn.VALUETOTEXT(Overall!A994)</f>
        <v>FY2025 PCHP</v>
      </c>
      <c r="B992" s="8">
        <f>IF(Overall!B994&lt;&gt;"", VALUE(Overall!B994), "")</f>
        <v>142</v>
      </c>
      <c r="C992" s="5" t="str">
        <f>IF(Overall!C994&lt;&gt;"",_xlfn.VALUETOTEXT(Overall!C994),"")</f>
        <v>25-2803-2204-25CIMI-PS-HZ-142</v>
      </c>
      <c r="D992" s="5" t="str">
        <f>_xlfn.VALUETOTEXT(Overall!D994)</f>
        <v>HZ</v>
      </c>
      <c r="E992" s="5" t="str">
        <f>IF(Overall!Q994&lt;&gt;"",_xlfn.VALUETOTEXT(Overall!Q994),"")</f>
        <v>CIMI</v>
      </c>
      <c r="F992" s="5" t="str">
        <f>IF(Overall!E994&lt;&gt;"",_xlfn.VALUETOTEXT(Overall!E994),"")</f>
        <v>CIMB Islamic Bank Berhad</v>
      </c>
      <c r="G992" s="5" t="str">
        <f>IF(Overall!R994&lt;&gt;"",_xlfn.VALUETOTEXT(Overall!R994),"")</f>
        <v>Asian</v>
      </c>
      <c r="H992" s="6">
        <f>IF(Overall!F994&lt;&gt;"",VALUE(Overall!F994),"")</f>
        <v>500000</v>
      </c>
      <c r="I992" s="6">
        <f>IF(Overall!G994&lt;&gt;"",VALUE(Overall!G994),"")</f>
        <v>77</v>
      </c>
      <c r="J992" s="6">
        <f>IF(Overall!H994&lt;&gt;"",VALUE(Overall!H994),"")</f>
        <v>64</v>
      </c>
      <c r="K992" s="6">
        <f>IF(Overall!I994&lt;&gt;"",VALUE(Overall!I994),"")</f>
        <v>7.27</v>
      </c>
      <c r="L992" s="6">
        <f>IF(Overall!J994&lt;&gt;"",VALUE(Overall!J994),"")</f>
        <v>1.29</v>
      </c>
      <c r="M992" s="6">
        <f>IF(Overall!K994&lt;&gt;"",VALUE(Overall!K994),"")</f>
        <v>5.98</v>
      </c>
      <c r="N992" s="6">
        <f>IF(Overall!T994&lt;&gt;"",VALUE(Overall!T994),"")</f>
        <v>71.5</v>
      </c>
      <c r="O992" s="7">
        <f>IF(Overall!L994&lt;&gt;"", DATEVALUE(Overall!L994), "")</f>
        <v>45839</v>
      </c>
      <c r="P992" s="7">
        <f>IF(Overall!M994&lt;&gt;"", DATEVALUE(Overall!M994), "")</f>
        <v>45869</v>
      </c>
      <c r="Q992" s="7" t="str">
        <f>IF(Overall!S994&lt;&gt;"",_xlfn.VALUETOTEXT(Overall!S994),"")</f>
        <v>Jul</v>
      </c>
      <c r="R992" s="7">
        <f>IF(Overall!O994&lt;&gt;"", DATEVALUE(Overall!O994), "")</f>
        <v>45744</v>
      </c>
      <c r="S992" s="7">
        <f>IF(Overall!O994&lt;&gt;"", DATEVALUE(Overall!O994), "")</f>
        <v>45744</v>
      </c>
      <c r="T992" s="5">
        <f t="shared" si="31"/>
        <v>1</v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>
        <f>IF(Overall!$A994&lt;&gt;"",IF(AND(MONTH($O992) &lt;= 7, MONTH($P992) &gt;= 7 ), IF($T992 &lt;&gt; "", $H992/$T992, ""), ""),"")</f>
        <v>500000</v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 t="str">
        <f ca="1">IFERROR(IF(AND(NOW()&lt;= EOMONTH(DATE(YEAR($P992),7, 1), 0), Overall!$A994&lt;&gt;"", MONTH($O992) &lt;= 7, MONTH($P992) &gt;= 7), IF($T992 &lt;&gt; "", $H992/$T992, ""), ""), "")</f>
        <v/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0</v>
      </c>
    </row>
    <row r="993" spans="1:46" x14ac:dyDescent="0.25">
      <c r="A993" t="str">
        <f>_xlfn.VALUETOTEXT(Overall!A995)</f>
        <v>FY2025 PCHP</v>
      </c>
      <c r="B993" s="8">
        <f>IF(Overall!B995&lt;&gt;"", VALUE(Overall!B995), "")</f>
        <v>143</v>
      </c>
      <c r="C993" s="5" t="str">
        <f>IF(Overall!C995&lt;&gt;"",_xlfn.VALUETOTEXT(Overall!C995),"")</f>
        <v>25-1504-0705-25MLIL-PS-EG-143</v>
      </c>
      <c r="D993" s="5" t="str">
        <f>_xlfn.VALUETOTEXT(Overall!D995)</f>
        <v>EG</v>
      </c>
      <c r="E993" s="5" t="str">
        <f>IF(Overall!Q995&lt;&gt;"",_xlfn.VALUETOTEXT(Overall!Q995),"")</f>
        <v>MLIL</v>
      </c>
      <c r="F993" s="5" t="str">
        <f>IF(Overall!E995&lt;&gt;"",_xlfn.VALUETOTEXT(Overall!E995),"")</f>
        <v>Merrill Lynch International</v>
      </c>
      <c r="G993" s="5" t="str">
        <f>IF(Overall!R995&lt;&gt;"",_xlfn.VALUETOTEXT(Overall!R995),"")</f>
        <v>Asian</v>
      </c>
      <c r="H993" s="6">
        <f>IF(Overall!F995&lt;&gt;"",VALUE(Overall!F995),"")</f>
        <v>1500000</v>
      </c>
      <c r="I993" s="6">
        <f>IF(Overall!G995&lt;&gt;"",VALUE(Overall!G995),"")</f>
        <v>77</v>
      </c>
      <c r="J993" s="6">
        <f>IF(Overall!H995&lt;&gt;"",VALUE(Overall!H995),"")</f>
        <v>64</v>
      </c>
      <c r="K993" s="6">
        <f>IF(Overall!I995&lt;&gt;"",VALUE(Overall!I995),"")</f>
        <v>14.96</v>
      </c>
      <c r="L993" s="6">
        <f>IF(Overall!J995&lt;&gt;"",VALUE(Overall!J995),"")</f>
        <v>6</v>
      </c>
      <c r="M993" s="6">
        <f>IF(Overall!K995&lt;&gt;"",VALUE(Overall!K995),"")</f>
        <v>8.9600000000000009</v>
      </c>
      <c r="N993" s="6">
        <f>IF(Overall!T995&lt;&gt;"",VALUE(Overall!T995),"")</f>
        <v>62.9</v>
      </c>
      <c r="O993" s="7">
        <f>IF(Overall!L995&lt;&gt;"", DATEVALUE(Overall!L995), "")</f>
        <v>45931</v>
      </c>
      <c r="P993" s="7">
        <f>IF(Overall!M995&lt;&gt;"", DATEVALUE(Overall!M995), "")</f>
        <v>46022</v>
      </c>
      <c r="Q993" s="7" t="str">
        <f>IF(Overall!S995&lt;&gt;"",_xlfn.VALUETOTEXT(Overall!S995),"")</f>
        <v>Oct-Dec</v>
      </c>
      <c r="R993" s="7">
        <f>IF(Overall!O995&lt;&gt;"", DATEVALUE(Overall!O995), "")</f>
        <v>45762</v>
      </c>
      <c r="S993" s="7">
        <f>IF(Overall!O995&lt;&gt;"", DATEVALUE(Overall!O995), "")</f>
        <v>45762</v>
      </c>
      <c r="T993" s="5">
        <f t="shared" si="31"/>
        <v>3</v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>
        <f>IF(Overall!$A995&lt;&gt;"",IF(AND(MONTH($O993) &lt;= 10, MONTH($P993) &gt;= 10), IF($T993 &lt;&gt; "", $H993/$T993, ""), ""),"")</f>
        <v>500000</v>
      </c>
      <c r="AE993" s="10">
        <f>IF(Overall!$A995&lt;&gt;"",IF(AND(MONTH($O993) &lt;= 11, MONTH($P993) &gt;= 11), IF($T993 &lt;&gt; "", $H993/$T993, ""), ""),"")</f>
        <v>500000</v>
      </c>
      <c r="AF993" s="10">
        <f>IF(Overall!$A995&lt;&gt;"",IF(AND(MONTH($O993) &lt;= 12, MONTH($P993) &gt;= 12), IF($T993 &lt;&gt; "", $H993/$T993, ""), ""),"")</f>
        <v>500000</v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>
        <f ca="1">IFERROR(IF(AND(NOW()&lt;= EOMONTH(DATE(YEAR($P993),10, 1), 0), Overall!$A995&lt;&gt;"", MONTH($O993) &lt;= 10, MONTH($P993) &gt;= 10), IF($T993 &lt;&gt; "", $H993/$T993, ""), ""), "")</f>
        <v>500000</v>
      </c>
      <c r="AR993" s="10">
        <f ca="1">IFERROR(IF(AND(NOW()&lt;= EOMONTH(DATE(YEAR($P993),11, 1), 0), Overall!$A995&lt;&gt;"", MONTH($O993) &lt;=11, MONTH($P993) &gt;= 11), IF($T993 &lt;&gt; "", $H993/$T993, ""), ""), "")</f>
        <v>500000</v>
      </c>
      <c r="AS993" s="10">
        <f ca="1">IFERROR(IF(AND(NOW()&lt;= EOMONTH(DATE(YEAR($P993),12, 1), 0), Overall!$A995&lt;&gt;"", MONTH($O993) &lt;= 12, MONTH($P993) &gt;= 12), IF($T993 &lt;&gt; "", $H993/$T993, ""), ""), "")</f>
        <v>500000</v>
      </c>
      <c r="AT993" s="16">
        <f t="shared" ca="1" si="30"/>
        <v>1500000</v>
      </c>
    </row>
    <row r="994" spans="1:46" x14ac:dyDescent="0.25">
      <c r="A994" t="str">
        <f>_xlfn.VALUETOTEXT(Overall!A996)</f>
        <v>FY2025 PCHP</v>
      </c>
      <c r="B994" s="8">
        <f>IF(Overall!B996&lt;&gt;"", VALUE(Overall!B996), "")</f>
        <v>144</v>
      </c>
      <c r="C994" s="5" t="str">
        <f>IF(Overall!C996&lt;&gt;"",_xlfn.VALUETOTEXT(Overall!C996),"")</f>
        <v>25-1504-0705-25SCBB-PS-EG-144</v>
      </c>
      <c r="D994" s="5" t="str">
        <f>_xlfn.VALUETOTEXT(Overall!D996)</f>
        <v>EG</v>
      </c>
      <c r="E994" s="5" t="str">
        <f>IF(Overall!Q996&lt;&gt;"",_xlfn.VALUETOTEXT(Overall!Q996),"")</f>
        <v>SCBB</v>
      </c>
      <c r="F994" s="5" t="str">
        <f>IF(Overall!E996&lt;&gt;"",_xlfn.VALUETOTEXT(Overall!E996),"")</f>
        <v>Standard Chartered Bank (M) Bhd</v>
      </c>
      <c r="G994" s="5" t="str">
        <f>IF(Overall!R996&lt;&gt;"",_xlfn.VALUETOTEXT(Overall!R996),"")</f>
        <v>Asian</v>
      </c>
      <c r="H994" s="6">
        <f>IF(Overall!F996&lt;&gt;"",VALUE(Overall!F996),"")</f>
        <v>1500000</v>
      </c>
      <c r="I994" s="6">
        <f>IF(Overall!G996&lt;&gt;"",VALUE(Overall!G996),"")</f>
        <v>77</v>
      </c>
      <c r="J994" s="6">
        <f>IF(Overall!H996&lt;&gt;"",VALUE(Overall!H996),"")</f>
        <v>64</v>
      </c>
      <c r="K994" s="6">
        <f>IF(Overall!I996&lt;&gt;"",VALUE(Overall!I996),"")</f>
        <v>15</v>
      </c>
      <c r="L994" s="6">
        <f>IF(Overall!J996&lt;&gt;"",VALUE(Overall!J996),"")</f>
        <v>6.04</v>
      </c>
      <c r="M994" s="6">
        <f>IF(Overall!K996&lt;&gt;"",VALUE(Overall!K996),"")</f>
        <v>8.9600000000000009</v>
      </c>
      <c r="N994" s="6">
        <f>IF(Overall!T996&lt;&gt;"",VALUE(Overall!T996),"")</f>
        <v>62.9</v>
      </c>
      <c r="O994" s="7">
        <f>IF(Overall!L996&lt;&gt;"", DATEVALUE(Overall!L996), "")</f>
        <v>45931</v>
      </c>
      <c r="P994" s="7">
        <f>IF(Overall!M996&lt;&gt;"", DATEVALUE(Overall!M996), "")</f>
        <v>46022</v>
      </c>
      <c r="Q994" s="7" t="str">
        <f>IF(Overall!S996&lt;&gt;"",_xlfn.VALUETOTEXT(Overall!S996),"")</f>
        <v>Oct-Dec</v>
      </c>
      <c r="R994" s="7">
        <f>IF(Overall!O996&lt;&gt;"", DATEVALUE(Overall!O996), "")</f>
        <v>45762</v>
      </c>
      <c r="S994" s="7">
        <f>IF(Overall!O996&lt;&gt;"", DATEVALUE(Overall!O996), "")</f>
        <v>45762</v>
      </c>
      <c r="T994" s="5">
        <f t="shared" si="31"/>
        <v>3</v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>
        <f>IF(Overall!$A996&lt;&gt;"",IF(AND(MONTH($O994) &lt;= 10, MONTH($P994) &gt;= 10), IF($T994 &lt;&gt; "", $H994/$T994, ""), ""),"")</f>
        <v>500000</v>
      </c>
      <c r="AE994" s="10">
        <f>IF(Overall!$A996&lt;&gt;"",IF(AND(MONTH($O994) &lt;= 11, MONTH($P994) &gt;= 11), IF($T994 &lt;&gt; "", $H994/$T994, ""), ""),"")</f>
        <v>500000</v>
      </c>
      <c r="AF994" s="10">
        <f>IF(Overall!$A996&lt;&gt;"",IF(AND(MONTH($O994) &lt;= 12, MONTH($P994) &gt;= 12), IF($T994 &lt;&gt; "", $H994/$T994, ""), ""),"")</f>
        <v>500000</v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>
        <f ca="1">IFERROR(IF(AND(NOW()&lt;= EOMONTH(DATE(YEAR($P994),10, 1), 0), Overall!$A996&lt;&gt;"", MONTH($O994) &lt;= 10, MONTH($P994) &gt;= 10), IF($T994 &lt;&gt; "", $H994/$T994, ""), ""), "")</f>
        <v>500000</v>
      </c>
      <c r="AR994" s="10">
        <f ca="1">IFERROR(IF(AND(NOW()&lt;= EOMONTH(DATE(YEAR($P994),11, 1), 0), Overall!$A996&lt;&gt;"", MONTH($O994) &lt;=11, MONTH($P994) &gt;= 11), IF($T994 &lt;&gt; "", $H994/$T994, ""), ""), "")</f>
        <v>500000</v>
      </c>
      <c r="AS994" s="10">
        <f ca="1">IFERROR(IF(AND(NOW()&lt;= EOMONTH(DATE(YEAR($P994),12, 1), 0), Overall!$A996&lt;&gt;"", MONTH($O994) &lt;= 12, MONTH($P994) &gt;= 12), IF($T994 &lt;&gt; "", $H994/$T994, ""), ""), "")</f>
        <v>500000</v>
      </c>
      <c r="AT994" s="16">
        <f t="shared" ca="1" si="30"/>
        <v>1500000</v>
      </c>
    </row>
    <row r="995" spans="1:46" x14ac:dyDescent="0.25">
      <c r="A995" t="str">
        <f>_xlfn.VALUETOTEXT(Overall!A997)</f>
        <v>FY2025 PCHP</v>
      </c>
      <c r="B995" s="8">
        <f>IF(Overall!B997&lt;&gt;"", VALUE(Overall!B997), "")</f>
        <v>145</v>
      </c>
      <c r="C995" s="5" t="str">
        <f>IF(Overall!C997&lt;&gt;"",_xlfn.VALUETOTEXT(Overall!C997),"")</f>
        <v>25-1504-0705-25SCBS-PS-EG-145</v>
      </c>
      <c r="D995" s="5" t="str">
        <f>_xlfn.VALUETOTEXT(Overall!D997)</f>
        <v>EG</v>
      </c>
      <c r="E995" s="5" t="str">
        <f>IF(Overall!Q997&lt;&gt;"",_xlfn.VALUETOTEXT(Overall!Q997),"")</f>
        <v>SCBS</v>
      </c>
      <c r="F995" s="5" t="str">
        <f>IF(Overall!E997&lt;&gt;"",_xlfn.VALUETOTEXT(Overall!E997),"")</f>
        <v>Standard Chartered Saadiq Berhad</v>
      </c>
      <c r="G995" s="5" t="str">
        <f>IF(Overall!R997&lt;&gt;"",_xlfn.VALUETOTEXT(Overall!R997),"")</f>
        <v>Asian</v>
      </c>
      <c r="H995" s="6">
        <f>IF(Overall!F997&lt;&gt;"",VALUE(Overall!F997),"")</f>
        <v>1500000</v>
      </c>
      <c r="I995" s="6">
        <f>IF(Overall!G997&lt;&gt;"",VALUE(Overall!G997),"")</f>
        <v>77</v>
      </c>
      <c r="J995" s="6">
        <f>IF(Overall!H997&lt;&gt;"",VALUE(Overall!H997),"")</f>
        <v>64</v>
      </c>
      <c r="K995" s="6">
        <f>IF(Overall!I997&lt;&gt;"",VALUE(Overall!I997),"")</f>
        <v>15</v>
      </c>
      <c r="L995" s="6">
        <f>IF(Overall!J997&lt;&gt;"",VALUE(Overall!J997),"")</f>
        <v>6.04</v>
      </c>
      <c r="M995" s="6">
        <f>IF(Overall!K997&lt;&gt;"",VALUE(Overall!K997),"")</f>
        <v>8.9600000000000009</v>
      </c>
      <c r="N995" s="6">
        <f>IF(Overall!T997&lt;&gt;"",VALUE(Overall!T997),"")</f>
        <v>62.9</v>
      </c>
      <c r="O995" s="7">
        <f>IF(Overall!L997&lt;&gt;"", DATEVALUE(Overall!L997), "")</f>
        <v>45931</v>
      </c>
      <c r="P995" s="7">
        <f>IF(Overall!M997&lt;&gt;"", DATEVALUE(Overall!M997), "")</f>
        <v>46022</v>
      </c>
      <c r="Q995" s="7" t="str">
        <f>IF(Overall!S997&lt;&gt;"",_xlfn.VALUETOTEXT(Overall!S997),"")</f>
        <v>Oct-Dec</v>
      </c>
      <c r="R995" s="7">
        <f>IF(Overall!O997&lt;&gt;"", DATEVALUE(Overall!O997), "")</f>
        <v>45762</v>
      </c>
      <c r="S995" s="7">
        <f>IF(Overall!O997&lt;&gt;"", DATEVALUE(Overall!O997), "")</f>
        <v>45762</v>
      </c>
      <c r="T995" s="5">
        <f t="shared" si="31"/>
        <v>3</v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>
        <f>IF(Overall!$A997&lt;&gt;"",IF(AND(MONTH($O995) &lt;= 10, MONTH($P995) &gt;= 10), IF($T995 &lt;&gt; "", $H995/$T995, ""), ""),"")</f>
        <v>500000</v>
      </c>
      <c r="AE995" s="10">
        <f>IF(Overall!$A997&lt;&gt;"",IF(AND(MONTH($O995) &lt;= 11, MONTH($P995) &gt;= 11), IF($T995 &lt;&gt; "", $H995/$T995, ""), ""),"")</f>
        <v>500000</v>
      </c>
      <c r="AF995" s="10">
        <f>IF(Overall!$A997&lt;&gt;"",IF(AND(MONTH($O995) &lt;= 12, MONTH($P995) &gt;= 12), IF($T995 &lt;&gt; "", $H995/$T995, ""), ""),"")</f>
        <v>500000</v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>
        <f ca="1">IFERROR(IF(AND(NOW()&lt;= EOMONTH(DATE(YEAR($P995),10, 1), 0), Overall!$A997&lt;&gt;"", MONTH($O995) &lt;= 10, MONTH($P995) &gt;= 10), IF($T995 &lt;&gt; "", $H995/$T995, ""), ""), "")</f>
        <v>500000</v>
      </c>
      <c r="AR995" s="10">
        <f ca="1">IFERROR(IF(AND(NOW()&lt;= EOMONTH(DATE(YEAR($P995),11, 1), 0), Overall!$A997&lt;&gt;"", MONTH($O995) &lt;=11, MONTH($P995) &gt;= 11), IF($T995 &lt;&gt; "", $H995/$T995, ""), ""), "")</f>
        <v>500000</v>
      </c>
      <c r="AS995" s="10">
        <f ca="1">IFERROR(IF(AND(NOW()&lt;= EOMONTH(DATE(YEAR($P995),12, 1), 0), Overall!$A997&lt;&gt;"", MONTH($O995) &lt;= 12, MONTH($P995) &gt;= 12), IF($T995 &lt;&gt; "", $H995/$T995, ""), ""), "")</f>
        <v>500000</v>
      </c>
      <c r="AT995" s="16">
        <f t="shared" ca="1" si="30"/>
        <v>1500000</v>
      </c>
    </row>
    <row r="996" spans="1:46" x14ac:dyDescent="0.25">
      <c r="A996" t="str">
        <f>_xlfn.VALUETOTEXT(Overall!A998)</f>
        <v>FY2025 PCHP</v>
      </c>
      <c r="B996" s="8">
        <f>IF(Overall!B998&lt;&gt;"", VALUE(Overall!B998), "")</f>
        <v>146</v>
      </c>
      <c r="C996" s="5" t="str">
        <f>IF(Overall!C998&lt;&gt;"",_xlfn.VALUETOTEXT(Overall!C998),"")</f>
        <v>25-1604-0805-25MSCG-PS-HZ-146</v>
      </c>
      <c r="D996" s="5" t="str">
        <f>_xlfn.VALUETOTEXT(Overall!D998)</f>
        <v>HZ</v>
      </c>
      <c r="E996" s="5" t="str">
        <f>IF(Overall!Q998&lt;&gt;"",_xlfn.VALUETOTEXT(Overall!Q998),"")</f>
        <v>MSCG</v>
      </c>
      <c r="F996" s="5" t="str">
        <f>IF(Overall!E998&lt;&gt;"",_xlfn.VALUETOTEXT(Overall!E998),"")</f>
        <v>Morgan Stanley Capital Group (Singapore) Pte</v>
      </c>
      <c r="G996" s="5" t="str">
        <f>IF(Overall!R998&lt;&gt;"",_xlfn.VALUETOTEXT(Overall!R998),"")</f>
        <v>Asian</v>
      </c>
      <c r="H996" s="6">
        <f>IF(Overall!F998&lt;&gt;"",VALUE(Overall!F998),"")</f>
        <v>1500000</v>
      </c>
      <c r="I996" s="6">
        <f>IF(Overall!G998&lt;&gt;"",VALUE(Overall!G998),"")</f>
        <v>77</v>
      </c>
      <c r="J996" s="6">
        <f>IF(Overall!H998&lt;&gt;"",VALUE(Overall!H998),"")</f>
        <v>64</v>
      </c>
      <c r="K996" s="6">
        <f>IF(Overall!I998&lt;&gt;"",VALUE(Overall!I998),"")</f>
        <v>14.98</v>
      </c>
      <c r="L996" s="6">
        <f>IF(Overall!J998&lt;&gt;"",VALUE(Overall!J998),"")</f>
        <v>6</v>
      </c>
      <c r="M996" s="6">
        <f>IF(Overall!K998&lt;&gt;"",VALUE(Overall!K998),"")</f>
        <v>8.98</v>
      </c>
      <c r="N996" s="6">
        <f>IF(Overall!T998&lt;&gt;"",VALUE(Overall!T998),"")</f>
        <v>63.06</v>
      </c>
      <c r="O996" s="7">
        <f>IF(Overall!L998&lt;&gt;"", DATEVALUE(Overall!L998), "")</f>
        <v>45931</v>
      </c>
      <c r="P996" s="7">
        <f>IF(Overall!M998&lt;&gt;"", DATEVALUE(Overall!M998), "")</f>
        <v>46022</v>
      </c>
      <c r="Q996" s="7" t="str">
        <f>IF(Overall!S998&lt;&gt;"",_xlfn.VALUETOTEXT(Overall!S998),"")</f>
        <v>Oct-Dec</v>
      </c>
      <c r="R996" s="7">
        <f>IF(Overall!O998&lt;&gt;"", DATEVALUE(Overall!O998), "")</f>
        <v>45763</v>
      </c>
      <c r="S996" s="7">
        <f>IF(Overall!O998&lt;&gt;"", DATEVALUE(Overall!O998), "")</f>
        <v>45763</v>
      </c>
      <c r="T996" s="5">
        <f t="shared" si="31"/>
        <v>3</v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>
        <f>IF(Overall!$A998&lt;&gt;"",IF(AND(MONTH($O996) &lt;= 10, MONTH($P996) &gt;= 10), IF($T996 &lt;&gt; "", $H996/$T996, ""), ""),"")</f>
        <v>500000</v>
      </c>
      <c r="AE996" s="10">
        <f>IF(Overall!$A998&lt;&gt;"",IF(AND(MONTH($O996) &lt;= 11, MONTH($P996) &gt;= 11), IF($T996 &lt;&gt; "", $H996/$T996, ""), ""),"")</f>
        <v>500000</v>
      </c>
      <c r="AF996" s="10">
        <f>IF(Overall!$A998&lt;&gt;"",IF(AND(MONTH($O996) &lt;= 12, MONTH($P996) &gt;= 12), IF($T996 &lt;&gt; "", $H996/$T996, ""), ""),"")</f>
        <v>500000</v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>
        <f ca="1">IFERROR(IF(AND(NOW()&lt;= EOMONTH(DATE(YEAR($P996),10, 1), 0), Overall!$A998&lt;&gt;"", MONTH($O996) &lt;= 10, MONTH($P996) &gt;= 10), IF($T996 &lt;&gt; "", $H996/$T996, ""), ""), "")</f>
        <v>500000</v>
      </c>
      <c r="AR996" s="10">
        <f ca="1">IFERROR(IF(AND(NOW()&lt;= EOMONTH(DATE(YEAR($P996),11, 1), 0), Overall!$A998&lt;&gt;"", MONTH($O996) &lt;=11, MONTH($P996) &gt;= 11), IF($T996 &lt;&gt; "", $H996/$T996, ""), ""), "")</f>
        <v>500000</v>
      </c>
      <c r="AS996" s="10">
        <f ca="1">IFERROR(IF(AND(NOW()&lt;= EOMONTH(DATE(YEAR($P996),12, 1), 0), Overall!$A998&lt;&gt;"", MONTH($O996) &lt;= 12, MONTH($P996) &gt;= 12), IF($T996 &lt;&gt; "", $H996/$T996, ""), ""), "")</f>
        <v>500000</v>
      </c>
      <c r="AT996" s="16">
        <f t="shared" ca="1" si="30"/>
        <v>1500000</v>
      </c>
    </row>
    <row r="997" spans="1:46" x14ac:dyDescent="0.25">
      <c r="A997" t="str">
        <f>_xlfn.VALUETOTEXT(Overall!A999)</f>
        <v>FY2025 PCHP</v>
      </c>
      <c r="B997" s="8">
        <f>IF(Overall!B999&lt;&gt;"", VALUE(Overall!B999), "")</f>
        <v>147</v>
      </c>
      <c r="C997" s="5" t="str">
        <f>IF(Overall!C999&lt;&gt;"",_xlfn.VALUETOTEXT(Overall!C999),"")</f>
        <v>25-1604-0805-25MLIL-PS-DS-147</v>
      </c>
      <c r="D997" s="5" t="str">
        <f>_xlfn.VALUETOTEXT(Overall!D999)</f>
        <v>DS</v>
      </c>
      <c r="E997" s="5" t="str">
        <f>IF(Overall!Q999&lt;&gt;"",_xlfn.VALUETOTEXT(Overall!Q999),"")</f>
        <v>MLIL</v>
      </c>
      <c r="F997" s="5" t="str">
        <f>IF(Overall!E999&lt;&gt;"",_xlfn.VALUETOTEXT(Overall!E999),"")</f>
        <v>Merrill Lynch International</v>
      </c>
      <c r="G997" s="5" t="str">
        <f>IF(Overall!R999&lt;&gt;"",_xlfn.VALUETOTEXT(Overall!R999),"")</f>
        <v>Asian</v>
      </c>
      <c r="H997" s="6">
        <v>1500000</v>
      </c>
      <c r="I997" s="6">
        <f>IF(Overall!G999&lt;&gt;"",VALUE(Overall!G999),"")</f>
        <v>77</v>
      </c>
      <c r="J997" s="6">
        <f>IF(Overall!H999&lt;&gt;"",VALUE(Overall!H999),"")</f>
        <v>64</v>
      </c>
      <c r="K997" s="6">
        <f>IF(Overall!I999&lt;&gt;"",VALUE(Overall!I999),"")</f>
        <v>15</v>
      </c>
      <c r="L997" s="6">
        <f>IF(Overall!J999&lt;&gt;"",VALUE(Overall!J999),"")</f>
        <v>6.01</v>
      </c>
      <c r="M997" s="6">
        <f>IF(Overall!K999&lt;&gt;"",VALUE(Overall!K999),"")</f>
        <v>8.99</v>
      </c>
      <c r="N997" s="6">
        <f>IF(Overall!T999&lt;&gt;"",VALUE(Overall!T999),"")</f>
        <v>63.15</v>
      </c>
      <c r="O997" s="7">
        <f>IF(Overall!L999&lt;&gt;"", DATEVALUE(Overall!L999), "")</f>
        <v>45931</v>
      </c>
      <c r="P997" s="7">
        <f>IF(Overall!M999&lt;&gt;"", DATEVALUE(Overall!M999), "")</f>
        <v>46022</v>
      </c>
      <c r="Q997" s="7" t="str">
        <f>IF(Overall!S999&lt;&gt;"",_xlfn.VALUETOTEXT(Overall!S999),"")</f>
        <v>Oct-Dec</v>
      </c>
      <c r="R997" s="7">
        <f>IF(Overall!O999&lt;&gt;"", DATEVALUE(Overall!O999), "")</f>
        <v>45763</v>
      </c>
      <c r="S997" s="7">
        <f>IF(Overall!O999&lt;&gt;"", DATEVALUE(Overall!O999), "")</f>
        <v>45763</v>
      </c>
      <c r="T997" s="5">
        <f t="shared" si="31"/>
        <v>3</v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>
        <f>IF(Overall!$A999&lt;&gt;"",IF(AND(MONTH($O997) &lt;= 10, MONTH($P997) &gt;= 10), IF($T997 &lt;&gt; "", $H997/$T997, ""), ""),"")</f>
        <v>500000</v>
      </c>
      <c r="AE997" s="10">
        <f>IF(Overall!$A999&lt;&gt;"",IF(AND(MONTH($O997) &lt;= 11, MONTH($P997) &gt;= 11), IF($T997 &lt;&gt; "", $H997/$T997, ""), ""),"")</f>
        <v>500000</v>
      </c>
      <c r="AF997" s="10">
        <f>IF(Overall!$A999&lt;&gt;"",IF(AND(MONTH($O997) &lt;= 12, MONTH($P997) &gt;= 12), IF($T997 &lt;&gt; "", $H997/$T997, ""), ""),"")</f>
        <v>500000</v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>
        <f ca="1">IFERROR(IF(AND(NOW()&lt;= EOMONTH(DATE(YEAR($P997),10, 1), 0), Overall!$A999&lt;&gt;"", MONTH($O997) &lt;= 10, MONTH($P997) &gt;= 10), IF($T997 &lt;&gt; "", $H997/$T997, ""), ""), "")</f>
        <v>500000</v>
      </c>
      <c r="AR997" s="10">
        <f ca="1">IFERROR(IF(AND(NOW()&lt;= EOMONTH(DATE(YEAR($P997),11, 1), 0), Overall!$A999&lt;&gt;"", MONTH($O997) &lt;=11, MONTH($P997) &gt;= 11), IF($T997 &lt;&gt; "", $H997/$T997, ""), ""), "")</f>
        <v>500000</v>
      </c>
      <c r="AS997" s="10">
        <f ca="1">IFERROR(IF(AND(NOW()&lt;= EOMONTH(DATE(YEAR($P997),12, 1), 0), Overall!$A999&lt;&gt;"", MONTH($O997) &lt;= 12, MONTH($P997) &gt;= 12), IF($T997 &lt;&gt; "", $H997/$T997, ""), ""), "")</f>
        <v>500000</v>
      </c>
      <c r="AT997" s="16">
        <f t="shared" ca="1" si="30"/>
        <v>1500000</v>
      </c>
    </row>
    <row r="998" spans="1:46" x14ac:dyDescent="0.25">
      <c r="A998" t="str">
        <f>_xlfn.VALUETOTEXT(Overall!A1000)</f>
        <v>FY2025 PCHP</v>
      </c>
      <c r="B998" s="8">
        <f>IF(Overall!B1000&lt;&gt;"", VALUE(Overall!B1000), "")</f>
        <v>148</v>
      </c>
      <c r="C998" s="5" t="str">
        <f>IF(Overall!C1000&lt;&gt;"",_xlfn.VALUETOTEXT(Overall!C1000),"")</f>
        <v>25-0406-2506-25JPMC-PS-HZ-148</v>
      </c>
      <c r="D998" s="5" t="str">
        <f>_xlfn.VALUETOTEXT(Overall!D1000)</f>
        <v>HZ</v>
      </c>
      <c r="E998" s="5" t="str">
        <f>IF(Overall!Q1000&lt;&gt;"",_xlfn.VALUETOTEXT(Overall!Q1000),"")</f>
        <v>JPMC</v>
      </c>
      <c r="F998" s="5" t="str">
        <f>IF(Overall!E1000&lt;&gt;"",_xlfn.VALUETOTEXT(Overall!E1000),"")</f>
        <v>JP Morgan Chase Bank NA</v>
      </c>
      <c r="G998" s="5" t="str">
        <f>IF(Overall!R1000&lt;&gt;"",_xlfn.VALUETOTEXT(Overall!R1000),"")</f>
        <v>Asian</v>
      </c>
      <c r="H998" s="6">
        <f>IF(Overall!F1000&lt;&gt;"",VALUE(Overall!F1000),"")</f>
        <v>500000</v>
      </c>
      <c r="I998" s="6">
        <f>IF(Overall!G1000&lt;&gt;"",VALUE(Overall!G1000),"")</f>
        <v>60</v>
      </c>
      <c r="J998" s="6">
        <f>IF(Overall!H1000&lt;&gt;"",VALUE(Overall!H1000),"")</f>
        <v>50</v>
      </c>
      <c r="K998" s="6">
        <f>IF(Overall!I1000&lt;&gt;"",VALUE(Overall!I1000),"")</f>
        <v>2.25</v>
      </c>
      <c r="L998" s="6">
        <f>IF(Overall!J1000&lt;&gt;"",VALUE(Overall!J1000),"")</f>
        <v>0.5</v>
      </c>
      <c r="M998" s="6">
        <f>IF(Overall!K1000&lt;&gt;"",VALUE(Overall!K1000),"")</f>
        <v>1.75</v>
      </c>
      <c r="N998" s="6">
        <f>IF(Overall!T1000&lt;&gt;"",VALUE(Overall!T1000),"")</f>
        <v>64.3</v>
      </c>
      <c r="O998" s="7">
        <f>IF(Overall!L1000&lt;&gt;"", DATEVALUE(Overall!L1000), "")</f>
        <v>45901</v>
      </c>
      <c r="P998" s="7">
        <f>IF(Overall!M1000&lt;&gt;"", DATEVALUE(Overall!M1000), "")</f>
        <v>45930</v>
      </c>
      <c r="Q998" s="7" t="str">
        <f>IF(Overall!S1000&lt;&gt;"",_xlfn.VALUETOTEXT(Overall!S1000),"")</f>
        <v>Sep</v>
      </c>
      <c r="R998" s="7">
        <f>IF(Overall!O1000&lt;&gt;"", DATEVALUE(Overall!O1000), "")</f>
        <v>45812</v>
      </c>
      <c r="S998" s="7">
        <f>IF(Overall!O1000&lt;&gt;"", DATEVALUE(Overall!O1000), "")</f>
        <v>45812</v>
      </c>
      <c r="T998" s="5">
        <f t="shared" si="31"/>
        <v>1</v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>
        <f>IF(Overall!$A1000&lt;&gt;"",IF(AND(MONTH($O998) &lt;= 9, MONTH($P998) &gt;= 9), IF($T998 &lt;&gt; "", $H998/$T998, ""), ""),"")</f>
        <v>500000</v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>
        <f ca="1">IFERROR(IF(AND(NOW()&lt;= EOMONTH(DATE(YEAR($P998),9, 1), 0), Overall!$A1000&lt;&gt;"", MONTH($O998) &lt;= 9, MONTH($P998) &gt;= 9), IF($T998 &lt;&gt; "", $H998/$T998, ""), ""), "")</f>
        <v>500000</v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500000</v>
      </c>
    </row>
    <row r="999" spans="1:46" x14ac:dyDescent="0.25">
      <c r="A999" t="str">
        <f>_xlfn.VALUETOTEXT(Overall!A1001)</f>
        <v>FY2025 PCHP</v>
      </c>
      <c r="B999" s="8">
        <f>IF(Overall!B1001&lt;&gt;"", VALUE(Overall!B1001), "")</f>
        <v>149</v>
      </c>
      <c r="C999" s="5" t="str">
        <f>IF(Overall!C1001&lt;&gt;"",_xlfn.VALUETOTEXT(Overall!C1001),"")</f>
        <v>25-0406-2506-25MLIL-PS-HZ-149</v>
      </c>
      <c r="D999" s="5" t="str">
        <f>_xlfn.VALUETOTEXT(Overall!D1001)</f>
        <v>HZ</v>
      </c>
      <c r="E999" s="5" t="str">
        <f>IF(Overall!Q1001&lt;&gt;"",_xlfn.VALUETOTEXT(Overall!Q1001),"")</f>
        <v>MLIL</v>
      </c>
      <c r="F999" s="5" t="str">
        <f>IF(Overall!E1001&lt;&gt;"",_xlfn.VALUETOTEXT(Overall!E1001),"")</f>
        <v>Merrill Lynch International</v>
      </c>
      <c r="G999" s="5" t="str">
        <f>IF(Overall!R1001&lt;&gt;"",_xlfn.VALUETOTEXT(Overall!R1001),"")</f>
        <v>Asian</v>
      </c>
      <c r="H999" s="6">
        <f>IF(Overall!F1001&lt;&gt;"",VALUE(Overall!F1001),"")</f>
        <v>500000</v>
      </c>
      <c r="I999" s="6">
        <f>IF(Overall!G1001&lt;&gt;"",VALUE(Overall!G1001),"")</f>
        <v>60</v>
      </c>
      <c r="J999" s="6">
        <f>IF(Overall!H1001&lt;&gt;"",VALUE(Overall!H1001),"")</f>
        <v>50</v>
      </c>
      <c r="K999" s="6">
        <f>IF(Overall!I1001&lt;&gt;"",VALUE(Overall!I1001),"")</f>
        <v>1.69</v>
      </c>
      <c r="L999" s="6">
        <f>IF(Overall!J1001&lt;&gt;"",VALUE(Overall!J1001),"")</f>
        <v>0.3</v>
      </c>
      <c r="M999" s="6">
        <f>IF(Overall!K1001&lt;&gt;"",VALUE(Overall!K1001),"")</f>
        <v>1.39</v>
      </c>
      <c r="N999" s="6">
        <f>IF(Overall!T1001&lt;&gt;"",VALUE(Overall!T1001),"")</f>
        <v>64.650000000000006</v>
      </c>
      <c r="O999" s="7">
        <f>IF(Overall!L1001&lt;&gt;"", DATEVALUE(Overall!L1001), "")</f>
        <v>45870</v>
      </c>
      <c r="P999" s="7">
        <f>IF(Overall!M1001&lt;&gt;"", DATEVALUE(Overall!M1001), "")</f>
        <v>45900</v>
      </c>
      <c r="Q999" s="7" t="str">
        <f>IF(Overall!S1001&lt;&gt;"",_xlfn.VALUETOTEXT(Overall!S1001),"")</f>
        <v>Aug</v>
      </c>
      <c r="R999" s="7">
        <f>IF(Overall!O1001&lt;&gt;"", DATEVALUE(Overall!O1001), "")</f>
        <v>45812</v>
      </c>
      <c r="S999" s="7">
        <f>IF(Overall!O1001&lt;&gt;"", DATEVALUE(Overall!O1001), "")</f>
        <v>45812</v>
      </c>
      <c r="T999" s="5">
        <f t="shared" si="31"/>
        <v>1</v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>
        <f>IF(Overall!$A1001&lt;&gt;"",IF(AND(MONTH($O999) &lt;= 8, MONTH($P999) &gt;= 8), IF($T999 &lt;&gt; "", $H999/$T999, ""), ""),"")</f>
        <v>500000</v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>
        <f ca="1">IFERROR(IF(AND(NOW()&lt;= EOMONTH(DATE(YEAR($P999),8, 1), 0), Overall!$A1001&lt;&gt;"", MONTH($O999) &lt;= 8, MONTH($P999) &gt;= 8), IF($T999 &lt;&gt; "", $H999/$T999, ""), ""), "")</f>
        <v>500000</v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500000</v>
      </c>
    </row>
    <row r="1000" spans="1:46" x14ac:dyDescent="0.25">
      <c r="A1000" t="str">
        <f>_xlfn.VALUETOTEXT(Overall!A1002)</f>
        <v>FY2025 PCHP</v>
      </c>
      <c r="B1000" s="8">
        <f>IF(Overall!B1002&lt;&gt;"", VALUE(Overall!B1002), "")</f>
        <v>150</v>
      </c>
      <c r="C1000" s="5" t="str">
        <f>IF(Overall!C1002&lt;&gt;"",_xlfn.VALUETOTEXT(Overall!C1002),"")</f>
        <v>25-0506-2606-25TOTS-PS-DS-150</v>
      </c>
      <c r="D1000" s="5" t="str">
        <f>_xlfn.VALUETOTEXT(Overall!D1002)</f>
        <v>DS</v>
      </c>
      <c r="E1000" s="5" t="str">
        <f>IF(Overall!Q1002&lt;&gt;"",_xlfn.VALUETOTEXT(Overall!Q1002),"")</f>
        <v>TOTS</v>
      </c>
      <c r="F1000" s="5" t="str">
        <f>IF(Overall!E1002&lt;&gt;"",_xlfn.VALUETOTEXT(Overall!E1002),"")</f>
        <v>TOTSA TotalEnergies Trading SA</v>
      </c>
      <c r="G1000" s="5" t="str">
        <f>IF(Overall!R1002&lt;&gt;"",_xlfn.VALUETOTEXT(Overall!R1002),"")</f>
        <v>Asian</v>
      </c>
      <c r="H1000" s="6">
        <f>IF(Overall!F1002&lt;&gt;"",VALUE(Overall!F1002),"")</f>
        <v>500000</v>
      </c>
      <c r="I1000" s="6">
        <f>IF(Overall!G1002&lt;&gt;"",VALUE(Overall!G1002),"")</f>
        <v>60</v>
      </c>
      <c r="J1000" s="6">
        <f>IF(Overall!H1002&lt;&gt;"",VALUE(Overall!H1002),"")</f>
        <v>50</v>
      </c>
      <c r="K1000" s="6">
        <f>IF(Overall!I1002&lt;&gt;"",VALUE(Overall!I1002),"")</f>
        <v>1.57</v>
      </c>
      <c r="L1000" s="6">
        <f>IF(Overall!J1002&lt;&gt;"",VALUE(Overall!J1002),"")</f>
        <v>0.2</v>
      </c>
      <c r="M1000" s="6">
        <f>IF(Overall!K1002&lt;&gt;"",VALUE(Overall!K1002),"")</f>
        <v>1.37</v>
      </c>
      <c r="N1000" s="6">
        <f>IF(Overall!T1002&lt;&gt;"",VALUE(Overall!T1002),"")</f>
        <v>64.569999999999993</v>
      </c>
      <c r="O1000" s="7">
        <f>IF(Overall!L1002&lt;&gt;"", DATEVALUE(Overall!L1002), "")</f>
        <v>45870</v>
      </c>
      <c r="P1000" s="7">
        <f>IF(Overall!M1002&lt;&gt;"", DATEVALUE(Overall!M1002), "")</f>
        <v>45900</v>
      </c>
      <c r="Q1000" s="7" t="str">
        <f>IF(Overall!S1002&lt;&gt;"",_xlfn.VALUETOTEXT(Overall!S1002),"")</f>
        <v>Aug</v>
      </c>
      <c r="R1000" s="7">
        <f>IF(Overall!O1002&lt;&gt;"", DATEVALUE(Overall!O1002), "")</f>
        <v>45813</v>
      </c>
      <c r="S1000" s="7">
        <f>IF(Overall!O1002&lt;&gt;"", DATEVALUE(Overall!O1002), "")</f>
        <v>45813</v>
      </c>
      <c r="T1000" s="5">
        <f t="shared" si="31"/>
        <v>1</v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>
        <f>IF(Overall!$A1002&lt;&gt;"",IF(AND(MONTH($O1000) &lt;= 8, MONTH($P1000) &gt;= 8), IF($T1000 &lt;&gt; "", $H1000/$T1000, ""), ""),"")</f>
        <v>500000</v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>
        <f ca="1">IFERROR(IF(AND(NOW()&lt;= EOMONTH(DATE(YEAR($P1000),8, 1), 0), Overall!$A1002&lt;&gt;"", MONTH($O1000) &lt;= 8, MONTH($P1000) &gt;= 8), IF($T1000 &lt;&gt; "", $H1000/$T1000, ""), ""), "")</f>
        <v>500000</v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500000</v>
      </c>
    </row>
    <row r="1001" spans="1:46" x14ac:dyDescent="0.25">
      <c r="A1001" t="str">
        <f>_xlfn.VALUETOTEXT(Overall!A1003)</f>
        <v>FY2025 PCHP</v>
      </c>
      <c r="B1001" s="8">
        <f>IF(Overall!B1003&lt;&gt;"", VALUE(Overall!B1003), "")</f>
        <v>151</v>
      </c>
      <c r="C1001" s="5" t="str">
        <f>IF(Overall!C1003&lt;&gt;"",_xlfn.VALUETOTEXT(Overall!C1003),"")</f>
        <v>25-0506-2606-25CIMI-PS-DS-151</v>
      </c>
      <c r="D1001" s="5" t="str">
        <f>_xlfn.VALUETOTEXT(Overall!D1003)</f>
        <v>DS</v>
      </c>
      <c r="E1001" s="5" t="str">
        <f>IF(Overall!Q1003&lt;&gt;"",_xlfn.VALUETOTEXT(Overall!Q1003),"")</f>
        <v>CIMI</v>
      </c>
      <c r="F1001" s="5" t="str">
        <f>IF(Overall!E1003&lt;&gt;"",_xlfn.VALUETOTEXT(Overall!E1003),"")</f>
        <v>CIMB Islamic Bank Berhad</v>
      </c>
      <c r="G1001" s="5" t="str">
        <f>IF(Overall!R1003&lt;&gt;"",_xlfn.VALUETOTEXT(Overall!R1003),"")</f>
        <v>Asian</v>
      </c>
      <c r="H1001" s="6">
        <f>IF(Overall!F1003&lt;&gt;"",VALUE(Overall!F1003),"")</f>
        <v>500000</v>
      </c>
      <c r="I1001" s="6">
        <f>IF(Overall!G1003&lt;&gt;"",VALUE(Overall!G1003),"")</f>
        <v>60</v>
      </c>
      <c r="J1001" s="6">
        <f>IF(Overall!H1003&lt;&gt;"",VALUE(Overall!H1003),"")</f>
        <v>50</v>
      </c>
      <c r="K1001" s="6">
        <f>IF(Overall!I1003&lt;&gt;"",VALUE(Overall!I1003),"")</f>
        <v>1.67</v>
      </c>
      <c r="L1001" s="6">
        <f>IF(Overall!J1003&lt;&gt;"",VALUE(Overall!J1003),"")</f>
        <v>0.3</v>
      </c>
      <c r="M1001" s="6">
        <f>IF(Overall!K1003&lt;&gt;"",VALUE(Overall!K1003),"")</f>
        <v>1.37</v>
      </c>
      <c r="N1001" s="6">
        <f>IF(Overall!T1003&lt;&gt;"",VALUE(Overall!T1003),"")</f>
        <v>64.5</v>
      </c>
      <c r="O1001" s="7">
        <f>IF(Overall!L1003&lt;&gt;"", DATEVALUE(Overall!L1003), "")</f>
        <v>45870</v>
      </c>
      <c r="P1001" s="7">
        <f>IF(Overall!M1003&lt;&gt;"", DATEVALUE(Overall!M1003), "")</f>
        <v>45900</v>
      </c>
      <c r="Q1001" s="7" t="str">
        <f>IF(Overall!S1003&lt;&gt;"",_xlfn.VALUETOTEXT(Overall!S1003),"")</f>
        <v>Aug</v>
      </c>
      <c r="R1001" s="7">
        <f>IF(Overall!O1003&lt;&gt;"", DATEVALUE(Overall!O1003), "")</f>
        <v>45813</v>
      </c>
      <c r="S1001" s="7">
        <f>IF(Overall!O1003&lt;&gt;"", DATEVALUE(Overall!O1003), "")</f>
        <v>45813</v>
      </c>
      <c r="T1001" s="5">
        <f t="shared" si="31"/>
        <v>1</v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>
        <f>IF(Overall!$A1003&lt;&gt;"",IF(AND(MONTH($O1001) &lt;= 8, MONTH($P1001) &gt;= 8), IF($T1001 &lt;&gt; "", $H1001/$T1001, ""), ""),"")</f>
        <v>500000</v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>
        <f ca="1">IFERROR(IF(AND(NOW()&lt;= EOMONTH(DATE(YEAR($P1001),8, 1), 0), Overall!$A1003&lt;&gt;"", MONTH($O1001) &lt;= 8, MONTH($P1001) &gt;= 8), IF($T1001 &lt;&gt; "", $H1001/$T1001, ""), ""), "")</f>
        <v>500000</v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500000</v>
      </c>
    </row>
    <row r="1002" spans="1:46" x14ac:dyDescent="0.25">
      <c r="A1002" t="str">
        <f>_xlfn.VALUETOTEXT(Overall!A1004)</f>
        <v>FY2025 PCHP</v>
      </c>
      <c r="B1002" s="8">
        <f>IF(Overall!B1004&lt;&gt;"", VALUE(Overall!B1004), "")</f>
        <v>152</v>
      </c>
      <c r="C1002" s="5" t="str">
        <f>IF(Overall!C1004&lt;&gt;"",_xlfn.VALUETOTEXT(Overall!C1004),"")</f>
        <v>25-1206-0707-25SCBB-PS-DS-152</v>
      </c>
      <c r="D1002" s="5" t="str">
        <f>_xlfn.VALUETOTEXT(Overall!D1004)</f>
        <v>DS</v>
      </c>
      <c r="E1002" s="5" t="str">
        <f>IF(Overall!Q1004&lt;&gt;"",_xlfn.VALUETOTEXT(Overall!Q1004),"")</f>
        <v>SCBB</v>
      </c>
      <c r="F1002" s="5" t="str">
        <f>IF(Overall!E1004&lt;&gt;"",_xlfn.VALUETOTEXT(Overall!E1004),"")</f>
        <v>Standard Chartered Bank (M) Bhd</v>
      </c>
      <c r="G1002" s="5" t="str">
        <f>IF(Overall!R1004&lt;&gt;"",_xlfn.VALUETOTEXT(Overall!R1004),"")</f>
        <v>Asian</v>
      </c>
      <c r="H1002" s="6">
        <f>IF(Overall!F1004&lt;&gt;"",VALUE(Overall!F1004),"")</f>
        <v>500000</v>
      </c>
      <c r="I1002" s="6">
        <f>IF(Overall!G1004&lt;&gt;"",VALUE(Overall!G1004),"")</f>
        <v>60</v>
      </c>
      <c r="J1002" s="6">
        <f>IF(Overall!H1004&lt;&gt;"",VALUE(Overall!H1004),"")</f>
        <v>50</v>
      </c>
      <c r="K1002" s="6">
        <f>IF(Overall!I1004&lt;&gt;"",VALUE(Overall!I1004),"")</f>
        <v>0.4</v>
      </c>
      <c r="L1002" s="6">
        <f>IF(Overall!J1004&lt;&gt;"",VALUE(Overall!J1004),"")</f>
        <v>0.02</v>
      </c>
      <c r="M1002" s="6">
        <f>IF(Overall!K1004&lt;&gt;"",VALUE(Overall!K1004),"")</f>
        <v>0.38</v>
      </c>
      <c r="N1002" s="6">
        <f>IF(Overall!T1004&lt;&gt;"",VALUE(Overall!T1004),"")</f>
        <v>68.25</v>
      </c>
      <c r="O1002" s="7">
        <f>IF(Overall!L1004&lt;&gt;"", DATEVALUE(Overall!L1004), "")</f>
        <v>45839</v>
      </c>
      <c r="P1002" s="7">
        <f>IF(Overall!M1004&lt;&gt;"", DATEVALUE(Overall!M1004), "")</f>
        <v>45869</v>
      </c>
      <c r="Q1002" s="7" t="str">
        <f>IF(Overall!S1004&lt;&gt;"",_xlfn.VALUETOTEXT(Overall!S1004),"")</f>
        <v>Jul</v>
      </c>
      <c r="R1002" s="7">
        <f>IF(Overall!O1004&lt;&gt;"", DATEVALUE(Overall!O1004), "")</f>
        <v>45820</v>
      </c>
      <c r="S1002" s="7">
        <f>IF(Overall!O1004&lt;&gt;"", DATEVALUE(Overall!O1004), "")</f>
        <v>45820</v>
      </c>
      <c r="T1002" s="5">
        <f t="shared" si="31"/>
        <v>1</v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>
        <f>IF(Overall!$A1004&lt;&gt;"",IF(AND(MONTH($O1002) &lt;= 7, MONTH($P1002) &gt;= 7 ), IF($T1002 &lt;&gt; "", $H1002/$T1002, ""), ""),"")</f>
        <v>500000</v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 t="str">
        <f ca="1">IFERROR(IF(AND(NOW()&lt;= EOMONTH(DATE(YEAR($P1002),7, 1), 0), Overall!$A1004&lt;&gt;"", MONTH($O1002) &lt;= 7, MONTH($P1002) &gt;= 7), IF($T1002 &lt;&gt; "", $H1002/$T1002, ""), ""), "")</f>
        <v/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0</v>
      </c>
    </row>
    <row r="1003" spans="1:46" x14ac:dyDescent="0.25">
      <c r="A1003" t="str">
        <f>_xlfn.VALUETOTEXT(Overall!A1005)</f>
        <v>FY2025 PCHP</v>
      </c>
      <c r="B1003" s="8">
        <f>IF(Overall!B1005&lt;&gt;"", VALUE(Overall!B1005), "")</f>
        <v>153</v>
      </c>
      <c r="C1003" s="5" t="str">
        <f>IF(Overall!C1005&lt;&gt;"",_xlfn.VALUETOTEXT(Overall!C1005),"")</f>
        <v>25-1206-0707-25ANZB-PS-DS-153</v>
      </c>
      <c r="D1003" s="5" t="str">
        <f>_xlfn.VALUETOTEXT(Overall!D1005)</f>
        <v>DS</v>
      </c>
      <c r="E1003" s="5" t="str">
        <f>IF(Overall!Q1005&lt;&gt;"",_xlfn.VALUETOTEXT(Overall!Q1005),"")</f>
        <v>ANZB</v>
      </c>
      <c r="F1003" s="5" t="str">
        <f>IF(Overall!E1005&lt;&gt;"",_xlfn.VALUETOTEXT(Overall!E1005),"")</f>
        <v>Australia And New Zealand Banking Group Limited</v>
      </c>
      <c r="G1003" s="5" t="str">
        <f>IF(Overall!R1005&lt;&gt;"",_xlfn.VALUETOTEXT(Overall!R1005),"")</f>
        <v>Asian</v>
      </c>
      <c r="H1003" s="6">
        <f>IF(Overall!F1005&lt;&gt;"",VALUE(Overall!F1005),"")</f>
        <v>500000</v>
      </c>
      <c r="I1003" s="6">
        <f>IF(Overall!G1005&lt;&gt;"",VALUE(Overall!G1005),"")</f>
        <v>60</v>
      </c>
      <c r="J1003" s="6">
        <f>IF(Overall!H1005&lt;&gt;"",VALUE(Overall!H1005),"")</f>
        <v>50</v>
      </c>
      <c r="K1003" s="6">
        <f>IF(Overall!I1005&lt;&gt;"",VALUE(Overall!I1005),"")</f>
        <v>0.39</v>
      </c>
      <c r="L1003" s="6">
        <f>IF(Overall!J1005&lt;&gt;"",VALUE(Overall!J1005),"")</f>
        <v>0.03</v>
      </c>
      <c r="M1003" s="6">
        <f>IF(Overall!K1005&lt;&gt;"",VALUE(Overall!K1005),"")</f>
        <v>0.36</v>
      </c>
      <c r="N1003" s="6">
        <f>IF(Overall!T1005&lt;&gt;"",VALUE(Overall!T1005),"")</f>
        <v>68.3</v>
      </c>
      <c r="O1003" s="7">
        <f>IF(Overall!L1005&lt;&gt;"", DATEVALUE(Overall!L1005), "")</f>
        <v>45839</v>
      </c>
      <c r="P1003" s="7">
        <f>IF(Overall!M1005&lt;&gt;"", DATEVALUE(Overall!M1005), "")</f>
        <v>45869</v>
      </c>
      <c r="Q1003" s="7" t="str">
        <f>IF(Overall!S1005&lt;&gt;"",_xlfn.VALUETOTEXT(Overall!S1005),"")</f>
        <v>Jul</v>
      </c>
      <c r="R1003" s="7">
        <f>IF(Overall!O1005&lt;&gt;"", DATEVALUE(Overall!O1005), "")</f>
        <v>45820</v>
      </c>
      <c r="S1003" s="7">
        <f>IF(Overall!O1005&lt;&gt;"", DATEVALUE(Overall!O1005), "")</f>
        <v>45820</v>
      </c>
      <c r="T1003" s="5">
        <f t="shared" si="31"/>
        <v>1</v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>
        <f>IF(Overall!$A1005&lt;&gt;"",IF(AND(MONTH($O1003) &lt;= 7, MONTH($P1003) &gt;= 7 ), IF($T1003 &lt;&gt; "", $H1003/$T1003, ""), ""),"")</f>
        <v>500000</v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 t="str">
        <f ca="1">IFERROR(IF(AND(NOW()&lt;= EOMONTH(DATE(YEAR($P1003),7, 1), 0), Overall!$A1005&lt;&gt;"", MONTH($O1003) &lt;= 7, MONTH($P1003) &gt;= 7), IF($T1003 &lt;&gt; "", $H1003/$T1003, ""), ""), "")</f>
        <v/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0</v>
      </c>
    </row>
    <row r="1004" spans="1:46" x14ac:dyDescent="0.25">
      <c r="A1004" t="str">
        <f>_xlfn.VALUETOTEXT(Overall!A1006)</f>
        <v>FY2025 PCHP</v>
      </c>
      <c r="B1004" s="8">
        <f>IF(Overall!B1006&lt;&gt;"", VALUE(Overall!B1006), "")</f>
        <v>154</v>
      </c>
      <c r="C1004" s="5" t="str">
        <f>IF(Overall!C1006&lt;&gt;"",_xlfn.VALUETOTEXT(Overall!C1006),"")</f>
        <v>25-1206-0707-25CITI-PS-DS-154</v>
      </c>
      <c r="D1004" s="5" t="str">
        <f>_xlfn.VALUETOTEXT(Overall!D1006)</f>
        <v>DS</v>
      </c>
      <c r="E1004" s="5" t="str">
        <f>IF(Overall!Q1006&lt;&gt;"",_xlfn.VALUETOTEXT(Overall!Q1006),"")</f>
        <v>CITI</v>
      </c>
      <c r="F1004" s="5" t="str">
        <f>IF(Overall!E1006&lt;&gt;"",_xlfn.VALUETOTEXT(Overall!E1006),"")</f>
        <v>Citibank Bhd</v>
      </c>
      <c r="G1004" s="5" t="str">
        <f>IF(Overall!R1006&lt;&gt;"",_xlfn.VALUETOTEXT(Overall!R1006),"")</f>
        <v>Asian</v>
      </c>
      <c r="H1004" s="6">
        <f>IF(Overall!F1006&lt;&gt;"",VALUE(Overall!F1006),"")</f>
        <v>500000</v>
      </c>
      <c r="I1004" s="6">
        <f>IF(Overall!G1006&lt;&gt;"",VALUE(Overall!G1006),"")</f>
        <v>60</v>
      </c>
      <c r="J1004" s="6">
        <f>IF(Overall!H1006&lt;&gt;"",VALUE(Overall!H1006),"")</f>
        <v>50</v>
      </c>
      <c r="K1004" s="6">
        <f>IF(Overall!I1006&lt;&gt;"",VALUE(Overall!I1006),"")</f>
        <v>1.05</v>
      </c>
      <c r="L1004" s="6">
        <f>IF(Overall!J1006&lt;&gt;"",VALUE(Overall!J1006),"")</f>
        <v>0.14000000000000001</v>
      </c>
      <c r="M1004" s="6">
        <f>IF(Overall!K1006&lt;&gt;"",VALUE(Overall!K1006),"")</f>
        <v>0.91</v>
      </c>
      <c r="N1004" s="6">
        <f>IF(Overall!T1006&lt;&gt;"",VALUE(Overall!T1006),"")</f>
        <v>67.66</v>
      </c>
      <c r="O1004" s="7">
        <f>IF(Overall!L1006&lt;&gt;"", DATEVALUE(Overall!L1006), "")</f>
        <v>45870</v>
      </c>
      <c r="P1004" s="7">
        <f>IF(Overall!M1006&lt;&gt;"", DATEVALUE(Overall!M1006), "")</f>
        <v>45900</v>
      </c>
      <c r="Q1004" s="7" t="str">
        <f>IF(Overall!S1006&lt;&gt;"",_xlfn.VALUETOTEXT(Overall!S1006),"")</f>
        <v>Aug</v>
      </c>
      <c r="R1004" s="7">
        <f>IF(Overall!O1006&lt;&gt;"", DATEVALUE(Overall!O1006), "")</f>
        <v>45820</v>
      </c>
      <c r="S1004" s="7">
        <f>IF(Overall!O1006&lt;&gt;"", DATEVALUE(Overall!O1006), "")</f>
        <v>45820</v>
      </c>
      <c r="T1004" s="5">
        <f t="shared" si="31"/>
        <v>1</v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>
        <f>IF(Overall!$A1006&lt;&gt;"",IF(AND(MONTH($O1004) &lt;= 8, MONTH($P1004) &gt;= 8), IF($T1004 &lt;&gt; "", $H1004/$T1004, ""), ""),"")</f>
        <v>500000</v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>
        <f ca="1">IFERROR(IF(AND(NOW()&lt;= EOMONTH(DATE(YEAR($P1004),8, 1), 0), Overall!$A1006&lt;&gt;"", MONTH($O1004) &lt;= 8, MONTH($P1004) &gt;= 8), IF($T1004 &lt;&gt; "", $H1004/$T1004, ""), ""), "")</f>
        <v>500000</v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500000</v>
      </c>
    </row>
    <row r="1005" spans="1:46" x14ac:dyDescent="0.25">
      <c r="A1005" t="str">
        <f>_xlfn.VALUETOTEXT(Overall!A1007)</f>
        <v>FY2025 PCHP</v>
      </c>
      <c r="B1005" s="8">
        <f>IF(Overall!B1007&lt;&gt;"", VALUE(Overall!B1007), "")</f>
        <v>155</v>
      </c>
      <c r="C1005" s="5" t="str">
        <f>IF(Overall!C1007&lt;&gt;"",_xlfn.VALUETOTEXT(Overall!C1007),"")</f>
        <v>25-1206-0707-25JPMC-PS-DS-155</v>
      </c>
      <c r="D1005" s="5" t="str">
        <f>_xlfn.VALUETOTEXT(Overall!D1007)</f>
        <v>DS</v>
      </c>
      <c r="E1005" s="5" t="str">
        <f>IF(Overall!Q1007&lt;&gt;"",_xlfn.VALUETOTEXT(Overall!Q1007),"")</f>
        <v>JPMC</v>
      </c>
      <c r="F1005" s="5" t="str">
        <f>IF(Overall!E1007&lt;&gt;"",_xlfn.VALUETOTEXT(Overall!E1007),"")</f>
        <v>JP Morgan Chase Bank NA</v>
      </c>
      <c r="G1005" s="5" t="str">
        <f>IF(Overall!R1007&lt;&gt;"",_xlfn.VALUETOTEXT(Overall!R1007),"")</f>
        <v>Asian</v>
      </c>
      <c r="H1005" s="6">
        <f>IF(Overall!F1007&lt;&gt;"",VALUE(Overall!F1007),"")</f>
        <v>500000</v>
      </c>
      <c r="I1005" s="6">
        <f>IF(Overall!G1007&lt;&gt;"",VALUE(Overall!G1007),"")</f>
        <v>60</v>
      </c>
      <c r="J1005" s="6">
        <f>IF(Overall!H1007&lt;&gt;"",VALUE(Overall!H1007),"")</f>
        <v>50</v>
      </c>
      <c r="K1005" s="6">
        <f>IF(Overall!I1007&lt;&gt;"",VALUE(Overall!I1007),"")</f>
        <v>1</v>
      </c>
      <c r="L1005" s="6">
        <f>IF(Overall!J1007&lt;&gt;"",VALUE(Overall!J1007),"")</f>
        <v>0.1</v>
      </c>
      <c r="M1005" s="6">
        <f>IF(Overall!K1007&lt;&gt;"",VALUE(Overall!K1007),"")</f>
        <v>0.9</v>
      </c>
      <c r="N1005" s="6">
        <f>IF(Overall!T1007&lt;&gt;"",VALUE(Overall!T1007),"")</f>
        <v>67.95</v>
      </c>
      <c r="O1005" s="7">
        <f>IF(Overall!L1007&lt;&gt;"", DATEVALUE(Overall!L1007), "")</f>
        <v>45870</v>
      </c>
      <c r="P1005" s="7">
        <f>IF(Overall!M1007&lt;&gt;"", DATEVALUE(Overall!M1007), "")</f>
        <v>45900</v>
      </c>
      <c r="Q1005" s="7" t="str">
        <f>IF(Overall!S1007&lt;&gt;"",_xlfn.VALUETOTEXT(Overall!S1007),"")</f>
        <v>Aug</v>
      </c>
      <c r="R1005" s="7">
        <f>IF(Overall!O1007&lt;&gt;"", DATEVALUE(Overall!O1007), "")</f>
        <v>45820</v>
      </c>
      <c r="S1005" s="7">
        <f>IF(Overall!O1007&lt;&gt;"", DATEVALUE(Overall!O1007), "")</f>
        <v>45820</v>
      </c>
      <c r="T1005" s="5">
        <f t="shared" si="31"/>
        <v>1</v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>
        <f>IF(Overall!$A1007&lt;&gt;"",IF(AND(MONTH($O1005) &lt;= 8, MONTH($P1005) &gt;= 8), IF($T1005 &lt;&gt; "", $H1005/$T1005, ""), ""),"")</f>
        <v>500000</v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>
        <f ca="1">IFERROR(IF(AND(NOW()&lt;= EOMONTH(DATE(YEAR($P1005),8, 1), 0), Overall!$A1007&lt;&gt;"", MONTH($O1005) &lt;= 8, MONTH($P1005) &gt;= 8), IF($T1005 &lt;&gt; "", $H1005/$T1005, ""), ""), "")</f>
        <v>500000</v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500000</v>
      </c>
    </row>
    <row r="1006" spans="1:46" x14ac:dyDescent="0.25">
      <c r="A1006" t="str">
        <f>_xlfn.VALUETOTEXT(Overall!A1008)</f>
        <v>FY2025 PCHP</v>
      </c>
      <c r="B1006" s="8">
        <f>IF(Overall!B1008&lt;&gt;"", VALUE(Overall!B1008), "")</f>
        <v>156</v>
      </c>
      <c r="C1006" s="5" t="str">
        <f>IF(Overall!C1008&lt;&gt;"",_xlfn.VALUETOTEXT(Overall!C1008),"")</f>
        <v>25-1206-0707-25CIMI-PS-DS-156</v>
      </c>
      <c r="D1006" s="5" t="str">
        <f>_xlfn.VALUETOTEXT(Overall!D1008)</f>
        <v>DS</v>
      </c>
      <c r="E1006" s="5" t="str">
        <f>IF(Overall!Q1008&lt;&gt;"",_xlfn.VALUETOTEXT(Overall!Q1008),"")</f>
        <v>CIMI</v>
      </c>
      <c r="F1006" s="5" t="str">
        <f>IF(Overall!E1008&lt;&gt;"",_xlfn.VALUETOTEXT(Overall!E1008),"")</f>
        <v>CIMB Islamic Bank Berhad</v>
      </c>
      <c r="G1006" s="5" t="str">
        <f>IF(Overall!R1008&lt;&gt;"",_xlfn.VALUETOTEXT(Overall!R1008),"")</f>
        <v>Asian</v>
      </c>
      <c r="H1006" s="6">
        <f>IF(Overall!F1008&lt;&gt;"",VALUE(Overall!F1008),"")</f>
        <v>500000</v>
      </c>
      <c r="I1006" s="6">
        <f>IF(Overall!G1008&lt;&gt;"",VALUE(Overall!G1008),"")</f>
        <v>60</v>
      </c>
      <c r="J1006" s="6">
        <f>IF(Overall!H1008&lt;&gt;"",VALUE(Overall!H1008),"")</f>
        <v>50</v>
      </c>
      <c r="K1006" s="6">
        <f>IF(Overall!I1008&lt;&gt;"",VALUE(Overall!I1008),"")</f>
        <v>1.03</v>
      </c>
      <c r="L1006" s="6">
        <f>IF(Overall!J1008&lt;&gt;"",VALUE(Overall!J1008),"")</f>
        <v>0.13</v>
      </c>
      <c r="M1006" s="6">
        <f>IF(Overall!K1008&lt;&gt;"",VALUE(Overall!K1008),"")</f>
        <v>0.9</v>
      </c>
      <c r="N1006" s="6">
        <f>IF(Overall!T1008&lt;&gt;"",VALUE(Overall!T1008),"")</f>
        <v>67.849999999999994</v>
      </c>
      <c r="O1006" s="7">
        <f>IF(Overall!L1008&lt;&gt;"", DATEVALUE(Overall!L1008), "")</f>
        <v>45870</v>
      </c>
      <c r="P1006" s="7">
        <f>IF(Overall!M1008&lt;&gt;"", DATEVALUE(Overall!M1008), "")</f>
        <v>45900</v>
      </c>
      <c r="Q1006" s="7" t="str">
        <f>IF(Overall!S1008&lt;&gt;"",_xlfn.VALUETOTEXT(Overall!S1008),"")</f>
        <v>Aug</v>
      </c>
      <c r="R1006" s="7">
        <f>IF(Overall!O1008&lt;&gt;"", DATEVALUE(Overall!O1008), "")</f>
        <v>45820</v>
      </c>
      <c r="S1006" s="7">
        <f>IF(Overall!O1008&lt;&gt;"", DATEVALUE(Overall!O1008), "")</f>
        <v>45820</v>
      </c>
      <c r="T1006" s="5">
        <f t="shared" si="31"/>
        <v>1</v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>
        <f>IF(Overall!$A1008&lt;&gt;"",IF(AND(MONTH($O1006) &lt;= 8, MONTH($P1006) &gt;= 8), IF($T1006 &lt;&gt; "", $H1006/$T1006, ""), ""),"")</f>
        <v>500000</v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>
        <f ca="1">IFERROR(IF(AND(NOW()&lt;= EOMONTH(DATE(YEAR($P1006),8, 1), 0), Overall!$A1008&lt;&gt;"", MONTH($O1006) &lt;= 8, MONTH($P1006) &gt;= 8), IF($T1006 &lt;&gt; "", $H1006/$T1006, ""), ""), "")</f>
        <v>500000</v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500000</v>
      </c>
    </row>
    <row r="1007" spans="1:46" x14ac:dyDescent="0.25">
      <c r="A1007" t="str">
        <f>_xlfn.VALUETOTEXT(Overall!A1009)</f>
        <v>FY2025 PCHP</v>
      </c>
      <c r="B1007" s="8">
        <f>IF(Overall!B1009&lt;&gt;"", VALUE(Overall!B1009), "")</f>
        <v>157</v>
      </c>
      <c r="C1007" s="5" t="str">
        <f>IF(Overall!C1009&lt;&gt;"",_xlfn.VALUETOTEXT(Overall!C1009),"")</f>
        <v>25-1206-0707-25MLIL-PS-DS-157</v>
      </c>
      <c r="D1007" s="5" t="str">
        <f>_xlfn.VALUETOTEXT(Overall!D1009)</f>
        <v>DS</v>
      </c>
      <c r="E1007" s="5" t="str">
        <f>IF(Overall!Q1009&lt;&gt;"",_xlfn.VALUETOTEXT(Overall!Q1009),"")</f>
        <v>MLIL</v>
      </c>
      <c r="F1007" s="5" t="str">
        <f>IF(Overall!E1009&lt;&gt;"",_xlfn.VALUETOTEXT(Overall!E1009),"")</f>
        <v>Merrill Lynch International</v>
      </c>
      <c r="G1007" s="5" t="str">
        <f>IF(Overall!R1009&lt;&gt;"",_xlfn.VALUETOTEXT(Overall!R1009),"")</f>
        <v>Asian</v>
      </c>
      <c r="H1007" s="6">
        <f>IF(Overall!F1009&lt;&gt;"",VALUE(Overall!F1009),"")</f>
        <v>500000</v>
      </c>
      <c r="I1007" s="6">
        <f>IF(Overall!G1009&lt;&gt;"",VALUE(Overall!G1009),"")</f>
        <v>60</v>
      </c>
      <c r="J1007" s="6">
        <f>IF(Overall!H1009&lt;&gt;"",VALUE(Overall!H1009),"")</f>
        <v>50</v>
      </c>
      <c r="K1007" s="6">
        <f>IF(Overall!I1009&lt;&gt;"",VALUE(Overall!I1009),"")</f>
        <v>1</v>
      </c>
      <c r="L1007" s="6">
        <f>IF(Overall!J1009&lt;&gt;"",VALUE(Overall!J1009),"")</f>
        <v>0.08</v>
      </c>
      <c r="M1007" s="6">
        <f>IF(Overall!K1009&lt;&gt;"",VALUE(Overall!K1009),"")</f>
        <v>0.92</v>
      </c>
      <c r="N1007" s="6">
        <f>IF(Overall!T1009&lt;&gt;"",VALUE(Overall!T1009),"")</f>
        <v>67.900000000000006</v>
      </c>
      <c r="O1007" s="7">
        <f>IF(Overall!L1009&lt;&gt;"", DATEVALUE(Overall!L1009), "")</f>
        <v>45870</v>
      </c>
      <c r="P1007" s="7">
        <f>IF(Overall!M1009&lt;&gt;"", DATEVALUE(Overall!M1009), "")</f>
        <v>45900</v>
      </c>
      <c r="Q1007" s="7" t="str">
        <f>IF(Overall!S1009&lt;&gt;"",_xlfn.VALUETOTEXT(Overall!S1009),"")</f>
        <v>Aug</v>
      </c>
      <c r="R1007" s="7">
        <f>IF(Overall!O1009&lt;&gt;"", DATEVALUE(Overall!O1009), "")</f>
        <v>45820</v>
      </c>
      <c r="S1007" s="7">
        <f>IF(Overall!O1009&lt;&gt;"", DATEVALUE(Overall!O1009), "")</f>
        <v>45820</v>
      </c>
      <c r="T1007" s="5">
        <f t="shared" si="31"/>
        <v>1</v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>
        <f>IF(Overall!$A1009&lt;&gt;"",IF(AND(MONTH($O1007) &lt;= 8, MONTH($P1007) &gt;= 8), IF($T1007 &lt;&gt; "", $H1007/$T1007, ""), ""),"")</f>
        <v>500000</v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>
        <f ca="1">IFERROR(IF(AND(NOW()&lt;= EOMONTH(DATE(YEAR($P1007),8, 1), 0), Overall!$A1009&lt;&gt;"", MONTH($O1007) &lt;= 8, MONTH($P1007) &gt;= 8), IF($T1007 &lt;&gt; "", $H1007/$T1007, ""), ""), "")</f>
        <v>500000</v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500000</v>
      </c>
    </row>
    <row r="1008" spans="1:46" x14ac:dyDescent="0.25">
      <c r="A1008" t="str">
        <f>_xlfn.VALUETOTEXT(Overall!A1010)</f>
        <v>FY2025 PCHP</v>
      </c>
      <c r="B1008" s="8">
        <f>IF(Overall!B1010&lt;&gt;"", VALUE(Overall!B1010), "")</f>
        <v>158</v>
      </c>
      <c r="C1008" s="5" t="str">
        <f>IF(Overall!C1010&lt;&gt;"",_xlfn.VALUETOTEXT(Overall!C1010),"")</f>
        <v>25-1606-0907-25MSCG-PS-HZ-158</v>
      </c>
      <c r="D1008" s="5" t="str">
        <f>_xlfn.VALUETOTEXT(Overall!D1010)</f>
        <v>HZ</v>
      </c>
      <c r="E1008" s="5" t="str">
        <f>IF(Overall!Q1010&lt;&gt;"",_xlfn.VALUETOTEXT(Overall!Q1010),"")</f>
        <v>MSCG</v>
      </c>
      <c r="F1008" s="5" t="str">
        <f>IF(Overall!E1010&lt;&gt;"",_xlfn.VALUETOTEXT(Overall!E1010),"")</f>
        <v>Morgan Stanley Capital Group (Singapore) Pte</v>
      </c>
      <c r="G1008" s="5" t="str">
        <f>IF(Overall!R1010&lt;&gt;"",_xlfn.VALUETOTEXT(Overall!R1010),"")</f>
        <v>Asian</v>
      </c>
      <c r="H1008" s="6">
        <f>IF(Overall!F1010&lt;&gt;"",VALUE(Overall!F1010),"")</f>
        <v>500000</v>
      </c>
      <c r="I1008" s="6">
        <f>IF(Overall!G1010&lt;&gt;"",VALUE(Overall!G1010),"")</f>
        <v>60</v>
      </c>
      <c r="J1008" s="6">
        <f>IF(Overall!H1010&lt;&gt;"",VALUE(Overall!H1010),"")</f>
        <v>50</v>
      </c>
      <c r="K1008" s="6">
        <f>IF(Overall!I1010&lt;&gt;"",VALUE(Overall!I1010),"")</f>
        <v>0.62</v>
      </c>
      <c r="L1008" s="6">
        <f>IF(Overall!J1010&lt;&gt;"",VALUE(Overall!J1010),"")</f>
        <v>0.05</v>
      </c>
      <c r="M1008" s="6">
        <f>IF(Overall!K1010&lt;&gt;"",VALUE(Overall!K1010),"")</f>
        <v>0.56999999999999995</v>
      </c>
      <c r="N1008" s="6">
        <f>IF(Overall!T1010&lt;&gt;"",VALUE(Overall!T1010),"")</f>
        <v>72.13</v>
      </c>
      <c r="O1008" s="7">
        <f>IF(Overall!L1010&lt;&gt;"", DATEVALUE(Overall!L1010), "")</f>
        <v>45870</v>
      </c>
      <c r="P1008" s="7">
        <f>IF(Overall!M1010&lt;&gt;"", DATEVALUE(Overall!M1010), "")</f>
        <v>45900</v>
      </c>
      <c r="Q1008" s="7" t="str">
        <f>IF(Overall!S1010&lt;&gt;"",_xlfn.VALUETOTEXT(Overall!S1010),"")</f>
        <v>Aug</v>
      </c>
      <c r="R1008" s="7">
        <f>IF(Overall!O1010&lt;&gt;"", DATEVALUE(Overall!O1010), "")</f>
        <v>45824</v>
      </c>
      <c r="S1008" s="7">
        <f>IF(Overall!O1010&lt;&gt;"", DATEVALUE(Overall!O1010), "")</f>
        <v>45824</v>
      </c>
      <c r="T1008" s="5">
        <f t="shared" si="31"/>
        <v>1</v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>
        <f>IF(Overall!$A1010&lt;&gt;"",IF(AND(MONTH($O1008) &lt;= 8, MONTH($P1008) &gt;= 8), IF($T1008 &lt;&gt; "", $H1008/$T1008, ""), ""),"")</f>
        <v>500000</v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>
        <f ca="1">IFERROR(IF(AND(NOW()&lt;= EOMONTH(DATE(YEAR($P1008),8, 1), 0), Overall!$A1010&lt;&gt;"", MONTH($O1008) &lt;= 8, MONTH($P1008) &gt;= 8), IF($T1008 &lt;&gt; "", $H1008/$T1008, ""), ""), "")</f>
        <v>500000</v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500000</v>
      </c>
    </row>
    <row r="1009" spans="1:46" x14ac:dyDescent="0.25">
      <c r="A1009" t="str">
        <f>_xlfn.VALUETOTEXT(Overall!A1011)</f>
        <v>FY2025 PCHP</v>
      </c>
      <c r="B1009" s="8">
        <f>IF(Overall!B1011&lt;&gt;"", VALUE(Overall!B1011), "")</f>
        <v>159</v>
      </c>
      <c r="C1009" s="5" t="str">
        <f>IF(Overall!C1011&lt;&gt;"",_xlfn.VALUETOTEXT(Overall!C1011),"")</f>
        <v>25-1606-0907-25ANZB-PS-HZ-159</v>
      </c>
      <c r="D1009" s="5" t="str">
        <f>_xlfn.VALUETOTEXT(Overall!D1011)</f>
        <v>HZ</v>
      </c>
      <c r="E1009" s="5" t="str">
        <f>IF(Overall!Q1011&lt;&gt;"",_xlfn.VALUETOTEXT(Overall!Q1011),"")</f>
        <v>ANZB</v>
      </c>
      <c r="F1009" s="5" t="str">
        <f>IF(Overall!E1011&lt;&gt;"",_xlfn.VALUETOTEXT(Overall!E1011),"")</f>
        <v>Australia And New Zealand Banking Group Limited</v>
      </c>
      <c r="G1009" s="5" t="str">
        <f>IF(Overall!R1011&lt;&gt;"",_xlfn.VALUETOTEXT(Overall!R1011),"")</f>
        <v>Asian</v>
      </c>
      <c r="H1009" s="6">
        <f>IF(Overall!F1011&lt;&gt;"",VALUE(Overall!F1011),"")</f>
        <v>500000</v>
      </c>
      <c r="I1009" s="6">
        <f>IF(Overall!G1011&lt;&gt;"",VALUE(Overall!G1011),"")</f>
        <v>60</v>
      </c>
      <c r="J1009" s="6">
        <f>IF(Overall!H1011&lt;&gt;"",VALUE(Overall!H1011),"")</f>
        <v>50</v>
      </c>
      <c r="K1009" s="6">
        <f>IF(Overall!I1011&lt;&gt;"",VALUE(Overall!I1011),"")</f>
        <v>0.69</v>
      </c>
      <c r="L1009" s="6">
        <f>IF(Overall!J1011&lt;&gt;"",VALUE(Overall!J1011),"")</f>
        <v>0.1</v>
      </c>
      <c r="M1009" s="6">
        <f>IF(Overall!K1011&lt;&gt;"",VALUE(Overall!K1011),"")</f>
        <v>0.59</v>
      </c>
      <c r="N1009" s="6">
        <f>IF(Overall!T1011&lt;&gt;"",VALUE(Overall!T1011),"")</f>
        <v>72.06</v>
      </c>
      <c r="O1009" s="7">
        <f>IF(Overall!L1011&lt;&gt;"", DATEVALUE(Overall!L1011), "")</f>
        <v>45870</v>
      </c>
      <c r="P1009" s="7">
        <f>IF(Overall!M1011&lt;&gt;"", DATEVALUE(Overall!M1011), "")</f>
        <v>45900</v>
      </c>
      <c r="Q1009" s="7" t="str">
        <f>IF(Overall!S1011&lt;&gt;"",_xlfn.VALUETOTEXT(Overall!S1011),"")</f>
        <v>Aug</v>
      </c>
      <c r="R1009" s="7">
        <f>IF(Overall!O1011&lt;&gt;"", DATEVALUE(Overall!O1011), "")</f>
        <v>45824</v>
      </c>
      <c r="S1009" s="7">
        <f>IF(Overall!O1011&lt;&gt;"", DATEVALUE(Overall!O1011), "")</f>
        <v>45824</v>
      </c>
      <c r="T1009" s="5">
        <f t="shared" si="31"/>
        <v>1</v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>
        <f>IF(Overall!$A1011&lt;&gt;"",IF(AND(MONTH($O1009) &lt;= 8, MONTH($P1009) &gt;= 8), IF($T1009 &lt;&gt; "", $H1009/$T1009, ""), ""),"")</f>
        <v>500000</v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>
        <f ca="1">IFERROR(IF(AND(NOW()&lt;= EOMONTH(DATE(YEAR($P1009),8, 1), 0), Overall!$A1011&lt;&gt;"", MONTH($O1009) &lt;= 8, MONTH($P1009) &gt;= 8), IF($T1009 &lt;&gt; "", $H1009/$T1009, ""), ""), "")</f>
        <v>500000</v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500000</v>
      </c>
    </row>
    <row r="1010" spans="1:46" x14ac:dyDescent="0.25">
      <c r="A1010" t="str">
        <f>_xlfn.VALUETOTEXT(Overall!A1012)</f>
        <v>FY2025 PCHP</v>
      </c>
      <c r="B1010" s="8">
        <f>IF(Overall!B1012&lt;&gt;"", VALUE(Overall!B1012), "")</f>
        <v>160</v>
      </c>
      <c r="C1010" s="5" t="str">
        <f>IF(Overall!C1012&lt;&gt;"",_xlfn.VALUETOTEXT(Overall!C1012),"")</f>
        <v>25-1606-0907-25CITI-PS-HZ-160</v>
      </c>
      <c r="D1010" s="5" t="str">
        <f>_xlfn.VALUETOTEXT(Overall!D1012)</f>
        <v>HZ</v>
      </c>
      <c r="E1010" s="5" t="str">
        <f>IF(Overall!Q1012&lt;&gt;"",_xlfn.VALUETOTEXT(Overall!Q1012),"")</f>
        <v>CITI</v>
      </c>
      <c r="F1010" s="5" t="str">
        <f>IF(Overall!E1012&lt;&gt;"",_xlfn.VALUETOTEXT(Overall!E1012),"")</f>
        <v>Citibank Bhd</v>
      </c>
      <c r="G1010" s="5" t="str">
        <f>IF(Overall!R1012&lt;&gt;"",_xlfn.VALUETOTEXT(Overall!R1012),"")</f>
        <v>Asian</v>
      </c>
      <c r="H1010" s="6">
        <f>IF(Overall!F1012&lt;&gt;"",VALUE(Overall!F1012),"")</f>
        <v>500000</v>
      </c>
      <c r="I1010" s="6">
        <f>IF(Overall!G1012&lt;&gt;"",VALUE(Overall!G1012),"")</f>
        <v>60</v>
      </c>
      <c r="J1010" s="6">
        <f>IF(Overall!H1012&lt;&gt;"",VALUE(Overall!H1012),"")</f>
        <v>50</v>
      </c>
      <c r="K1010" s="6">
        <f>IF(Overall!I1012&lt;&gt;"",VALUE(Overall!I1012),"")</f>
        <v>0.64</v>
      </c>
      <c r="L1010" s="6">
        <f>IF(Overall!J1012&lt;&gt;"",VALUE(Overall!J1012),"")</f>
        <v>0.08</v>
      </c>
      <c r="M1010" s="6">
        <f>IF(Overall!K1012&lt;&gt;"",VALUE(Overall!K1012),"")</f>
        <v>0.56000000000000005</v>
      </c>
      <c r="N1010" s="6">
        <f>IF(Overall!T1012&lt;&gt;"",VALUE(Overall!T1012),"")</f>
        <v>72.02</v>
      </c>
      <c r="O1010" s="7">
        <f>IF(Overall!L1012&lt;&gt;"", DATEVALUE(Overall!L1012), "")</f>
        <v>45870</v>
      </c>
      <c r="P1010" s="7">
        <f>IF(Overall!M1012&lt;&gt;"", DATEVALUE(Overall!M1012), "")</f>
        <v>45900</v>
      </c>
      <c r="Q1010" s="7" t="str">
        <f>IF(Overall!S1012&lt;&gt;"",_xlfn.VALUETOTEXT(Overall!S1012),"")</f>
        <v>Aug</v>
      </c>
      <c r="R1010" s="7">
        <f>IF(Overall!O1012&lt;&gt;"", DATEVALUE(Overall!O1012), "")</f>
        <v>45824</v>
      </c>
      <c r="S1010" s="7">
        <f>IF(Overall!O1012&lt;&gt;"", DATEVALUE(Overall!O1012), "")</f>
        <v>45824</v>
      </c>
      <c r="T1010" s="5">
        <f t="shared" si="31"/>
        <v>1</v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>
        <f>IF(Overall!$A1012&lt;&gt;"",IF(AND(MONTH($O1010) &lt;= 8, MONTH($P1010) &gt;= 8), IF($T1010 &lt;&gt; "", $H1010/$T1010, ""), ""),"")</f>
        <v>500000</v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>
        <f ca="1">IFERROR(IF(AND(NOW()&lt;= EOMONTH(DATE(YEAR($P1010),8, 1), 0), Overall!$A1012&lt;&gt;"", MONTH($O1010) &lt;= 8, MONTH($P1010) &gt;= 8), IF($T1010 &lt;&gt; "", $H1010/$T1010, ""), ""), "")</f>
        <v>500000</v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500000</v>
      </c>
    </row>
    <row r="1011" spans="1:46" x14ac:dyDescent="0.25">
      <c r="A1011" t="str">
        <f>_xlfn.VALUETOTEXT(Overall!A1013)</f>
        <v>FY2025 PCHP</v>
      </c>
      <c r="B1011" s="8">
        <f>IF(Overall!B1013&lt;&gt;"", VALUE(Overall!B1013), "")</f>
        <v>161</v>
      </c>
      <c r="C1011" s="5" t="str">
        <f>IF(Overall!C1013&lt;&gt;"",_xlfn.VALUETOTEXT(Overall!C1013),"")</f>
        <v>25-1606-0907-25CIMI-PS-HZ-161</v>
      </c>
      <c r="D1011" s="5" t="str">
        <f>_xlfn.VALUETOTEXT(Overall!D1013)</f>
        <v>HZ</v>
      </c>
      <c r="E1011" s="5" t="str">
        <f>IF(Overall!Q1013&lt;&gt;"",_xlfn.VALUETOTEXT(Overall!Q1013),"")</f>
        <v>CIMI</v>
      </c>
      <c r="F1011" s="5" t="str">
        <f>IF(Overall!E1013&lt;&gt;"",_xlfn.VALUETOTEXT(Overall!E1013),"")</f>
        <v>CIMB Islamic Bank Berhad</v>
      </c>
      <c r="G1011" s="5" t="str">
        <f>IF(Overall!R1013&lt;&gt;"",_xlfn.VALUETOTEXT(Overall!R1013),"")</f>
        <v>Asian</v>
      </c>
      <c r="H1011" s="6">
        <f>IF(Overall!F1013&lt;&gt;"",VALUE(Overall!F1013),"")</f>
        <v>500000</v>
      </c>
      <c r="I1011" s="6">
        <f>IF(Overall!G1013&lt;&gt;"",VALUE(Overall!G1013),"")</f>
        <v>60</v>
      </c>
      <c r="J1011" s="6">
        <f>IF(Overall!H1013&lt;&gt;"",VALUE(Overall!H1013),"")</f>
        <v>50</v>
      </c>
      <c r="K1011" s="6">
        <f>IF(Overall!I1013&lt;&gt;"",VALUE(Overall!I1013),"")</f>
        <v>0.68</v>
      </c>
      <c r="L1011" s="6">
        <f>IF(Overall!J1013&lt;&gt;"",VALUE(Overall!J1013),"")</f>
        <v>0.1</v>
      </c>
      <c r="M1011" s="6">
        <f>IF(Overall!K1013&lt;&gt;"",VALUE(Overall!K1013),"")</f>
        <v>0.57999999999999996</v>
      </c>
      <c r="N1011" s="6">
        <f>IF(Overall!T1013&lt;&gt;"",VALUE(Overall!T1013),"")</f>
        <v>71.95</v>
      </c>
      <c r="O1011" s="7">
        <f>IF(Overall!L1013&lt;&gt;"", DATEVALUE(Overall!L1013), "")</f>
        <v>45870</v>
      </c>
      <c r="P1011" s="7">
        <f>IF(Overall!M1013&lt;&gt;"", DATEVALUE(Overall!M1013), "")</f>
        <v>45900</v>
      </c>
      <c r="Q1011" s="7" t="str">
        <f>IF(Overall!S1013&lt;&gt;"",_xlfn.VALUETOTEXT(Overall!S1013),"")</f>
        <v>Aug</v>
      </c>
      <c r="R1011" s="7">
        <f>IF(Overall!O1013&lt;&gt;"", DATEVALUE(Overall!O1013), "")</f>
        <v>45824</v>
      </c>
      <c r="S1011" s="7">
        <f>IF(Overall!O1013&lt;&gt;"", DATEVALUE(Overall!O1013), "")</f>
        <v>45824</v>
      </c>
      <c r="T1011" s="5">
        <f t="shared" si="31"/>
        <v>1</v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>
        <f>IF(Overall!$A1013&lt;&gt;"",IF(AND(MONTH($O1011) &lt;= 8, MONTH($P1011) &gt;= 8), IF($T1011 &lt;&gt; "", $H1011/$T1011, ""), ""),"")</f>
        <v>500000</v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>
        <f ca="1">IFERROR(IF(AND(NOW()&lt;= EOMONTH(DATE(YEAR($P1011),8, 1), 0), Overall!$A1013&lt;&gt;"", MONTH($O1011) &lt;= 8, MONTH($P1011) &gt;= 8), IF($T1011 &lt;&gt; "", $H1011/$T1011, ""), ""), "")</f>
        <v>500000</v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500000</v>
      </c>
    </row>
    <row r="1012" spans="1:46" x14ac:dyDescent="0.25">
      <c r="A1012" t="str">
        <f>_xlfn.VALUETOTEXT(Overall!A1014)</f>
        <v>FY2025 PCHP</v>
      </c>
      <c r="B1012" s="8">
        <f>IF(Overall!B1014&lt;&gt;"", VALUE(Overall!B1014), "")</f>
        <v>162</v>
      </c>
      <c r="C1012" s="5" t="str">
        <f>IF(Overall!C1014&lt;&gt;"",_xlfn.VALUETOTEXT(Overall!C1014),"")</f>
        <v>25-1706-1007-25JPMC-PS-HZ-162</v>
      </c>
      <c r="D1012" s="5" t="str">
        <f>_xlfn.VALUETOTEXT(Overall!D1014)</f>
        <v>HZ</v>
      </c>
      <c r="E1012" s="5" t="str">
        <f>IF(Overall!Q1014&lt;&gt;"",_xlfn.VALUETOTEXT(Overall!Q1014),"")</f>
        <v>JPMC</v>
      </c>
      <c r="F1012" s="5" t="str">
        <f>IF(Overall!E1014&lt;&gt;"",_xlfn.VALUETOTEXT(Overall!E1014),"")</f>
        <v>JP Morgan Chase Bank NA</v>
      </c>
      <c r="G1012" s="5" t="str">
        <f>IF(Overall!R1014&lt;&gt;"",_xlfn.VALUETOTEXT(Overall!R1014),"")</f>
        <v>Asian</v>
      </c>
      <c r="H1012" s="6">
        <f>IF(Overall!F1014&lt;&gt;"",VALUE(Overall!F1014),"")</f>
        <v>500000</v>
      </c>
      <c r="I1012" s="6">
        <f>IF(Overall!G1014&lt;&gt;"",VALUE(Overall!G1014),"")</f>
        <v>65</v>
      </c>
      <c r="J1012" s="6">
        <f>IF(Overall!H1014&lt;&gt;"",VALUE(Overall!H1014),"")</f>
        <v>50</v>
      </c>
      <c r="K1012" s="6">
        <f>IF(Overall!I1014&lt;&gt;"",VALUE(Overall!I1014),"")</f>
        <v>2.5499999999999998</v>
      </c>
      <c r="L1012" s="6">
        <f>IF(Overall!J1014&lt;&gt;"",VALUE(Overall!J1014),"")</f>
        <v>0.26</v>
      </c>
      <c r="M1012" s="6">
        <f>IF(Overall!K1014&lt;&gt;"",VALUE(Overall!K1014),"")</f>
        <v>2.29</v>
      </c>
      <c r="N1012" s="6">
        <f>IF(Overall!T1014&lt;&gt;"",VALUE(Overall!T1014),"")</f>
        <v>71.5</v>
      </c>
      <c r="O1012" s="7">
        <f>IF(Overall!L1014&lt;&gt;"", DATEVALUE(Overall!L1014), "")</f>
        <v>45901</v>
      </c>
      <c r="P1012" s="7">
        <f>IF(Overall!M1014&lt;&gt;"", DATEVALUE(Overall!M1014), "")</f>
        <v>45930</v>
      </c>
      <c r="Q1012" s="7" t="str">
        <f>IF(Overall!S1014&lt;&gt;"",_xlfn.VALUETOTEXT(Overall!S1014),"")</f>
        <v>Sep</v>
      </c>
      <c r="R1012" s="7">
        <f>IF(Overall!O1014&lt;&gt;"", DATEVALUE(Overall!O1014), "")</f>
        <v>45825</v>
      </c>
      <c r="S1012" s="7">
        <f>IF(Overall!O1014&lt;&gt;"", DATEVALUE(Overall!O1014), "")</f>
        <v>45825</v>
      </c>
      <c r="T1012" s="5">
        <f t="shared" si="31"/>
        <v>1</v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>
        <f>IF(Overall!$A1014&lt;&gt;"",IF(AND(MONTH($O1012) &lt;= 9, MONTH($P1012) &gt;= 9), IF($T1012 &lt;&gt; "", $H1012/$T1012, ""), ""),"")</f>
        <v>500000</v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>
        <f ca="1">IFERROR(IF(AND(NOW()&lt;= EOMONTH(DATE(YEAR($P1012),9, 1), 0), Overall!$A1014&lt;&gt;"", MONTH($O1012) &lt;= 9, MONTH($P1012) &gt;= 9), IF($T1012 &lt;&gt; "", $H1012/$T1012, ""), ""), "")</f>
        <v>500000</v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500000</v>
      </c>
    </row>
    <row r="1013" spans="1:46" x14ac:dyDescent="0.25">
      <c r="A1013" t="str">
        <f>_xlfn.VALUETOTEXT(Overall!A1015)</f>
        <v>FY2025 PCHP</v>
      </c>
      <c r="B1013" s="8">
        <f>IF(Overall!B1015&lt;&gt;"", VALUE(Overall!B1015), "")</f>
        <v>163</v>
      </c>
      <c r="C1013" s="5" t="str">
        <f>IF(Overall!C1015&lt;&gt;"",_xlfn.VALUETOTEXT(Overall!C1015),"")</f>
        <v>25-1706-1007-25MSCG-PS-HZ-163</v>
      </c>
      <c r="D1013" s="5" t="str">
        <f>_xlfn.VALUETOTEXT(Overall!D1015)</f>
        <v>HZ</v>
      </c>
      <c r="E1013" s="5" t="str">
        <f>IF(Overall!Q1015&lt;&gt;"",_xlfn.VALUETOTEXT(Overall!Q1015),"")</f>
        <v>MSCG</v>
      </c>
      <c r="F1013" s="5" t="str">
        <f>IF(Overall!E1015&lt;&gt;"",_xlfn.VALUETOTEXT(Overall!E1015),"")</f>
        <v>Morgan Stanley Capital Group (Singapore) Pte</v>
      </c>
      <c r="G1013" s="5" t="str">
        <f>IF(Overall!R1015&lt;&gt;"",_xlfn.VALUETOTEXT(Overall!R1015),"")</f>
        <v>Asian</v>
      </c>
      <c r="H1013" s="6">
        <f>IF(Overall!F1015&lt;&gt;"",VALUE(Overall!F1015),"")</f>
        <v>500000</v>
      </c>
      <c r="I1013" s="6">
        <f>IF(Overall!G1015&lt;&gt;"",VALUE(Overall!G1015),"")</f>
        <v>65</v>
      </c>
      <c r="J1013" s="6">
        <f>IF(Overall!H1015&lt;&gt;"",VALUE(Overall!H1015),"")</f>
        <v>50</v>
      </c>
      <c r="K1013" s="6">
        <f>IF(Overall!I1015&lt;&gt;"",VALUE(Overall!I1015),"")</f>
        <v>2.7</v>
      </c>
      <c r="L1013" s="6">
        <f>IF(Overall!J1015&lt;&gt;"",VALUE(Overall!J1015),"")</f>
        <v>0.44</v>
      </c>
      <c r="M1013" s="6">
        <f>IF(Overall!K1015&lt;&gt;"",VALUE(Overall!K1015),"")</f>
        <v>2.2599999999999998</v>
      </c>
      <c r="N1013" s="6">
        <f>IF(Overall!T1015&lt;&gt;"",VALUE(Overall!T1015),"")</f>
        <v>71.55</v>
      </c>
      <c r="O1013" s="7">
        <f>IF(Overall!L1015&lt;&gt;"", DATEVALUE(Overall!L1015), "")</f>
        <v>45901</v>
      </c>
      <c r="P1013" s="7">
        <f>IF(Overall!M1015&lt;&gt;"", DATEVALUE(Overall!M1015), "")</f>
        <v>45930</v>
      </c>
      <c r="Q1013" s="7" t="str">
        <f>IF(Overall!S1015&lt;&gt;"",_xlfn.VALUETOTEXT(Overall!S1015),"")</f>
        <v>Sep</v>
      </c>
      <c r="R1013" s="7">
        <f>IF(Overall!O1015&lt;&gt;"", DATEVALUE(Overall!O1015), "")</f>
        <v>45825</v>
      </c>
      <c r="S1013" s="7">
        <f>IF(Overall!O1015&lt;&gt;"", DATEVALUE(Overall!O1015), "")</f>
        <v>45825</v>
      </c>
      <c r="T1013" s="5">
        <f t="shared" si="31"/>
        <v>1</v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>
        <f>IF(Overall!$A1015&lt;&gt;"",IF(AND(MONTH($O1013) &lt;= 9, MONTH($P1013) &gt;= 9), IF($T1013 &lt;&gt; "", $H1013/$T1013, ""), ""),"")</f>
        <v>500000</v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>
        <f ca="1">IFERROR(IF(AND(NOW()&lt;= EOMONTH(DATE(YEAR($P1013),9, 1), 0), Overall!$A1015&lt;&gt;"", MONTH($O1013) &lt;= 9, MONTH($P1013) &gt;= 9), IF($T1013 &lt;&gt; "", $H1013/$T1013, ""), ""), "")</f>
        <v>500000</v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500000</v>
      </c>
    </row>
    <row r="1014" spans="1:46" x14ac:dyDescent="0.25">
      <c r="A1014" t="str">
        <f>_xlfn.VALUETOTEXT(Overall!A1016)</f>
        <v>FY2025 PCHP</v>
      </c>
      <c r="B1014" s="8">
        <f>IF(Overall!B1016&lt;&gt;"", VALUE(Overall!B1016), "")</f>
        <v>164</v>
      </c>
      <c r="C1014" s="5" t="str">
        <f>IF(Overall!C1016&lt;&gt;"",_xlfn.VALUETOTEXT(Overall!C1016),"")</f>
        <v>25-1706-1007-25TOTS-PS-HZ-164</v>
      </c>
      <c r="D1014" s="5" t="str">
        <f>_xlfn.VALUETOTEXT(Overall!D1016)</f>
        <v>HZ</v>
      </c>
      <c r="E1014" s="5" t="str">
        <f>IF(Overall!Q1016&lt;&gt;"",_xlfn.VALUETOTEXT(Overall!Q1016),"")</f>
        <v>TOTS</v>
      </c>
      <c r="F1014" s="5" t="str">
        <f>IF(Overall!E1016&lt;&gt;"",_xlfn.VALUETOTEXT(Overall!E1016),"")</f>
        <v>TOTSA TotalEnergies Trading SA</v>
      </c>
      <c r="G1014" s="5" t="str">
        <f>IF(Overall!R1016&lt;&gt;"",_xlfn.VALUETOTEXT(Overall!R1016),"")</f>
        <v>Asian</v>
      </c>
      <c r="H1014" s="6">
        <f>IF(Overall!F1016&lt;&gt;"",VALUE(Overall!F1016),"")</f>
        <v>500000</v>
      </c>
      <c r="I1014" s="6">
        <f>IF(Overall!G1016&lt;&gt;"",VALUE(Overall!G1016),"")</f>
        <v>60</v>
      </c>
      <c r="J1014" s="6">
        <f>IF(Overall!H1016&lt;&gt;"",VALUE(Overall!H1016),"")</f>
        <v>50</v>
      </c>
      <c r="K1014" s="6">
        <f>IF(Overall!I1016&lt;&gt;"",VALUE(Overall!I1016),"")</f>
        <v>0.7</v>
      </c>
      <c r="L1014" s="6">
        <f>IF(Overall!J1016&lt;&gt;"",VALUE(Overall!J1016),"")</f>
        <v>0.04</v>
      </c>
      <c r="M1014" s="6">
        <f>IF(Overall!K1016&lt;&gt;"",VALUE(Overall!K1016),"")</f>
        <v>0.66</v>
      </c>
      <c r="N1014" s="6">
        <f>IF(Overall!T1016&lt;&gt;"",VALUE(Overall!T1016),"")</f>
        <v>72.290000000000006</v>
      </c>
      <c r="O1014" s="7">
        <f>IF(Overall!L1016&lt;&gt;"", DATEVALUE(Overall!L1016), "")</f>
        <v>45870</v>
      </c>
      <c r="P1014" s="7">
        <f>IF(Overall!M1016&lt;&gt;"", DATEVALUE(Overall!M1016), "")</f>
        <v>45900</v>
      </c>
      <c r="Q1014" s="7" t="str">
        <f>IF(Overall!S1016&lt;&gt;"",_xlfn.VALUETOTEXT(Overall!S1016),"")</f>
        <v>Aug</v>
      </c>
      <c r="R1014" s="7">
        <f>IF(Overall!O1016&lt;&gt;"", DATEVALUE(Overall!O1016), "")</f>
        <v>45825</v>
      </c>
      <c r="S1014" s="7">
        <f>IF(Overall!O1016&lt;&gt;"", DATEVALUE(Overall!O1016), "")</f>
        <v>45825</v>
      </c>
      <c r="T1014" s="5">
        <f t="shared" si="31"/>
        <v>1</v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>
        <f>IF(Overall!$A1016&lt;&gt;"",IF(AND(MONTH($O1014) &lt;= 8, MONTH($P1014) &gt;= 8), IF($T1014 &lt;&gt; "", $H1014/$T1014, ""), ""),"")</f>
        <v>500000</v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>
        <f ca="1">IFERROR(IF(AND(NOW()&lt;= EOMONTH(DATE(YEAR($P1014),8, 1), 0), Overall!$A1016&lt;&gt;"", MONTH($O1014) &lt;= 8, MONTH($P1014) &gt;= 8), IF($T1014 &lt;&gt; "", $H1014/$T1014, ""), ""), "")</f>
        <v>500000</v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500000</v>
      </c>
    </row>
    <row r="1015" spans="1:46" x14ac:dyDescent="0.25">
      <c r="A1015" t="str">
        <f>_xlfn.VALUETOTEXT(Overall!A1017)</f>
        <v>FY2025 PCHP</v>
      </c>
      <c r="B1015" s="8">
        <f>IF(Overall!B1017&lt;&gt;"", VALUE(Overall!B1017), "")</f>
        <v>165</v>
      </c>
      <c r="C1015" s="5" t="str">
        <f>IF(Overall!C1017&lt;&gt;"",_xlfn.VALUETOTEXT(Overall!C1017),"")</f>
        <v>25-1706-1007-25MLIL-PS-HZ-165</v>
      </c>
      <c r="D1015" s="5" t="str">
        <f>_xlfn.VALUETOTEXT(Overall!D1017)</f>
        <v>HZ</v>
      </c>
      <c r="E1015" s="5" t="str">
        <f>IF(Overall!Q1017&lt;&gt;"",_xlfn.VALUETOTEXT(Overall!Q1017),"")</f>
        <v>MLIL</v>
      </c>
      <c r="F1015" s="5" t="str">
        <f>IF(Overall!E1017&lt;&gt;"",_xlfn.VALUETOTEXT(Overall!E1017),"")</f>
        <v>Merrill Lynch International</v>
      </c>
      <c r="G1015" s="5" t="str">
        <f>IF(Overall!R1017&lt;&gt;"",_xlfn.VALUETOTEXT(Overall!R1017),"")</f>
        <v>Asian</v>
      </c>
      <c r="H1015" s="6">
        <f>IF(Overall!F1017&lt;&gt;"",VALUE(Overall!F1017),"")</f>
        <v>500000</v>
      </c>
      <c r="I1015" s="6">
        <f>IF(Overall!G1017&lt;&gt;"",VALUE(Overall!G1017),"")</f>
        <v>60</v>
      </c>
      <c r="J1015" s="6">
        <f>IF(Overall!H1017&lt;&gt;"",VALUE(Overall!H1017),"")</f>
        <v>50</v>
      </c>
      <c r="K1015" s="6">
        <f>IF(Overall!I1017&lt;&gt;"",VALUE(Overall!I1017),"")</f>
        <v>0.76</v>
      </c>
      <c r="L1015" s="6">
        <f>IF(Overall!J1017&lt;&gt;"",VALUE(Overall!J1017),"")</f>
        <v>0.1</v>
      </c>
      <c r="M1015" s="6">
        <f>IF(Overall!K1017&lt;&gt;"",VALUE(Overall!K1017),"")</f>
        <v>0.66</v>
      </c>
      <c r="N1015" s="6">
        <f>IF(Overall!T1017&lt;&gt;"",VALUE(Overall!T1017),"")</f>
        <v>72.260000000000005</v>
      </c>
      <c r="O1015" s="7">
        <f>IF(Overall!L1017&lt;&gt;"", DATEVALUE(Overall!L1017), "")</f>
        <v>45870</v>
      </c>
      <c r="P1015" s="7">
        <f>IF(Overall!M1017&lt;&gt;"", DATEVALUE(Overall!M1017), "")</f>
        <v>45900</v>
      </c>
      <c r="Q1015" s="7" t="str">
        <f>IF(Overall!S1017&lt;&gt;"",_xlfn.VALUETOTEXT(Overall!S1017),"")</f>
        <v>Aug</v>
      </c>
      <c r="R1015" s="7">
        <f>IF(Overall!O1017&lt;&gt;"", DATEVALUE(Overall!O1017), "")</f>
        <v>45825</v>
      </c>
      <c r="S1015" s="7">
        <f>IF(Overall!O1017&lt;&gt;"", DATEVALUE(Overall!O1017), "")</f>
        <v>45825</v>
      </c>
      <c r="T1015" s="5">
        <f t="shared" si="31"/>
        <v>1</v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>
        <f>IF(Overall!$A1017&lt;&gt;"",IF(AND(MONTH($O1015) &lt;= 8, MONTH($P1015) &gt;= 8), IF($T1015 &lt;&gt; "", $H1015/$T1015, ""), ""),"")</f>
        <v>500000</v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>
        <f ca="1">IFERROR(IF(AND(NOW()&lt;= EOMONTH(DATE(YEAR($P1015),8, 1), 0), Overall!$A1017&lt;&gt;"", MONTH($O1015) &lt;= 8, MONTH($P1015) &gt;= 8), IF($T1015 &lt;&gt; "", $H1015/$T1015, ""), ""), "")</f>
        <v>500000</v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500000</v>
      </c>
    </row>
    <row r="1016" spans="1:46" x14ac:dyDescent="0.25">
      <c r="A1016" t="str">
        <f>_xlfn.VALUETOTEXT(Overall!A1018)</f>
        <v>FY2025 PCHP</v>
      </c>
      <c r="B1016" s="8">
        <f>IF(Overall!B1018&lt;&gt;"", VALUE(Overall!B1018), "")</f>
        <v>166</v>
      </c>
      <c r="C1016" s="5" t="str">
        <f>IF(Overall!C1018&lt;&gt;"",_xlfn.VALUETOTEXT(Overall!C1018),"")</f>
        <v>25-1906-1107-25SCBS-PS-HZ-166</v>
      </c>
      <c r="D1016" s="5" t="str">
        <f>_xlfn.VALUETOTEXT(Overall!D1018)</f>
        <v>HZ</v>
      </c>
      <c r="E1016" s="5" t="str">
        <f>IF(Overall!Q1018&lt;&gt;"",_xlfn.VALUETOTEXT(Overall!Q1018),"")</f>
        <v>SCBS</v>
      </c>
      <c r="F1016" s="5" t="str">
        <f>IF(Overall!E1018&lt;&gt;"",_xlfn.VALUETOTEXT(Overall!E1018),"")</f>
        <v>Standard Chartered Saadiq Berhad</v>
      </c>
      <c r="G1016" s="5" t="str">
        <f>IF(Overall!R1018&lt;&gt;"",_xlfn.VALUETOTEXT(Overall!R1018),"")</f>
        <v>Asian</v>
      </c>
      <c r="H1016" s="6">
        <f>IF(Overall!F1018&lt;&gt;"",VALUE(Overall!F1018),"")</f>
        <v>500000</v>
      </c>
      <c r="I1016" s="6">
        <f>IF(Overall!G1018&lt;&gt;"",VALUE(Overall!G1018),"")</f>
        <v>62</v>
      </c>
      <c r="J1016" s="6">
        <f>IF(Overall!H1018&lt;&gt;"",VALUE(Overall!H1018),"")</f>
        <v>50</v>
      </c>
      <c r="K1016" s="6">
        <f>IF(Overall!I1018&lt;&gt;"",VALUE(Overall!I1018),"")</f>
        <v>0.33</v>
      </c>
      <c r="L1016" s="6">
        <f>IF(Overall!J1018&lt;&gt;"",VALUE(Overall!J1018),"")</f>
        <v>0.02</v>
      </c>
      <c r="M1016" s="6">
        <f>IF(Overall!K1018&lt;&gt;"",VALUE(Overall!K1018),"")</f>
        <v>0.31</v>
      </c>
      <c r="N1016" s="6">
        <f>IF(Overall!T1018&lt;&gt;"",VALUE(Overall!T1018),"")</f>
        <v>75.599999999999994</v>
      </c>
      <c r="O1016" s="7">
        <f>IF(Overall!L1018&lt;&gt;"", DATEVALUE(Overall!L1018), "")</f>
        <v>45839</v>
      </c>
      <c r="P1016" s="7">
        <f>IF(Overall!M1018&lt;&gt;"", DATEVALUE(Overall!M1018), "")</f>
        <v>45869</v>
      </c>
      <c r="Q1016" s="7" t="str">
        <f>IF(Overall!S1018&lt;&gt;"",_xlfn.VALUETOTEXT(Overall!S1018),"")</f>
        <v>Jul</v>
      </c>
      <c r="R1016" s="7">
        <f>IF(Overall!O1018&lt;&gt;"", DATEVALUE(Overall!O1018), "")</f>
        <v>45827</v>
      </c>
      <c r="S1016" s="7">
        <f>IF(Overall!O1018&lt;&gt;"", DATEVALUE(Overall!O1018), "")</f>
        <v>45827</v>
      </c>
      <c r="T1016" s="5">
        <f t="shared" si="31"/>
        <v>1</v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>
        <f>IF(Overall!$A1018&lt;&gt;"",IF(AND(MONTH($O1016) &lt;= 7, MONTH($P1016) &gt;= 7 ), IF($T1016 &lt;&gt; "", $H1016/$T1016, ""), ""),"")</f>
        <v>500000</v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>FY2025 PCHP</v>
      </c>
      <c r="B1017" s="8">
        <f>IF(Overall!B1019&lt;&gt;"", VALUE(Overall!B1019), "")</f>
        <v>167</v>
      </c>
      <c r="C1017" s="5" t="str">
        <f>IF(Overall!C1019&lt;&gt;"",_xlfn.VALUETOTEXT(Overall!C1019),"")</f>
        <v>25-1906-1107-25CIMI-PS-HZ-167</v>
      </c>
      <c r="D1017" s="5" t="str">
        <f>_xlfn.VALUETOTEXT(Overall!D1019)</f>
        <v>HZ</v>
      </c>
      <c r="E1017" s="5" t="str">
        <f>IF(Overall!Q1019&lt;&gt;"",_xlfn.VALUETOTEXT(Overall!Q1019),"")</f>
        <v>CIMI</v>
      </c>
      <c r="F1017" s="5" t="str">
        <f>IF(Overall!E1019&lt;&gt;"",_xlfn.VALUETOTEXT(Overall!E1019),"")</f>
        <v>CIMB Islamic Bank Berhad</v>
      </c>
      <c r="G1017" s="5" t="str">
        <f>IF(Overall!R1019&lt;&gt;"",_xlfn.VALUETOTEXT(Overall!R1019),"")</f>
        <v>Asian</v>
      </c>
      <c r="H1017" s="6">
        <f>IF(Overall!F1019&lt;&gt;"",VALUE(Overall!F1019),"")</f>
        <v>500000</v>
      </c>
      <c r="I1017" s="6">
        <f>IF(Overall!G1019&lt;&gt;"",VALUE(Overall!G1019),"")</f>
        <v>62</v>
      </c>
      <c r="J1017" s="6">
        <f>IF(Overall!H1019&lt;&gt;"",VALUE(Overall!H1019),"")</f>
        <v>50</v>
      </c>
      <c r="K1017" s="6">
        <f>IF(Overall!I1019&lt;&gt;"",VALUE(Overall!I1019),"")</f>
        <v>0.38</v>
      </c>
      <c r="L1017" s="6">
        <f>IF(Overall!J1019&lt;&gt;"",VALUE(Overall!J1019),"")</f>
        <v>0.03</v>
      </c>
      <c r="M1017" s="6">
        <f>IF(Overall!K1019&lt;&gt;"",VALUE(Overall!K1019),"")</f>
        <v>0.35</v>
      </c>
      <c r="N1017" s="6">
        <f>IF(Overall!T1019&lt;&gt;"",VALUE(Overall!T1019),"")</f>
        <v>75.510000000000005</v>
      </c>
      <c r="O1017" s="7">
        <f>IF(Overall!L1019&lt;&gt;"", DATEVALUE(Overall!L1019), "")</f>
        <v>45839</v>
      </c>
      <c r="P1017" s="7">
        <f>IF(Overall!M1019&lt;&gt;"", DATEVALUE(Overall!M1019), "")</f>
        <v>45869</v>
      </c>
      <c r="Q1017" s="7" t="str">
        <f>IF(Overall!S1019&lt;&gt;"",_xlfn.VALUETOTEXT(Overall!S1019),"")</f>
        <v>Jul</v>
      </c>
      <c r="R1017" s="7">
        <f>IF(Overall!O1019&lt;&gt;"", DATEVALUE(Overall!O1019), "")</f>
        <v>45827</v>
      </c>
      <c r="S1017" s="7">
        <f>IF(Overall!O1019&lt;&gt;"", DATEVALUE(Overall!O1019), "")</f>
        <v>45827</v>
      </c>
      <c r="T1017" s="5">
        <f t="shared" si="31"/>
        <v>1</v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>
        <f>IF(Overall!$A1019&lt;&gt;"",IF(AND(MONTH($O1017) &lt;= 7, MONTH($P1017) &gt;= 7 ), IF($T1017 &lt;&gt; "", $H1017/$T1017, ""), ""),"")</f>
        <v>500000</v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>FY2025 PCHP</v>
      </c>
      <c r="B1018" s="8">
        <f>IF(Overall!B1020&lt;&gt;"", VALUE(Overall!B1020), "")</f>
        <v>168</v>
      </c>
      <c r="C1018" s="5" t="str">
        <f>IF(Overall!C1020&lt;&gt;"",_xlfn.VALUETOTEXT(Overall!C1020),"")</f>
        <v>25-2606-1807-25ANZB-PS-HZ-168</v>
      </c>
      <c r="D1018" s="5" t="str">
        <f>_xlfn.VALUETOTEXT(Overall!D1020)</f>
        <v>HZ</v>
      </c>
      <c r="E1018" s="5" t="str">
        <f>IF(Overall!Q1020&lt;&gt;"",_xlfn.VALUETOTEXT(Overall!Q1020),"")</f>
        <v>ANZB</v>
      </c>
      <c r="F1018" s="5" t="str">
        <f>IF(Overall!E1020&lt;&gt;"",_xlfn.VALUETOTEXT(Overall!E1020),"")</f>
        <v>Australia And New Zealand Banking Group Limited</v>
      </c>
      <c r="G1018" s="5" t="str">
        <f>IF(Overall!R1020&lt;&gt;"",_xlfn.VALUETOTEXT(Overall!R1020),"")</f>
        <v>Asian</v>
      </c>
      <c r="H1018" s="6">
        <f>IF(Overall!F1020&lt;&gt;"",VALUE(Overall!F1020),"")</f>
        <v>500000</v>
      </c>
      <c r="I1018" s="6">
        <f>IF(Overall!G1020&lt;&gt;"",VALUE(Overall!G1020),"")</f>
        <v>60</v>
      </c>
      <c r="J1018" s="6">
        <f>IF(Overall!H1020&lt;&gt;"",VALUE(Overall!H1020),"")</f>
        <v>50</v>
      </c>
      <c r="K1018" s="6">
        <f>IF(Overall!I1020&lt;&gt;"",VALUE(Overall!I1020),"")</f>
        <v>2.2000000000000002</v>
      </c>
      <c r="L1018" s="6">
        <f>IF(Overall!J1020&lt;&gt;"",VALUE(Overall!J1020),"")</f>
        <v>0.5</v>
      </c>
      <c r="M1018" s="6">
        <f>IF(Overall!K1020&lt;&gt;"",VALUE(Overall!K1020),"")</f>
        <v>1.7</v>
      </c>
      <c r="N1018" s="6">
        <f>IF(Overall!T1020&lt;&gt;"",VALUE(Overall!T1020),"")</f>
        <v>65.55</v>
      </c>
      <c r="O1018" s="7">
        <f>IF(Overall!L1020&lt;&gt;"", DATEVALUE(Overall!L1020), "")</f>
        <v>45931</v>
      </c>
      <c r="P1018" s="7">
        <f>IF(Overall!M1020&lt;&gt;"", DATEVALUE(Overall!M1020), "")</f>
        <v>45961</v>
      </c>
      <c r="Q1018" s="7" t="str">
        <f>IF(Overall!S1020&lt;&gt;"",_xlfn.VALUETOTEXT(Overall!S1020),"")</f>
        <v>Oct</v>
      </c>
      <c r="R1018" s="7">
        <f>IF(Overall!O1020&lt;&gt;"", DATEVALUE(Overall!O1020), "")</f>
        <v>45834</v>
      </c>
      <c r="S1018" s="7">
        <f>IF(Overall!O1020&lt;&gt;"", DATEVALUE(Overall!O1020), "")</f>
        <v>45834</v>
      </c>
      <c r="T1018" s="5">
        <f t="shared" si="31"/>
        <v>1</v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>
        <f>IF(Overall!$A1020&lt;&gt;"",IF(AND(MONTH($O1018) &lt;= 10, MONTH($P1018) &gt;= 10), IF($T1018 &lt;&gt; "", $H1018/$T1018, ""), ""),"")</f>
        <v>500000</v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>
        <f ca="1">IFERROR(IF(AND(NOW()&lt;= EOMONTH(DATE(YEAR($P1018),10, 1), 0), Overall!$A1020&lt;&gt;"", MONTH($O1018) &lt;= 10, MONTH($P1018) &gt;= 10), IF($T1018 &lt;&gt; "", $H1018/$T1018, ""), ""), "")</f>
        <v>500000</v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500000</v>
      </c>
    </row>
    <row r="1019" spans="1:46" x14ac:dyDescent="0.25">
      <c r="A1019" t="str">
        <f>_xlfn.VALUETOTEXT(Overall!A1021)</f>
        <v>FY2025 PCHP</v>
      </c>
      <c r="B1019" s="8">
        <f>IF(Overall!B1021&lt;&gt;"", VALUE(Overall!B1021), "")</f>
        <v>169</v>
      </c>
      <c r="C1019" s="5" t="str">
        <f>IF(Overall!C1021&lt;&gt;"",_xlfn.VALUETOTEXT(Overall!C1021),"")</f>
        <v>25-2606-1807-25SCBS-PS-DS-169</v>
      </c>
      <c r="D1019" s="5" t="str">
        <f>_xlfn.VALUETOTEXT(Overall!D1021)</f>
        <v>DS</v>
      </c>
      <c r="E1019" s="5" t="str">
        <f>IF(Overall!Q1021&lt;&gt;"",_xlfn.VALUETOTEXT(Overall!Q1021),"")</f>
        <v>SCBS</v>
      </c>
      <c r="F1019" s="5" t="str">
        <f>IF(Overall!E1021&lt;&gt;"",_xlfn.VALUETOTEXT(Overall!E1021),"")</f>
        <v>Standard Chartered Saadiq Berhad</v>
      </c>
      <c r="G1019" s="5" t="str">
        <f>IF(Overall!R1021&lt;&gt;"",_xlfn.VALUETOTEXT(Overall!R1021),"")</f>
        <v>Asian</v>
      </c>
      <c r="H1019" s="6">
        <f>IF(Overall!F1021&lt;&gt;"",VALUE(Overall!F1021),"")</f>
        <v>500000</v>
      </c>
      <c r="I1019" s="6">
        <f>IF(Overall!G1021&lt;&gt;"",VALUE(Overall!G1021),"")</f>
        <v>60</v>
      </c>
      <c r="J1019" s="6">
        <f>IF(Overall!H1021&lt;&gt;"",VALUE(Overall!H1021),"")</f>
        <v>50</v>
      </c>
      <c r="K1019" s="6">
        <f>IF(Overall!I1021&lt;&gt;"",VALUE(Overall!I1021),"")</f>
        <v>2.2000000000000002</v>
      </c>
      <c r="L1019" s="6">
        <f>IF(Overall!J1021&lt;&gt;"",VALUE(Overall!J1021),"")</f>
        <v>0.5</v>
      </c>
      <c r="M1019" s="6">
        <f>IF(Overall!K1021&lt;&gt;"",VALUE(Overall!K1021),"")</f>
        <v>1.7</v>
      </c>
      <c r="N1019" s="6">
        <f>IF(Overall!T1021&lt;&gt;"",VALUE(Overall!T1021),"")</f>
        <v>65.400000000000006</v>
      </c>
      <c r="O1019" s="7">
        <f>IF(Overall!L1021&lt;&gt;"", DATEVALUE(Overall!L1021), "")</f>
        <v>45931</v>
      </c>
      <c r="P1019" s="7">
        <f>IF(Overall!M1021&lt;&gt;"", DATEVALUE(Overall!M1021), "")</f>
        <v>45961</v>
      </c>
      <c r="Q1019" s="7" t="str">
        <f>IF(Overall!S1021&lt;&gt;"",_xlfn.VALUETOTEXT(Overall!S1021),"")</f>
        <v>Oct</v>
      </c>
      <c r="R1019" s="7">
        <f>IF(Overall!O1021&lt;&gt;"", DATEVALUE(Overall!O1021), "")</f>
        <v>45834</v>
      </c>
      <c r="S1019" s="7">
        <f>IF(Overall!O1021&lt;&gt;"", DATEVALUE(Overall!O1021), "")</f>
        <v>45834</v>
      </c>
      <c r="T1019" s="5">
        <f t="shared" si="31"/>
        <v>1</v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>
        <f>IF(Overall!$A1021&lt;&gt;"",IF(AND(MONTH($O1019) &lt;= 10, MONTH($P1019) &gt;= 10), IF($T1019 &lt;&gt; "", $H1019/$T1019, ""), ""),"")</f>
        <v>500000</v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>
        <f ca="1">IFERROR(IF(AND(NOW()&lt;= EOMONTH(DATE(YEAR($P1019),10, 1), 0), Overall!$A1021&lt;&gt;"", MONTH($O1019) &lt;= 10, MONTH($P1019) &gt;= 10), IF($T1019 &lt;&gt; "", $H1019/$T1019, ""), ""), "")</f>
        <v>500000</v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500000</v>
      </c>
    </row>
    <row r="1020" spans="1:46" x14ac:dyDescent="0.25">
      <c r="A1020" t="str">
        <f>_xlfn.VALUETOTEXT(Overall!A1022)</f>
        <v>FY2025 PCHP</v>
      </c>
      <c r="B1020" s="8">
        <f>IF(Overall!B1022&lt;&gt;"", VALUE(Overall!B1022), "")</f>
        <v>170</v>
      </c>
      <c r="C1020" s="5" t="str">
        <f>IF(Overall!C1022&lt;&gt;"",_xlfn.VALUETOTEXT(Overall!C1022),"")</f>
        <v>25-2606-1807-25SCBB-PS-DS-170</v>
      </c>
      <c r="D1020" s="5" t="str">
        <f>_xlfn.VALUETOTEXT(Overall!D1022)</f>
        <v>DS</v>
      </c>
      <c r="E1020" s="5" t="str">
        <f>IF(Overall!Q1022&lt;&gt;"",_xlfn.VALUETOTEXT(Overall!Q1022),"")</f>
        <v>SCBB</v>
      </c>
      <c r="F1020" s="5" t="str">
        <f>IF(Overall!E1022&lt;&gt;"",_xlfn.VALUETOTEXT(Overall!E1022),"")</f>
        <v>Standard Chartered Bank (M) Bhd</v>
      </c>
      <c r="G1020" s="5" t="str">
        <f>IF(Overall!R1022&lt;&gt;"",_xlfn.VALUETOTEXT(Overall!R1022),"")</f>
        <v>Asian</v>
      </c>
      <c r="H1020" s="6">
        <f>IF(Overall!F1022&lt;&gt;"",VALUE(Overall!F1022),"")</f>
        <v>500000</v>
      </c>
      <c r="I1020" s="6">
        <f>IF(Overall!G1022&lt;&gt;"",VALUE(Overall!G1022),"")</f>
        <v>60</v>
      </c>
      <c r="J1020" s="6">
        <f>IF(Overall!H1022&lt;&gt;"",VALUE(Overall!H1022),"")</f>
        <v>50</v>
      </c>
      <c r="K1020" s="6">
        <f>IF(Overall!I1022&lt;&gt;"",VALUE(Overall!I1022),"")</f>
        <v>2.75</v>
      </c>
      <c r="L1020" s="6">
        <f>IF(Overall!J1022&lt;&gt;"",VALUE(Overall!J1022),"")</f>
        <v>0.75</v>
      </c>
      <c r="M1020" s="6">
        <f>IF(Overall!K1022&lt;&gt;"",VALUE(Overall!K1022),"")</f>
        <v>2</v>
      </c>
      <c r="N1020" s="6">
        <f>IF(Overall!T1022&lt;&gt;"",VALUE(Overall!T1022),"")</f>
        <v>65.3</v>
      </c>
      <c r="O1020" s="7">
        <f>IF(Overall!L1022&lt;&gt;"", DATEVALUE(Overall!L1022), "")</f>
        <v>45962</v>
      </c>
      <c r="P1020" s="7">
        <f>IF(Overall!M1022&lt;&gt;"", DATEVALUE(Overall!M1022), "")</f>
        <v>45991</v>
      </c>
      <c r="Q1020" s="7" t="str">
        <f>IF(Overall!S1022&lt;&gt;"",_xlfn.VALUETOTEXT(Overall!S1022),"")</f>
        <v>Nov</v>
      </c>
      <c r="R1020" s="7">
        <f>IF(Overall!O1022&lt;&gt;"", DATEVALUE(Overall!O1022), "")</f>
        <v>45834</v>
      </c>
      <c r="S1020" s="7">
        <f>IF(Overall!O1022&lt;&gt;"", DATEVALUE(Overall!O1022), "")</f>
        <v>45834</v>
      </c>
      <c r="T1020" s="5">
        <f t="shared" si="31"/>
        <v>1</v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>
        <f>IF(Overall!$A1022&lt;&gt;"",IF(AND(MONTH($O1020) &lt;= 11, MONTH($P1020) &gt;= 11), IF($T1020 &lt;&gt; "", $H1020/$T1020, ""), ""),"")</f>
        <v>500000</v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>
        <f ca="1">IFERROR(IF(AND(NOW()&lt;= EOMONTH(DATE(YEAR($P1020),11, 1), 0), Overall!$A1022&lt;&gt;"", MONTH($O1020) &lt;=11, MONTH($P1020) &gt;= 11), IF($T1020 &lt;&gt; "", $H1020/$T1020, ""), ""), "")</f>
        <v>500000</v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500000</v>
      </c>
    </row>
    <row r="1021" spans="1:46" x14ac:dyDescent="0.25">
      <c r="A1021" t="str">
        <f>_xlfn.VALUETOTEXT(Overall!A1023)</f>
        <v>FY2025 PCHP</v>
      </c>
      <c r="B1021" s="8">
        <f>IF(Overall!B1023&lt;&gt;"", VALUE(Overall!B1023), "")</f>
        <v>171</v>
      </c>
      <c r="C1021" s="5" t="str">
        <f>IF(Overall!C1023&lt;&gt;"",_xlfn.VALUETOTEXT(Overall!C1023),"")</f>
        <v>25-2606-1807-25JPMC-PS-DS-171</v>
      </c>
      <c r="D1021" s="5" t="str">
        <f>_xlfn.VALUETOTEXT(Overall!D1023)</f>
        <v>DS</v>
      </c>
      <c r="E1021" s="5" t="str">
        <f>IF(Overall!Q1023&lt;&gt;"",_xlfn.VALUETOTEXT(Overall!Q1023),"")</f>
        <v>JPMC</v>
      </c>
      <c r="F1021" s="5" t="str">
        <f>IF(Overall!E1023&lt;&gt;"",_xlfn.VALUETOTEXT(Overall!E1023),"")</f>
        <v>JP Morgan Chase Bank NA</v>
      </c>
      <c r="G1021" s="5" t="str">
        <f>IF(Overall!R1023&lt;&gt;"",_xlfn.VALUETOTEXT(Overall!R1023),"")</f>
        <v>Asian</v>
      </c>
      <c r="H1021" s="6">
        <f>IF(Overall!F1023&lt;&gt;"",VALUE(Overall!F1023),"")</f>
        <v>500000</v>
      </c>
      <c r="I1021" s="6">
        <f>IF(Overall!G1023&lt;&gt;"",VALUE(Overall!G1023),"")</f>
        <v>60</v>
      </c>
      <c r="J1021" s="6">
        <f>IF(Overall!H1023&lt;&gt;"",VALUE(Overall!H1023),"")</f>
        <v>50</v>
      </c>
      <c r="K1021" s="6">
        <f>IF(Overall!I1023&lt;&gt;"",VALUE(Overall!I1023),"")</f>
        <v>3.05</v>
      </c>
      <c r="L1021" s="6">
        <f>IF(Overall!J1023&lt;&gt;"",VALUE(Overall!J1023),"")</f>
        <v>0.85</v>
      </c>
      <c r="M1021" s="6">
        <f>IF(Overall!K1023&lt;&gt;"",VALUE(Overall!K1023),"")</f>
        <v>2.2000000000000002</v>
      </c>
      <c r="N1021" s="6">
        <f>IF(Overall!T1023&lt;&gt;"",VALUE(Overall!T1023),"")</f>
        <v>65.28</v>
      </c>
      <c r="O1021" s="7">
        <f>IF(Overall!L1023&lt;&gt;"", DATEVALUE(Overall!L1023), "")</f>
        <v>45992</v>
      </c>
      <c r="P1021" s="7">
        <f>IF(Overall!M1023&lt;&gt;"", DATEVALUE(Overall!M1023), "")</f>
        <v>46022</v>
      </c>
      <c r="Q1021" s="7" t="str">
        <f>IF(Overall!S1023&lt;&gt;"",_xlfn.VALUETOTEXT(Overall!S1023),"")</f>
        <v>Dec</v>
      </c>
      <c r="R1021" s="7">
        <f>IF(Overall!O1023&lt;&gt;"", DATEVALUE(Overall!O1023), "")</f>
        <v>45834</v>
      </c>
      <c r="S1021" s="7">
        <f>IF(Overall!O1023&lt;&gt;"", DATEVALUE(Overall!O1023), "")</f>
        <v>45834</v>
      </c>
      <c r="T1021" s="5">
        <f t="shared" si="31"/>
        <v>1</v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>
        <f>IF(Overall!$A1023&lt;&gt;"",IF(AND(MONTH($O1021) &lt;= 12, MONTH($P1021) &gt;= 12), IF($T1021 &lt;&gt; "", $H1021/$T1021, ""), ""),"")</f>
        <v>500000</v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>
        <f ca="1">IFERROR(IF(AND(NOW()&lt;= EOMONTH(DATE(YEAR($P1021),12, 1), 0), Overall!$A1023&lt;&gt;"", MONTH($O1021) &lt;= 12, MONTH($P1021) &gt;= 12), IF($T1021 &lt;&gt; "", $H1021/$T1021, ""), ""), "")</f>
        <v>500000</v>
      </c>
      <c r="AT1021" s="16">
        <f t="shared" ca="1" si="32"/>
        <v>500000</v>
      </c>
    </row>
    <row r="1022" spans="1:46" x14ac:dyDescent="0.25">
      <c r="A1022" t="str">
        <f>_xlfn.VALUETOTEXT(Overall!A1024)</f>
        <v>FY2025 PCHP</v>
      </c>
      <c r="B1022" s="8">
        <f>IF(Overall!B1024&lt;&gt;"", VALUE(Overall!B1024), "")</f>
        <v>172</v>
      </c>
      <c r="C1022" s="5" t="str">
        <f>IF(Overall!C1024&lt;&gt;"",_xlfn.VALUETOTEXT(Overall!C1024),"")</f>
        <v>25-2606-1807-25TOTS-PS-HZ-172</v>
      </c>
      <c r="D1022" s="5" t="str">
        <f>_xlfn.VALUETOTEXT(Overall!D1024)</f>
        <v>HZ</v>
      </c>
      <c r="E1022" s="5" t="str">
        <f>IF(Overall!Q1024&lt;&gt;"",_xlfn.VALUETOTEXT(Overall!Q1024),"")</f>
        <v>TOTS</v>
      </c>
      <c r="F1022" s="5" t="str">
        <f>IF(Overall!E1024&lt;&gt;"",_xlfn.VALUETOTEXT(Overall!E1024),"")</f>
        <v>TOTSA TotalEnergies Trading SA</v>
      </c>
      <c r="G1022" s="5" t="str">
        <f>IF(Overall!R1024&lt;&gt;"",_xlfn.VALUETOTEXT(Overall!R1024),"")</f>
        <v>Asian</v>
      </c>
      <c r="H1022" s="6">
        <f>IF(Overall!F1024&lt;&gt;"",VALUE(Overall!F1024),"")</f>
        <v>500000</v>
      </c>
      <c r="I1022" s="6">
        <f>IF(Overall!G1024&lt;&gt;"",VALUE(Overall!G1024),"")</f>
        <v>60</v>
      </c>
      <c r="J1022" s="6">
        <f>IF(Overall!H1024&lt;&gt;"",VALUE(Overall!H1024),"")</f>
        <v>50</v>
      </c>
      <c r="K1022" s="6">
        <f>IF(Overall!I1024&lt;&gt;"",VALUE(Overall!I1024),"")</f>
        <v>3</v>
      </c>
      <c r="L1022" s="6">
        <f>IF(Overall!J1024&lt;&gt;"",VALUE(Overall!J1024),"")</f>
        <v>0.79</v>
      </c>
      <c r="M1022" s="6">
        <f>IF(Overall!K1024&lt;&gt;"",VALUE(Overall!K1024),"")</f>
        <v>2.21</v>
      </c>
      <c r="N1022" s="6">
        <f>IF(Overall!T1024&lt;&gt;"",VALUE(Overall!T1024),"")</f>
        <v>65.34</v>
      </c>
      <c r="O1022" s="7">
        <f>IF(Overall!L1024&lt;&gt;"", DATEVALUE(Overall!L1024), "")</f>
        <v>45992</v>
      </c>
      <c r="P1022" s="7">
        <f>IF(Overall!M1024&lt;&gt;"", DATEVALUE(Overall!M1024), "")</f>
        <v>46022</v>
      </c>
      <c r="Q1022" s="7" t="str">
        <f>IF(Overall!S1024&lt;&gt;"",_xlfn.VALUETOTEXT(Overall!S1024),"")</f>
        <v>Dec</v>
      </c>
      <c r="R1022" s="7">
        <f>IF(Overall!O1024&lt;&gt;"", DATEVALUE(Overall!O1024), "")</f>
        <v>45834</v>
      </c>
      <c r="S1022" s="7">
        <f>IF(Overall!O1024&lt;&gt;"", DATEVALUE(Overall!O1024), "")</f>
        <v>45834</v>
      </c>
      <c r="T1022" s="5">
        <f t="shared" si="31"/>
        <v>1</v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>
        <f>IF(Overall!$A1024&lt;&gt;"",IF(AND(MONTH($O1022) &lt;= 12, MONTH($P1022) &gt;= 12), IF($T1022 &lt;&gt; "", $H1022/$T1022, ""), ""),"")</f>
        <v>500000</v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>
        <f ca="1">IFERROR(IF(AND(NOW()&lt;= EOMONTH(DATE(YEAR($P1022),12, 1), 0), Overall!$A1024&lt;&gt;"", MONTH($O1022) &lt;= 12, MONTH($P1022) &gt;= 12), IF($T1022 &lt;&gt; "", $H1022/$T1022, ""), ""), "")</f>
        <v>500000</v>
      </c>
      <c r="AT1022" s="16">
        <f t="shared" ca="1" si="32"/>
        <v>500000</v>
      </c>
    </row>
    <row r="1023" spans="1:46" x14ac:dyDescent="0.25">
      <c r="A1023" t="str">
        <f>_xlfn.VALUETOTEXT(Overall!A1025)</f>
        <v>FY2025 PCHP</v>
      </c>
      <c r="B1023" s="8">
        <f>IF(Overall!B1025&lt;&gt;"", VALUE(Overall!B1025), "")</f>
        <v>173</v>
      </c>
      <c r="C1023" s="5" t="str">
        <f>IF(Overall!C1025&lt;&gt;"",_xlfn.VALUETOTEXT(Overall!C1025),"")</f>
        <v>25-2606-1807-25MSCG-PS-HZ-173</v>
      </c>
      <c r="D1023" s="5" t="str">
        <f>_xlfn.VALUETOTEXT(Overall!D1025)</f>
        <v>HZ</v>
      </c>
      <c r="E1023" s="5" t="str">
        <f>IF(Overall!Q1025&lt;&gt;"",_xlfn.VALUETOTEXT(Overall!Q1025),"")</f>
        <v>MSCG</v>
      </c>
      <c r="F1023" s="5" t="str">
        <f>IF(Overall!E1025&lt;&gt;"",_xlfn.VALUETOTEXT(Overall!E1025),"")</f>
        <v>Morgan Stanley Capital Group (Singapore) Pte</v>
      </c>
      <c r="G1023" s="5" t="str">
        <f>IF(Overall!R1025&lt;&gt;"",_xlfn.VALUETOTEXT(Overall!R1025),"")</f>
        <v>Asian</v>
      </c>
      <c r="H1023" s="6">
        <f>IF(Overall!F1025&lt;&gt;"",VALUE(Overall!F1025),"")</f>
        <v>500000</v>
      </c>
      <c r="I1023" s="6">
        <f>IF(Overall!G1025&lt;&gt;"",VALUE(Overall!G1025),"")</f>
        <v>60</v>
      </c>
      <c r="J1023" s="6">
        <f>IF(Overall!H1025&lt;&gt;"",VALUE(Overall!H1025),"")</f>
        <v>50</v>
      </c>
      <c r="K1023" s="6">
        <f>IF(Overall!I1025&lt;&gt;"",VALUE(Overall!I1025),"")</f>
        <v>2.79</v>
      </c>
      <c r="L1023" s="6">
        <f>IF(Overall!J1025&lt;&gt;"",VALUE(Overall!J1025),"")</f>
        <v>0.75</v>
      </c>
      <c r="M1023" s="6">
        <f>IF(Overall!K1025&lt;&gt;"",VALUE(Overall!K1025),"")</f>
        <v>2.04</v>
      </c>
      <c r="N1023" s="6">
        <f>IF(Overall!T1025&lt;&gt;"",VALUE(Overall!T1025),"")</f>
        <v>65.41</v>
      </c>
      <c r="O1023" s="7">
        <f>IF(Overall!L1025&lt;&gt;"", DATEVALUE(Overall!L1025), "")</f>
        <v>45962</v>
      </c>
      <c r="P1023" s="7">
        <f>IF(Overall!M1025&lt;&gt;"", DATEVALUE(Overall!M1025), "")</f>
        <v>45991</v>
      </c>
      <c r="Q1023" s="7" t="str">
        <f>IF(Overall!S1025&lt;&gt;"",_xlfn.VALUETOTEXT(Overall!S1025),"")</f>
        <v>Nov</v>
      </c>
      <c r="R1023" s="7">
        <f>IF(Overall!O1025&lt;&gt;"", DATEVALUE(Overall!O1025), "")</f>
        <v>45834</v>
      </c>
      <c r="S1023" s="7">
        <f>IF(Overall!O1025&lt;&gt;"", DATEVALUE(Overall!O1025), "")</f>
        <v>45834</v>
      </c>
      <c r="T1023" s="5">
        <f t="shared" si="31"/>
        <v>1</v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>
        <f>IF(Overall!$A1025&lt;&gt;"",IF(AND(MONTH($O1023) &lt;= 11, MONTH($P1023) &gt;= 11), IF($T1023 &lt;&gt; "", $H1023/$T1023, ""), ""),"")</f>
        <v>500000</v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>
        <f ca="1">IFERROR(IF(AND(NOW()&lt;= EOMONTH(DATE(YEAR($P1023),11, 1), 0), Overall!$A1025&lt;&gt;"", MONTH($O1023) &lt;=11, MONTH($P1023) &gt;= 11), IF($T1023 &lt;&gt; "", $H1023/$T1023, ""), ""), "")</f>
        <v>500000</v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500000</v>
      </c>
    </row>
    <row r="1024" spans="1:46" x14ac:dyDescent="0.25">
      <c r="A1024" t="str">
        <f>_xlfn.VALUETOTEXT(Overall!A1026)</f>
        <v>FY2025 PCHP</v>
      </c>
      <c r="B1024" s="8">
        <f>IF(Overall!B1026&lt;&gt;"", VALUE(Overall!B1026), "")</f>
        <v>174</v>
      </c>
      <c r="C1024" s="5" t="str">
        <f>IF(Overall!C1026&lt;&gt;"",_xlfn.VALUETOTEXT(Overall!C1026),"")</f>
        <v>25-0207-2307-25TOTS-PS-EG-174</v>
      </c>
      <c r="D1024" s="5" t="str">
        <f>_xlfn.VALUETOTEXT(Overall!D1026)</f>
        <v>EG</v>
      </c>
      <c r="E1024" s="5" t="str">
        <f>IF(Overall!Q1026&lt;&gt;"",_xlfn.VALUETOTEXT(Overall!Q1026),"")</f>
        <v>TOTS</v>
      </c>
      <c r="F1024" s="5" t="str">
        <f>IF(Overall!E1026&lt;&gt;"",_xlfn.VALUETOTEXT(Overall!E1026),"")</f>
        <v>TOTSA TotalEnergies Trading SA</v>
      </c>
      <c r="G1024" s="5" t="str">
        <f>IF(Overall!R1026&lt;&gt;"",_xlfn.VALUETOTEXT(Overall!R1026),"")</f>
        <v>Asian</v>
      </c>
      <c r="H1024" s="6">
        <f>IF(Overall!F1026&lt;&gt;"",VALUE(Overall!F1026),"")</f>
        <v>500000</v>
      </c>
      <c r="I1024" s="6">
        <f>IF(Overall!G1026&lt;&gt;"",VALUE(Overall!G1026),"")</f>
        <v>60</v>
      </c>
      <c r="J1024" s="6">
        <f>IF(Overall!H1026&lt;&gt;"",VALUE(Overall!H1026),"")</f>
        <v>50</v>
      </c>
      <c r="K1024" s="6">
        <f>IF(Overall!I1026&lt;&gt;"",VALUE(Overall!I1026),"")</f>
        <v>3</v>
      </c>
      <c r="L1024" s="6">
        <f>IF(Overall!J1026&lt;&gt;"",VALUE(Overall!J1026),"")</f>
        <v>0.87</v>
      </c>
      <c r="M1024" s="6">
        <f>IF(Overall!K1026&lt;&gt;"",VALUE(Overall!K1026),"")</f>
        <v>2.13</v>
      </c>
      <c r="N1024" s="6">
        <f>IF(Overall!T1026&lt;&gt;"",VALUE(Overall!T1026),"")</f>
        <v>65.239999999999995</v>
      </c>
      <c r="O1024" s="7">
        <f>IF(Overall!L1026&lt;&gt;"", DATEVALUE(Overall!L1026), "")</f>
        <v>45992</v>
      </c>
      <c r="P1024" s="7">
        <f>IF(Overall!M1026&lt;&gt;"", DATEVALUE(Overall!M1026), "")</f>
        <v>46022</v>
      </c>
      <c r="Q1024" s="7" t="str">
        <f>IF(Overall!S1026&lt;&gt;"",_xlfn.VALUETOTEXT(Overall!S1026),"")</f>
        <v>Dec</v>
      </c>
      <c r="R1024" s="7">
        <f>IF(Overall!O1026&lt;&gt;"", DATEVALUE(Overall!O1026), "")</f>
        <v>45840</v>
      </c>
      <c r="S1024" s="7">
        <f>IF(Overall!O1026&lt;&gt;"", DATEVALUE(Overall!O1026), "")</f>
        <v>45840</v>
      </c>
      <c r="T1024" s="5">
        <f t="shared" si="31"/>
        <v>1</v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>
        <f>IF(Overall!$A1026&lt;&gt;"",IF(AND(MONTH($O1024) &lt;= 12, MONTH($P1024) &gt;= 12), IF($T1024 &lt;&gt; "", $H1024/$T1024, ""), ""),"")</f>
        <v>500000</v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>
        <f ca="1">IFERROR(IF(AND(NOW()&lt;= EOMONTH(DATE(YEAR($P1024),12, 1), 0), Overall!$A1026&lt;&gt;"", MONTH($O1024) &lt;= 12, MONTH($P1024) &gt;= 12), IF($T1024 &lt;&gt; "", $H1024/$T1024, ""), ""), "")</f>
        <v>500000</v>
      </c>
      <c r="AT1024" s="16">
        <f t="shared" ca="1" si="32"/>
        <v>500000</v>
      </c>
    </row>
    <row r="1025" spans="1:46" x14ac:dyDescent="0.25">
      <c r="A1025" t="str">
        <f>_xlfn.VALUETOTEXT(Overall!A1027)</f>
        <v>FY2025 PCHP</v>
      </c>
      <c r="B1025" s="8">
        <f>IF(Overall!B1027&lt;&gt;"", VALUE(Overall!B1027), "")</f>
        <v>175</v>
      </c>
      <c r="C1025" s="5" t="str">
        <f>IF(Overall!C1027&lt;&gt;"",_xlfn.VALUETOTEXT(Overall!C1027),"")</f>
        <v>25-0207-2307-25BNPP-PS-HZ-175</v>
      </c>
      <c r="D1025" s="5" t="str">
        <f>_xlfn.VALUETOTEXT(Overall!D1027)</f>
        <v>HZ</v>
      </c>
      <c r="E1025" s="5" t="str">
        <f>IF(Overall!Q1027&lt;&gt;"",_xlfn.VALUETOTEXT(Overall!Q1027),"")</f>
        <v>BNPP</v>
      </c>
      <c r="F1025" s="5" t="str">
        <f>IF(Overall!E1027&lt;&gt;"",_xlfn.VALUETOTEXT(Overall!E1027),"")</f>
        <v>BNP Paribas SA</v>
      </c>
      <c r="G1025" s="5" t="str">
        <f>IF(Overall!R1027&lt;&gt;"",_xlfn.VALUETOTEXT(Overall!R1027),"")</f>
        <v>Asian</v>
      </c>
      <c r="H1025" s="6">
        <f>IF(Overall!F1027&lt;&gt;"",VALUE(Overall!F1027),"")</f>
        <v>500000</v>
      </c>
      <c r="I1025" s="6">
        <f>IF(Overall!G1027&lt;&gt;"",VALUE(Overall!G1027),"")</f>
        <v>60</v>
      </c>
      <c r="J1025" s="6">
        <f>IF(Overall!H1027&lt;&gt;"",VALUE(Overall!H1027),"")</f>
        <v>50</v>
      </c>
      <c r="K1025" s="6">
        <f>IF(Overall!I1027&lt;&gt;"",VALUE(Overall!I1027),"")</f>
        <v>2.5499999999999998</v>
      </c>
      <c r="L1025" s="6">
        <f>IF(Overall!J1027&lt;&gt;"",VALUE(Overall!J1027),"")</f>
        <v>1</v>
      </c>
      <c r="M1025" s="6">
        <f>IF(Overall!K1027&lt;&gt;"",VALUE(Overall!K1027),"")</f>
        <v>1.55</v>
      </c>
      <c r="N1025" s="6">
        <f>IF(Overall!T1027&lt;&gt;"",VALUE(Overall!T1027),"")</f>
        <v>65.540000000000006</v>
      </c>
      <c r="O1025" s="7">
        <f>IF(Overall!L1027&lt;&gt;"", DATEVALUE(Overall!L1027), "")</f>
        <v>45931</v>
      </c>
      <c r="P1025" s="7">
        <f>IF(Overall!M1027&lt;&gt;"", DATEVALUE(Overall!M1027), "")</f>
        <v>45961</v>
      </c>
      <c r="Q1025" s="7" t="str">
        <f>IF(Overall!S1027&lt;&gt;"",_xlfn.VALUETOTEXT(Overall!S1027),"")</f>
        <v>Oct</v>
      </c>
      <c r="R1025" s="7">
        <f>IF(Overall!O1027&lt;&gt;"", DATEVALUE(Overall!O1027), "")</f>
        <v>45840</v>
      </c>
      <c r="S1025" s="7">
        <f>IF(Overall!O1027&lt;&gt;"", DATEVALUE(Overall!O1027), "")</f>
        <v>45840</v>
      </c>
      <c r="T1025" s="5">
        <f t="shared" si="31"/>
        <v>1</v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>
        <f>IF(Overall!$A1027&lt;&gt;"",IF(AND(MONTH($O1025) &lt;= 10, MONTH($P1025) &gt;= 10), IF($T1025 &lt;&gt; "", $H1025/$T1025, ""), ""),"")</f>
        <v>500000</v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>
        <f ca="1">IFERROR(IF(AND(NOW()&lt;= EOMONTH(DATE(YEAR($P1025),10, 1), 0), Overall!$A1027&lt;&gt;"", MONTH($O1025) &lt;= 10, MONTH($P1025) &gt;= 10), IF($T1025 &lt;&gt; "", $H1025/$T1025, ""), ""), "")</f>
        <v>500000</v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500000</v>
      </c>
    </row>
    <row r="1026" spans="1:46" x14ac:dyDescent="0.25">
      <c r="A1026" t="str">
        <f>_xlfn.VALUETOTEXT(Overall!A1028)</f>
        <v>FY2025 PCHP</v>
      </c>
      <c r="B1026" s="8">
        <f>IF(Overall!B1028&lt;&gt;"", VALUE(Overall!B1028), "")</f>
        <v>176</v>
      </c>
      <c r="C1026" s="5" t="str">
        <f>IF(Overall!C1028&lt;&gt;"",_xlfn.VALUETOTEXT(Overall!C1028),"")</f>
        <v>25-0207-2307-25MSCG-PS-DS-176</v>
      </c>
      <c r="D1026" s="5" t="str">
        <f>_xlfn.VALUETOTEXT(Overall!D1028)</f>
        <v>DS</v>
      </c>
      <c r="E1026" s="5" t="str">
        <f>IF(Overall!Q1028&lt;&gt;"",_xlfn.VALUETOTEXT(Overall!Q1028),"")</f>
        <v>MSCG</v>
      </c>
      <c r="F1026" s="5" t="str">
        <f>IF(Overall!E1028&lt;&gt;"",_xlfn.VALUETOTEXT(Overall!E1028),"")</f>
        <v>Morgan Stanley Capital Group (Singapore) Pte</v>
      </c>
      <c r="G1026" s="5" t="str">
        <f>IF(Overall!R1028&lt;&gt;"",_xlfn.VALUETOTEXT(Overall!R1028),"")</f>
        <v>Asian</v>
      </c>
      <c r="H1026" s="6">
        <f>IF(Overall!F1028&lt;&gt;"",VALUE(Overall!F1028),"")</f>
        <v>500000</v>
      </c>
      <c r="I1026" s="6">
        <f>IF(Overall!G1028&lt;&gt;"",VALUE(Overall!G1028),"")</f>
        <v>60</v>
      </c>
      <c r="J1026" s="6">
        <f>IF(Overall!H1028&lt;&gt;"",VALUE(Overall!H1028),"")</f>
        <v>50</v>
      </c>
      <c r="K1026" s="6">
        <f>IF(Overall!I1028&lt;&gt;"",VALUE(Overall!I1028),"")</f>
        <v>2.6</v>
      </c>
      <c r="L1026" s="6">
        <f>IF(Overall!J1028&lt;&gt;"",VALUE(Overall!J1028),"")</f>
        <v>0.7</v>
      </c>
      <c r="M1026" s="6">
        <f>IF(Overall!K1028&lt;&gt;"",VALUE(Overall!K1028),"")</f>
        <v>1.9</v>
      </c>
      <c r="N1026" s="6">
        <f>IF(Overall!T1028&lt;&gt;"",VALUE(Overall!T1028),"")</f>
        <v>65.31</v>
      </c>
      <c r="O1026" s="7">
        <f>IF(Overall!L1028&lt;&gt;"", DATEVALUE(Overall!L1028), "")</f>
        <v>45962</v>
      </c>
      <c r="P1026" s="7">
        <f>IF(Overall!M1028&lt;&gt;"", DATEVALUE(Overall!M1028), "")</f>
        <v>45991</v>
      </c>
      <c r="Q1026" s="7" t="str">
        <f>IF(Overall!S1028&lt;&gt;"",_xlfn.VALUETOTEXT(Overall!S1028),"")</f>
        <v>Nov</v>
      </c>
      <c r="R1026" s="7">
        <f>IF(Overall!O1028&lt;&gt;"", DATEVALUE(Overall!O1028), "")</f>
        <v>45840</v>
      </c>
      <c r="S1026" s="7">
        <f>IF(Overall!O1028&lt;&gt;"", DATEVALUE(Overall!O1028), "")</f>
        <v>45840</v>
      </c>
      <c r="T1026" s="5">
        <f t="shared" ref="T1026:T1089" si="33">IF(AND(O1026&lt;&gt;"", P1026&lt;&gt;""), DATEDIF(O1026, P1026, "M") + 1, "")</f>
        <v>1</v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>
        <f>IF(Overall!$A1028&lt;&gt;"",IF(AND(MONTH($O1026) &lt;= 11, MONTH($P1026) &gt;= 11), IF($T1026 &lt;&gt; "", $H1026/$T1026, ""), ""),"")</f>
        <v>500000</v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>
        <f ca="1">IFERROR(IF(AND(NOW()&lt;= EOMONTH(DATE(YEAR($P1026),11, 1), 0), Overall!$A1028&lt;&gt;"", MONTH($O1026) &lt;=11, MONTH($P1026) &gt;= 11), IF($T1026 &lt;&gt; "", $H1026/$T1026, ""), ""), "")</f>
        <v>500000</v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500000</v>
      </c>
    </row>
    <row r="1027" spans="1:46" x14ac:dyDescent="0.25">
      <c r="A1027" t="str">
        <f>_xlfn.VALUETOTEXT(Overall!A1029)</f>
        <v>FY2025 PCHP</v>
      </c>
      <c r="B1027" s="8">
        <f>IF(Overall!B1029&lt;&gt;"", VALUE(Overall!B1029), "")</f>
        <v>177</v>
      </c>
      <c r="C1027" s="5" t="str">
        <f>IF(Overall!C1029&lt;&gt;"",_xlfn.VALUETOTEXT(Overall!C1029),"")</f>
        <v>25-0707-2507-25MLIL-PS-DS-177</v>
      </c>
      <c r="D1027" s="5" t="str">
        <f>_xlfn.VALUETOTEXT(Overall!D1029)</f>
        <v>DS</v>
      </c>
      <c r="E1027" s="5" t="str">
        <f>IF(Overall!Q1029&lt;&gt;"",_xlfn.VALUETOTEXT(Overall!Q1029),"")</f>
        <v>MLIL</v>
      </c>
      <c r="F1027" s="5" t="str">
        <f>IF(Overall!E1029&lt;&gt;"",_xlfn.VALUETOTEXT(Overall!E1029),"")</f>
        <v>Merrill Lynch International</v>
      </c>
      <c r="G1027" s="5" t="str">
        <f>IF(Overall!R1029&lt;&gt;"",_xlfn.VALUETOTEXT(Overall!R1029),"")</f>
        <v>Asian</v>
      </c>
      <c r="H1027" s="6">
        <f>IF(Overall!F1029&lt;&gt;"",VALUE(Overall!F1029),"")</f>
        <v>250000</v>
      </c>
      <c r="I1027" s="6">
        <f>IF(Overall!G1029&lt;&gt;"",VALUE(Overall!G1029),"")</f>
        <v>60</v>
      </c>
      <c r="J1027" s="6">
        <f>IF(Overall!H1029&lt;&gt;"",VALUE(Overall!H1029),"")</f>
        <v>50</v>
      </c>
      <c r="K1027" s="6">
        <f>IF(Overall!I1029&lt;&gt;"",VALUE(Overall!I1029),"")</f>
        <v>0.46</v>
      </c>
      <c r="L1027" s="6">
        <f>IF(Overall!J1029&lt;&gt;"",VALUE(Overall!J1029),"")</f>
        <v>0.04</v>
      </c>
      <c r="M1027" s="6">
        <f>IF(Overall!K1029&lt;&gt;"",VALUE(Overall!K1029),"")</f>
        <v>0.42</v>
      </c>
      <c r="N1027" s="6">
        <f>IF(Overall!T1029&lt;&gt;"",VALUE(Overall!T1029),"")</f>
        <v>67.41</v>
      </c>
      <c r="O1027" s="7">
        <f>IF(Overall!L1029&lt;&gt;"", DATEVALUE(Overall!L1029), "")</f>
        <v>45870</v>
      </c>
      <c r="P1027" s="7">
        <f>IF(Overall!M1029&lt;&gt;"", DATEVALUE(Overall!M1029), "")</f>
        <v>45900</v>
      </c>
      <c r="Q1027" s="7" t="str">
        <f>IF(Overall!S1029&lt;&gt;"",_xlfn.VALUETOTEXT(Overall!S1029),"")</f>
        <v>Aug</v>
      </c>
      <c r="R1027" s="7">
        <f>IF(Overall!O1029&lt;&gt;"", DATEVALUE(Overall!O1029), "")</f>
        <v>45845</v>
      </c>
      <c r="S1027" s="7">
        <f>IF(Overall!O1029&lt;&gt;"", DATEVALUE(Overall!O1029), "")</f>
        <v>45845</v>
      </c>
      <c r="T1027" s="5">
        <f t="shared" si="33"/>
        <v>1</v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>
        <f>IF(Overall!$A1029&lt;&gt;"",IF(AND(MONTH($O1027) &lt;= 8, MONTH($P1027) &gt;= 8), IF($T1027 &lt;&gt; "", $H1027/$T1027, ""), ""),"")</f>
        <v>250000</v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>
        <f ca="1">IFERROR(IF(AND(NOW()&lt;= EOMONTH(DATE(YEAR($P1027),8, 1), 0), Overall!$A1029&lt;&gt;"", MONTH($O1027) &lt;= 8, MONTH($P1027) &gt;= 8), IF($T1027 &lt;&gt; "", $H1027/$T1027, ""), ""), "")</f>
        <v>250000</v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250000</v>
      </c>
    </row>
    <row r="1028" spans="1:46" x14ac:dyDescent="0.25">
      <c r="A1028" t="str">
        <f>_xlfn.VALUETOTEXT(Overall!A1030)</f>
        <v>FY2025 PCHP</v>
      </c>
      <c r="B1028" s="8">
        <f>IF(Overall!B1030&lt;&gt;"", VALUE(Overall!B1030), "")</f>
        <v>178</v>
      </c>
      <c r="C1028" s="5" t="str">
        <f>IF(Overall!C1030&lt;&gt;"",_xlfn.VALUETOTEXT(Overall!C1030),"")</f>
        <v>25-0707-1407-25PTLCL-PS-EG-178</v>
      </c>
      <c r="D1028" s="5" t="str">
        <f>_xlfn.VALUETOTEXT(Overall!D1030)</f>
        <v>EG</v>
      </c>
      <c r="E1028" s="5" t="str">
        <f>IF(Overall!Q1030&lt;&gt;"",_xlfn.VALUETOTEXT(Overall!Q1030),"")</f>
        <v>PTLCL</v>
      </c>
      <c r="F1028" s="5" t="str">
        <f>IF(Overall!E1030&lt;&gt;"",_xlfn.VALUETOTEXT(Overall!E1030),"")</f>
        <v>PETCO Trading Labuan Co. Ltd</v>
      </c>
      <c r="G1028" s="5" t="str">
        <f>IF(Overall!R1030&lt;&gt;"",_xlfn.VALUETOTEXT(Overall!R1030),"")</f>
        <v>Asian</v>
      </c>
      <c r="H1028" s="6">
        <f>IF(Overall!F1030&lt;&gt;"",VALUE(Overall!F1030),"")</f>
        <v>250000</v>
      </c>
      <c r="I1028" s="6">
        <f>IF(Overall!G1030&lt;&gt;"",VALUE(Overall!G1030),"")</f>
        <v>60</v>
      </c>
      <c r="J1028" s="6">
        <f>IF(Overall!H1030&lt;&gt;"",VALUE(Overall!H1030),"")</f>
        <v>50</v>
      </c>
      <c r="K1028" s="6">
        <f>IF(Overall!I1030&lt;&gt;"",VALUE(Overall!I1030),"")</f>
        <v>0.5</v>
      </c>
      <c r="L1028" s="6">
        <f>IF(Overall!J1030&lt;&gt;"",VALUE(Overall!J1030),"")</f>
        <v>0.06</v>
      </c>
      <c r="M1028" s="6">
        <f>IF(Overall!K1030&lt;&gt;"",VALUE(Overall!K1030),"")</f>
        <v>0.44</v>
      </c>
      <c r="N1028" s="6">
        <f>IF(Overall!T1030&lt;&gt;"",VALUE(Overall!T1030),"")</f>
        <v>67.38</v>
      </c>
      <c r="O1028" s="7">
        <f>IF(Overall!L1030&lt;&gt;"", DATEVALUE(Overall!L1030), "")</f>
        <v>45870</v>
      </c>
      <c r="P1028" s="7">
        <f>IF(Overall!M1030&lt;&gt;"", DATEVALUE(Overall!M1030), "")</f>
        <v>45900</v>
      </c>
      <c r="Q1028" s="7" t="str">
        <f>IF(Overall!S1030&lt;&gt;"",_xlfn.VALUETOTEXT(Overall!S1030),"")</f>
        <v>Aug</v>
      </c>
      <c r="R1028" s="7">
        <f>IF(Overall!O1030&lt;&gt;"", DATEVALUE(Overall!O1030), "")</f>
        <v>45845</v>
      </c>
      <c r="S1028" s="7">
        <f>IF(Overall!O1030&lt;&gt;"", DATEVALUE(Overall!O1030), "")</f>
        <v>45845</v>
      </c>
      <c r="T1028" s="5">
        <f t="shared" si="33"/>
        <v>1</v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>
        <f>IF(Overall!$A1030&lt;&gt;"",IF(AND(MONTH($O1028) &lt;= 8, MONTH($P1028) &gt;= 8), IF($T1028 &lt;&gt; "", $H1028/$T1028, ""), ""),"")</f>
        <v>250000</v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>
        <f ca="1">IFERROR(IF(AND(NOW()&lt;= EOMONTH(DATE(YEAR($P1028),8, 1), 0), Overall!$A1030&lt;&gt;"", MONTH($O1028) &lt;= 8, MONTH($P1028) &gt;= 8), IF($T1028 &lt;&gt; "", $H1028/$T1028, ""), ""), "")</f>
        <v>250000</v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250000</v>
      </c>
    </row>
    <row r="1029" spans="1:46" x14ac:dyDescent="0.25">
      <c r="A1029" t="str">
        <f>_xlfn.VALUETOTEXT(Overall!A1031)</f>
        <v>FY2025 PCHP</v>
      </c>
      <c r="B1029" s="8">
        <f>IF(Overall!B1031&lt;&gt;"", VALUE(Overall!B1031), "")</f>
        <v>179</v>
      </c>
      <c r="C1029" s="5" t="str">
        <f>IF(Overall!C1031&lt;&gt;"",_xlfn.VALUETOTEXT(Overall!C1031),"")</f>
        <v>25-0707-2507-25BNPP-PS-HZ-179</v>
      </c>
      <c r="D1029" s="5" t="str">
        <f>_xlfn.VALUETOTEXT(Overall!D1031)</f>
        <v>HZ</v>
      </c>
      <c r="E1029" s="5" t="str">
        <f>IF(Overall!Q1031&lt;&gt;"",_xlfn.VALUETOTEXT(Overall!Q1031),"")</f>
        <v>BNPP</v>
      </c>
      <c r="F1029" s="5" t="str">
        <f>IF(Overall!E1031&lt;&gt;"",_xlfn.VALUETOTEXT(Overall!E1031),"")</f>
        <v>BNP Paribas SA</v>
      </c>
      <c r="G1029" s="5" t="str">
        <f>IF(Overall!R1031&lt;&gt;"",_xlfn.VALUETOTEXT(Overall!R1031),"")</f>
        <v>Asian</v>
      </c>
      <c r="H1029" s="6">
        <f>IF(Overall!F1031&lt;&gt;"",VALUE(Overall!F1031),"")</f>
        <v>250000</v>
      </c>
      <c r="I1029" s="6">
        <f>IF(Overall!G1031&lt;&gt;"",VALUE(Overall!G1031),"")</f>
        <v>60</v>
      </c>
      <c r="J1029" s="6">
        <f>IF(Overall!H1031&lt;&gt;"",VALUE(Overall!H1031),"")</f>
        <v>50</v>
      </c>
      <c r="K1029" s="6">
        <f>IF(Overall!I1031&lt;&gt;"",VALUE(Overall!I1031),"")</f>
        <v>0.48</v>
      </c>
      <c r="L1029" s="6">
        <f>IF(Overall!J1031&lt;&gt;"",VALUE(Overall!J1031),"")</f>
        <v>0.1</v>
      </c>
      <c r="M1029" s="6">
        <f>IF(Overall!K1031&lt;&gt;"",VALUE(Overall!K1031),"")</f>
        <v>0.38</v>
      </c>
      <c r="N1029" s="6">
        <f>IF(Overall!T1031&lt;&gt;"",VALUE(Overall!T1031),"")</f>
        <v>67.38</v>
      </c>
      <c r="O1029" s="7">
        <f>IF(Overall!L1031&lt;&gt;"", DATEVALUE(Overall!L1031), "")</f>
        <v>45870</v>
      </c>
      <c r="P1029" s="7">
        <f>IF(Overall!M1031&lt;&gt;"", DATEVALUE(Overall!M1031), "")</f>
        <v>45900</v>
      </c>
      <c r="Q1029" s="7" t="str">
        <f>IF(Overall!S1031&lt;&gt;"",_xlfn.VALUETOTEXT(Overall!S1031),"")</f>
        <v>Aug</v>
      </c>
      <c r="R1029" s="7">
        <f>IF(Overall!O1031&lt;&gt;"", DATEVALUE(Overall!O1031), "")</f>
        <v>45845</v>
      </c>
      <c r="S1029" s="7">
        <f>IF(Overall!O1031&lt;&gt;"", DATEVALUE(Overall!O1031), "")</f>
        <v>45845</v>
      </c>
      <c r="T1029" s="5">
        <f t="shared" si="33"/>
        <v>1</v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>
        <f>IF(Overall!$A1031&lt;&gt;"",IF(AND(MONTH($O1029) &lt;= 8, MONTH($P1029) &gt;= 8), IF($T1029 &lt;&gt; "", $H1029/$T1029, ""), ""),"")</f>
        <v>250000</v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>
        <f ca="1">IFERROR(IF(AND(NOW()&lt;= EOMONTH(DATE(YEAR($P1029),8, 1), 0), Overall!$A1031&lt;&gt;"", MONTH($O1029) &lt;= 8, MONTH($P1029) &gt;= 8), IF($T1029 &lt;&gt; "", $H1029/$T1029, ""), ""), "")</f>
        <v>250000</v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250000</v>
      </c>
    </row>
    <row r="1030" spans="1:46" x14ac:dyDescent="0.25">
      <c r="A1030" t="str">
        <f>_xlfn.VALUETOTEXT(Overall!A1032)</f>
        <v>FY2025 PCHP</v>
      </c>
      <c r="B1030" s="8">
        <f>IF(Overall!B1032&lt;&gt;"", VALUE(Overall!B1032), "")</f>
        <v>180</v>
      </c>
      <c r="C1030" s="5" t="str">
        <f>IF(Overall!C1032&lt;&gt;"",_xlfn.VALUETOTEXT(Overall!C1032),"")</f>
        <v>25-0707-2507-25MSCG-PS-DS-180</v>
      </c>
      <c r="D1030" s="5" t="str">
        <f>_xlfn.VALUETOTEXT(Overall!D1032)</f>
        <v>DS</v>
      </c>
      <c r="E1030" s="5" t="str">
        <f>IF(Overall!Q1032&lt;&gt;"",_xlfn.VALUETOTEXT(Overall!Q1032),"")</f>
        <v>MSCG</v>
      </c>
      <c r="F1030" s="5" t="str">
        <f>IF(Overall!E1032&lt;&gt;"",_xlfn.VALUETOTEXT(Overall!E1032),"")</f>
        <v>Morgan Stanley Capital Group (Singapore) Pte</v>
      </c>
      <c r="G1030" s="5" t="str">
        <f>IF(Overall!R1032&lt;&gt;"",_xlfn.VALUETOTEXT(Overall!R1032),"")</f>
        <v>Asian</v>
      </c>
      <c r="H1030" s="6">
        <f>IF(Overall!F1032&lt;&gt;"",VALUE(Overall!F1032),"")</f>
        <v>250000</v>
      </c>
      <c r="I1030" s="6">
        <f>IF(Overall!G1032&lt;&gt;"",VALUE(Overall!G1032),"")</f>
        <v>60</v>
      </c>
      <c r="J1030" s="6">
        <f>IF(Overall!H1032&lt;&gt;"",VALUE(Overall!H1032),"")</f>
        <v>50</v>
      </c>
      <c r="K1030" s="6">
        <f>IF(Overall!I1032&lt;&gt;"",VALUE(Overall!I1032),"")</f>
        <v>0.48</v>
      </c>
      <c r="L1030" s="6">
        <f>IF(Overall!J1032&lt;&gt;"",VALUE(Overall!J1032),"")</f>
        <v>0.04</v>
      </c>
      <c r="M1030" s="6">
        <f>IF(Overall!K1032&lt;&gt;"",VALUE(Overall!K1032),"")</f>
        <v>0.44</v>
      </c>
      <c r="N1030" s="6">
        <f>IF(Overall!T1032&lt;&gt;"",VALUE(Overall!T1032),"")</f>
        <v>67.39</v>
      </c>
      <c r="O1030" s="7">
        <f>IF(Overall!L1032&lt;&gt;"", DATEVALUE(Overall!L1032), "")</f>
        <v>45870</v>
      </c>
      <c r="P1030" s="7">
        <f>IF(Overall!M1032&lt;&gt;"", DATEVALUE(Overall!M1032), "")</f>
        <v>45900</v>
      </c>
      <c r="Q1030" s="7" t="str">
        <f>IF(Overall!S1032&lt;&gt;"",_xlfn.VALUETOTEXT(Overall!S1032),"")</f>
        <v>Aug</v>
      </c>
      <c r="R1030" s="7">
        <f>IF(Overall!O1032&lt;&gt;"", DATEVALUE(Overall!O1032), "")</f>
        <v>45845</v>
      </c>
      <c r="S1030" s="7">
        <f>IF(Overall!O1032&lt;&gt;"", DATEVALUE(Overall!O1032), "")</f>
        <v>45845</v>
      </c>
      <c r="T1030" s="5">
        <f t="shared" si="33"/>
        <v>1</v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>
        <f>IF(Overall!$A1032&lt;&gt;"",IF(AND(MONTH($O1030) &lt;= 8, MONTH($P1030) &gt;= 8), IF($T1030 &lt;&gt; "", $H1030/$T1030, ""), ""),"")</f>
        <v>250000</v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>
        <f ca="1">IFERROR(IF(AND(NOW()&lt;= EOMONTH(DATE(YEAR($P1030),8, 1), 0), Overall!$A1032&lt;&gt;"", MONTH($O1030) &lt;= 8, MONTH($P1030) &gt;= 8), IF($T1030 &lt;&gt; "", $H1030/$T1030, ""), ""), "")</f>
        <v>250000</v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250000</v>
      </c>
    </row>
    <row r="1031" spans="1:46" x14ac:dyDescent="0.25">
      <c r="A1031" t="str">
        <f>_xlfn.VALUETOTEXT(Overall!A1033)</f>
        <v>FY2025 PCHP</v>
      </c>
      <c r="B1031" s="8">
        <f>IF(Overall!B1033&lt;&gt;"", VALUE(Overall!B1033), "")</f>
        <v>181</v>
      </c>
      <c r="C1031" s="5" t="str">
        <f>IF(Overall!C1033&lt;&gt;"",_xlfn.VALUETOTEXT(Overall!C1033),"")</f>
        <v>25-0707-2507-25MACQ-PS-DS-181</v>
      </c>
      <c r="D1031" s="5" t="str">
        <f>_xlfn.VALUETOTEXT(Overall!D1033)</f>
        <v>DS</v>
      </c>
      <c r="E1031" s="5" t="str">
        <f>IF(Overall!Q1033&lt;&gt;"",_xlfn.VALUETOTEXT(Overall!Q1033),"")</f>
        <v>MACQ</v>
      </c>
      <c r="F1031" s="5" t="str">
        <f>IF(Overall!E1033&lt;&gt;"",_xlfn.VALUETOTEXT(Overall!E1033),"")</f>
        <v>Macquarie Bank Ltd</v>
      </c>
      <c r="G1031" s="5" t="str">
        <f>IF(Overall!R1033&lt;&gt;"",_xlfn.VALUETOTEXT(Overall!R1033),"")</f>
        <v>Asian</v>
      </c>
      <c r="H1031" s="6">
        <f>IF(Overall!F1033&lt;&gt;"",VALUE(Overall!F1033),"")</f>
        <v>250000</v>
      </c>
      <c r="I1031" s="6">
        <f>IF(Overall!G1033&lt;&gt;"",VALUE(Overall!G1033),"")</f>
        <v>60</v>
      </c>
      <c r="J1031" s="6">
        <f>IF(Overall!H1033&lt;&gt;"",VALUE(Overall!H1033),"")</f>
        <v>50</v>
      </c>
      <c r="K1031" s="6">
        <f>IF(Overall!I1033&lt;&gt;"",VALUE(Overall!I1033),"")</f>
        <v>1.1499999999999999</v>
      </c>
      <c r="L1031" s="6">
        <f>IF(Overall!J1033&lt;&gt;"",VALUE(Overall!J1033),"")</f>
        <v>0.18</v>
      </c>
      <c r="M1031" s="6">
        <f>IF(Overall!K1033&lt;&gt;"",VALUE(Overall!K1033),"")</f>
        <v>0.97</v>
      </c>
      <c r="N1031" s="6">
        <f>IF(Overall!T1033&lt;&gt;"",VALUE(Overall!T1033),"")</f>
        <v>66.66</v>
      </c>
      <c r="O1031" s="7">
        <f>IF(Overall!L1033&lt;&gt;"", DATEVALUE(Overall!L1033), "")</f>
        <v>45901</v>
      </c>
      <c r="P1031" s="7">
        <f>IF(Overall!M1033&lt;&gt;"", DATEVALUE(Overall!M1033), "")</f>
        <v>45930</v>
      </c>
      <c r="Q1031" s="7" t="str">
        <f>IF(Overall!S1033&lt;&gt;"",_xlfn.VALUETOTEXT(Overall!S1033),"")</f>
        <v>Sep</v>
      </c>
      <c r="R1031" s="7">
        <f>IF(Overall!O1033&lt;&gt;"", DATEVALUE(Overall!O1033), "")</f>
        <v>45845</v>
      </c>
      <c r="S1031" s="7">
        <f>IF(Overall!O1033&lt;&gt;"", DATEVALUE(Overall!O1033), "")</f>
        <v>45845</v>
      </c>
      <c r="T1031" s="5">
        <f t="shared" si="33"/>
        <v>1</v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>
        <f>IF(Overall!$A1033&lt;&gt;"",IF(AND(MONTH($O1031) &lt;= 9, MONTH($P1031) &gt;= 9), IF($T1031 &lt;&gt; "", $H1031/$T1031, ""), ""),"")</f>
        <v>250000</v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>
        <f ca="1">IFERROR(IF(AND(NOW()&lt;= EOMONTH(DATE(YEAR($P1031),9, 1), 0), Overall!$A1033&lt;&gt;"", MONTH($O1031) &lt;= 9, MONTH($P1031) &gt;= 9), IF($T1031 &lt;&gt; "", $H1031/$T1031, ""), ""), "")</f>
        <v>250000</v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250000</v>
      </c>
    </row>
    <row r="1032" spans="1:46" x14ac:dyDescent="0.25">
      <c r="A1032" t="str">
        <f>_xlfn.VALUETOTEXT(Overall!A1034)</f>
        <v>FY2025 PCHP</v>
      </c>
      <c r="B1032" s="8">
        <f>IF(Overall!B1034&lt;&gt;"", VALUE(Overall!B1034), "")</f>
        <v>182</v>
      </c>
      <c r="C1032" s="5" t="str">
        <f>IF(Overall!C1034&lt;&gt;"",_xlfn.VALUETOTEXT(Overall!C1034),"")</f>
        <v>25-0707-1407-25PTLCL-PS-EG-182</v>
      </c>
      <c r="D1032" s="5" t="str">
        <f>_xlfn.VALUETOTEXT(Overall!D1034)</f>
        <v>EG</v>
      </c>
      <c r="E1032" s="5" t="str">
        <f>IF(Overall!Q1034&lt;&gt;"",_xlfn.VALUETOTEXT(Overall!Q1034),"")</f>
        <v>PTLCL</v>
      </c>
      <c r="F1032" s="5" t="str">
        <f>IF(Overall!E1034&lt;&gt;"",_xlfn.VALUETOTEXT(Overall!E1034),"")</f>
        <v>PETCO Trading Labuan Co. Ltd</v>
      </c>
      <c r="G1032" s="5" t="str">
        <f>IF(Overall!R1034&lt;&gt;"",_xlfn.VALUETOTEXT(Overall!R1034),"")</f>
        <v>Asian</v>
      </c>
      <c r="H1032" s="6">
        <f>IF(Overall!F1034&lt;&gt;"",VALUE(Overall!F1034),"")</f>
        <v>250000</v>
      </c>
      <c r="I1032" s="6">
        <f>IF(Overall!G1034&lt;&gt;"",VALUE(Overall!G1034),"")</f>
        <v>60</v>
      </c>
      <c r="J1032" s="6">
        <f>IF(Overall!H1034&lt;&gt;"",VALUE(Overall!H1034),"")</f>
        <v>50</v>
      </c>
      <c r="K1032" s="6">
        <f>IF(Overall!I1034&lt;&gt;"",VALUE(Overall!I1034),"")</f>
        <v>1.2</v>
      </c>
      <c r="L1032" s="6">
        <f>IF(Overall!J1034&lt;&gt;"",VALUE(Overall!J1034),"")</f>
        <v>0.22</v>
      </c>
      <c r="M1032" s="6">
        <f>IF(Overall!K1034&lt;&gt;"",VALUE(Overall!K1034),"")</f>
        <v>0.98</v>
      </c>
      <c r="N1032" s="6">
        <f>IF(Overall!T1034&lt;&gt;"",VALUE(Overall!T1034),"")</f>
        <v>66.680000000000007</v>
      </c>
      <c r="O1032" s="7">
        <f>IF(Overall!L1034&lt;&gt;"", DATEVALUE(Overall!L1034), "")</f>
        <v>45901</v>
      </c>
      <c r="P1032" s="7">
        <f>IF(Overall!M1034&lt;&gt;"", DATEVALUE(Overall!M1034), "")</f>
        <v>45930</v>
      </c>
      <c r="Q1032" s="7" t="str">
        <f>IF(Overall!S1034&lt;&gt;"",_xlfn.VALUETOTEXT(Overall!S1034),"")</f>
        <v>Sep</v>
      </c>
      <c r="R1032" s="7">
        <f>IF(Overall!O1034&lt;&gt;"", DATEVALUE(Overall!O1034), "")</f>
        <v>45845</v>
      </c>
      <c r="S1032" s="7">
        <f>IF(Overall!O1034&lt;&gt;"", DATEVALUE(Overall!O1034), "")</f>
        <v>45845</v>
      </c>
      <c r="T1032" s="5">
        <f t="shared" si="33"/>
        <v>1</v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>
        <f>IF(Overall!$A1034&lt;&gt;"",IF(AND(MONTH($O1032) &lt;= 9, MONTH($P1032) &gt;= 9), IF($T1032 &lt;&gt; "", $H1032/$T1032, ""), ""),"")</f>
        <v>250000</v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>
        <f ca="1">IFERROR(IF(AND(NOW()&lt;= EOMONTH(DATE(YEAR($P1032),9, 1), 0), Overall!$A1034&lt;&gt;"", MONTH($O1032) &lt;= 9, MONTH($P1032) &gt;= 9), IF($T1032 &lt;&gt; "", $H1032/$T1032, ""), ""), "")</f>
        <v>250000</v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250000</v>
      </c>
    </row>
    <row r="1033" spans="1:46" x14ac:dyDescent="0.25">
      <c r="A1033" t="str">
        <f>_xlfn.VALUETOTEXT(Overall!A1035)</f>
        <v>FY2025 PCHP</v>
      </c>
      <c r="B1033" s="8">
        <f>IF(Overall!B1035&lt;&gt;"", VALUE(Overall!B1035), "")</f>
        <v>183</v>
      </c>
      <c r="C1033" s="5" t="str">
        <f>IF(Overall!C1035&lt;&gt;"",_xlfn.VALUETOTEXT(Overall!C1035),"")</f>
        <v>25-0707-2507-25JPMC-PS-DS-183</v>
      </c>
      <c r="D1033" s="5" t="str">
        <f>_xlfn.VALUETOTEXT(Overall!D1035)</f>
        <v>DS</v>
      </c>
      <c r="E1033" s="5" t="str">
        <f>IF(Overall!Q1035&lt;&gt;"",_xlfn.VALUETOTEXT(Overall!Q1035),"")</f>
        <v>JPMC</v>
      </c>
      <c r="F1033" s="5" t="str">
        <f>IF(Overall!E1035&lt;&gt;"",_xlfn.VALUETOTEXT(Overall!E1035),"")</f>
        <v>JP Morgan Chase Bank NA</v>
      </c>
      <c r="G1033" s="5" t="str">
        <f>IF(Overall!R1035&lt;&gt;"",_xlfn.VALUETOTEXT(Overall!R1035),"")</f>
        <v>Asian</v>
      </c>
      <c r="H1033" s="6">
        <f>IF(Overall!F1035&lt;&gt;"",VALUE(Overall!F1035),"")</f>
        <v>250000</v>
      </c>
      <c r="I1033" s="6">
        <f>IF(Overall!G1035&lt;&gt;"",VALUE(Overall!G1035),"")</f>
        <v>60</v>
      </c>
      <c r="J1033" s="6">
        <f>IF(Overall!H1035&lt;&gt;"",VALUE(Overall!H1035),"")</f>
        <v>50</v>
      </c>
      <c r="K1033" s="6">
        <f>IF(Overall!I1035&lt;&gt;"",VALUE(Overall!I1035),"")</f>
        <v>1.1200000000000001</v>
      </c>
      <c r="L1033" s="6">
        <f>IF(Overall!J1035&lt;&gt;"",VALUE(Overall!J1035),"")</f>
        <v>0.16</v>
      </c>
      <c r="M1033" s="6">
        <f>IF(Overall!K1035&lt;&gt;"",VALUE(Overall!K1035),"")</f>
        <v>0.96</v>
      </c>
      <c r="N1033" s="6">
        <f>IF(Overall!T1035&lt;&gt;"",VALUE(Overall!T1035),"")</f>
        <v>66.7</v>
      </c>
      <c r="O1033" s="7">
        <f>IF(Overall!L1035&lt;&gt;"", DATEVALUE(Overall!L1035), "")</f>
        <v>45901</v>
      </c>
      <c r="P1033" s="7">
        <f>IF(Overall!M1035&lt;&gt;"", DATEVALUE(Overall!M1035), "")</f>
        <v>45930</v>
      </c>
      <c r="Q1033" s="7" t="str">
        <f>IF(Overall!S1035&lt;&gt;"",_xlfn.VALUETOTEXT(Overall!S1035),"")</f>
        <v>Sep</v>
      </c>
      <c r="R1033" s="7">
        <f>IF(Overall!O1035&lt;&gt;"", DATEVALUE(Overall!O1035), "")</f>
        <v>45845</v>
      </c>
      <c r="S1033" s="7">
        <f>IF(Overall!O1035&lt;&gt;"", DATEVALUE(Overall!O1035), "")</f>
        <v>45845</v>
      </c>
      <c r="T1033" s="5">
        <f t="shared" si="33"/>
        <v>1</v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>
        <f>IF(Overall!$A1035&lt;&gt;"",IF(AND(MONTH($O1033) &lt;= 9, MONTH($P1033) &gt;= 9), IF($T1033 &lt;&gt; "", $H1033/$T1033, ""), ""),"")</f>
        <v>250000</v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>
        <f ca="1">IFERROR(IF(AND(NOW()&lt;= EOMONTH(DATE(YEAR($P1033),9, 1), 0), Overall!$A1035&lt;&gt;"", MONTH($O1033) &lt;= 9, MONTH($P1033) &gt;= 9), IF($T1033 &lt;&gt; "", $H1033/$T1033, ""), ""), "")</f>
        <v>250000</v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250000</v>
      </c>
    </row>
    <row r="1034" spans="1:46" x14ac:dyDescent="0.25">
      <c r="A1034" t="str">
        <f>_xlfn.VALUETOTEXT(Overall!A1036)</f>
        <v>FY2025 PCHP</v>
      </c>
      <c r="B1034" s="8">
        <f>IF(Overall!B1036&lt;&gt;"", VALUE(Overall!B1036), "")</f>
        <v>184</v>
      </c>
      <c r="C1034" s="5" t="str">
        <f>IF(Overall!C1036&lt;&gt;"",_xlfn.VALUETOTEXT(Overall!C1036),"")</f>
        <v>25-0707-2507-25CIMI-PS-EG-184</v>
      </c>
      <c r="D1034" s="5" t="str">
        <f>_xlfn.VALUETOTEXT(Overall!D1036)</f>
        <v>EG</v>
      </c>
      <c r="E1034" s="5" t="str">
        <f>IF(Overall!Q1036&lt;&gt;"",_xlfn.VALUETOTEXT(Overall!Q1036),"")</f>
        <v>CIMI</v>
      </c>
      <c r="F1034" s="5" t="str">
        <f>IF(Overall!E1036&lt;&gt;"",_xlfn.VALUETOTEXT(Overall!E1036),"")</f>
        <v>CIMB Islamic Bank Berhad</v>
      </c>
      <c r="G1034" s="5" t="str">
        <f>IF(Overall!R1036&lt;&gt;"",_xlfn.VALUETOTEXT(Overall!R1036),"")</f>
        <v>Asian</v>
      </c>
      <c r="H1034" s="6">
        <f>IF(Overall!F1036&lt;&gt;"",VALUE(Overall!F1036),"")</f>
        <v>250000</v>
      </c>
      <c r="I1034" s="6">
        <f>IF(Overall!G1036&lt;&gt;"",VALUE(Overall!G1036),"")</f>
        <v>60</v>
      </c>
      <c r="J1034" s="6">
        <f>IF(Overall!H1036&lt;&gt;"",VALUE(Overall!H1036),"")</f>
        <v>50</v>
      </c>
      <c r="K1034" s="6">
        <f>IF(Overall!I1036&lt;&gt;"",VALUE(Overall!I1036),"")</f>
        <v>1.2</v>
      </c>
      <c r="L1034" s="6">
        <f>IF(Overall!J1036&lt;&gt;"",VALUE(Overall!J1036),"")</f>
        <v>0.24</v>
      </c>
      <c r="M1034" s="6">
        <f>IF(Overall!K1036&lt;&gt;"",VALUE(Overall!K1036),"")</f>
        <v>0.96</v>
      </c>
      <c r="N1034" s="6">
        <f>IF(Overall!T1036&lt;&gt;"",VALUE(Overall!T1036),"")</f>
        <v>66.7</v>
      </c>
      <c r="O1034" s="7">
        <f>IF(Overall!L1036&lt;&gt;"", DATEVALUE(Overall!L1036), "")</f>
        <v>45901</v>
      </c>
      <c r="P1034" s="7">
        <f>IF(Overall!M1036&lt;&gt;"", DATEVALUE(Overall!M1036), "")</f>
        <v>45930</v>
      </c>
      <c r="Q1034" s="7" t="str">
        <f>IF(Overall!S1036&lt;&gt;"",_xlfn.VALUETOTEXT(Overall!S1036),"")</f>
        <v>Sep</v>
      </c>
      <c r="R1034" s="7">
        <f>IF(Overall!O1036&lt;&gt;"", DATEVALUE(Overall!O1036), "")</f>
        <v>45845</v>
      </c>
      <c r="S1034" s="7">
        <f>IF(Overall!O1036&lt;&gt;"", DATEVALUE(Overall!O1036), "")</f>
        <v>45845</v>
      </c>
      <c r="T1034" s="5">
        <f t="shared" si="33"/>
        <v>1</v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>
        <f>IF(Overall!$A1036&lt;&gt;"",IF(AND(MONTH($O1034) &lt;= 9, MONTH($P1034) &gt;= 9), IF($T1034 &lt;&gt; "", $H1034/$T1034, ""), ""),"")</f>
        <v>250000</v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>
        <f ca="1">IFERROR(IF(AND(NOW()&lt;= EOMONTH(DATE(YEAR($P1034),9, 1), 0), Overall!$A1036&lt;&gt;"", MONTH($O1034) &lt;= 9, MONTH($P1034) &gt;= 9), IF($T1034 &lt;&gt; "", $H1034/$T1034, ""), ""), "")</f>
        <v>250000</v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250000</v>
      </c>
    </row>
    <row r="1035" spans="1:46" x14ac:dyDescent="0.25">
      <c r="A1035" t="str">
        <f>_xlfn.VALUETOTEXT(Overall!A1037)</f>
        <v>FY2025 PCHP</v>
      </c>
      <c r="B1035" s="8">
        <f>IF(Overall!B1037&lt;&gt;"", VALUE(Overall!B1037), "")</f>
        <v>185</v>
      </c>
      <c r="C1035" s="5" t="str">
        <f>IF(Overall!C1037&lt;&gt;"",_xlfn.VALUETOTEXT(Overall!C1037),"")</f>
        <v>25-1107-1807-25PTLCL-PS-EG-185</v>
      </c>
      <c r="D1035" s="5" t="str">
        <f>_xlfn.VALUETOTEXT(Overall!D1037)</f>
        <v>EG</v>
      </c>
      <c r="E1035" s="5" t="str">
        <f>IF(Overall!Q1037&lt;&gt;"",_xlfn.VALUETOTEXT(Overall!Q1037),"")</f>
        <v>PTLCL</v>
      </c>
      <c r="F1035" s="5" t="str">
        <f>IF(Overall!E1037&lt;&gt;"",_xlfn.VALUETOTEXT(Overall!E1037),"")</f>
        <v>PETCO Trading Labuan Co. Ltd</v>
      </c>
      <c r="G1035" s="5" t="str">
        <f>IF(Overall!R1037&lt;&gt;"",_xlfn.VALUETOTEXT(Overall!R1037),"")</f>
        <v>Asian</v>
      </c>
      <c r="H1035" s="6">
        <f>IF(Overall!F1037&lt;&gt;"",VALUE(Overall!F1037),"")</f>
        <v>250000</v>
      </c>
      <c r="I1035" s="6">
        <f>IF(Overall!G1037&lt;&gt;"",VALUE(Overall!G1037),"")</f>
        <v>65</v>
      </c>
      <c r="J1035" s="6">
        <f>IF(Overall!H1037&lt;&gt;"",VALUE(Overall!H1037),"")</f>
        <v>50</v>
      </c>
      <c r="K1035" s="6">
        <f>IF(Overall!I1037&lt;&gt;"",VALUE(Overall!I1037),"")</f>
        <v>2.15</v>
      </c>
      <c r="L1035" s="6">
        <f>IF(Overall!J1037&lt;&gt;"",VALUE(Overall!J1037),"")</f>
        <v>0.12</v>
      </c>
      <c r="M1035" s="6">
        <f>IF(Overall!K1037&lt;&gt;"",VALUE(Overall!K1037),"")</f>
        <v>2.0299999999999998</v>
      </c>
      <c r="N1035" s="6">
        <f>IF(Overall!T1037&lt;&gt;"",VALUE(Overall!T1037),"")</f>
        <v>67.760000000000005</v>
      </c>
      <c r="O1035" s="7">
        <f>IF(Overall!L1037&lt;&gt;"", DATEVALUE(Overall!L1037), "")</f>
        <v>45901</v>
      </c>
      <c r="P1035" s="7">
        <f>IF(Overall!M1037&lt;&gt;"", DATEVALUE(Overall!M1037), "")</f>
        <v>45930</v>
      </c>
      <c r="Q1035" s="7" t="str">
        <f>IF(Overall!S1037&lt;&gt;"",_xlfn.VALUETOTEXT(Overall!S1037),"")</f>
        <v>Sep</v>
      </c>
      <c r="R1035" s="7">
        <f>IF(Overall!O1037&lt;&gt;"", DATEVALUE(Overall!O1037), "")</f>
        <v>45849</v>
      </c>
      <c r="S1035" s="7">
        <f>IF(Overall!O1037&lt;&gt;"", DATEVALUE(Overall!O1037), "")</f>
        <v>45849</v>
      </c>
      <c r="T1035" s="5">
        <f t="shared" si="33"/>
        <v>1</v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>
        <f>IF(Overall!$A1037&lt;&gt;"",IF(AND(MONTH($O1035) &lt;= 9, MONTH($P1035) &gt;= 9), IF($T1035 &lt;&gt; "", $H1035/$T1035, ""), ""),"")</f>
        <v>250000</v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>
        <f ca="1">IFERROR(IF(AND(NOW()&lt;= EOMONTH(DATE(YEAR($P1035),9, 1), 0), Overall!$A1037&lt;&gt;"", MONTH($O1035) &lt;= 9, MONTH($P1035) &gt;= 9), IF($T1035 &lt;&gt; "", $H1035/$T1035, ""), ""), "")</f>
        <v>250000</v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250000</v>
      </c>
    </row>
    <row r="1036" spans="1:46" x14ac:dyDescent="0.25">
      <c r="A1036" t="str">
        <f>_xlfn.VALUETOTEXT(Overall!A1038)</f>
        <v>FY2025 PCHP</v>
      </c>
      <c r="B1036" s="8">
        <f>IF(Overall!B1038&lt;&gt;"", VALUE(Overall!B1038), "")</f>
        <v>186</v>
      </c>
      <c r="C1036" s="5" t="str">
        <f>IF(Overall!C1038&lt;&gt;"",_xlfn.VALUETOTEXT(Overall!C1038),"")</f>
        <v>25-1107-3107-25MLIL-PS-EG-186</v>
      </c>
      <c r="D1036" s="5" t="str">
        <f>_xlfn.VALUETOTEXT(Overall!D1038)</f>
        <v>EG</v>
      </c>
      <c r="E1036" s="5" t="str">
        <f>IF(Overall!Q1038&lt;&gt;"",_xlfn.VALUETOTEXT(Overall!Q1038),"")</f>
        <v>MLIL</v>
      </c>
      <c r="F1036" s="5" t="str">
        <f>IF(Overall!E1038&lt;&gt;"",_xlfn.VALUETOTEXT(Overall!E1038),"")</f>
        <v>Merrill Lynch International</v>
      </c>
      <c r="G1036" s="5" t="str">
        <f>IF(Overall!R1038&lt;&gt;"",_xlfn.VALUETOTEXT(Overall!R1038),"")</f>
        <v>Asian</v>
      </c>
      <c r="H1036" s="6">
        <f>IF(Overall!F1038&lt;&gt;"",VALUE(Overall!F1038),"")</f>
        <v>250000</v>
      </c>
      <c r="I1036" s="6">
        <f>IF(Overall!G1038&lt;&gt;"",VALUE(Overall!G1038),"")</f>
        <v>65</v>
      </c>
      <c r="J1036" s="6">
        <f>IF(Overall!H1038&lt;&gt;"",VALUE(Overall!H1038),"")</f>
        <v>50</v>
      </c>
      <c r="K1036" s="6">
        <f>IF(Overall!I1038&lt;&gt;"",VALUE(Overall!I1038),"")</f>
        <v>2.14</v>
      </c>
      <c r="L1036" s="6">
        <f>IF(Overall!J1038&lt;&gt;"",VALUE(Overall!J1038),"")</f>
        <v>0.13</v>
      </c>
      <c r="M1036" s="6">
        <f>IF(Overall!K1038&lt;&gt;"",VALUE(Overall!K1038),"")</f>
        <v>2.0099999999999998</v>
      </c>
      <c r="N1036" s="6">
        <f>IF(Overall!T1038&lt;&gt;"",VALUE(Overall!T1038),"")</f>
        <v>67.77</v>
      </c>
      <c r="O1036" s="7">
        <f>IF(Overall!L1038&lt;&gt;"", DATEVALUE(Overall!L1038), "")</f>
        <v>45901</v>
      </c>
      <c r="P1036" s="7">
        <f>IF(Overall!M1038&lt;&gt;"", DATEVALUE(Overall!M1038), "")</f>
        <v>45930</v>
      </c>
      <c r="Q1036" s="7" t="str">
        <f>IF(Overall!S1038&lt;&gt;"",_xlfn.VALUETOTEXT(Overall!S1038),"")</f>
        <v>Sep</v>
      </c>
      <c r="R1036" s="7">
        <f>IF(Overall!O1038&lt;&gt;"", DATEVALUE(Overall!O1038), "")</f>
        <v>45849</v>
      </c>
      <c r="S1036" s="7">
        <f>IF(Overall!O1038&lt;&gt;"", DATEVALUE(Overall!O1038), "")</f>
        <v>45849</v>
      </c>
      <c r="T1036" s="5">
        <f t="shared" si="33"/>
        <v>1</v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>
        <f>IF(Overall!$A1038&lt;&gt;"",IF(AND(MONTH($O1036) &lt;= 9, MONTH($P1036) &gt;= 9), IF($T1036 &lt;&gt; "", $H1036/$T1036, ""), ""),"")</f>
        <v>250000</v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>
        <f ca="1">IFERROR(IF(AND(NOW()&lt;= EOMONTH(DATE(YEAR($P1036),9, 1), 0), Overall!$A1038&lt;&gt;"", MONTH($O1036) &lt;= 9, MONTH($P1036) &gt;= 9), IF($T1036 &lt;&gt; "", $H1036/$T1036, ""), ""), "")</f>
        <v>250000</v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250000</v>
      </c>
    </row>
    <row r="1037" spans="1:46" x14ac:dyDescent="0.25">
      <c r="A1037" t="str">
        <f>_xlfn.VALUETOTEXT(Overall!A1039)</f>
        <v>FY2025 PCHP</v>
      </c>
      <c r="B1037" s="8">
        <f>IF(Overall!B1039&lt;&gt;"", VALUE(Overall!B1039), "")</f>
        <v>187</v>
      </c>
      <c r="C1037" s="5" t="str">
        <f>IF(Overall!C1039&lt;&gt;"",_xlfn.VALUETOTEXT(Overall!C1039),"")</f>
        <v>25-1107-3107-25BNPP-PS-EG-187</v>
      </c>
      <c r="D1037" s="5" t="str">
        <f>_xlfn.VALUETOTEXT(Overall!D1039)</f>
        <v>EG</v>
      </c>
      <c r="E1037" s="5" t="str">
        <f>IF(Overall!Q1039&lt;&gt;"",_xlfn.VALUETOTEXT(Overall!Q1039),"")</f>
        <v>BNPP</v>
      </c>
      <c r="F1037" s="5" t="str">
        <f>IF(Overall!E1039&lt;&gt;"",_xlfn.VALUETOTEXT(Overall!E1039),"")</f>
        <v>BNP Paribas SA</v>
      </c>
      <c r="G1037" s="5" t="str">
        <f>IF(Overall!R1039&lt;&gt;"",_xlfn.VALUETOTEXT(Overall!R1039),"")</f>
        <v>Asian</v>
      </c>
      <c r="H1037" s="6">
        <f>IF(Overall!F1039&lt;&gt;"",VALUE(Overall!F1039),"")</f>
        <v>250000</v>
      </c>
      <c r="I1037" s="6">
        <f>IF(Overall!G1039&lt;&gt;"",VALUE(Overall!G1039),"")</f>
        <v>65</v>
      </c>
      <c r="J1037" s="6">
        <f>IF(Overall!H1039&lt;&gt;"",VALUE(Overall!H1039),"")</f>
        <v>50</v>
      </c>
      <c r="K1037" s="6">
        <f>IF(Overall!I1039&lt;&gt;"",VALUE(Overall!I1039),"")</f>
        <v>2.2400000000000002</v>
      </c>
      <c r="L1037" s="6">
        <f>IF(Overall!J1039&lt;&gt;"",VALUE(Overall!J1039),"")</f>
        <v>0.25</v>
      </c>
      <c r="M1037" s="6">
        <f>IF(Overall!K1039&lt;&gt;"",VALUE(Overall!K1039),"")</f>
        <v>1.99</v>
      </c>
      <c r="N1037" s="6">
        <f>IF(Overall!T1039&lt;&gt;"",VALUE(Overall!T1039),"")</f>
        <v>67.75</v>
      </c>
      <c r="O1037" s="7">
        <f>IF(Overall!L1039&lt;&gt;"", DATEVALUE(Overall!L1039), "")</f>
        <v>45901</v>
      </c>
      <c r="P1037" s="7">
        <f>IF(Overall!M1039&lt;&gt;"", DATEVALUE(Overall!M1039), "")</f>
        <v>45930</v>
      </c>
      <c r="Q1037" s="7" t="str">
        <f>IF(Overall!S1039&lt;&gt;"",_xlfn.VALUETOTEXT(Overall!S1039),"")</f>
        <v>Sep</v>
      </c>
      <c r="R1037" s="7">
        <f>IF(Overall!O1039&lt;&gt;"", DATEVALUE(Overall!O1039), "")</f>
        <v>45849</v>
      </c>
      <c r="S1037" s="7">
        <f>IF(Overall!O1039&lt;&gt;"", DATEVALUE(Overall!O1039), "")</f>
        <v>45849</v>
      </c>
      <c r="T1037" s="5">
        <f t="shared" si="33"/>
        <v>1</v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>
        <f>IF(Overall!$A1039&lt;&gt;"",IF(AND(MONTH($O1037) &lt;= 9, MONTH($P1037) &gt;= 9), IF($T1037 &lt;&gt; "", $H1037/$T1037, ""), ""),"")</f>
        <v>250000</v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>
        <f ca="1">IFERROR(IF(AND(NOW()&lt;= EOMONTH(DATE(YEAR($P1037),9, 1), 0), Overall!$A1039&lt;&gt;"", MONTH($O1037) &lt;= 9, MONTH($P1037) &gt;= 9), IF($T1037 &lt;&gt; "", $H1037/$T1037, ""), ""), "")</f>
        <v>250000</v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250000</v>
      </c>
    </row>
    <row r="1038" spans="1:46" x14ac:dyDescent="0.25">
      <c r="A1038" t="str">
        <f>_xlfn.VALUETOTEXT(Overall!A1040)</f>
        <v>FY2025 PCHP</v>
      </c>
      <c r="B1038" s="8">
        <f>IF(Overall!B1040&lt;&gt;"", VALUE(Overall!B1040), "")</f>
        <v>188</v>
      </c>
      <c r="C1038" s="5" t="str">
        <f>IF(Overall!C1040&lt;&gt;"",_xlfn.VALUETOTEXT(Overall!C1040),"")</f>
        <v>25-1107-3107-25CIMI-PS-EG-188</v>
      </c>
      <c r="D1038" s="5" t="str">
        <f>_xlfn.VALUETOTEXT(Overall!D1040)</f>
        <v>EG</v>
      </c>
      <c r="E1038" s="5" t="str">
        <f>IF(Overall!Q1040&lt;&gt;"",_xlfn.VALUETOTEXT(Overall!Q1040),"")</f>
        <v>CIMI</v>
      </c>
      <c r="F1038" s="5" t="str">
        <f>IF(Overall!E1040&lt;&gt;"",_xlfn.VALUETOTEXT(Overall!E1040),"")</f>
        <v>CIMB Islamic Bank Berhad</v>
      </c>
      <c r="G1038" s="5" t="str">
        <f>IF(Overall!R1040&lt;&gt;"",_xlfn.VALUETOTEXT(Overall!R1040),"")</f>
        <v>Asian</v>
      </c>
      <c r="H1038" s="6">
        <f>IF(Overall!F1040&lt;&gt;"",VALUE(Overall!F1040),"")</f>
        <v>250000</v>
      </c>
      <c r="I1038" s="6">
        <f>IF(Overall!G1040&lt;&gt;"",VALUE(Overall!G1040),"")</f>
        <v>65</v>
      </c>
      <c r="J1038" s="6">
        <f>IF(Overall!H1040&lt;&gt;"",VALUE(Overall!H1040),"")</f>
        <v>50</v>
      </c>
      <c r="K1038" s="6">
        <f>IF(Overall!I1040&lt;&gt;"",VALUE(Overall!I1040),"")</f>
        <v>2.21</v>
      </c>
      <c r="L1038" s="6">
        <f>IF(Overall!J1040&lt;&gt;"",VALUE(Overall!J1040),"")</f>
        <v>0.26</v>
      </c>
      <c r="M1038" s="6">
        <f>IF(Overall!K1040&lt;&gt;"",VALUE(Overall!K1040),"")</f>
        <v>1.95</v>
      </c>
      <c r="N1038" s="6">
        <f>IF(Overall!T1040&lt;&gt;"",VALUE(Overall!T1040),"")</f>
        <v>67.98</v>
      </c>
      <c r="O1038" s="7">
        <f>IF(Overall!L1040&lt;&gt;"", DATEVALUE(Overall!L1040), "")</f>
        <v>45901</v>
      </c>
      <c r="P1038" s="7">
        <f>IF(Overall!M1040&lt;&gt;"", DATEVALUE(Overall!M1040), "")</f>
        <v>45930</v>
      </c>
      <c r="Q1038" s="7" t="str">
        <f>IF(Overall!S1040&lt;&gt;"",_xlfn.VALUETOTEXT(Overall!S1040),"")</f>
        <v>Sep</v>
      </c>
      <c r="R1038" s="7">
        <f>IF(Overall!O1040&lt;&gt;"", DATEVALUE(Overall!O1040), "")</f>
        <v>45849</v>
      </c>
      <c r="S1038" s="7">
        <f>IF(Overall!O1040&lt;&gt;"", DATEVALUE(Overall!O1040), "")</f>
        <v>45849</v>
      </c>
      <c r="T1038" s="5">
        <f t="shared" si="33"/>
        <v>1</v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>
        <f>IF(Overall!$A1040&lt;&gt;"",IF(AND(MONTH($O1038) &lt;= 9, MONTH($P1038) &gt;= 9), IF($T1038 &lt;&gt; "", $H1038/$T1038, ""), ""),"")</f>
        <v>250000</v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>
        <f ca="1">IFERROR(IF(AND(NOW()&lt;= EOMONTH(DATE(YEAR($P1038),9, 1), 0), Overall!$A1040&lt;&gt;"", MONTH($O1038) &lt;= 9, MONTH($P1038) &gt;= 9), IF($T1038 &lt;&gt; "", $H1038/$T1038, ""), ""), "")</f>
        <v>250000</v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250000</v>
      </c>
    </row>
    <row r="1039" spans="1:46" x14ac:dyDescent="0.25">
      <c r="A1039" t="str">
        <f>_xlfn.VALUETOTEXT(Overall!A1041)</f>
        <v>FY2025 PCHP</v>
      </c>
      <c r="B1039" s="8">
        <f>IF(Overall!B1041&lt;&gt;"", VALUE(Overall!B1041), "")</f>
        <v>189</v>
      </c>
      <c r="C1039" s="5" t="str">
        <f>IF(Overall!C1041&lt;&gt;"",_xlfn.VALUETOTEXT(Overall!C1041),"")</f>
        <v>25-1407-0108-25ANZB-PS-HZ-189</v>
      </c>
      <c r="D1039" s="5" t="str">
        <f>_xlfn.VALUETOTEXT(Overall!D1041)</f>
        <v>HZ</v>
      </c>
      <c r="E1039" s="5" t="str">
        <f>IF(Overall!Q1041&lt;&gt;"",_xlfn.VALUETOTEXT(Overall!Q1041),"")</f>
        <v>ANZB</v>
      </c>
      <c r="F1039" s="5" t="str">
        <f>IF(Overall!E1041&lt;&gt;"",_xlfn.VALUETOTEXT(Overall!E1041),"")</f>
        <v>Australia And New Zealand Banking Group Limited</v>
      </c>
      <c r="G1039" s="5" t="str">
        <f>IF(Overall!R1041&lt;&gt;"",_xlfn.VALUETOTEXT(Overall!R1041),"")</f>
        <v>Asian</v>
      </c>
      <c r="H1039" s="6">
        <f>IF(Overall!F1041&lt;&gt;"",VALUE(Overall!F1041),"")</f>
        <v>250000</v>
      </c>
      <c r="I1039" s="6">
        <f>IF(Overall!G1041&lt;&gt;"",VALUE(Overall!G1041),"")</f>
        <v>65</v>
      </c>
      <c r="J1039" s="6">
        <f>IF(Overall!H1041&lt;&gt;"",VALUE(Overall!H1041),"")</f>
        <v>50</v>
      </c>
      <c r="K1039" s="6">
        <f>IF(Overall!I1041&lt;&gt;"",VALUE(Overall!I1041),"")</f>
        <v>2.0499999999999998</v>
      </c>
      <c r="L1039" s="6">
        <f>IF(Overall!J1041&lt;&gt;"",VALUE(Overall!J1041),"")</f>
        <v>0.16</v>
      </c>
      <c r="M1039" s="6">
        <f>IF(Overall!K1041&lt;&gt;"",VALUE(Overall!K1041),"")</f>
        <v>1.89</v>
      </c>
      <c r="N1039" s="6">
        <f>IF(Overall!T1041&lt;&gt;"",VALUE(Overall!T1041),"")</f>
        <v>68.25</v>
      </c>
      <c r="O1039" s="7">
        <f>IF(Overall!L1041&lt;&gt;"", DATEVALUE(Overall!L1041), "")</f>
        <v>45901</v>
      </c>
      <c r="P1039" s="7">
        <f>IF(Overall!M1041&lt;&gt;"", DATEVALUE(Overall!M1041), "")</f>
        <v>45930</v>
      </c>
      <c r="Q1039" s="7" t="str">
        <f>IF(Overall!S1041&lt;&gt;"",_xlfn.VALUETOTEXT(Overall!S1041),"")</f>
        <v>Sep</v>
      </c>
      <c r="R1039" s="7">
        <f>IF(Overall!O1041&lt;&gt;"", DATEVALUE(Overall!O1041), "")</f>
        <v>45852</v>
      </c>
      <c r="S1039" s="7">
        <f>IF(Overall!O1041&lt;&gt;"", DATEVALUE(Overall!O1041), "")</f>
        <v>45852</v>
      </c>
      <c r="T1039" s="5">
        <f t="shared" si="33"/>
        <v>1</v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>
        <f>IF(Overall!$A1041&lt;&gt;"",IF(AND(MONTH($O1039) &lt;= 9, MONTH($P1039) &gt;= 9), IF($T1039 &lt;&gt; "", $H1039/$T1039, ""), ""),"")</f>
        <v>250000</v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>
        <f ca="1">IFERROR(IF(AND(NOW()&lt;= EOMONTH(DATE(YEAR($P1039),9, 1), 0), Overall!$A1041&lt;&gt;"", MONTH($O1039) &lt;= 9, MONTH($P1039) &gt;= 9), IF($T1039 &lt;&gt; "", $H1039/$T1039, ""), ""), "")</f>
        <v>250000</v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250000</v>
      </c>
    </row>
    <row r="1040" spans="1:46" x14ac:dyDescent="0.25">
      <c r="A1040" t="str">
        <f>_xlfn.VALUETOTEXT(Overall!A1042)</f>
        <v>FY2025 PCHP</v>
      </c>
      <c r="B1040" s="8">
        <f>IF(Overall!B1042&lt;&gt;"", VALUE(Overall!B1042), "")</f>
        <v>190</v>
      </c>
      <c r="C1040" s="5" t="str">
        <f>IF(Overall!C1042&lt;&gt;"",_xlfn.VALUETOTEXT(Overall!C1042),"")</f>
        <v>25-1407-0108-25MACQ-PS-HZ-190</v>
      </c>
      <c r="D1040" s="5" t="str">
        <f>_xlfn.VALUETOTEXT(Overall!D1042)</f>
        <v>HZ</v>
      </c>
      <c r="E1040" s="5" t="str">
        <f>IF(Overall!Q1042&lt;&gt;"",_xlfn.VALUETOTEXT(Overall!Q1042),"")</f>
        <v>MACQ</v>
      </c>
      <c r="F1040" s="5" t="str">
        <f>IF(Overall!E1042&lt;&gt;"",_xlfn.VALUETOTEXT(Overall!E1042),"")</f>
        <v>Macquarie Bank Ltd</v>
      </c>
      <c r="G1040" s="5" t="str">
        <f>IF(Overall!R1042&lt;&gt;"",_xlfn.VALUETOTEXT(Overall!R1042),"")</f>
        <v>Asian</v>
      </c>
      <c r="H1040" s="6">
        <f>IF(Overall!F1042&lt;&gt;"",VALUE(Overall!F1042),"")</f>
        <v>250000</v>
      </c>
      <c r="I1040" s="6">
        <f>IF(Overall!G1042&lt;&gt;"",VALUE(Overall!G1042),"")</f>
        <v>65</v>
      </c>
      <c r="J1040" s="6">
        <f>IF(Overall!H1042&lt;&gt;"",VALUE(Overall!H1042),"")</f>
        <v>50</v>
      </c>
      <c r="K1040" s="6">
        <f>IF(Overall!I1042&lt;&gt;"",VALUE(Overall!I1042),"")</f>
        <v>2.02</v>
      </c>
      <c r="L1040" s="6">
        <f>IF(Overall!J1042&lt;&gt;"",VALUE(Overall!J1042),"")</f>
        <v>0.13</v>
      </c>
      <c r="M1040" s="6">
        <f>IF(Overall!K1042&lt;&gt;"",VALUE(Overall!K1042),"")</f>
        <v>1.89</v>
      </c>
      <c r="N1040" s="6">
        <f>IF(Overall!T1042&lt;&gt;"",VALUE(Overall!T1042),"")</f>
        <v>68.19</v>
      </c>
      <c r="O1040" s="7">
        <f>IF(Overall!L1042&lt;&gt;"", DATEVALUE(Overall!L1042), "")</f>
        <v>45901</v>
      </c>
      <c r="P1040" s="7">
        <f>IF(Overall!M1042&lt;&gt;"", DATEVALUE(Overall!M1042), "")</f>
        <v>45930</v>
      </c>
      <c r="Q1040" s="7" t="str">
        <f>IF(Overall!S1042&lt;&gt;"",_xlfn.VALUETOTEXT(Overall!S1042),"")</f>
        <v>Sep</v>
      </c>
      <c r="R1040" s="7">
        <f>IF(Overall!O1042&lt;&gt;"", DATEVALUE(Overall!O1042), "")</f>
        <v>45852</v>
      </c>
      <c r="S1040" s="7">
        <f>IF(Overall!O1042&lt;&gt;"", DATEVALUE(Overall!O1042), "")</f>
        <v>45852</v>
      </c>
      <c r="T1040" s="5">
        <f t="shared" si="33"/>
        <v>1</v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>
        <f>IF(Overall!$A1042&lt;&gt;"",IF(AND(MONTH($O1040) &lt;= 9, MONTH($P1040) &gt;= 9), IF($T1040 &lt;&gt; "", $H1040/$T1040, ""), ""),"")</f>
        <v>250000</v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>
        <f ca="1">IFERROR(IF(AND(NOW()&lt;= EOMONTH(DATE(YEAR($P1040),9, 1), 0), Overall!$A1042&lt;&gt;"", MONTH($O1040) &lt;= 9, MONTH($P1040) &gt;= 9), IF($T1040 &lt;&gt; "", $H1040/$T1040, ""), ""), "")</f>
        <v>250000</v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250000</v>
      </c>
    </row>
    <row r="1041" spans="1:46" x14ac:dyDescent="0.25">
      <c r="A1041" t="str">
        <f>_xlfn.VALUETOTEXT(Overall!A1043)</f>
        <v>FY2025 PCHP</v>
      </c>
      <c r="B1041" s="8">
        <f>IF(Overall!B1043&lt;&gt;"", VALUE(Overall!B1043), "")</f>
        <v>191</v>
      </c>
      <c r="C1041" s="5" t="str">
        <f>IF(Overall!C1043&lt;&gt;"",_xlfn.VALUETOTEXT(Overall!C1043),"")</f>
        <v>25-1407-0108-25TOTS-PS-HZ-191</v>
      </c>
      <c r="D1041" s="5" t="str">
        <f>_xlfn.VALUETOTEXT(Overall!D1043)</f>
        <v>HZ</v>
      </c>
      <c r="E1041" s="5" t="str">
        <f>IF(Overall!Q1043&lt;&gt;"",_xlfn.VALUETOTEXT(Overall!Q1043),"")</f>
        <v>TOTS</v>
      </c>
      <c r="F1041" s="5" t="str">
        <f>IF(Overall!E1043&lt;&gt;"",_xlfn.VALUETOTEXT(Overall!E1043),"")</f>
        <v>TOTSA TotalEnergies Trading SA</v>
      </c>
      <c r="G1041" s="5" t="str">
        <f>IF(Overall!R1043&lt;&gt;"",_xlfn.VALUETOTEXT(Overall!R1043),"")</f>
        <v>Asian</v>
      </c>
      <c r="H1041" s="6">
        <f>IF(Overall!F1043&lt;&gt;"",VALUE(Overall!F1043),"")</f>
        <v>250000</v>
      </c>
      <c r="I1041" s="6">
        <f>IF(Overall!G1043&lt;&gt;"",VALUE(Overall!G1043),"")</f>
        <v>65</v>
      </c>
      <c r="J1041" s="6">
        <f>IF(Overall!H1043&lt;&gt;"",VALUE(Overall!H1043),"")</f>
        <v>50</v>
      </c>
      <c r="K1041" s="6">
        <f>IF(Overall!I1043&lt;&gt;"",VALUE(Overall!I1043),"")</f>
        <v>2</v>
      </c>
      <c r="L1041" s="6">
        <f>IF(Overall!J1043&lt;&gt;"",VALUE(Overall!J1043),"")</f>
        <v>0.13</v>
      </c>
      <c r="M1041" s="6">
        <f>IF(Overall!K1043&lt;&gt;"",VALUE(Overall!K1043),"")</f>
        <v>1.87</v>
      </c>
      <c r="N1041" s="6">
        <f>IF(Overall!T1043&lt;&gt;"",VALUE(Overall!T1043),"")</f>
        <v>68.2</v>
      </c>
      <c r="O1041" s="7">
        <f>IF(Overall!L1043&lt;&gt;"", DATEVALUE(Overall!L1043), "")</f>
        <v>45901</v>
      </c>
      <c r="P1041" s="7">
        <f>IF(Overall!M1043&lt;&gt;"", DATEVALUE(Overall!M1043), "")</f>
        <v>45930</v>
      </c>
      <c r="Q1041" s="7" t="str">
        <f>IF(Overall!S1043&lt;&gt;"",_xlfn.VALUETOTEXT(Overall!S1043),"")</f>
        <v>Sep</v>
      </c>
      <c r="R1041" s="7">
        <f>IF(Overall!O1043&lt;&gt;"", DATEVALUE(Overall!O1043), "")</f>
        <v>45852</v>
      </c>
      <c r="S1041" s="7">
        <f>IF(Overall!O1043&lt;&gt;"", DATEVALUE(Overall!O1043), "")</f>
        <v>45852</v>
      </c>
      <c r="T1041" s="5">
        <f t="shared" si="33"/>
        <v>1</v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>
        <f>IF(Overall!$A1043&lt;&gt;"",IF(AND(MONTH($O1041) &lt;= 9, MONTH($P1041) &gt;= 9), IF($T1041 &lt;&gt; "", $H1041/$T1041, ""), ""),"")</f>
        <v>250000</v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>
        <f ca="1">IFERROR(IF(AND(NOW()&lt;= EOMONTH(DATE(YEAR($P1041),9, 1), 0), Overall!$A1043&lt;&gt;"", MONTH($O1041) &lt;= 9, MONTH($P1041) &gt;= 9), IF($T1041 &lt;&gt; "", $H1041/$T1041, ""), ""), "")</f>
        <v>250000</v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250000</v>
      </c>
    </row>
    <row r="1042" spans="1:46" x14ac:dyDescent="0.25">
      <c r="A1042" t="str">
        <f>_xlfn.VALUETOTEXT(Overall!A1044)</f>
        <v>FY2025 PCHP</v>
      </c>
      <c r="B1042" s="8">
        <f>IF(Overall!B1044&lt;&gt;"", VALUE(Overall!B1044), "")</f>
        <v>192</v>
      </c>
      <c r="C1042" s="5" t="str">
        <f>IF(Overall!C1044&lt;&gt;"",_xlfn.VALUETOTEXT(Overall!C1044),"")</f>
        <v>25-1407-0108-25BNPP-PS-HZ-192</v>
      </c>
      <c r="D1042" s="5" t="str">
        <f>_xlfn.VALUETOTEXT(Overall!D1044)</f>
        <v>HZ</v>
      </c>
      <c r="E1042" s="5" t="str">
        <f>IF(Overall!Q1044&lt;&gt;"",_xlfn.VALUETOTEXT(Overall!Q1044),"")</f>
        <v>BNPP</v>
      </c>
      <c r="F1042" s="5" t="str">
        <f>IF(Overall!E1044&lt;&gt;"",_xlfn.VALUETOTEXT(Overall!E1044),"")</f>
        <v>BNP Paribas SA</v>
      </c>
      <c r="G1042" s="5" t="str">
        <f>IF(Overall!R1044&lt;&gt;"",_xlfn.VALUETOTEXT(Overall!R1044),"")</f>
        <v>Asian</v>
      </c>
      <c r="H1042" s="6">
        <f>IF(Overall!F1044&lt;&gt;"",VALUE(Overall!F1044),"")</f>
        <v>250000</v>
      </c>
      <c r="I1042" s="6">
        <f>IF(Overall!G1044&lt;&gt;"",VALUE(Overall!G1044),"")</f>
        <v>65</v>
      </c>
      <c r="J1042" s="6">
        <f>IF(Overall!H1044&lt;&gt;"",VALUE(Overall!H1044),"")</f>
        <v>50</v>
      </c>
      <c r="K1042" s="6">
        <f>IF(Overall!I1044&lt;&gt;"",VALUE(Overall!I1044),"")</f>
        <v>2.1</v>
      </c>
      <c r="L1042" s="6">
        <f>IF(Overall!J1044&lt;&gt;"",VALUE(Overall!J1044),"")</f>
        <v>0.2</v>
      </c>
      <c r="M1042" s="6">
        <f>IF(Overall!K1044&lt;&gt;"",VALUE(Overall!K1044),"")</f>
        <v>1.9</v>
      </c>
      <c r="N1042" s="6">
        <f>IF(Overall!T1044&lt;&gt;"",VALUE(Overall!T1044),"")</f>
        <v>67.72</v>
      </c>
      <c r="O1042" s="7">
        <f>IF(Overall!L1044&lt;&gt;"", DATEVALUE(Overall!L1044), "")</f>
        <v>45901</v>
      </c>
      <c r="P1042" s="7">
        <f>IF(Overall!M1044&lt;&gt;"", DATEVALUE(Overall!M1044), "")</f>
        <v>45930</v>
      </c>
      <c r="Q1042" s="7" t="str">
        <f>IF(Overall!S1044&lt;&gt;"",_xlfn.VALUETOTEXT(Overall!S1044),"")</f>
        <v>Sep</v>
      </c>
      <c r="R1042" s="7">
        <f>IF(Overall!O1044&lt;&gt;"", DATEVALUE(Overall!O1044), "")</f>
        <v>45852</v>
      </c>
      <c r="S1042" s="7">
        <f>IF(Overall!O1044&lt;&gt;"", DATEVALUE(Overall!O1044), "")</f>
        <v>45852</v>
      </c>
      <c r="T1042" s="5">
        <f t="shared" si="33"/>
        <v>1</v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>
        <f>IF(Overall!$A1044&lt;&gt;"",IF(AND(MONTH($O1042) &lt;= 9, MONTH($P1042) &gt;= 9), IF($T1042 &lt;&gt; "", $H1042/$T1042, ""), ""),"")</f>
        <v>250000</v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>
        <f ca="1">IFERROR(IF(AND(NOW()&lt;= EOMONTH(DATE(YEAR($P1042),9, 1), 0), Overall!$A1044&lt;&gt;"", MONTH($O1042) &lt;= 9, MONTH($P1042) &gt;= 9), IF($T1042 &lt;&gt; "", $H1042/$T1042, ""), ""), "")</f>
        <v>250000</v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250000</v>
      </c>
    </row>
    <row r="1043" spans="1:46" x14ac:dyDescent="0.25">
      <c r="A1043" t="str">
        <f>_xlfn.VALUETOTEXT(Overall!A1045)</f>
        <v>FY2025 PCHP</v>
      </c>
      <c r="B1043" s="8">
        <f>IF(Overall!B1045&lt;&gt;"", VALUE(Overall!B1045), "")</f>
        <v>193</v>
      </c>
      <c r="C1043" s="5" t="str">
        <f>IF(Overall!C1045&lt;&gt;"",_xlfn.VALUETOTEXT(Overall!C1045),"")</f>
        <v>25-1707-0608-25JPMC-PS-DS-193</v>
      </c>
      <c r="D1043" s="5" t="str">
        <f>_xlfn.VALUETOTEXT(Overall!D1045)</f>
        <v>DS</v>
      </c>
      <c r="E1043" s="5" t="str">
        <f>IF(Overall!Q1045&lt;&gt;"",_xlfn.VALUETOTEXT(Overall!Q1045),"")</f>
        <v>JPMC</v>
      </c>
      <c r="F1043" s="5" t="str">
        <f>IF(Overall!E1045&lt;&gt;"",_xlfn.VALUETOTEXT(Overall!E1045),"")</f>
        <v>JP Morgan Chase Bank NA</v>
      </c>
      <c r="G1043" s="5" t="str">
        <f>IF(Overall!R1045&lt;&gt;"",_xlfn.VALUETOTEXT(Overall!R1045),"")</f>
        <v>Asian</v>
      </c>
      <c r="H1043" s="6">
        <f>IF(Overall!F1045&lt;&gt;"",VALUE(Overall!F1045),"")</f>
        <v>500000</v>
      </c>
      <c r="I1043" s="6">
        <f>IF(Overall!G1045&lt;&gt;"",VALUE(Overall!G1045),"")</f>
        <v>65</v>
      </c>
      <c r="J1043" s="6">
        <f>IF(Overall!H1045&lt;&gt;"",VALUE(Overall!H1045),"")</f>
        <v>50</v>
      </c>
      <c r="K1043" s="6">
        <f>IF(Overall!I1045&lt;&gt;"",VALUE(Overall!I1045),"")</f>
        <v>2.0499999999999998</v>
      </c>
      <c r="L1043" s="6">
        <f>IF(Overall!J1045&lt;&gt;"",VALUE(Overall!J1045),"")</f>
        <v>0.12</v>
      </c>
      <c r="M1043" s="6">
        <f>IF(Overall!K1045&lt;&gt;"",VALUE(Overall!K1045),"")</f>
        <v>1.93</v>
      </c>
      <c r="N1043" s="6">
        <f>IF(Overall!T1045&lt;&gt;"",VALUE(Overall!T1045),"")</f>
        <v>67.3</v>
      </c>
      <c r="O1043" s="7">
        <f>IF(Overall!L1045&lt;&gt;"", DATEVALUE(Overall!L1045), "")</f>
        <v>45901</v>
      </c>
      <c r="P1043" s="7">
        <f>IF(Overall!M1045&lt;&gt;"", DATEVALUE(Overall!M1045), "")</f>
        <v>45930</v>
      </c>
      <c r="Q1043" s="7" t="str">
        <f>IF(Overall!S1045&lt;&gt;"",_xlfn.VALUETOTEXT(Overall!S1045),"")</f>
        <v>Sep</v>
      </c>
      <c r="R1043" s="7">
        <f>IF(Overall!O1045&lt;&gt;"", DATEVALUE(Overall!O1045), "")</f>
        <v>45855</v>
      </c>
      <c r="S1043" s="7">
        <f>IF(Overall!O1045&lt;&gt;"", DATEVALUE(Overall!O1045), "")</f>
        <v>45855</v>
      </c>
      <c r="T1043" s="5">
        <f t="shared" si="33"/>
        <v>1</v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>
        <f>IF(Overall!$A1045&lt;&gt;"",IF(AND(MONTH($O1043) &lt;= 9, MONTH($P1043) &gt;= 9), IF($T1043 &lt;&gt; "", $H1043/$T1043, ""), ""),"")</f>
        <v>500000</v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>
        <f ca="1">IFERROR(IF(AND(NOW()&lt;= EOMONTH(DATE(YEAR($P1043),9, 1), 0), Overall!$A1045&lt;&gt;"", MONTH($O1043) &lt;= 9, MONTH($P1043) &gt;= 9), IF($T1043 &lt;&gt; "", $H1043/$T1043, ""), ""), "")</f>
        <v>500000</v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500000</v>
      </c>
    </row>
    <row r="1044" spans="1:46" x14ac:dyDescent="0.25">
      <c r="A1044" t="str">
        <f>_xlfn.VALUETOTEXT(Overall!A1046)</f>
        <v>FY2025 PCHP</v>
      </c>
      <c r="B1044" s="8">
        <f>IF(Overall!B1046&lt;&gt;"", VALUE(Overall!B1046), "")</f>
        <v>194</v>
      </c>
      <c r="C1044" s="5" t="str">
        <f>IF(Overall!C1046&lt;&gt;"",_xlfn.VALUETOTEXT(Overall!C1046),"")</f>
        <v>25-1707-0608-25MLIL-PS-DS-194</v>
      </c>
      <c r="D1044" s="5" t="str">
        <f>_xlfn.VALUETOTEXT(Overall!D1046)</f>
        <v>DS</v>
      </c>
      <c r="E1044" s="5" t="str">
        <f>IF(Overall!Q1046&lt;&gt;"",_xlfn.VALUETOTEXT(Overall!Q1046),"")</f>
        <v>MLIL</v>
      </c>
      <c r="F1044" s="5" t="str">
        <f>IF(Overall!E1046&lt;&gt;"",_xlfn.VALUETOTEXT(Overall!E1046),"")</f>
        <v>Merrill Lynch International</v>
      </c>
      <c r="G1044" s="5" t="str">
        <f>IF(Overall!R1046&lt;&gt;"",_xlfn.VALUETOTEXT(Overall!R1046),"")</f>
        <v>Asian</v>
      </c>
      <c r="H1044" s="6">
        <f>IF(Overall!F1046&lt;&gt;"",VALUE(Overall!F1046),"")</f>
        <v>500000</v>
      </c>
      <c r="I1044" s="6">
        <f>IF(Overall!G1046&lt;&gt;"",VALUE(Overall!G1046),"")</f>
        <v>65</v>
      </c>
      <c r="J1044" s="6">
        <f>IF(Overall!H1046&lt;&gt;"",VALUE(Overall!H1046),"")</f>
        <v>50</v>
      </c>
      <c r="K1044" s="6">
        <f>IF(Overall!I1046&lt;&gt;"",VALUE(Overall!I1046),"")</f>
        <v>2</v>
      </c>
      <c r="L1044" s="6">
        <f>IF(Overall!J1046&lt;&gt;"",VALUE(Overall!J1046),"")</f>
        <v>0.1</v>
      </c>
      <c r="M1044" s="6">
        <f>IF(Overall!K1046&lt;&gt;"",VALUE(Overall!K1046),"")</f>
        <v>1.9</v>
      </c>
      <c r="N1044" s="6">
        <f>IF(Overall!T1046&lt;&gt;"",VALUE(Overall!T1046),"")</f>
        <v>67.36</v>
      </c>
      <c r="O1044" s="7">
        <f>IF(Overall!L1046&lt;&gt;"", DATEVALUE(Overall!L1046), "")</f>
        <v>45901</v>
      </c>
      <c r="P1044" s="7">
        <f>IF(Overall!M1046&lt;&gt;"", DATEVALUE(Overall!M1046), "")</f>
        <v>45930</v>
      </c>
      <c r="Q1044" s="7" t="str">
        <f>IF(Overall!S1046&lt;&gt;"",_xlfn.VALUETOTEXT(Overall!S1046),"")</f>
        <v>Sep</v>
      </c>
      <c r="R1044" s="7">
        <f>IF(Overall!O1046&lt;&gt;"", DATEVALUE(Overall!O1046), "")</f>
        <v>45855</v>
      </c>
      <c r="S1044" s="7">
        <f>IF(Overall!O1046&lt;&gt;"", DATEVALUE(Overall!O1046), "")</f>
        <v>45855</v>
      </c>
      <c r="T1044" s="5">
        <f t="shared" si="33"/>
        <v>1</v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>
        <f>IF(Overall!$A1046&lt;&gt;"",IF(AND(MONTH($O1044) &lt;= 9, MONTH($P1044) &gt;= 9), IF($T1044 &lt;&gt; "", $H1044/$T1044, ""), ""),"")</f>
        <v>500000</v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>
        <f ca="1">IFERROR(IF(AND(NOW()&lt;= EOMONTH(DATE(YEAR($P1044),9, 1), 0), Overall!$A1046&lt;&gt;"", MONTH($O1044) &lt;= 9, MONTH($P1044) &gt;= 9), IF($T1044 &lt;&gt; "", $H1044/$T1044, ""), ""), "")</f>
        <v>500000</v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500000</v>
      </c>
    </row>
    <row r="1045" spans="1:46" x14ac:dyDescent="0.25">
      <c r="A1045" t="str">
        <f>_xlfn.VALUETOTEXT(Overall!A1047)</f>
        <v>FY2025 PCHP</v>
      </c>
      <c r="B1045" s="8">
        <f>IF(Overall!B1047&lt;&gt;"", VALUE(Overall!B1047), "")</f>
        <v>195</v>
      </c>
      <c r="C1045" s="5" t="str">
        <f>IF(Overall!C1047&lt;&gt;"",_xlfn.VALUETOTEXT(Overall!C1047),"")</f>
        <v>25-1807-0708-25CITI-PS-DS-195</v>
      </c>
      <c r="D1045" s="5" t="str">
        <f>_xlfn.VALUETOTEXT(Overall!D1047)</f>
        <v>DS</v>
      </c>
      <c r="E1045" s="5" t="str">
        <f>IF(Overall!Q1047&lt;&gt;"",_xlfn.VALUETOTEXT(Overall!Q1047),"")</f>
        <v>CITI</v>
      </c>
      <c r="F1045" s="5" t="str">
        <f>IF(Overall!E1047&lt;&gt;"",_xlfn.VALUETOTEXT(Overall!E1047),"")</f>
        <v>Citibank Bhd</v>
      </c>
      <c r="G1045" s="5" t="str">
        <f>IF(Overall!R1047&lt;&gt;"",_xlfn.VALUETOTEXT(Overall!R1047),"")</f>
        <v>Asian</v>
      </c>
      <c r="H1045" s="6">
        <f>IF(Overall!F1047&lt;&gt;"",VALUE(Overall!F1047),"")</f>
        <v>500000</v>
      </c>
      <c r="I1045" s="6">
        <f>IF(Overall!G1047&lt;&gt;"",VALUE(Overall!G1047),"")</f>
        <v>65</v>
      </c>
      <c r="J1045" s="6">
        <f>IF(Overall!H1047&lt;&gt;"",VALUE(Overall!H1047),"")</f>
        <v>50</v>
      </c>
      <c r="K1045" s="6">
        <f>IF(Overall!I1047&lt;&gt;"",VALUE(Overall!I1047),"")</f>
        <v>1.61</v>
      </c>
      <c r="L1045" s="6">
        <f>IF(Overall!J1047&lt;&gt;"",VALUE(Overall!J1047),"")</f>
        <v>7.0000000000000007E-2</v>
      </c>
      <c r="M1045" s="6">
        <f>IF(Overall!K1047&lt;&gt;"",VALUE(Overall!K1047),"")</f>
        <v>1.54</v>
      </c>
      <c r="N1045" s="6">
        <f>IF(Overall!T1047&lt;&gt;"",VALUE(Overall!T1047),"")</f>
        <v>68.45</v>
      </c>
      <c r="O1045" s="7">
        <f>IF(Overall!L1047&lt;&gt;"", DATEVALUE(Overall!L1047), "")</f>
        <v>45901</v>
      </c>
      <c r="P1045" s="7">
        <f>IF(Overall!M1047&lt;&gt;"", DATEVALUE(Overall!M1047), "")</f>
        <v>45930</v>
      </c>
      <c r="Q1045" s="7" t="str">
        <f>IF(Overall!S1047&lt;&gt;"",_xlfn.VALUETOTEXT(Overall!S1047),"")</f>
        <v>Sep</v>
      </c>
      <c r="R1045" s="7">
        <f>IF(Overall!O1047&lt;&gt;"", DATEVALUE(Overall!O1047), "")</f>
        <v>45856</v>
      </c>
      <c r="S1045" s="7">
        <f>IF(Overall!O1047&lt;&gt;"", DATEVALUE(Overall!O1047), "")</f>
        <v>45856</v>
      </c>
      <c r="T1045" s="5">
        <f t="shared" si="33"/>
        <v>1</v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>
        <f>IF(Overall!$A1047&lt;&gt;"",IF(AND(MONTH($O1045) &lt;= 9, MONTH($P1045) &gt;= 9), IF($T1045 &lt;&gt; "", $H1045/$T1045, ""), ""),"")</f>
        <v>500000</v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>
        <f ca="1">IFERROR(IF(AND(NOW()&lt;= EOMONTH(DATE(YEAR($P1045),9, 1), 0), Overall!$A1047&lt;&gt;"", MONTH($O1045) &lt;= 9, MONTH($P1045) &gt;= 9), IF($T1045 &lt;&gt; "", $H1045/$T1045, ""), ""), "")</f>
        <v>500000</v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500000</v>
      </c>
    </row>
    <row r="1046" spans="1:46" x14ac:dyDescent="0.25">
      <c r="A1046" t="str">
        <f>_xlfn.VALUETOTEXT(Overall!A1048)</f>
        <v>FY2025 PCHP</v>
      </c>
      <c r="B1046" s="8">
        <f>IF(Overall!B1048&lt;&gt;"", VALUE(Overall!B1048), "")</f>
        <v>196</v>
      </c>
      <c r="C1046" s="5" t="str">
        <f>IF(Overall!C1048&lt;&gt;"",_xlfn.VALUETOTEXT(Overall!C1048),"")</f>
        <v>25-1807-0708-25SCBS-PS-EG-196</v>
      </c>
      <c r="D1046" s="5" t="str">
        <f>_xlfn.VALUETOTEXT(Overall!D1048)</f>
        <v>EG</v>
      </c>
      <c r="E1046" s="5" t="str">
        <f>IF(Overall!Q1048&lt;&gt;"",_xlfn.VALUETOTEXT(Overall!Q1048),"")</f>
        <v>SCBS</v>
      </c>
      <c r="F1046" s="5" t="str">
        <f>IF(Overall!E1048&lt;&gt;"",_xlfn.VALUETOTEXT(Overall!E1048),"")</f>
        <v>Standard Chartered Saadiq Berhad</v>
      </c>
      <c r="G1046" s="5" t="str">
        <f>IF(Overall!R1048&lt;&gt;"",_xlfn.VALUETOTEXT(Overall!R1048),"")</f>
        <v>Asian</v>
      </c>
      <c r="H1046" s="6">
        <f>IF(Overall!F1048&lt;&gt;"",VALUE(Overall!F1048),"")</f>
        <v>500000</v>
      </c>
      <c r="I1046" s="6">
        <f>IF(Overall!G1048&lt;&gt;"",VALUE(Overall!G1048),"")</f>
        <v>64</v>
      </c>
      <c r="J1046" s="6">
        <f>IF(Overall!H1048&lt;&gt;"",VALUE(Overall!H1048),"")</f>
        <v>50</v>
      </c>
      <c r="K1046" s="6">
        <f>IF(Overall!I1048&lt;&gt;"",VALUE(Overall!I1048),"")</f>
        <v>2.1</v>
      </c>
      <c r="L1046" s="6">
        <f>IF(Overall!J1048&lt;&gt;"",VALUE(Overall!J1048),"")</f>
        <v>0.22</v>
      </c>
      <c r="M1046" s="6">
        <f>IF(Overall!K1048&lt;&gt;"",VALUE(Overall!K1048),"")</f>
        <v>1.88</v>
      </c>
      <c r="N1046" s="6">
        <f>IF(Overall!T1048&lt;&gt;"",VALUE(Overall!T1048),"")</f>
        <v>67.88</v>
      </c>
      <c r="O1046" s="7">
        <f>IF(Overall!L1048&lt;&gt;"", DATEVALUE(Overall!L1048), "")</f>
        <v>45931</v>
      </c>
      <c r="P1046" s="7">
        <f>IF(Overall!M1048&lt;&gt;"", DATEVALUE(Overall!M1048), "")</f>
        <v>45961</v>
      </c>
      <c r="Q1046" s="7" t="str">
        <f>IF(Overall!S1048&lt;&gt;"",_xlfn.VALUETOTEXT(Overall!S1048),"")</f>
        <v>Oct</v>
      </c>
      <c r="R1046" s="7">
        <f>IF(Overall!O1048&lt;&gt;"", DATEVALUE(Overall!O1048), "")</f>
        <v>45856</v>
      </c>
      <c r="S1046" s="7">
        <f>IF(Overall!O1048&lt;&gt;"", DATEVALUE(Overall!O1048), "")</f>
        <v>45856</v>
      </c>
      <c r="T1046" s="5">
        <f t="shared" si="33"/>
        <v>1</v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>
        <f>IF(Overall!$A1048&lt;&gt;"",IF(AND(MONTH($O1046) &lt;= 10, MONTH($P1046) &gt;= 10), IF($T1046 &lt;&gt; "", $H1046/$T1046, ""), ""),"")</f>
        <v>500000</v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>
        <f ca="1">IFERROR(IF(AND(NOW()&lt;= EOMONTH(DATE(YEAR($P1046),10, 1), 0), Overall!$A1048&lt;&gt;"", MONTH($O1046) &lt;= 10, MONTH($P1046) &gt;= 10), IF($T1046 &lt;&gt; "", $H1046/$T1046, ""), ""), "")</f>
        <v>500000</v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500000</v>
      </c>
    </row>
    <row r="1047" spans="1:46" x14ac:dyDescent="0.25">
      <c r="A1047" t="str">
        <f>_xlfn.VALUETOTEXT(Overall!A1049)</f>
        <v>FY2025 PCHP</v>
      </c>
      <c r="B1047" s="8">
        <f>IF(Overall!B1049&lt;&gt;"", VALUE(Overall!B1049), "")</f>
        <v>197</v>
      </c>
      <c r="C1047" s="5" t="str">
        <f>IF(Overall!C1049&lt;&gt;"",_xlfn.VALUETOTEXT(Overall!C1049),"")</f>
        <v>25-1807-0708-25CIMI-PS-DS-197</v>
      </c>
      <c r="D1047" s="5" t="str">
        <f>_xlfn.VALUETOTEXT(Overall!D1049)</f>
        <v>DS</v>
      </c>
      <c r="E1047" s="5" t="str">
        <f>IF(Overall!Q1049&lt;&gt;"",_xlfn.VALUETOTEXT(Overall!Q1049),"")</f>
        <v>CIMI</v>
      </c>
      <c r="F1047" s="5" t="str">
        <f>IF(Overall!E1049&lt;&gt;"",_xlfn.VALUETOTEXT(Overall!E1049),"")</f>
        <v>CIMB Islamic Bank Berhad</v>
      </c>
      <c r="G1047" s="5" t="str">
        <f>IF(Overall!R1049&lt;&gt;"",_xlfn.VALUETOTEXT(Overall!R1049),"")</f>
        <v>Asian</v>
      </c>
      <c r="H1047" s="6">
        <f>IF(Overall!F1049&lt;&gt;"",VALUE(Overall!F1049),"")</f>
        <v>500000</v>
      </c>
      <c r="I1047" s="6">
        <f>IF(Overall!G1049&lt;&gt;"",VALUE(Overall!G1049),"")</f>
        <v>65</v>
      </c>
      <c r="J1047" s="6">
        <f>IF(Overall!H1049&lt;&gt;"",VALUE(Overall!H1049),"")</f>
        <v>50</v>
      </c>
      <c r="K1047" s="6">
        <f>IF(Overall!I1049&lt;&gt;"",VALUE(Overall!I1049),"")</f>
        <v>1.63</v>
      </c>
      <c r="L1047" s="6">
        <f>IF(Overall!J1049&lt;&gt;"",VALUE(Overall!J1049),"")</f>
        <v>0.09</v>
      </c>
      <c r="M1047" s="6">
        <f>IF(Overall!K1049&lt;&gt;"",VALUE(Overall!K1049),"")</f>
        <v>1.54</v>
      </c>
      <c r="N1047" s="6">
        <f>IF(Overall!T1049&lt;&gt;"",VALUE(Overall!T1049),"")</f>
        <v>68.44</v>
      </c>
      <c r="O1047" s="7">
        <f>IF(Overall!L1049&lt;&gt;"", DATEVALUE(Overall!L1049), "")</f>
        <v>45901</v>
      </c>
      <c r="P1047" s="7">
        <f>IF(Overall!M1049&lt;&gt;"", DATEVALUE(Overall!M1049), "")</f>
        <v>45930</v>
      </c>
      <c r="Q1047" s="7" t="str">
        <f>IF(Overall!S1049&lt;&gt;"",_xlfn.VALUETOTEXT(Overall!S1049),"")</f>
        <v>Sep</v>
      </c>
      <c r="R1047" s="7">
        <f>IF(Overall!O1049&lt;&gt;"", DATEVALUE(Overall!O1049), "")</f>
        <v>45856</v>
      </c>
      <c r="S1047" s="7">
        <f>IF(Overall!O1049&lt;&gt;"", DATEVALUE(Overall!O1049), "")</f>
        <v>45856</v>
      </c>
      <c r="T1047" s="5">
        <f t="shared" si="33"/>
        <v>1</v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>
        <f>IF(Overall!$A1049&lt;&gt;"",IF(AND(MONTH($O1047) &lt;= 9, MONTH($P1047) &gt;= 9), IF($T1047 &lt;&gt; "", $H1047/$T1047, ""), ""),"")</f>
        <v>500000</v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>
        <f ca="1">IFERROR(IF(AND(NOW()&lt;= EOMONTH(DATE(YEAR($P1047),9, 1), 0), Overall!$A1049&lt;&gt;"", MONTH($O1047) &lt;= 9, MONTH($P1047) &gt;= 9), IF($T1047 &lt;&gt; "", $H1047/$T1047, ""), ""), "")</f>
        <v>500000</v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500000</v>
      </c>
    </row>
    <row r="1048" spans="1:46" x14ac:dyDescent="0.25">
      <c r="A1048" t="str">
        <f>_xlfn.VALUETOTEXT(Overall!A1050)</f>
        <v>FY2025 PCHP</v>
      </c>
      <c r="B1048" s="8">
        <f>IF(Overall!B1050&lt;&gt;"", VALUE(Overall!B1050), "")</f>
        <v>198</v>
      </c>
      <c r="C1048" s="5" t="str">
        <f>IF(Overall!C1050&lt;&gt;"",_xlfn.VALUETOTEXT(Overall!C1050),"")</f>
        <v>25-2407-1308-25SCBS-PS-HZ-198</v>
      </c>
      <c r="D1048" s="5" t="str">
        <f>_xlfn.VALUETOTEXT(Overall!D1050)</f>
        <v>HZ</v>
      </c>
      <c r="E1048" s="5" t="str">
        <f>IF(Overall!Q1050&lt;&gt;"",_xlfn.VALUETOTEXT(Overall!Q1050),"")</f>
        <v>SCBS</v>
      </c>
      <c r="F1048" s="5" t="str">
        <f>IF(Overall!E1050&lt;&gt;"",_xlfn.VALUETOTEXT(Overall!E1050),"")</f>
        <v>Standard Chartered Saadiq Berhad</v>
      </c>
      <c r="G1048" s="5" t="str">
        <f>IF(Overall!R1050&lt;&gt;"",_xlfn.VALUETOTEXT(Overall!R1050),"")</f>
        <v>Asian</v>
      </c>
      <c r="H1048" s="6">
        <f>IF(Overall!F1050&lt;&gt;"",VALUE(Overall!F1050),"")</f>
        <v>250000</v>
      </c>
      <c r="I1048" s="6">
        <f>IF(Overall!G1050&lt;&gt;"",VALUE(Overall!G1050),"")</f>
        <v>67</v>
      </c>
      <c r="J1048" s="6">
        <f>IF(Overall!H1050&lt;&gt;"",VALUE(Overall!H1050),"")</f>
        <v>50</v>
      </c>
      <c r="K1048" s="6">
        <f>IF(Overall!I1050&lt;&gt;"",VALUE(Overall!I1050),"")</f>
        <v>2.2999999999999998</v>
      </c>
      <c r="L1048" s="6">
        <f>IF(Overall!J1050&lt;&gt;"",VALUE(Overall!J1050),"")</f>
        <v>0.04</v>
      </c>
      <c r="M1048" s="6">
        <f>IF(Overall!K1050&lt;&gt;"",VALUE(Overall!K1050),"")</f>
        <v>2.2599999999999998</v>
      </c>
      <c r="N1048" s="6">
        <f>IF(Overall!T1050&lt;&gt;"",VALUE(Overall!T1050),"")</f>
        <v>67.84</v>
      </c>
      <c r="O1048" s="7">
        <f>IF(Overall!L1050&lt;&gt;"", DATEVALUE(Overall!L1050), "")</f>
        <v>45901</v>
      </c>
      <c r="P1048" s="7">
        <f>IF(Overall!M1050&lt;&gt;"", DATEVALUE(Overall!M1050), "")</f>
        <v>45930</v>
      </c>
      <c r="Q1048" s="7" t="str">
        <f>IF(Overall!S1050&lt;&gt;"",_xlfn.VALUETOTEXT(Overall!S1050),"")</f>
        <v>Sep</v>
      </c>
      <c r="R1048" s="7">
        <f>IF(Overall!O1050&lt;&gt;"", DATEVALUE(Overall!O1050), "")</f>
        <v>45862</v>
      </c>
      <c r="S1048" s="7">
        <f>IF(Overall!O1050&lt;&gt;"", DATEVALUE(Overall!O1050), "")</f>
        <v>45862</v>
      </c>
      <c r="T1048" s="5">
        <f t="shared" si="33"/>
        <v>1</v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>
        <f>IF(Overall!$A1050&lt;&gt;"",IF(AND(MONTH($O1048) &lt;= 9, MONTH($P1048) &gt;= 9), IF($T1048 &lt;&gt; "", $H1048/$T1048, ""), ""),"")</f>
        <v>250000</v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>
        <f ca="1">IFERROR(IF(AND(NOW()&lt;= EOMONTH(DATE(YEAR($P1048),9, 1), 0), Overall!$A1050&lt;&gt;"", MONTH($O1048) &lt;= 9, MONTH($P1048) &gt;= 9), IF($T1048 &lt;&gt; "", $H1048/$T1048, ""), ""), "")</f>
        <v>250000</v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250000</v>
      </c>
    </row>
    <row r="1049" spans="1:46" x14ac:dyDescent="0.25">
      <c r="A1049" t="str">
        <f>_xlfn.VALUETOTEXT(Overall!A1051)</f>
        <v>FY2025 PCHP</v>
      </c>
      <c r="B1049" s="8">
        <f>IF(Overall!B1051&lt;&gt;"", VALUE(Overall!B1051), "")</f>
        <v>199</v>
      </c>
      <c r="C1049" s="5" t="str">
        <f>IF(Overall!C1051&lt;&gt;"",_xlfn.VALUETOTEXT(Overall!C1051),"")</f>
        <v>25-2407-3107-25PTLCL-PS-DS-199</v>
      </c>
      <c r="D1049" s="5" t="str">
        <f>_xlfn.VALUETOTEXT(Overall!D1051)</f>
        <v>DS</v>
      </c>
      <c r="E1049" s="5" t="str">
        <f>IF(Overall!Q1051&lt;&gt;"",_xlfn.VALUETOTEXT(Overall!Q1051),"")</f>
        <v>PTLCL</v>
      </c>
      <c r="F1049" s="5" t="str">
        <f>IF(Overall!E1051&lt;&gt;"",_xlfn.VALUETOTEXT(Overall!E1051),"")</f>
        <v>PETCO Trading Labuan Co. Ltd</v>
      </c>
      <c r="G1049" s="5" t="str">
        <f>IF(Overall!R1051&lt;&gt;"",_xlfn.VALUETOTEXT(Overall!R1051),"")</f>
        <v>Asian</v>
      </c>
      <c r="H1049" s="6">
        <f>IF(Overall!F1051&lt;&gt;"",VALUE(Overall!F1051),"")</f>
        <v>250000</v>
      </c>
      <c r="I1049" s="6">
        <f>IF(Overall!G1051&lt;&gt;"",VALUE(Overall!G1051),"")</f>
        <v>67</v>
      </c>
      <c r="J1049" s="6">
        <f>IF(Overall!H1051&lt;&gt;"",VALUE(Overall!H1051),"")</f>
        <v>50</v>
      </c>
      <c r="K1049" s="6">
        <f>IF(Overall!I1051&lt;&gt;"",VALUE(Overall!I1051),"")</f>
        <v>2.42</v>
      </c>
      <c r="L1049" s="6">
        <f>IF(Overall!J1051&lt;&gt;"",VALUE(Overall!J1051),"")</f>
        <v>0.11</v>
      </c>
      <c r="M1049" s="6">
        <f>IF(Overall!K1051&lt;&gt;"",VALUE(Overall!K1051),"")</f>
        <v>2.31</v>
      </c>
      <c r="N1049" s="6">
        <f>IF(Overall!T1051&lt;&gt;"",VALUE(Overall!T1051),"")</f>
        <v>67.8</v>
      </c>
      <c r="O1049" s="7">
        <f>IF(Overall!L1051&lt;&gt;"", DATEVALUE(Overall!L1051), "")</f>
        <v>45901</v>
      </c>
      <c r="P1049" s="7">
        <f>IF(Overall!M1051&lt;&gt;"", DATEVALUE(Overall!M1051), "")</f>
        <v>45930</v>
      </c>
      <c r="Q1049" s="7" t="str">
        <f>IF(Overall!S1051&lt;&gt;"",_xlfn.VALUETOTEXT(Overall!S1051),"")</f>
        <v>Sep</v>
      </c>
      <c r="R1049" s="7">
        <f>IF(Overall!O1051&lt;&gt;"", DATEVALUE(Overall!O1051), "")</f>
        <v>45862</v>
      </c>
      <c r="S1049" s="7">
        <f>IF(Overall!O1051&lt;&gt;"", DATEVALUE(Overall!O1051), "")</f>
        <v>45862</v>
      </c>
      <c r="T1049" s="5">
        <f t="shared" si="33"/>
        <v>1</v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>
        <f>IF(Overall!$A1051&lt;&gt;"",IF(AND(MONTH($O1049) &lt;= 9, MONTH($P1049) &gt;= 9), IF($T1049 &lt;&gt; "", $H1049/$T1049, ""), ""),"")</f>
        <v>250000</v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>
        <f ca="1">IFERROR(IF(AND(NOW()&lt;= EOMONTH(DATE(YEAR($P1049),9, 1), 0), Overall!$A1051&lt;&gt;"", MONTH($O1049) &lt;= 9, MONTH($P1049) &gt;= 9), IF($T1049 &lt;&gt; "", $H1049/$T1049, ""), ""), "")</f>
        <v>250000</v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250000</v>
      </c>
    </row>
    <row r="1050" spans="1:46" x14ac:dyDescent="0.25">
      <c r="A1050" t="str">
        <f>_xlfn.VALUETOTEXT(Overall!A1052)</f>
        <v>FY2025 PCHP</v>
      </c>
      <c r="B1050" s="8">
        <f>IF(Overall!B1052&lt;&gt;"", VALUE(Overall!B1052), "")</f>
        <v>200</v>
      </c>
      <c r="C1050" s="5" t="str">
        <f>IF(Overall!C1052&lt;&gt;"",_xlfn.VALUETOTEXT(Overall!C1052),"")</f>
        <v>25-2407-1308-25MLIL-PS-DS-200</v>
      </c>
      <c r="D1050" s="5" t="str">
        <f>_xlfn.VALUETOTEXT(Overall!D1052)</f>
        <v>DS</v>
      </c>
      <c r="E1050" s="5" t="str">
        <f>IF(Overall!Q1052&lt;&gt;"",_xlfn.VALUETOTEXT(Overall!Q1052),"")</f>
        <v>MLIL</v>
      </c>
      <c r="F1050" s="5" t="str">
        <f>IF(Overall!E1052&lt;&gt;"",_xlfn.VALUETOTEXT(Overall!E1052),"")</f>
        <v>Merrill Lynch International</v>
      </c>
      <c r="G1050" s="5" t="str">
        <f>IF(Overall!R1052&lt;&gt;"",_xlfn.VALUETOTEXT(Overall!R1052),"")</f>
        <v>Asian</v>
      </c>
      <c r="H1050" s="6">
        <f>IF(Overall!F1052&lt;&gt;"",VALUE(Overall!F1052),"")</f>
        <v>250000</v>
      </c>
      <c r="I1050" s="6">
        <f>IF(Overall!G1052&lt;&gt;"",VALUE(Overall!G1052),"")</f>
        <v>67</v>
      </c>
      <c r="J1050" s="6">
        <f>IF(Overall!H1052&lt;&gt;"",VALUE(Overall!H1052),"")</f>
        <v>50</v>
      </c>
      <c r="K1050" s="6">
        <f>IF(Overall!I1052&lt;&gt;"",VALUE(Overall!I1052),"")</f>
        <v>2.39</v>
      </c>
      <c r="L1050" s="6">
        <f>IF(Overall!J1052&lt;&gt;"",VALUE(Overall!J1052),"")</f>
        <v>0.1</v>
      </c>
      <c r="M1050" s="6">
        <f>IF(Overall!K1052&lt;&gt;"",VALUE(Overall!K1052),"")</f>
        <v>2.29</v>
      </c>
      <c r="N1050" s="6">
        <f>IF(Overall!T1052&lt;&gt;"",VALUE(Overall!T1052),"")</f>
        <v>67.81</v>
      </c>
      <c r="O1050" s="7">
        <f>IF(Overall!L1052&lt;&gt;"", DATEVALUE(Overall!L1052), "")</f>
        <v>45901</v>
      </c>
      <c r="P1050" s="7">
        <f>IF(Overall!M1052&lt;&gt;"", DATEVALUE(Overall!M1052), "")</f>
        <v>45930</v>
      </c>
      <c r="Q1050" s="7" t="str">
        <f>IF(Overall!S1052&lt;&gt;"",_xlfn.VALUETOTEXT(Overall!S1052),"")</f>
        <v>Sep</v>
      </c>
      <c r="R1050" s="7">
        <f>IF(Overall!O1052&lt;&gt;"", DATEVALUE(Overall!O1052), "")</f>
        <v>45862</v>
      </c>
      <c r="S1050" s="7">
        <f>IF(Overall!O1052&lt;&gt;"", DATEVALUE(Overall!O1052), "")</f>
        <v>45862</v>
      </c>
      <c r="T1050" s="5">
        <f t="shared" si="33"/>
        <v>1</v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>
        <f>IF(Overall!$A1052&lt;&gt;"",IF(AND(MONTH($O1050) &lt;= 9, MONTH($P1050) &gt;= 9), IF($T1050 &lt;&gt; "", $H1050/$T1050, ""), ""),"")</f>
        <v>250000</v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>
        <f ca="1">IFERROR(IF(AND(NOW()&lt;= EOMONTH(DATE(YEAR($P1050),9, 1), 0), Overall!$A1052&lt;&gt;"", MONTH($O1050) &lt;= 9, MONTH($P1050) &gt;= 9), IF($T1050 &lt;&gt; "", $H1050/$T1050, ""), ""), "")</f>
        <v>250000</v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250000</v>
      </c>
    </row>
    <row r="1051" spans="1:46" x14ac:dyDescent="0.25">
      <c r="A1051" t="str">
        <f>_xlfn.VALUETOTEXT(Overall!A1053)</f>
        <v>FY2025 PCHP</v>
      </c>
      <c r="B1051" s="8">
        <f>IF(Overall!B1053&lt;&gt;"", VALUE(Overall!B1053), "")</f>
        <v>201</v>
      </c>
      <c r="C1051" s="5" t="str">
        <f>IF(Overall!C1053&lt;&gt;"",_xlfn.VALUETOTEXT(Overall!C1053),"")</f>
        <v>25-2407-1308-25MSCG-PS-HZ-201</v>
      </c>
      <c r="D1051" s="5" t="str">
        <f>_xlfn.VALUETOTEXT(Overall!D1053)</f>
        <v>HZ</v>
      </c>
      <c r="E1051" s="5" t="str">
        <f>IF(Overall!Q1053&lt;&gt;"",_xlfn.VALUETOTEXT(Overall!Q1053),"")</f>
        <v>MSCG</v>
      </c>
      <c r="F1051" s="5" t="str">
        <f>IF(Overall!E1053&lt;&gt;"",_xlfn.VALUETOTEXT(Overall!E1053),"")</f>
        <v>Morgan Stanley Capital Group (Singapore) Pte</v>
      </c>
      <c r="G1051" s="5" t="str">
        <f>IF(Overall!R1053&lt;&gt;"",_xlfn.VALUETOTEXT(Overall!R1053),"")</f>
        <v>Asian</v>
      </c>
      <c r="H1051" s="6">
        <f>IF(Overall!F1053&lt;&gt;"",VALUE(Overall!F1053),"")</f>
        <v>250000</v>
      </c>
      <c r="I1051" s="6">
        <f>IF(Overall!G1053&lt;&gt;"",VALUE(Overall!G1053),"")</f>
        <v>67</v>
      </c>
      <c r="J1051" s="6">
        <f>IF(Overall!H1053&lt;&gt;"",VALUE(Overall!H1053),"")</f>
        <v>50</v>
      </c>
      <c r="K1051" s="6">
        <f>IF(Overall!I1053&lt;&gt;"",VALUE(Overall!I1053),"")</f>
        <v>2.41</v>
      </c>
      <c r="L1051" s="6">
        <f>IF(Overall!J1053&lt;&gt;"",VALUE(Overall!J1053),"")</f>
        <v>0.1</v>
      </c>
      <c r="M1051" s="6">
        <f>IF(Overall!K1053&lt;&gt;"",VALUE(Overall!K1053),"")</f>
        <v>2.31</v>
      </c>
      <c r="N1051" s="6">
        <f>IF(Overall!T1053&lt;&gt;"",VALUE(Overall!T1053),"")</f>
        <v>67.83</v>
      </c>
      <c r="O1051" s="7">
        <f>IF(Overall!L1053&lt;&gt;"", DATEVALUE(Overall!L1053), "")</f>
        <v>45901</v>
      </c>
      <c r="P1051" s="7">
        <f>IF(Overall!M1053&lt;&gt;"", DATEVALUE(Overall!M1053), "")</f>
        <v>45930</v>
      </c>
      <c r="Q1051" s="7" t="str">
        <f>IF(Overall!S1053&lt;&gt;"",_xlfn.VALUETOTEXT(Overall!S1053),"")</f>
        <v>Sep</v>
      </c>
      <c r="R1051" s="7">
        <f>IF(Overall!O1053&lt;&gt;"", DATEVALUE(Overall!O1053), "")</f>
        <v>45862</v>
      </c>
      <c r="S1051" s="7">
        <f>IF(Overall!O1053&lt;&gt;"", DATEVALUE(Overall!O1053), "")</f>
        <v>45862</v>
      </c>
      <c r="T1051" s="5">
        <f t="shared" si="33"/>
        <v>1</v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>
        <f>IF(Overall!$A1053&lt;&gt;"",IF(AND(MONTH($O1051) &lt;= 9, MONTH($P1051) &gt;= 9), IF($T1051 &lt;&gt; "", $H1051/$T1051, ""), ""),"")</f>
        <v>250000</v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>
        <f ca="1">IFERROR(IF(AND(NOW()&lt;= EOMONTH(DATE(YEAR($P1051),9, 1), 0), Overall!$A1053&lt;&gt;"", MONTH($O1051) &lt;= 9, MONTH($P1051) &gt;= 9), IF($T1051 &lt;&gt; "", $H1051/$T1051, ""), ""), "")</f>
        <v>250000</v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250000</v>
      </c>
    </row>
    <row r="1052" spans="1:46" x14ac:dyDescent="0.25">
      <c r="A1052" t="str">
        <f>_xlfn.VALUETOTEXT(Overall!A1054)</f>
        <v>FY2025 PCHP</v>
      </c>
      <c r="B1052" s="8">
        <f>IF(Overall!B1054&lt;&gt;"", VALUE(Overall!B1054), "")</f>
        <v>202</v>
      </c>
      <c r="C1052" s="5" t="str">
        <f>IF(Overall!C1054&lt;&gt;"",_xlfn.VALUETOTEXT(Overall!C1054),"")</f>
        <v>25-2407-1308-25CIMI-PS-HZ-202</v>
      </c>
      <c r="D1052" s="5" t="str">
        <f>_xlfn.VALUETOTEXT(Overall!D1054)</f>
        <v>HZ</v>
      </c>
      <c r="E1052" s="5" t="str">
        <f>IF(Overall!Q1054&lt;&gt;"",_xlfn.VALUETOTEXT(Overall!Q1054),"")</f>
        <v>CIMI</v>
      </c>
      <c r="F1052" s="5" t="str">
        <f>IF(Overall!E1054&lt;&gt;"",_xlfn.VALUETOTEXT(Overall!E1054),"")</f>
        <v>CIMB Islamic Bank Berhad</v>
      </c>
      <c r="G1052" s="5" t="str">
        <f>IF(Overall!R1054&lt;&gt;"",_xlfn.VALUETOTEXT(Overall!R1054),"")</f>
        <v>Asian</v>
      </c>
      <c r="H1052" s="6">
        <f>IF(Overall!F1054&lt;&gt;"",VALUE(Overall!F1054),"")</f>
        <v>500000</v>
      </c>
      <c r="I1052" s="6">
        <f>IF(Overall!G1054&lt;&gt;"",VALUE(Overall!G1054),"")</f>
        <v>65</v>
      </c>
      <c r="J1052" s="6">
        <f>IF(Overall!H1054&lt;&gt;"",VALUE(Overall!H1054),"")</f>
        <v>50</v>
      </c>
      <c r="K1052" s="6">
        <f>IF(Overall!I1054&lt;&gt;"",VALUE(Overall!I1054),"")</f>
        <v>2.5099999999999998</v>
      </c>
      <c r="L1052" s="6">
        <f>IF(Overall!J1054&lt;&gt;"",VALUE(Overall!J1054),"")</f>
        <v>0.25</v>
      </c>
      <c r="M1052" s="6">
        <f>IF(Overall!K1054&lt;&gt;"",VALUE(Overall!K1054),"")</f>
        <v>2.2599999999999998</v>
      </c>
      <c r="N1052" s="6">
        <f>IF(Overall!T1054&lt;&gt;"",VALUE(Overall!T1054),"")</f>
        <v>67.319999999999993</v>
      </c>
      <c r="O1052" s="7">
        <f>IF(Overall!L1054&lt;&gt;"", DATEVALUE(Overall!L1054), "")</f>
        <v>45931</v>
      </c>
      <c r="P1052" s="7">
        <f>IF(Overall!M1054&lt;&gt;"", DATEVALUE(Overall!M1054), "")</f>
        <v>45961</v>
      </c>
      <c r="Q1052" s="7" t="str">
        <f>IF(Overall!S1054&lt;&gt;"",_xlfn.VALUETOTEXT(Overall!S1054),"")</f>
        <v>Oct</v>
      </c>
      <c r="R1052" s="7">
        <f>IF(Overall!O1054&lt;&gt;"", DATEVALUE(Overall!O1054), "")</f>
        <v>45862</v>
      </c>
      <c r="S1052" s="7">
        <f>IF(Overall!O1054&lt;&gt;"", DATEVALUE(Overall!O1054), "")</f>
        <v>45862</v>
      </c>
      <c r="T1052" s="5">
        <f t="shared" si="33"/>
        <v>1</v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>
        <f>IF(Overall!$A1054&lt;&gt;"",IF(AND(MONTH($O1052) &lt;= 10, MONTH($P1052) &gt;= 10), IF($T1052 &lt;&gt; "", $H1052/$T1052, ""), ""),"")</f>
        <v>500000</v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>
        <f ca="1">IFERROR(IF(AND(NOW()&lt;= EOMONTH(DATE(YEAR($P1052),10, 1), 0), Overall!$A1054&lt;&gt;"", MONTH($O1052) &lt;= 10, MONTH($P1052) &gt;= 10), IF($T1052 &lt;&gt; "", $H1052/$T1052, ""), ""), "")</f>
        <v>500000</v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500000</v>
      </c>
    </row>
    <row r="1053" spans="1:46" x14ac:dyDescent="0.25">
      <c r="A1053" t="str">
        <f>_xlfn.VALUETOTEXT(Overall!A1055)</f>
        <v>FY2025 PCHP</v>
      </c>
      <c r="B1053" s="8">
        <f>IF(Overall!B1055&lt;&gt;"", VALUE(Overall!B1055), "")</f>
        <v>203</v>
      </c>
      <c r="C1053" s="5" t="str">
        <f>IF(Overall!C1055&lt;&gt;"",_xlfn.VALUETOTEXT(Overall!C1055),"")</f>
        <v>25-2407-3107-25PTLCL-PS-DS-203</v>
      </c>
      <c r="D1053" s="5" t="str">
        <f>_xlfn.VALUETOTEXT(Overall!D1055)</f>
        <v>DS</v>
      </c>
      <c r="E1053" s="5" t="str">
        <f>IF(Overall!Q1055&lt;&gt;"",_xlfn.VALUETOTEXT(Overall!Q1055),"")</f>
        <v>PTLCL</v>
      </c>
      <c r="F1053" s="5" t="str">
        <f>IF(Overall!E1055&lt;&gt;"",_xlfn.VALUETOTEXT(Overall!E1055),"")</f>
        <v>PETCO Trading Labuan Co. Ltd</v>
      </c>
      <c r="G1053" s="5" t="str">
        <f>IF(Overall!R1055&lt;&gt;"",_xlfn.VALUETOTEXT(Overall!R1055),"")</f>
        <v>Asian</v>
      </c>
      <c r="H1053" s="6">
        <f>IF(Overall!F1055&lt;&gt;"",VALUE(Overall!F1055),"")</f>
        <v>500000</v>
      </c>
      <c r="I1053" s="6">
        <f>IF(Overall!G1055&lt;&gt;"",VALUE(Overall!G1055),"")</f>
        <v>65</v>
      </c>
      <c r="J1053" s="6">
        <f>IF(Overall!H1055&lt;&gt;"",VALUE(Overall!H1055),"")</f>
        <v>50</v>
      </c>
      <c r="K1053" s="6">
        <f>IF(Overall!I1055&lt;&gt;"",VALUE(Overall!I1055),"")</f>
        <v>2.54</v>
      </c>
      <c r="L1053" s="6">
        <f>IF(Overall!J1055&lt;&gt;"",VALUE(Overall!J1055),"")</f>
        <v>0.25</v>
      </c>
      <c r="M1053" s="6">
        <f>IF(Overall!K1055&lt;&gt;"",VALUE(Overall!K1055),"")</f>
        <v>2.29</v>
      </c>
      <c r="N1053" s="6">
        <f>IF(Overall!T1055&lt;&gt;"",VALUE(Overall!T1055),"")</f>
        <v>67.3</v>
      </c>
      <c r="O1053" s="7">
        <f>IF(Overall!L1055&lt;&gt;"", DATEVALUE(Overall!L1055), "")</f>
        <v>45931</v>
      </c>
      <c r="P1053" s="7">
        <f>IF(Overall!M1055&lt;&gt;"", DATEVALUE(Overall!M1055), "")</f>
        <v>45961</v>
      </c>
      <c r="Q1053" s="7" t="str">
        <f>IF(Overall!S1055&lt;&gt;"",_xlfn.VALUETOTEXT(Overall!S1055),"")</f>
        <v>Oct</v>
      </c>
      <c r="R1053" s="7">
        <f>IF(Overall!O1055&lt;&gt;"", DATEVALUE(Overall!O1055), "")</f>
        <v>45862</v>
      </c>
      <c r="S1053" s="7">
        <f>IF(Overall!O1055&lt;&gt;"", DATEVALUE(Overall!O1055), "")</f>
        <v>45862</v>
      </c>
      <c r="T1053" s="5">
        <f t="shared" si="33"/>
        <v>1</v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>
        <f>IF(Overall!$A1055&lt;&gt;"",IF(AND(MONTH($O1053) &lt;= 10, MONTH($P1053) &gt;= 10), IF($T1053 &lt;&gt; "", $H1053/$T1053, ""), ""),"")</f>
        <v>500000</v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>
        <f ca="1">IFERROR(IF(AND(NOW()&lt;= EOMONTH(DATE(YEAR($P1053),10, 1), 0), Overall!$A1055&lt;&gt;"", MONTH($O1053) &lt;= 10, MONTH($P1053) &gt;= 10), IF($T1053 &lt;&gt; "", $H1053/$T1053, ""), ""), "")</f>
        <v>500000</v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500000</v>
      </c>
    </row>
    <row r="1054" spans="1:46" x14ac:dyDescent="0.25">
      <c r="A1054" t="str">
        <f>_xlfn.VALUETOTEXT(Overall!A1056)</f>
        <v>FY2025 PCHP</v>
      </c>
      <c r="B1054" s="8">
        <f>IF(Overall!B1056&lt;&gt;"", VALUE(Overall!B1056), "")</f>
        <v>204</v>
      </c>
      <c r="C1054" s="5" t="str">
        <f>IF(Overall!C1056&lt;&gt;"",_xlfn.VALUETOTEXT(Overall!C1056),"")</f>
        <v>25-2507-1408-25JPMC-PS-EG-204</v>
      </c>
      <c r="D1054" s="5" t="str">
        <f>_xlfn.VALUETOTEXT(Overall!D1056)</f>
        <v>EG</v>
      </c>
      <c r="E1054" s="5" t="str">
        <f>IF(Overall!Q1056&lt;&gt;"",_xlfn.VALUETOTEXT(Overall!Q1056),"")</f>
        <v>JPMC</v>
      </c>
      <c r="F1054" s="5" t="str">
        <f>IF(Overall!E1056&lt;&gt;"",_xlfn.VALUETOTEXT(Overall!E1056),"")</f>
        <v>JP Morgan Chase Bank NA</v>
      </c>
      <c r="G1054" s="5" t="str">
        <f>IF(Overall!R1056&lt;&gt;"",_xlfn.VALUETOTEXT(Overall!R1056),"")</f>
        <v>Asian</v>
      </c>
      <c r="H1054" s="6">
        <f>IF(Overall!F1056&lt;&gt;"",VALUE(Overall!F1056),"")</f>
        <v>250000</v>
      </c>
      <c r="I1054" s="6">
        <f>IF(Overall!G1056&lt;&gt;"",VALUE(Overall!G1056),"")</f>
        <v>67</v>
      </c>
      <c r="J1054" s="6">
        <f>IF(Overall!H1056&lt;&gt;"",VALUE(Overall!H1056),"")</f>
        <v>55</v>
      </c>
      <c r="K1054" s="6">
        <f>IF(Overall!I1056&lt;&gt;"",VALUE(Overall!I1056),"")</f>
        <v>3.16</v>
      </c>
      <c r="L1054" s="6">
        <f>IF(Overall!J1056&lt;&gt;"",VALUE(Overall!J1056),"")</f>
        <v>0.4</v>
      </c>
      <c r="M1054" s="6">
        <f>IF(Overall!K1056&lt;&gt;"",VALUE(Overall!K1056),"")</f>
        <v>2.76</v>
      </c>
      <c r="N1054" s="6">
        <f>IF(Overall!T1056&lt;&gt;"",VALUE(Overall!T1056),"")</f>
        <v>67.599999999999994</v>
      </c>
      <c r="O1054" s="7">
        <f>IF(Overall!L1056&lt;&gt;"", DATEVALUE(Overall!L1056), "")</f>
        <v>45931</v>
      </c>
      <c r="P1054" s="7">
        <f>IF(Overall!M1056&lt;&gt;"", DATEVALUE(Overall!M1056), "")</f>
        <v>45961</v>
      </c>
      <c r="Q1054" s="7" t="str">
        <f>IF(Overall!S1056&lt;&gt;"",_xlfn.VALUETOTEXT(Overall!S1056),"")</f>
        <v>Oct</v>
      </c>
      <c r="R1054" s="7">
        <f>IF(Overall!O1056&lt;&gt;"", DATEVALUE(Overall!O1056), "")</f>
        <v>45863</v>
      </c>
      <c r="S1054" s="7">
        <f>IF(Overall!O1056&lt;&gt;"", DATEVALUE(Overall!O1056), "")</f>
        <v>45863</v>
      </c>
      <c r="T1054" s="5">
        <f t="shared" si="33"/>
        <v>1</v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>
        <f>IF(Overall!$A1056&lt;&gt;"",IF(AND(MONTH($O1054) &lt;= 10, MONTH($P1054) &gt;= 10), IF($T1054 &lt;&gt; "", $H1054/$T1054, ""), ""),"")</f>
        <v>250000</v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>
        <f ca="1">IFERROR(IF(AND(NOW()&lt;= EOMONTH(DATE(YEAR($P1054),10, 1), 0), Overall!$A1056&lt;&gt;"", MONTH($O1054) &lt;= 10, MONTH($P1054) &gt;= 10), IF($T1054 &lt;&gt; "", $H1054/$T1054, ""), ""), "")</f>
        <v>250000</v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250000</v>
      </c>
    </row>
    <row r="1055" spans="1:46" x14ac:dyDescent="0.25">
      <c r="A1055" t="str">
        <f>_xlfn.VALUETOTEXT(Overall!A1057)</f>
        <v>FY2025 PCHP</v>
      </c>
      <c r="B1055" s="8">
        <f>IF(Overall!B1057&lt;&gt;"", VALUE(Overall!B1057), "")</f>
        <v>205</v>
      </c>
      <c r="C1055" s="5" t="str">
        <f>IF(Overall!C1057&lt;&gt;"",_xlfn.VALUETOTEXT(Overall!C1057),"")</f>
        <v>25-2507-1408-25CIMB-PS-DS-205</v>
      </c>
      <c r="D1055" s="5" t="str">
        <f>_xlfn.VALUETOTEXT(Overall!D1057)</f>
        <v>DS</v>
      </c>
      <c r="E1055" s="5" t="str">
        <f>IF(Overall!Q1057&lt;&gt;"",_xlfn.VALUETOTEXT(Overall!Q1057),"")</f>
        <v>CIMB</v>
      </c>
      <c r="F1055" s="5" t="str">
        <f>IF(Overall!E1057&lt;&gt;"",_xlfn.VALUETOTEXT(Overall!E1057),"")</f>
        <v>CIMB Bank Bhd</v>
      </c>
      <c r="G1055" s="5" t="str">
        <f>IF(Overall!R1057&lt;&gt;"",_xlfn.VALUETOTEXT(Overall!R1057),"")</f>
        <v>Asian</v>
      </c>
      <c r="H1055" s="6">
        <f>IF(Overall!F1057&lt;&gt;"",VALUE(Overall!F1057),"")</f>
        <v>250000</v>
      </c>
      <c r="I1055" s="6">
        <f>IF(Overall!G1057&lt;&gt;"",VALUE(Overall!G1057),"")</f>
        <v>67</v>
      </c>
      <c r="J1055" s="6">
        <f>IF(Overall!H1057&lt;&gt;"",VALUE(Overall!H1057),"")</f>
        <v>55</v>
      </c>
      <c r="K1055" s="6">
        <f>IF(Overall!I1057&lt;&gt;"",VALUE(Overall!I1057),"")</f>
        <v>3.24</v>
      </c>
      <c r="L1055" s="6">
        <f>IF(Overall!J1057&lt;&gt;"",VALUE(Overall!J1057),"")</f>
        <v>0.47</v>
      </c>
      <c r="M1055" s="6">
        <f>IF(Overall!K1057&lt;&gt;"",VALUE(Overall!K1057),"")</f>
        <v>2.77</v>
      </c>
      <c r="N1055" s="6">
        <f>IF(Overall!T1057&lt;&gt;"",VALUE(Overall!T1057),"")</f>
        <v>67.56</v>
      </c>
      <c r="O1055" s="7">
        <f>IF(Overall!L1057&lt;&gt;"", DATEVALUE(Overall!L1057), "")</f>
        <v>45931</v>
      </c>
      <c r="P1055" s="7">
        <f>IF(Overall!M1057&lt;&gt;"", DATEVALUE(Overall!M1057), "")</f>
        <v>45961</v>
      </c>
      <c r="Q1055" s="7" t="str">
        <f>IF(Overall!S1057&lt;&gt;"",_xlfn.VALUETOTEXT(Overall!S1057),"")</f>
        <v>Oct</v>
      </c>
      <c r="R1055" s="7">
        <f>IF(Overall!O1057&lt;&gt;"", DATEVALUE(Overall!O1057), "")</f>
        <v>45863</v>
      </c>
      <c r="S1055" s="7">
        <f>IF(Overall!O1057&lt;&gt;"", DATEVALUE(Overall!O1057), "")</f>
        <v>45863</v>
      </c>
      <c r="T1055" s="5">
        <f t="shared" si="33"/>
        <v>1</v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>
        <f>IF(Overall!$A1057&lt;&gt;"",IF(AND(MONTH($O1055) &lt;= 10, MONTH($P1055) &gt;= 10), IF($T1055 &lt;&gt; "", $H1055/$T1055, ""), ""),"")</f>
        <v>250000</v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>
        <f ca="1">IFERROR(IF(AND(NOW()&lt;= EOMONTH(DATE(YEAR($P1055),10, 1), 0), Overall!$A1057&lt;&gt;"", MONTH($O1055) &lt;= 10, MONTH($P1055) &gt;= 10), IF($T1055 &lt;&gt; "", $H1055/$T1055, ""), ""), "")</f>
        <v>250000</v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250000</v>
      </c>
    </row>
    <row r="1056" spans="1:46" x14ac:dyDescent="0.25">
      <c r="A1056" t="str">
        <f>_xlfn.VALUETOTEXT(Overall!A1058)</f>
        <v>FY2025 PCHP</v>
      </c>
      <c r="B1056" s="8">
        <f>IF(Overall!B1058&lt;&gt;"", VALUE(Overall!B1058), "")</f>
        <v>206</v>
      </c>
      <c r="C1056" s="5" t="str">
        <f>IF(Overall!C1058&lt;&gt;"",_xlfn.VALUETOTEXT(Overall!C1058),"")</f>
        <v>25-2507-0108-25PTLCL-PS-HZ-206</v>
      </c>
      <c r="D1056" s="5" t="str">
        <f>_xlfn.VALUETOTEXT(Overall!D1058)</f>
        <v>HZ</v>
      </c>
      <c r="E1056" s="5" t="str">
        <f>IF(Overall!Q1058&lt;&gt;"",_xlfn.VALUETOTEXT(Overall!Q1058),"")</f>
        <v>PTLCL</v>
      </c>
      <c r="F1056" s="5" t="str">
        <f>IF(Overall!E1058&lt;&gt;"",_xlfn.VALUETOTEXT(Overall!E1058),"")</f>
        <v>PETCO Trading Labuan Co. Ltd</v>
      </c>
      <c r="G1056" s="5" t="str">
        <f>IF(Overall!R1058&lt;&gt;"",_xlfn.VALUETOTEXT(Overall!R1058),"")</f>
        <v>Asian</v>
      </c>
      <c r="H1056" s="6">
        <f>IF(Overall!F1058&lt;&gt;"",VALUE(Overall!F1058),"")</f>
        <v>250000</v>
      </c>
      <c r="I1056" s="6">
        <f>IF(Overall!G1058&lt;&gt;"",VALUE(Overall!G1058),"")</f>
        <v>67</v>
      </c>
      <c r="J1056" s="6">
        <f>IF(Overall!H1058&lt;&gt;"",VALUE(Overall!H1058),"")</f>
        <v>55</v>
      </c>
      <c r="K1056" s="6">
        <f>IF(Overall!I1058&lt;&gt;"",VALUE(Overall!I1058),"")</f>
        <v>3.25</v>
      </c>
      <c r="L1056" s="6">
        <f>IF(Overall!J1058&lt;&gt;"",VALUE(Overall!J1058),"")</f>
        <v>0.47</v>
      </c>
      <c r="M1056" s="6">
        <f>IF(Overall!K1058&lt;&gt;"",VALUE(Overall!K1058),"")</f>
        <v>2.78</v>
      </c>
      <c r="N1056" s="6">
        <f>IF(Overall!T1058&lt;&gt;"",VALUE(Overall!T1058),"")</f>
        <v>67.59</v>
      </c>
      <c r="O1056" s="7">
        <f>IF(Overall!L1058&lt;&gt;"", DATEVALUE(Overall!L1058), "")</f>
        <v>45931</v>
      </c>
      <c r="P1056" s="7">
        <f>IF(Overall!M1058&lt;&gt;"", DATEVALUE(Overall!M1058), "")</f>
        <v>45961</v>
      </c>
      <c r="Q1056" s="7" t="str">
        <f>IF(Overall!S1058&lt;&gt;"",_xlfn.VALUETOTEXT(Overall!S1058),"")</f>
        <v>Oct</v>
      </c>
      <c r="R1056" s="7">
        <f>IF(Overall!O1058&lt;&gt;"", DATEVALUE(Overall!O1058), "")</f>
        <v>45863</v>
      </c>
      <c r="S1056" s="7">
        <f>IF(Overall!O1058&lt;&gt;"", DATEVALUE(Overall!O1058), "")</f>
        <v>45863</v>
      </c>
      <c r="T1056" s="5">
        <f t="shared" si="33"/>
        <v>1</v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>
        <f>IF(Overall!$A1058&lt;&gt;"",IF(AND(MONTH($O1056) &lt;= 10, MONTH($P1056) &gt;= 10), IF($T1056 &lt;&gt; "", $H1056/$T1056, ""), ""),"")</f>
        <v>250000</v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>
        <f ca="1">IFERROR(IF(AND(NOW()&lt;= EOMONTH(DATE(YEAR($P1056),10, 1), 0), Overall!$A1058&lt;&gt;"", MONTH($O1056) &lt;= 10, MONTH($P1056) &gt;= 10), IF($T1056 &lt;&gt; "", $H1056/$T1056, ""), ""), "")</f>
        <v>250000</v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250000</v>
      </c>
    </row>
    <row r="1057" spans="1:46" x14ac:dyDescent="0.25">
      <c r="A1057" t="str">
        <f>_xlfn.VALUETOTEXT(Overall!A1059)</f>
        <v>FY2025 PCHP</v>
      </c>
      <c r="B1057" s="8">
        <f>IF(Overall!B1059&lt;&gt;"", VALUE(Overall!B1059), "")</f>
        <v>207</v>
      </c>
      <c r="C1057" s="5" t="str">
        <f>IF(Overall!C1059&lt;&gt;"",_xlfn.VALUETOTEXT(Overall!C1059),"")</f>
        <v>25-2507-1408-25BNPP-PS-HZ-207</v>
      </c>
      <c r="D1057" s="5" t="str">
        <f>_xlfn.VALUETOTEXT(Overall!D1059)</f>
        <v>HZ</v>
      </c>
      <c r="E1057" s="5" t="str">
        <f>IF(Overall!Q1059&lt;&gt;"",_xlfn.VALUETOTEXT(Overall!Q1059),"")</f>
        <v>BNPP</v>
      </c>
      <c r="F1057" s="5" t="str">
        <f>IF(Overall!E1059&lt;&gt;"",_xlfn.VALUETOTEXT(Overall!E1059),"")</f>
        <v>BNP Paribas SA</v>
      </c>
      <c r="G1057" s="5" t="str">
        <f>IF(Overall!R1059&lt;&gt;"",_xlfn.VALUETOTEXT(Overall!R1059),"")</f>
        <v>Asian</v>
      </c>
      <c r="H1057" s="6">
        <f>IF(Overall!F1059&lt;&gt;"",VALUE(Overall!F1059),"")</f>
        <v>250000</v>
      </c>
      <c r="I1057" s="6">
        <f>IF(Overall!G1059&lt;&gt;"",VALUE(Overall!G1059),"")</f>
        <v>67</v>
      </c>
      <c r="J1057" s="6">
        <f>IF(Overall!H1059&lt;&gt;"",VALUE(Overall!H1059),"")</f>
        <v>55</v>
      </c>
      <c r="K1057" s="6">
        <f>IF(Overall!I1059&lt;&gt;"",VALUE(Overall!I1059),"")</f>
        <v>3.3</v>
      </c>
      <c r="L1057" s="6">
        <f>IF(Overall!J1059&lt;&gt;"",VALUE(Overall!J1059),"")</f>
        <v>0.54</v>
      </c>
      <c r="M1057" s="6">
        <f>IF(Overall!K1059&lt;&gt;"",VALUE(Overall!K1059),"")</f>
        <v>2.76</v>
      </c>
      <c r="N1057" s="6">
        <f>IF(Overall!T1059&lt;&gt;"",VALUE(Overall!T1059),"")</f>
        <v>67.58</v>
      </c>
      <c r="O1057" s="7">
        <f>IF(Overall!L1059&lt;&gt;"", DATEVALUE(Overall!L1059), "")</f>
        <v>45931</v>
      </c>
      <c r="P1057" s="7">
        <f>IF(Overall!M1059&lt;&gt;"", DATEVALUE(Overall!M1059), "")</f>
        <v>45961</v>
      </c>
      <c r="Q1057" s="7" t="str">
        <f>IF(Overall!S1059&lt;&gt;"",_xlfn.VALUETOTEXT(Overall!S1059),"")</f>
        <v>Oct</v>
      </c>
      <c r="R1057" s="7">
        <f>IF(Overall!O1059&lt;&gt;"", DATEVALUE(Overall!O1059), "")</f>
        <v>45863</v>
      </c>
      <c r="S1057" s="7">
        <f>IF(Overall!O1059&lt;&gt;"", DATEVALUE(Overall!O1059), "")</f>
        <v>45863</v>
      </c>
      <c r="T1057" s="5">
        <f t="shared" si="33"/>
        <v>1</v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>
        <f>IF(Overall!$A1059&lt;&gt;"",IF(AND(MONTH($O1057) &lt;= 10, MONTH($P1057) &gt;= 10), IF($T1057 &lt;&gt; "", $H1057/$T1057, ""), ""),"")</f>
        <v>250000</v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>
        <f ca="1">IFERROR(IF(AND(NOW()&lt;= EOMONTH(DATE(YEAR($P1057),10, 1), 0), Overall!$A1059&lt;&gt;"", MONTH($O1057) &lt;= 10, MONTH($P1057) &gt;= 10), IF($T1057 &lt;&gt; "", $H1057/$T1057, ""), ""), "")</f>
        <v>250000</v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250000</v>
      </c>
    </row>
    <row r="1058" spans="1:46" x14ac:dyDescent="0.25">
      <c r="A1058" t="str">
        <f>_xlfn.VALUETOTEXT(Overall!A1060)</f>
        <v>FY2025 PCHP</v>
      </c>
      <c r="B1058" s="8">
        <f>IF(Overall!B1060&lt;&gt;"", VALUE(Overall!B1060), "")</f>
        <v>208</v>
      </c>
      <c r="C1058" s="5" t="str">
        <f>IF(Overall!C1060&lt;&gt;"",_xlfn.VALUETOTEXT(Overall!C1060),"")</f>
        <v>25-2807-0408-25PTLCL-PS-EG-208</v>
      </c>
      <c r="D1058" s="5" t="str">
        <f>_xlfn.VALUETOTEXT(Overall!D1060)</f>
        <v>EG</v>
      </c>
      <c r="E1058" s="5" t="str">
        <f>IF(Overall!Q1060&lt;&gt;"",_xlfn.VALUETOTEXT(Overall!Q1060),"")</f>
        <v>PTLCL</v>
      </c>
      <c r="F1058" s="5" t="str">
        <f>IF(Overall!E1060&lt;&gt;"",_xlfn.VALUETOTEXT(Overall!E1060),"")</f>
        <v>PETCO Trading Labuan Co. Ltd</v>
      </c>
      <c r="G1058" s="5" t="str">
        <f>IF(Overall!R1060&lt;&gt;"",_xlfn.VALUETOTEXT(Overall!R1060),"")</f>
        <v>Asian</v>
      </c>
      <c r="H1058" s="6">
        <f>IF(Overall!F1060&lt;&gt;"",VALUE(Overall!F1060),"")</f>
        <v>250000</v>
      </c>
      <c r="I1058" s="6">
        <f>IF(Overall!G1060&lt;&gt;"",VALUE(Overall!G1060),"")</f>
        <v>65</v>
      </c>
      <c r="J1058" s="6">
        <f>IF(Overall!H1060&lt;&gt;"",VALUE(Overall!H1060),"")</f>
        <v>55</v>
      </c>
      <c r="K1058" s="6">
        <f>IF(Overall!I1060&lt;&gt;"",VALUE(Overall!I1060),"")</f>
        <v>3.3</v>
      </c>
      <c r="L1058" s="6">
        <f>IF(Overall!J1060&lt;&gt;"",VALUE(Overall!J1060),"")</f>
        <v>0.79</v>
      </c>
      <c r="M1058" s="6">
        <f>IF(Overall!K1060&lt;&gt;"",VALUE(Overall!K1060),"")</f>
        <v>2.5099999999999998</v>
      </c>
      <c r="N1058" s="6">
        <f>IF(Overall!T1060&lt;&gt;"",VALUE(Overall!T1060),"")</f>
        <v>66.8</v>
      </c>
      <c r="O1058" s="7">
        <f>IF(Overall!L1060&lt;&gt;"", DATEVALUE(Overall!L1060), "")</f>
        <v>45962</v>
      </c>
      <c r="P1058" s="7">
        <f>IF(Overall!M1060&lt;&gt;"", DATEVALUE(Overall!M1060), "")</f>
        <v>45991</v>
      </c>
      <c r="Q1058" s="7" t="str">
        <f>IF(Overall!S1060&lt;&gt;"",_xlfn.VALUETOTEXT(Overall!S1060),"")</f>
        <v>Nov</v>
      </c>
      <c r="R1058" s="7">
        <f>IF(Overall!O1060&lt;&gt;"", DATEVALUE(Overall!O1060), "")</f>
        <v>45866</v>
      </c>
      <c r="S1058" s="7">
        <f>IF(Overall!O1060&lt;&gt;"", DATEVALUE(Overall!O1060), "")</f>
        <v>45866</v>
      </c>
      <c r="T1058" s="5">
        <f t="shared" si="33"/>
        <v>1</v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>
        <f>IF(Overall!$A1060&lt;&gt;"",IF(AND(MONTH($O1058) &lt;= 11, MONTH($P1058) &gt;= 11), IF($T1058 &lt;&gt; "", $H1058/$T1058, ""), ""),"")</f>
        <v>250000</v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>
        <f ca="1">IFERROR(IF(AND(NOW()&lt;= EOMONTH(DATE(YEAR($P1058),11, 1), 0), Overall!$A1060&lt;&gt;"", MONTH($O1058) &lt;=11, MONTH($P1058) &gt;= 11), IF($T1058 &lt;&gt; "", $H1058/$T1058, ""), ""), "")</f>
        <v>250000</v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250000</v>
      </c>
    </row>
    <row r="1059" spans="1:46" x14ac:dyDescent="0.25">
      <c r="A1059" t="str">
        <f>_xlfn.VALUETOTEXT(Overall!A1061)</f>
        <v>FY2025 PCHP</v>
      </c>
      <c r="B1059" s="8">
        <f>IF(Overall!B1061&lt;&gt;"", VALUE(Overall!B1061), "")</f>
        <v>209</v>
      </c>
      <c r="C1059" s="5" t="str">
        <f>IF(Overall!C1061&lt;&gt;"",_xlfn.VALUETOTEXT(Overall!C1061),"")</f>
        <v>25-2807-1508-25BNPP-PS-HZ-209</v>
      </c>
      <c r="D1059" s="5" t="str">
        <f>_xlfn.VALUETOTEXT(Overall!D1061)</f>
        <v>HZ</v>
      </c>
      <c r="E1059" s="5" t="str">
        <f>IF(Overall!Q1061&lt;&gt;"",_xlfn.VALUETOTEXT(Overall!Q1061),"")</f>
        <v>BNPP</v>
      </c>
      <c r="F1059" s="5" t="str">
        <f>IF(Overall!E1061&lt;&gt;"",_xlfn.VALUETOTEXT(Overall!E1061),"")</f>
        <v>BNP Paribas SA</v>
      </c>
      <c r="G1059" s="5" t="str">
        <f>IF(Overall!R1061&lt;&gt;"",_xlfn.VALUETOTEXT(Overall!R1061),"")</f>
        <v>Asian</v>
      </c>
      <c r="H1059" s="6">
        <f>IF(Overall!F1061&lt;&gt;"",VALUE(Overall!F1061),"")</f>
        <v>250000</v>
      </c>
      <c r="I1059" s="6">
        <f>IF(Overall!G1061&lt;&gt;"",VALUE(Overall!G1061),"")</f>
        <v>65</v>
      </c>
      <c r="J1059" s="6">
        <f>IF(Overall!H1061&lt;&gt;"",VALUE(Overall!H1061),"")</f>
        <v>55</v>
      </c>
      <c r="K1059" s="6">
        <f>IF(Overall!I1061&lt;&gt;"",VALUE(Overall!I1061),"")</f>
        <v>3.28</v>
      </c>
      <c r="L1059" s="6">
        <f>IF(Overall!J1061&lt;&gt;"",VALUE(Overall!J1061),"")</f>
        <v>0.8</v>
      </c>
      <c r="M1059" s="6">
        <f>IF(Overall!K1061&lt;&gt;"",VALUE(Overall!K1061),"")</f>
        <v>2.48</v>
      </c>
      <c r="N1059" s="6">
        <f>IF(Overall!T1061&lt;&gt;"",VALUE(Overall!T1061),"")</f>
        <v>66.849999999999994</v>
      </c>
      <c r="O1059" s="7">
        <f>IF(Overall!L1061&lt;&gt;"", DATEVALUE(Overall!L1061), "")</f>
        <v>45962</v>
      </c>
      <c r="P1059" s="7">
        <f>IF(Overall!M1061&lt;&gt;"", DATEVALUE(Overall!M1061), "")</f>
        <v>45991</v>
      </c>
      <c r="Q1059" s="7" t="str">
        <f>IF(Overall!S1061&lt;&gt;"",_xlfn.VALUETOTEXT(Overall!S1061),"")</f>
        <v>Nov</v>
      </c>
      <c r="R1059" s="7">
        <f>IF(Overall!O1061&lt;&gt;"", DATEVALUE(Overall!O1061), "")</f>
        <v>45866</v>
      </c>
      <c r="S1059" s="7">
        <f>IF(Overall!O1061&lt;&gt;"", DATEVALUE(Overall!O1061), "")</f>
        <v>45866</v>
      </c>
      <c r="T1059" s="5">
        <f t="shared" si="33"/>
        <v>1</v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>
        <f>IF(Overall!$A1061&lt;&gt;"",IF(AND(MONTH($O1059) &lt;= 11, MONTH($P1059) &gt;= 11), IF($T1059 &lt;&gt; "", $H1059/$T1059, ""), ""),"")</f>
        <v>250000</v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>
        <f ca="1">IFERROR(IF(AND(NOW()&lt;= EOMONTH(DATE(YEAR($P1059),11, 1), 0), Overall!$A1061&lt;&gt;"", MONTH($O1059) &lt;=11, MONTH($P1059) &gt;= 11), IF($T1059 &lt;&gt; "", $H1059/$T1059, ""), ""), "")</f>
        <v>250000</v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250000</v>
      </c>
    </row>
    <row r="1060" spans="1:46" x14ac:dyDescent="0.25">
      <c r="A1060" t="str">
        <f>_xlfn.VALUETOTEXT(Overall!A1062)</f>
        <v>FY2025 PCHP</v>
      </c>
      <c r="B1060" s="8">
        <f>IF(Overall!B1062&lt;&gt;"", VALUE(Overall!B1062), "")</f>
        <v>210</v>
      </c>
      <c r="C1060" s="5" t="str">
        <f>IF(Overall!C1062&lt;&gt;"",_xlfn.VALUETOTEXT(Overall!C1062),"")</f>
        <v>25-2807-1508-25CIMB-PS-DS-210</v>
      </c>
      <c r="D1060" s="5" t="str">
        <f>_xlfn.VALUETOTEXT(Overall!D1062)</f>
        <v>DS</v>
      </c>
      <c r="E1060" s="5" t="str">
        <f>IF(Overall!Q1062&lt;&gt;"",_xlfn.VALUETOTEXT(Overall!Q1062),"")</f>
        <v>CIMB</v>
      </c>
      <c r="F1060" s="5" t="str">
        <f>IF(Overall!E1062&lt;&gt;"",_xlfn.VALUETOTEXT(Overall!E1062),"")</f>
        <v>CIMB Bank Bhd</v>
      </c>
      <c r="G1060" s="5" t="str">
        <f>IF(Overall!R1062&lt;&gt;"",_xlfn.VALUETOTEXT(Overall!R1062),"")</f>
        <v>Asian</v>
      </c>
      <c r="H1060" s="6">
        <f>IF(Overall!F1062&lt;&gt;"",VALUE(Overall!F1062),"")</f>
        <v>250000</v>
      </c>
      <c r="I1060" s="6">
        <f>IF(Overall!G1062&lt;&gt;"",VALUE(Overall!G1062),"")</f>
        <v>65</v>
      </c>
      <c r="J1060" s="6">
        <f>IF(Overall!H1062&lt;&gt;"",VALUE(Overall!H1062),"")</f>
        <v>55</v>
      </c>
      <c r="K1060" s="6">
        <f>IF(Overall!I1062&lt;&gt;"",VALUE(Overall!I1062),"")</f>
        <v>3.23</v>
      </c>
      <c r="L1060" s="6">
        <f>IF(Overall!J1062&lt;&gt;"",VALUE(Overall!J1062),"")</f>
        <v>0.72</v>
      </c>
      <c r="M1060" s="6">
        <f>IF(Overall!K1062&lt;&gt;"",VALUE(Overall!K1062),"")</f>
        <v>2.5099999999999998</v>
      </c>
      <c r="N1060" s="6">
        <f>IF(Overall!T1062&lt;&gt;"",VALUE(Overall!T1062),"")</f>
        <v>66.8</v>
      </c>
      <c r="O1060" s="7">
        <f>IF(Overall!L1062&lt;&gt;"", DATEVALUE(Overall!L1062), "")</f>
        <v>45962</v>
      </c>
      <c r="P1060" s="7">
        <f>IF(Overall!M1062&lt;&gt;"", DATEVALUE(Overall!M1062), "")</f>
        <v>45991</v>
      </c>
      <c r="Q1060" s="7" t="str">
        <f>IF(Overall!S1062&lt;&gt;"",_xlfn.VALUETOTEXT(Overall!S1062),"")</f>
        <v>Nov</v>
      </c>
      <c r="R1060" s="7">
        <f>IF(Overall!O1062&lt;&gt;"", DATEVALUE(Overall!O1062), "")</f>
        <v>45866</v>
      </c>
      <c r="S1060" s="7">
        <f>IF(Overall!O1062&lt;&gt;"", DATEVALUE(Overall!O1062), "")</f>
        <v>45866</v>
      </c>
      <c r="T1060" s="5">
        <f t="shared" si="33"/>
        <v>1</v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>
        <f>IF(Overall!$A1062&lt;&gt;"",IF(AND(MONTH($O1060) &lt;= 11, MONTH($P1060) &gt;= 11), IF($T1060 &lt;&gt; "", $H1060/$T1060, ""), ""),"")</f>
        <v>250000</v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>
        <f ca="1">IFERROR(IF(AND(NOW()&lt;= EOMONTH(DATE(YEAR($P1060),11, 1), 0), Overall!$A1062&lt;&gt;"", MONTH($O1060) &lt;=11, MONTH($P1060) &gt;= 11), IF($T1060 &lt;&gt; "", $H1060/$T1060, ""), ""), "")</f>
        <v>250000</v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250000</v>
      </c>
    </row>
    <row r="1061" spans="1:46" x14ac:dyDescent="0.25">
      <c r="A1061" t="str">
        <f>_xlfn.VALUETOTEXT(Overall!A1063)</f>
        <v>FY2025 PCHP</v>
      </c>
      <c r="B1061" s="8">
        <f>IF(Overall!B1063&lt;&gt;"", VALUE(Overall!B1063), "")</f>
        <v>211</v>
      </c>
      <c r="C1061" s="5" t="str">
        <f>IF(Overall!C1063&lt;&gt;"",_xlfn.VALUETOTEXT(Overall!C1063),"")</f>
        <v>25-2807-1508-25CITI-PS-HZ-211</v>
      </c>
      <c r="D1061" s="5" t="str">
        <f>_xlfn.VALUETOTEXT(Overall!D1063)</f>
        <v>HZ</v>
      </c>
      <c r="E1061" s="5" t="str">
        <f>IF(Overall!Q1063&lt;&gt;"",_xlfn.VALUETOTEXT(Overall!Q1063),"")</f>
        <v>CITI</v>
      </c>
      <c r="F1061" s="5" t="str">
        <f>IF(Overall!E1063&lt;&gt;"",_xlfn.VALUETOTEXT(Overall!E1063),"")</f>
        <v>Citibank Bhd</v>
      </c>
      <c r="G1061" s="5" t="str">
        <f>IF(Overall!R1063&lt;&gt;"",_xlfn.VALUETOTEXT(Overall!R1063),"")</f>
        <v>Asian</v>
      </c>
      <c r="H1061" s="6">
        <f>IF(Overall!F1063&lt;&gt;"",VALUE(Overall!F1063),"")</f>
        <v>250000</v>
      </c>
      <c r="I1061" s="6">
        <f>IF(Overall!G1063&lt;&gt;"",VALUE(Overall!G1063),"")</f>
        <v>65</v>
      </c>
      <c r="J1061" s="6">
        <f>IF(Overall!H1063&lt;&gt;"",VALUE(Overall!H1063),"")</f>
        <v>55</v>
      </c>
      <c r="K1061" s="6">
        <f>IF(Overall!I1063&lt;&gt;"",VALUE(Overall!I1063),"")</f>
        <v>3.35</v>
      </c>
      <c r="L1061" s="6">
        <f>IF(Overall!J1063&lt;&gt;"",VALUE(Overall!J1063),"")</f>
        <v>0.84</v>
      </c>
      <c r="M1061" s="6">
        <f>IF(Overall!K1063&lt;&gt;"",VALUE(Overall!K1063),"")</f>
        <v>2.5099999999999998</v>
      </c>
      <c r="N1061" s="6">
        <f>IF(Overall!T1063&lt;&gt;"",VALUE(Overall!T1063),"")</f>
        <v>66.84</v>
      </c>
      <c r="O1061" s="7">
        <f>IF(Overall!L1063&lt;&gt;"", DATEVALUE(Overall!L1063), "")</f>
        <v>45962</v>
      </c>
      <c r="P1061" s="7">
        <f>IF(Overall!M1063&lt;&gt;"", DATEVALUE(Overall!M1063), "")</f>
        <v>45991</v>
      </c>
      <c r="Q1061" s="7" t="str">
        <f>IF(Overall!S1063&lt;&gt;"",_xlfn.VALUETOTEXT(Overall!S1063),"")</f>
        <v>Nov</v>
      </c>
      <c r="R1061" s="7">
        <f>IF(Overall!O1063&lt;&gt;"", DATEVALUE(Overall!O1063), "")</f>
        <v>45866</v>
      </c>
      <c r="S1061" s="7">
        <f>IF(Overall!O1063&lt;&gt;"", DATEVALUE(Overall!O1063), "")</f>
        <v>45866</v>
      </c>
      <c r="T1061" s="5">
        <f t="shared" si="33"/>
        <v>1</v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>
        <f>IF(Overall!$A1063&lt;&gt;"",IF(AND(MONTH($O1061) &lt;= 11, MONTH($P1061) &gt;= 11), IF($T1061 &lt;&gt; "", $H1061/$T1061, ""), ""),"")</f>
        <v>250000</v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>
        <f ca="1">IFERROR(IF(AND(NOW()&lt;= EOMONTH(DATE(YEAR($P1061),11, 1), 0), Overall!$A1063&lt;&gt;"", MONTH($O1061) &lt;=11, MONTH($P1061) &gt;= 11), IF($T1061 &lt;&gt; "", $H1061/$T1061, ""), ""), "")</f>
        <v>250000</v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250000</v>
      </c>
    </row>
    <row r="1062" spans="1:46" x14ac:dyDescent="0.25">
      <c r="A1062" t="str">
        <f>_xlfn.VALUETOTEXT(Overall!A1064)</f>
        <v>FY2025 PCHP</v>
      </c>
      <c r="B1062" s="8">
        <f>IF(Overall!B1064&lt;&gt;"", VALUE(Overall!B1064), "")</f>
        <v>212</v>
      </c>
      <c r="C1062" s="5" t="str">
        <f>IF(Overall!C1064&lt;&gt;"",_xlfn.VALUETOTEXT(Overall!C1064),"")</f>
        <v>25-2807-1508-25SCBB-PS-DS-212</v>
      </c>
      <c r="D1062" s="5" t="str">
        <f>_xlfn.VALUETOTEXT(Overall!D1064)</f>
        <v>DS</v>
      </c>
      <c r="E1062" s="5" t="str">
        <f>IF(Overall!Q1064&lt;&gt;"",_xlfn.VALUETOTEXT(Overall!Q1064),"")</f>
        <v>SCBB</v>
      </c>
      <c r="F1062" s="5" t="str">
        <f>IF(Overall!E1064&lt;&gt;"",_xlfn.VALUETOTEXT(Overall!E1064),"")</f>
        <v>Standard Chartered Bank (M) Bhd</v>
      </c>
      <c r="G1062" s="5" t="str">
        <f>IF(Overall!R1064&lt;&gt;"",_xlfn.VALUETOTEXT(Overall!R1064),"")</f>
        <v>Asian</v>
      </c>
      <c r="H1062" s="6">
        <f>IF(Overall!F1064&lt;&gt;"",VALUE(Overall!F1064),"")</f>
        <v>500000</v>
      </c>
      <c r="I1062" s="6">
        <f>IF(Overall!G1064&lt;&gt;"",VALUE(Overall!G1064),"")</f>
        <v>66</v>
      </c>
      <c r="J1062" s="6">
        <f>IF(Overall!H1064&lt;&gt;"",VALUE(Overall!H1064),"")</f>
        <v>53</v>
      </c>
      <c r="K1062" s="6">
        <f>IF(Overall!I1064&lt;&gt;"",VALUE(Overall!I1064),"")</f>
        <v>2.92</v>
      </c>
      <c r="L1062" s="6">
        <f>IF(Overall!J1064&lt;&gt;"",VALUE(Overall!J1064),"")</f>
        <v>0.38</v>
      </c>
      <c r="M1062" s="6">
        <f>IF(Overall!K1064&lt;&gt;"",VALUE(Overall!K1064),"")</f>
        <v>2.54</v>
      </c>
      <c r="N1062" s="6">
        <f>IF(Overall!T1064&lt;&gt;"",VALUE(Overall!T1064),"")</f>
        <v>67.19</v>
      </c>
      <c r="O1062" s="7">
        <f>IF(Overall!L1064&lt;&gt;"", DATEVALUE(Overall!L1064), "")</f>
        <v>45931</v>
      </c>
      <c r="P1062" s="7">
        <f>IF(Overall!M1064&lt;&gt;"", DATEVALUE(Overall!M1064), "")</f>
        <v>45961</v>
      </c>
      <c r="Q1062" s="7" t="str">
        <f>IF(Overall!S1064&lt;&gt;"",_xlfn.VALUETOTEXT(Overall!S1064),"")</f>
        <v>Oct</v>
      </c>
      <c r="R1062" s="7">
        <f>IF(Overall!O1064&lt;&gt;"", DATEVALUE(Overall!O1064), "")</f>
        <v>45866</v>
      </c>
      <c r="S1062" s="7">
        <f>IF(Overall!O1064&lt;&gt;"", DATEVALUE(Overall!O1064), "")</f>
        <v>45866</v>
      </c>
      <c r="T1062" s="5">
        <f t="shared" si="33"/>
        <v>1</v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>
        <f>IF(Overall!$A1064&lt;&gt;"",IF(AND(MONTH($O1062) &lt;= 10, MONTH($P1062) &gt;= 10), IF($T1062 &lt;&gt; "", $H1062/$T1062, ""), ""),"")</f>
        <v>500000</v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>
        <f ca="1">IFERROR(IF(AND(NOW()&lt;= EOMONTH(DATE(YEAR($P1062),10, 1), 0), Overall!$A1064&lt;&gt;"", MONTH($O1062) &lt;= 10, MONTH($P1062) &gt;= 10), IF($T1062 &lt;&gt; "", $H1062/$T1062, ""), ""), "")</f>
        <v>500000</v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500000</v>
      </c>
    </row>
    <row r="1063" spans="1:46" x14ac:dyDescent="0.25">
      <c r="A1063" t="str">
        <f>_xlfn.VALUETOTEXT(Overall!A1065)</f>
        <v>FY2025 PCHP</v>
      </c>
      <c r="B1063" s="8">
        <f>IF(Overall!B1065&lt;&gt;"", VALUE(Overall!B1065), "")</f>
        <v>213</v>
      </c>
      <c r="C1063" s="5" t="str">
        <f>IF(Overall!C1065&lt;&gt;"",_xlfn.VALUETOTEXT(Overall!C1065),"")</f>
        <v>25-2807-1508-25MSCG-PS-DS-213</v>
      </c>
      <c r="D1063" s="5" t="str">
        <f>_xlfn.VALUETOTEXT(Overall!D1065)</f>
        <v>DS</v>
      </c>
      <c r="E1063" s="5" t="str">
        <f>IF(Overall!Q1065&lt;&gt;"",_xlfn.VALUETOTEXT(Overall!Q1065),"")</f>
        <v>MSCG</v>
      </c>
      <c r="F1063" s="5" t="str">
        <f>IF(Overall!E1065&lt;&gt;"",_xlfn.VALUETOTEXT(Overall!E1065),"")</f>
        <v>Morgan Stanley Capital Group (Singapore) Pte</v>
      </c>
      <c r="G1063" s="5" t="str">
        <f>IF(Overall!R1065&lt;&gt;"",_xlfn.VALUETOTEXT(Overall!R1065),"")</f>
        <v>Asian</v>
      </c>
      <c r="H1063" s="6">
        <f>IF(Overall!F1065&lt;&gt;"",VALUE(Overall!F1065),"")</f>
        <v>500000</v>
      </c>
      <c r="I1063" s="6">
        <f>IF(Overall!G1065&lt;&gt;"",VALUE(Overall!G1065),"")</f>
        <v>66</v>
      </c>
      <c r="J1063" s="6">
        <f>IF(Overall!H1065&lt;&gt;"",VALUE(Overall!H1065),"")</f>
        <v>53</v>
      </c>
      <c r="K1063" s="6">
        <f>IF(Overall!I1065&lt;&gt;"",VALUE(Overall!I1065),"")</f>
        <v>2.94</v>
      </c>
      <c r="L1063" s="6">
        <f>IF(Overall!J1065&lt;&gt;"",VALUE(Overall!J1065),"")</f>
        <v>0.37</v>
      </c>
      <c r="M1063" s="6">
        <f>IF(Overall!K1065&lt;&gt;"",VALUE(Overall!K1065),"")</f>
        <v>2.57</v>
      </c>
      <c r="N1063" s="6">
        <f>IF(Overall!T1065&lt;&gt;"",VALUE(Overall!T1065),"")</f>
        <v>67.45</v>
      </c>
      <c r="O1063" s="7">
        <f>IF(Overall!L1065&lt;&gt;"", DATEVALUE(Overall!L1065), "")</f>
        <v>45931</v>
      </c>
      <c r="P1063" s="7">
        <f>IF(Overall!M1065&lt;&gt;"", DATEVALUE(Overall!M1065), "")</f>
        <v>45961</v>
      </c>
      <c r="Q1063" s="7" t="str">
        <f>IF(Overall!S1065&lt;&gt;"",_xlfn.VALUETOTEXT(Overall!S1065),"")</f>
        <v>Oct</v>
      </c>
      <c r="R1063" s="7">
        <f>IF(Overall!O1065&lt;&gt;"", DATEVALUE(Overall!O1065), "")</f>
        <v>45866</v>
      </c>
      <c r="S1063" s="7">
        <f>IF(Overall!O1065&lt;&gt;"", DATEVALUE(Overall!O1065), "")</f>
        <v>45866</v>
      </c>
      <c r="T1063" s="5">
        <f t="shared" si="33"/>
        <v>1</v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>
        <f>IF(Overall!$A1065&lt;&gt;"",IF(AND(MONTH($O1063) &lt;= 10, MONTH($P1063) &gt;= 10), IF($T1063 &lt;&gt; "", $H1063/$T1063, ""), ""),"")</f>
        <v>500000</v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>
        <f ca="1">IFERROR(IF(AND(NOW()&lt;= EOMONTH(DATE(YEAR($P1063),10, 1), 0), Overall!$A1065&lt;&gt;"", MONTH($O1063) &lt;= 10, MONTH($P1063) &gt;= 10), IF($T1063 &lt;&gt; "", $H1063/$T1063, ""), ""), "")</f>
        <v>500000</v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500000</v>
      </c>
    </row>
    <row r="1064" spans="1:46" x14ac:dyDescent="0.25">
      <c r="A1064" t="str">
        <f>_xlfn.VALUETOTEXT(Overall!A1066)</f>
        <v>FY2025 PCHP</v>
      </c>
      <c r="B1064" s="8">
        <f>IF(Overall!B1066&lt;&gt;"", VALUE(Overall!B1066), "")</f>
        <v>214</v>
      </c>
      <c r="C1064" s="5" t="str">
        <f>IF(Overall!C1066&lt;&gt;"",_xlfn.VALUETOTEXT(Overall!C1066),"")</f>
        <v>25-2807-1508-25JPMC-PS-DS-214</v>
      </c>
      <c r="D1064" s="5" t="str">
        <f>_xlfn.VALUETOTEXT(Overall!D1066)</f>
        <v>DS</v>
      </c>
      <c r="E1064" s="5" t="str">
        <f>IF(Overall!Q1066&lt;&gt;"",_xlfn.VALUETOTEXT(Overall!Q1066),"")</f>
        <v>JPMC</v>
      </c>
      <c r="F1064" s="5" t="str">
        <f>IF(Overall!E1066&lt;&gt;"",_xlfn.VALUETOTEXT(Overall!E1066),"")</f>
        <v>JP Morgan Chase Bank NA</v>
      </c>
      <c r="G1064" s="5" t="str">
        <f>IF(Overall!R1066&lt;&gt;"",_xlfn.VALUETOTEXT(Overall!R1066),"")</f>
        <v>Asian</v>
      </c>
      <c r="H1064" s="6">
        <f>IF(Overall!F1066&lt;&gt;"",VALUE(Overall!F1066),"")</f>
        <v>500000</v>
      </c>
      <c r="I1064" s="6">
        <f>IF(Overall!G1066&lt;&gt;"",VALUE(Overall!G1066),"")</f>
        <v>67</v>
      </c>
      <c r="J1064" s="6">
        <f>IF(Overall!H1066&lt;&gt;"",VALUE(Overall!H1066),"")</f>
        <v>53</v>
      </c>
      <c r="K1064" s="6">
        <f>IF(Overall!I1066&lt;&gt;"",VALUE(Overall!I1066),"")</f>
        <v>3.05</v>
      </c>
      <c r="L1064" s="6">
        <f>IF(Overall!J1066&lt;&gt;"",VALUE(Overall!J1066),"")</f>
        <v>0.27</v>
      </c>
      <c r="M1064" s="6">
        <f>IF(Overall!K1066&lt;&gt;"",VALUE(Overall!K1066),"")</f>
        <v>2.78</v>
      </c>
      <c r="N1064" s="6">
        <f>IF(Overall!T1066&lt;&gt;"",VALUE(Overall!T1066),"")</f>
        <v>68.16</v>
      </c>
      <c r="O1064" s="7">
        <f>IF(Overall!L1066&lt;&gt;"", DATEVALUE(Overall!L1066), "")</f>
        <v>45931</v>
      </c>
      <c r="P1064" s="7">
        <f>IF(Overall!M1066&lt;&gt;"", DATEVALUE(Overall!M1066), "")</f>
        <v>45961</v>
      </c>
      <c r="Q1064" s="7" t="str">
        <f>IF(Overall!S1066&lt;&gt;"",_xlfn.VALUETOTEXT(Overall!S1066),"")</f>
        <v>Oct</v>
      </c>
      <c r="R1064" s="7">
        <f>IF(Overall!O1066&lt;&gt;"", DATEVALUE(Overall!O1066), "")</f>
        <v>45866</v>
      </c>
      <c r="S1064" s="7">
        <f>IF(Overall!O1066&lt;&gt;"", DATEVALUE(Overall!O1066), "")</f>
        <v>45866</v>
      </c>
      <c r="T1064" s="5">
        <f t="shared" si="33"/>
        <v>1</v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>
        <f>IF(Overall!$A1066&lt;&gt;"",IF(AND(MONTH($O1064) &lt;= 10, MONTH($P1064) &gt;= 10), IF($T1064 &lt;&gt; "", $H1064/$T1064, ""), ""),"")</f>
        <v>500000</v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>
        <f ca="1">IFERROR(IF(AND(NOW()&lt;= EOMONTH(DATE(YEAR($P1064),10, 1), 0), Overall!$A1066&lt;&gt;"", MONTH($O1064) &lt;= 10, MONTH($P1064) &gt;= 10), IF($T1064 &lt;&gt; "", $H1064/$T1064, ""), ""), "")</f>
        <v>500000</v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500000</v>
      </c>
    </row>
    <row r="1065" spans="1:46" x14ac:dyDescent="0.25">
      <c r="A1065" t="str">
        <f>_xlfn.VALUETOTEXT(Overall!A1067)</f>
        <v>FY2025 PCHP</v>
      </c>
      <c r="B1065" s="8">
        <f>IF(Overall!B1067&lt;&gt;"", VALUE(Overall!B1067), "")</f>
        <v>215</v>
      </c>
      <c r="C1065" s="5" t="str">
        <f>IF(Overall!C1067&lt;&gt;"",_xlfn.VALUETOTEXT(Overall!C1067),"")</f>
        <v>25-2807-1508-25BNPP-PS-DS-215</v>
      </c>
      <c r="D1065" s="5" t="str">
        <f>_xlfn.VALUETOTEXT(Overall!D1067)</f>
        <v>DS</v>
      </c>
      <c r="E1065" s="5" t="str">
        <f>IF(Overall!Q1067&lt;&gt;"",_xlfn.VALUETOTEXT(Overall!Q1067),"")</f>
        <v>BNPP</v>
      </c>
      <c r="F1065" s="5" t="str">
        <f>IF(Overall!E1067&lt;&gt;"",_xlfn.VALUETOTEXT(Overall!E1067),"")</f>
        <v>BNP Paribas SA</v>
      </c>
      <c r="G1065" s="5" t="str">
        <f>IF(Overall!R1067&lt;&gt;"",_xlfn.VALUETOTEXT(Overall!R1067),"")</f>
        <v>Asian</v>
      </c>
      <c r="H1065" s="6">
        <f>IF(Overall!F1067&lt;&gt;"",VALUE(Overall!F1067),"")</f>
        <v>500000</v>
      </c>
      <c r="I1065" s="6">
        <f>IF(Overall!G1067&lt;&gt;"",VALUE(Overall!G1067),"")</f>
        <v>67</v>
      </c>
      <c r="J1065" s="6">
        <f>IF(Overall!H1067&lt;&gt;"",VALUE(Overall!H1067),"")</f>
        <v>53</v>
      </c>
      <c r="K1065" s="6">
        <f>IF(Overall!I1067&lt;&gt;"",VALUE(Overall!I1067),"")</f>
        <v>3.03</v>
      </c>
      <c r="L1065" s="6">
        <f>IF(Overall!J1067&lt;&gt;"",VALUE(Overall!J1067),"")</f>
        <v>0.3</v>
      </c>
      <c r="M1065" s="6">
        <f>IF(Overall!K1067&lt;&gt;"",VALUE(Overall!K1067),"")</f>
        <v>2.73</v>
      </c>
      <c r="N1065" s="6">
        <f>IF(Overall!T1067&lt;&gt;"",VALUE(Overall!T1067),"")</f>
        <v>68.12</v>
      </c>
      <c r="O1065" s="7">
        <f>IF(Overall!L1067&lt;&gt;"", DATEVALUE(Overall!L1067), "")</f>
        <v>45931</v>
      </c>
      <c r="P1065" s="7">
        <f>IF(Overall!M1067&lt;&gt;"", DATEVALUE(Overall!M1067), "")</f>
        <v>45961</v>
      </c>
      <c r="Q1065" s="7" t="str">
        <f>IF(Overall!S1067&lt;&gt;"",_xlfn.VALUETOTEXT(Overall!S1067),"")</f>
        <v>Oct</v>
      </c>
      <c r="R1065" s="7">
        <f>IF(Overall!O1067&lt;&gt;"", DATEVALUE(Overall!O1067), "")</f>
        <v>45866</v>
      </c>
      <c r="S1065" s="7">
        <f>IF(Overall!O1067&lt;&gt;"", DATEVALUE(Overall!O1067), "")</f>
        <v>45866</v>
      </c>
      <c r="T1065" s="5">
        <f t="shared" si="33"/>
        <v>1</v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>
        <f>IF(Overall!$A1067&lt;&gt;"",IF(AND(MONTH($O1065) &lt;= 10, MONTH($P1065) &gt;= 10), IF($T1065 &lt;&gt; "", $H1065/$T1065, ""), ""),"")</f>
        <v>500000</v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>
        <f ca="1">IFERROR(IF(AND(NOW()&lt;= EOMONTH(DATE(YEAR($P1065),10, 1), 0), Overall!$A1067&lt;&gt;"", MONTH($O1065) &lt;= 10, MONTH($P1065) &gt;= 10), IF($T1065 &lt;&gt; "", $H1065/$T1065, ""), ""), "")</f>
        <v>500000</v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500000</v>
      </c>
    </row>
    <row r="1066" spans="1:46" x14ac:dyDescent="0.25">
      <c r="A1066" t="str">
        <f>_xlfn.VALUETOTEXT(Overall!A1068)</f>
        <v>FY2025 PCHP</v>
      </c>
      <c r="B1066" s="8">
        <f>IF(Overall!B1068&lt;&gt;"", VALUE(Overall!B1068), "")</f>
        <v>216</v>
      </c>
      <c r="C1066" s="5" t="str">
        <f>IF(Overall!C1068&lt;&gt;"",_xlfn.VALUETOTEXT(Overall!C1068),"")</f>
        <v>25-2907-1808-25BNPP-PS-HZ-216</v>
      </c>
      <c r="D1066" s="5" t="str">
        <f>_xlfn.VALUETOTEXT(Overall!D1068)</f>
        <v>HZ</v>
      </c>
      <c r="E1066" s="5" t="str">
        <f>IF(Overall!Q1068&lt;&gt;"",_xlfn.VALUETOTEXT(Overall!Q1068),"")</f>
        <v>BNPP</v>
      </c>
      <c r="F1066" s="5" t="str">
        <f>IF(Overall!E1068&lt;&gt;"",_xlfn.VALUETOTEXT(Overall!E1068),"")</f>
        <v>BNP Paribas SA</v>
      </c>
      <c r="G1066" s="5" t="str">
        <f>IF(Overall!R1068&lt;&gt;"",_xlfn.VALUETOTEXT(Overall!R1068),"")</f>
        <v>Asian</v>
      </c>
      <c r="H1066" s="6">
        <f>IF(Overall!F1068&lt;&gt;"",VALUE(Overall!F1068),"")</f>
        <v>500000</v>
      </c>
      <c r="I1066" s="6">
        <f>IF(Overall!G1068&lt;&gt;"",VALUE(Overall!G1068),"")</f>
        <v>67</v>
      </c>
      <c r="J1066" s="6">
        <f>IF(Overall!H1068&lt;&gt;"",VALUE(Overall!H1068),"")</f>
        <v>53</v>
      </c>
      <c r="K1066" s="6">
        <f>IF(Overall!I1068&lt;&gt;"",VALUE(Overall!I1068),"")</f>
        <v>2.92</v>
      </c>
      <c r="L1066" s="6">
        <f>IF(Overall!J1068&lt;&gt;"",VALUE(Overall!J1068),"")</f>
        <v>0.3</v>
      </c>
      <c r="M1066" s="6">
        <f>IF(Overall!K1068&lt;&gt;"",VALUE(Overall!K1068),"")</f>
        <v>2.62</v>
      </c>
      <c r="N1066" s="6">
        <f>IF(Overall!T1068&lt;&gt;"",VALUE(Overall!T1068),"")</f>
        <v>68.66</v>
      </c>
      <c r="O1066" s="7">
        <f>IF(Overall!L1068&lt;&gt;"", DATEVALUE(Overall!L1068), "")</f>
        <v>45931</v>
      </c>
      <c r="P1066" s="7">
        <f>IF(Overall!M1068&lt;&gt;"", DATEVALUE(Overall!M1068), "")</f>
        <v>45961</v>
      </c>
      <c r="Q1066" s="7" t="str">
        <f>IF(Overall!S1068&lt;&gt;"",_xlfn.VALUETOTEXT(Overall!S1068),"")</f>
        <v>Oct</v>
      </c>
      <c r="R1066" s="7">
        <f>IF(Overall!O1068&lt;&gt;"", DATEVALUE(Overall!O1068), "")</f>
        <v>45867</v>
      </c>
      <c r="S1066" s="7">
        <f>IF(Overall!O1068&lt;&gt;"", DATEVALUE(Overall!O1068), "")</f>
        <v>45867</v>
      </c>
      <c r="T1066" s="5">
        <f t="shared" si="33"/>
        <v>1</v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>
        <f>IF(Overall!$A1068&lt;&gt;"",IF(AND(MONTH($O1066) &lt;= 10, MONTH($P1066) &gt;= 10), IF($T1066 &lt;&gt; "", $H1066/$T1066, ""), ""),"")</f>
        <v>500000</v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>
        <f ca="1">IFERROR(IF(AND(NOW()&lt;= EOMONTH(DATE(YEAR($P1066),10, 1), 0), Overall!$A1068&lt;&gt;"", MONTH($O1066) &lt;= 10, MONTH($P1066) &gt;= 10), IF($T1066 &lt;&gt; "", $H1066/$T1066, ""), ""), "")</f>
        <v>500000</v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500000</v>
      </c>
    </row>
    <row r="1067" spans="1:46" x14ac:dyDescent="0.25">
      <c r="A1067" t="str">
        <f>_xlfn.VALUETOTEXT(Overall!A1069)</f>
        <v>FY2025 PCHP</v>
      </c>
      <c r="B1067" s="8">
        <f>IF(Overall!B1069&lt;&gt;"", VALUE(Overall!B1069), "")</f>
        <v>217</v>
      </c>
      <c r="C1067" s="5" t="str">
        <f>IF(Overall!C1069&lt;&gt;"",_xlfn.VALUETOTEXT(Overall!C1069),"")</f>
        <v>25-2907-1808-25CITI-PS-HZ-217</v>
      </c>
      <c r="D1067" s="5" t="str">
        <f>_xlfn.VALUETOTEXT(Overall!D1069)</f>
        <v>HZ</v>
      </c>
      <c r="E1067" s="5" t="str">
        <f>IF(Overall!Q1069&lt;&gt;"",_xlfn.VALUETOTEXT(Overall!Q1069),"")</f>
        <v>CITI</v>
      </c>
      <c r="F1067" s="5" t="str">
        <f>IF(Overall!E1069&lt;&gt;"",_xlfn.VALUETOTEXT(Overall!E1069),"")</f>
        <v>Citibank Bhd</v>
      </c>
      <c r="G1067" s="5" t="str">
        <f>IF(Overall!R1069&lt;&gt;"",_xlfn.VALUETOTEXT(Overall!R1069),"")</f>
        <v>Asian</v>
      </c>
      <c r="H1067" s="6">
        <f>IF(Overall!F1069&lt;&gt;"",VALUE(Overall!F1069),"")</f>
        <v>500000</v>
      </c>
      <c r="I1067" s="6">
        <f>IF(Overall!G1069&lt;&gt;"",VALUE(Overall!G1069),"")</f>
        <v>67</v>
      </c>
      <c r="J1067" s="6">
        <f>IF(Overall!H1069&lt;&gt;"",VALUE(Overall!H1069),"")</f>
        <v>53</v>
      </c>
      <c r="K1067" s="6">
        <f>IF(Overall!I1069&lt;&gt;"",VALUE(Overall!I1069),"")</f>
        <v>2.98</v>
      </c>
      <c r="L1067" s="6">
        <f>IF(Overall!J1069&lt;&gt;"",VALUE(Overall!J1069),"")</f>
        <v>0.28999999999999998</v>
      </c>
      <c r="M1067" s="6">
        <f>IF(Overall!K1069&lt;&gt;"",VALUE(Overall!K1069),"")</f>
        <v>2.69</v>
      </c>
      <c r="N1067" s="6">
        <f>IF(Overall!T1069&lt;&gt;"",VALUE(Overall!T1069),"")</f>
        <v>68.650000000000006</v>
      </c>
      <c r="O1067" s="7">
        <f>IF(Overall!L1069&lt;&gt;"", DATEVALUE(Overall!L1069), "")</f>
        <v>45931</v>
      </c>
      <c r="P1067" s="7">
        <f>IF(Overall!M1069&lt;&gt;"", DATEVALUE(Overall!M1069), "")</f>
        <v>45961</v>
      </c>
      <c r="Q1067" s="7" t="str">
        <f>IF(Overall!S1069&lt;&gt;"",_xlfn.VALUETOTEXT(Overall!S1069),"")</f>
        <v>Oct</v>
      </c>
      <c r="R1067" s="7">
        <f>IF(Overall!O1069&lt;&gt;"", DATEVALUE(Overall!O1069), "")</f>
        <v>45867</v>
      </c>
      <c r="S1067" s="7">
        <f>IF(Overall!O1069&lt;&gt;"", DATEVALUE(Overall!O1069), "")</f>
        <v>45867</v>
      </c>
      <c r="T1067" s="5">
        <f t="shared" si="33"/>
        <v>1</v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>
        <f>IF(Overall!$A1069&lt;&gt;"",IF(AND(MONTH($O1067) &lt;= 10, MONTH($P1067) &gt;= 10), IF($T1067 &lt;&gt; "", $H1067/$T1067, ""), ""),"")</f>
        <v>500000</v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>
        <f ca="1">IFERROR(IF(AND(NOW()&lt;= EOMONTH(DATE(YEAR($P1067),10, 1), 0), Overall!$A1069&lt;&gt;"", MONTH($O1067) &lt;= 10, MONTH($P1067) &gt;= 10), IF($T1067 &lt;&gt; "", $H1067/$T1067, ""), ""), "")</f>
        <v>500000</v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500000</v>
      </c>
    </row>
    <row r="1068" spans="1:46" x14ac:dyDescent="0.25">
      <c r="A1068" t="str">
        <f>_xlfn.VALUETOTEXT(Overall!A1070)</f>
        <v>FY2025 PCHP</v>
      </c>
      <c r="B1068" s="8">
        <f>IF(Overall!B1070&lt;&gt;"", VALUE(Overall!B1070), "")</f>
        <v>218</v>
      </c>
      <c r="C1068" s="5" t="str">
        <f>IF(Overall!C1070&lt;&gt;"",_xlfn.VALUETOTEXT(Overall!C1070),"")</f>
        <v>25-2907-1808-25TOTS-PS-DS-218</v>
      </c>
      <c r="D1068" s="5" t="str">
        <f>_xlfn.VALUETOTEXT(Overall!D1070)</f>
        <v>DS</v>
      </c>
      <c r="E1068" s="5" t="str">
        <f>IF(Overall!Q1070&lt;&gt;"",_xlfn.VALUETOTEXT(Overall!Q1070),"")</f>
        <v>TOTS</v>
      </c>
      <c r="F1068" s="5" t="str">
        <f>IF(Overall!E1070&lt;&gt;"",_xlfn.VALUETOTEXT(Overall!E1070),"")</f>
        <v>TOTSA TotalEnergies Trading SA</v>
      </c>
      <c r="G1068" s="5" t="str">
        <f>IF(Overall!R1070&lt;&gt;"",_xlfn.VALUETOTEXT(Overall!R1070),"")</f>
        <v>Asian</v>
      </c>
      <c r="H1068" s="6">
        <f>IF(Overall!F1070&lt;&gt;"",VALUE(Overall!F1070),"")</f>
        <v>500000</v>
      </c>
      <c r="I1068" s="6">
        <f>IF(Overall!G1070&lt;&gt;"",VALUE(Overall!G1070),"")</f>
        <v>67</v>
      </c>
      <c r="J1068" s="6">
        <f>IF(Overall!H1070&lt;&gt;"",VALUE(Overall!H1070),"")</f>
        <v>53</v>
      </c>
      <c r="K1068" s="6">
        <f>IF(Overall!I1070&lt;&gt;"",VALUE(Overall!I1070),"")</f>
        <v>2.94</v>
      </c>
      <c r="L1068" s="6">
        <f>IF(Overall!J1070&lt;&gt;"",VALUE(Overall!J1070),"")</f>
        <v>0.25</v>
      </c>
      <c r="M1068" s="6">
        <f>IF(Overall!K1070&lt;&gt;"",VALUE(Overall!K1070),"")</f>
        <v>2.69</v>
      </c>
      <c r="N1068" s="6">
        <f>IF(Overall!T1070&lt;&gt;"",VALUE(Overall!T1070),"")</f>
        <v>68.59</v>
      </c>
      <c r="O1068" s="7">
        <f>IF(Overall!L1070&lt;&gt;"", DATEVALUE(Overall!L1070), "")</f>
        <v>45931</v>
      </c>
      <c r="P1068" s="7">
        <f>IF(Overall!M1070&lt;&gt;"", DATEVALUE(Overall!M1070), "")</f>
        <v>45961</v>
      </c>
      <c r="Q1068" s="7" t="str">
        <f>IF(Overall!S1070&lt;&gt;"",_xlfn.VALUETOTEXT(Overall!S1070),"")</f>
        <v>Oct</v>
      </c>
      <c r="R1068" s="7">
        <f>IF(Overall!O1070&lt;&gt;"", DATEVALUE(Overall!O1070), "")</f>
        <v>45867</v>
      </c>
      <c r="S1068" s="7">
        <f>IF(Overall!O1070&lt;&gt;"", DATEVALUE(Overall!O1070), "")</f>
        <v>45867</v>
      </c>
      <c r="T1068" s="5">
        <f t="shared" si="33"/>
        <v>1</v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>
        <f>IF(Overall!$A1070&lt;&gt;"",IF(AND(MONTH($O1068) &lt;= 10, MONTH($P1068) &gt;= 10), IF($T1068 &lt;&gt; "", $H1068/$T1068, ""), ""),"")</f>
        <v>500000</v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>
        <f ca="1">IFERROR(IF(AND(NOW()&lt;= EOMONTH(DATE(YEAR($P1068),10, 1), 0), Overall!$A1070&lt;&gt;"", MONTH($O1068) &lt;= 10, MONTH($P1068) &gt;= 10), IF($T1068 &lt;&gt; "", $H1068/$T1068, ""), ""), "")</f>
        <v>500000</v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500000</v>
      </c>
    </row>
    <row r="1069" spans="1:46" x14ac:dyDescent="0.25">
      <c r="A1069" t="str">
        <f>_xlfn.VALUETOTEXT(Overall!A1071)</f>
        <v>FY2025 PCHP</v>
      </c>
      <c r="B1069" s="8">
        <f>IF(Overall!B1071&lt;&gt;"", VALUE(Overall!B1071), "")</f>
        <v>219</v>
      </c>
      <c r="C1069" s="5" t="str">
        <f>IF(Overall!C1071&lt;&gt;"",_xlfn.VALUETOTEXT(Overall!C1071),"")</f>
        <v>25-3007-1908-25BNPP-PS-HZ-219</v>
      </c>
      <c r="D1069" s="5" t="str">
        <f>_xlfn.VALUETOTEXT(Overall!D1071)</f>
        <v>HZ</v>
      </c>
      <c r="E1069" s="5" t="str">
        <f>IF(Overall!Q1071&lt;&gt;"",_xlfn.VALUETOTEXT(Overall!Q1071),"")</f>
        <v>BNPP</v>
      </c>
      <c r="F1069" s="5" t="str">
        <f>IF(Overall!E1071&lt;&gt;"",_xlfn.VALUETOTEXT(Overall!E1071),"")</f>
        <v>BNP Paribas SA</v>
      </c>
      <c r="G1069" s="5" t="str">
        <f>IF(Overall!R1071&lt;&gt;"",_xlfn.VALUETOTEXT(Overall!R1071),"")</f>
        <v>Asian</v>
      </c>
      <c r="H1069" s="6">
        <f>IF(Overall!F1071&lt;&gt;"",VALUE(Overall!F1071),"")</f>
        <v>500000</v>
      </c>
      <c r="I1069" s="6">
        <f>IF(Overall!G1071&lt;&gt;"",VALUE(Overall!G1071),"")</f>
        <v>67</v>
      </c>
      <c r="J1069" s="6">
        <f>IF(Overall!H1071&lt;&gt;"",VALUE(Overall!H1071),"")</f>
        <v>55</v>
      </c>
      <c r="K1069" s="6">
        <f>IF(Overall!I1071&lt;&gt;"",VALUE(Overall!I1071),"")</f>
        <v>2.95</v>
      </c>
      <c r="L1069" s="6">
        <f>IF(Overall!J1071&lt;&gt;"",VALUE(Overall!J1071),"")</f>
        <v>0.3</v>
      </c>
      <c r="M1069" s="6">
        <f>IF(Overall!K1071&lt;&gt;"",VALUE(Overall!K1071),"")</f>
        <v>2.65</v>
      </c>
      <c r="N1069" s="6">
        <f>IF(Overall!T1071&lt;&gt;"",VALUE(Overall!T1071),"")</f>
        <v>69.650000000000006</v>
      </c>
      <c r="O1069" s="7">
        <f>IF(Overall!L1071&lt;&gt;"", DATEVALUE(Overall!L1071), "")</f>
        <v>45962</v>
      </c>
      <c r="P1069" s="7">
        <f>IF(Overall!M1071&lt;&gt;"", DATEVALUE(Overall!M1071), "")</f>
        <v>45991</v>
      </c>
      <c r="Q1069" s="7" t="str">
        <f>IF(Overall!S1071&lt;&gt;"",_xlfn.VALUETOTEXT(Overall!S1071),"")</f>
        <v>Nov</v>
      </c>
      <c r="R1069" s="7">
        <f>IF(Overall!O1071&lt;&gt;"", DATEVALUE(Overall!O1071), "")</f>
        <v>45868</v>
      </c>
      <c r="S1069" s="7">
        <f>IF(Overall!O1071&lt;&gt;"", DATEVALUE(Overall!O1071), "")</f>
        <v>45868</v>
      </c>
      <c r="T1069" s="5">
        <f t="shared" si="33"/>
        <v>1</v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>
        <f>IF(Overall!$A1071&lt;&gt;"",IF(AND(MONTH($O1069) &lt;= 11, MONTH($P1069) &gt;= 11), IF($T1069 &lt;&gt; "", $H1069/$T1069, ""), ""),"")</f>
        <v>500000</v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>
        <f ca="1">IFERROR(IF(AND(NOW()&lt;= EOMONTH(DATE(YEAR($P1069),11, 1), 0), Overall!$A1071&lt;&gt;"", MONTH($O1069) &lt;=11, MONTH($P1069) &gt;= 11), IF($T1069 &lt;&gt; "", $H1069/$T1069, ""), ""), "")</f>
        <v>500000</v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500000</v>
      </c>
    </row>
    <row r="1070" spans="1:46" x14ac:dyDescent="0.25">
      <c r="A1070" t="str">
        <f>_xlfn.VALUETOTEXT(Overall!A1072)</f>
        <v>FY2025 PCHP</v>
      </c>
      <c r="B1070" s="8">
        <f>IF(Overall!B1072&lt;&gt;"", VALUE(Overall!B1072), "")</f>
        <v>220</v>
      </c>
      <c r="C1070" s="5" t="str">
        <f>IF(Overall!C1072&lt;&gt;"",_xlfn.VALUETOTEXT(Overall!C1072),"")</f>
        <v>25-3007-1908-25CIMI-PS-HZ-220</v>
      </c>
      <c r="D1070" s="5" t="str">
        <f>_xlfn.VALUETOTEXT(Overall!D1072)</f>
        <v>HZ</v>
      </c>
      <c r="E1070" s="5" t="str">
        <f>IF(Overall!Q1072&lt;&gt;"",_xlfn.VALUETOTEXT(Overall!Q1072),"")</f>
        <v>CIMI</v>
      </c>
      <c r="F1070" s="5" t="str">
        <f>IF(Overall!E1072&lt;&gt;"",_xlfn.VALUETOTEXT(Overall!E1072),"")</f>
        <v>CIMB Islamic Bank Berhad</v>
      </c>
      <c r="G1070" s="5" t="str">
        <f>IF(Overall!R1072&lt;&gt;"",_xlfn.VALUETOTEXT(Overall!R1072),"")</f>
        <v>Asian</v>
      </c>
      <c r="H1070" s="6">
        <f>IF(Overall!F1072&lt;&gt;"",VALUE(Overall!F1072),"")</f>
        <v>500000</v>
      </c>
      <c r="I1070" s="6">
        <f>IF(Overall!G1072&lt;&gt;"",VALUE(Overall!G1072),"")</f>
        <v>67</v>
      </c>
      <c r="J1070" s="6">
        <f>IF(Overall!H1072&lt;&gt;"",VALUE(Overall!H1072),"")</f>
        <v>55</v>
      </c>
      <c r="K1070" s="6">
        <f>IF(Overall!I1072&lt;&gt;"",VALUE(Overall!I1072),"")</f>
        <v>3.15</v>
      </c>
      <c r="L1070" s="6">
        <f>IF(Overall!J1072&lt;&gt;"",VALUE(Overall!J1072),"")</f>
        <v>0.5</v>
      </c>
      <c r="M1070" s="6">
        <f>IF(Overall!K1072&lt;&gt;"",VALUE(Overall!K1072),"")</f>
        <v>2.65</v>
      </c>
      <c r="N1070" s="6">
        <f>IF(Overall!T1072&lt;&gt;"",VALUE(Overall!T1072),"")</f>
        <v>69.680000000000007</v>
      </c>
      <c r="O1070" s="7">
        <f>IF(Overall!L1072&lt;&gt;"", DATEVALUE(Overall!L1072), "")</f>
        <v>45962</v>
      </c>
      <c r="P1070" s="7">
        <f>IF(Overall!M1072&lt;&gt;"", DATEVALUE(Overall!M1072), "")</f>
        <v>45991</v>
      </c>
      <c r="Q1070" s="7" t="str">
        <f>IF(Overall!S1072&lt;&gt;"",_xlfn.VALUETOTEXT(Overall!S1072),"")</f>
        <v>Nov</v>
      </c>
      <c r="R1070" s="7">
        <f>IF(Overall!O1072&lt;&gt;"", DATEVALUE(Overall!O1072), "")</f>
        <v>45868</v>
      </c>
      <c r="S1070" s="7">
        <f>IF(Overall!O1072&lt;&gt;"", DATEVALUE(Overall!O1072), "")</f>
        <v>45868</v>
      </c>
      <c r="T1070" s="5">
        <f t="shared" si="33"/>
        <v>1</v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>
        <f>IF(Overall!$A1072&lt;&gt;"",IF(AND(MONTH($O1070) &lt;= 11, MONTH($P1070) &gt;= 11), IF($T1070 &lt;&gt; "", $H1070/$T1070, ""), ""),"")</f>
        <v>500000</v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>
        <f ca="1">IFERROR(IF(AND(NOW()&lt;= EOMONTH(DATE(YEAR($P1070),11, 1), 0), Overall!$A1072&lt;&gt;"", MONTH($O1070) &lt;=11, MONTH($P1070) &gt;= 11), IF($T1070 &lt;&gt; "", $H1070/$T1070, ""), ""), "")</f>
        <v>500000</v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500000</v>
      </c>
    </row>
    <row r="1071" spans="1:46" x14ac:dyDescent="0.25">
      <c r="A1071" t="str">
        <f>_xlfn.VALUETOTEXT(Overall!A1073)</f>
        <v>FY2025 PCHP</v>
      </c>
      <c r="B1071" s="8">
        <f>IF(Overall!B1073&lt;&gt;"", VALUE(Overall!B1073), "")</f>
        <v>221</v>
      </c>
      <c r="C1071" s="5" t="str">
        <f>IF(Overall!C1073&lt;&gt;"",_xlfn.VALUETOTEXT(Overall!C1073),"")</f>
        <v>25-3107-0708-25PTLCL-PS-EG-221</v>
      </c>
      <c r="D1071" s="5" t="str">
        <f>_xlfn.VALUETOTEXT(Overall!D1073)</f>
        <v>EG</v>
      </c>
      <c r="E1071" s="5" t="str">
        <f>IF(Overall!Q1073&lt;&gt;"",_xlfn.VALUETOTEXT(Overall!Q1073),"")</f>
        <v>PTLCL</v>
      </c>
      <c r="F1071" s="5" t="str">
        <f>IF(Overall!E1073&lt;&gt;"",_xlfn.VALUETOTEXT(Overall!E1073),"")</f>
        <v>PETCO Trading Labuan Co. Ltd</v>
      </c>
      <c r="G1071" s="5" t="str">
        <f>IF(Overall!R1073&lt;&gt;"",_xlfn.VALUETOTEXT(Overall!R1073),"")</f>
        <v>Asian</v>
      </c>
      <c r="H1071" s="6">
        <f>IF(Overall!F1073&lt;&gt;"",VALUE(Overall!F1073),"")</f>
        <v>250000</v>
      </c>
      <c r="I1071" s="6">
        <f>IF(Overall!G1073&lt;&gt;"",VALUE(Overall!G1073),"")</f>
        <v>67</v>
      </c>
      <c r="J1071" s="6">
        <f>IF(Overall!H1073&lt;&gt;"",VALUE(Overall!H1073),"")</f>
        <v>55</v>
      </c>
      <c r="K1071" s="6">
        <f>IF(Overall!I1073&lt;&gt;"",VALUE(Overall!I1073),"")</f>
        <v>3.65</v>
      </c>
      <c r="L1071" s="6">
        <f>IF(Overall!J1073&lt;&gt;"",VALUE(Overall!J1073),"")</f>
        <v>0.8</v>
      </c>
      <c r="M1071" s="6">
        <f>IF(Overall!K1073&lt;&gt;"",VALUE(Overall!K1073),"")</f>
        <v>2.85</v>
      </c>
      <c r="N1071" s="6">
        <f>IF(Overall!T1073&lt;&gt;"",VALUE(Overall!T1073),"")</f>
        <v>69.92</v>
      </c>
      <c r="O1071" s="7">
        <f>IF(Overall!L1073&lt;&gt;"", DATEVALUE(Overall!L1073), "")</f>
        <v>45992</v>
      </c>
      <c r="P1071" s="7">
        <f>IF(Overall!M1073&lt;&gt;"", DATEVALUE(Overall!M1073), "")</f>
        <v>46022</v>
      </c>
      <c r="Q1071" s="7" t="str">
        <f>IF(Overall!S1073&lt;&gt;"",_xlfn.VALUETOTEXT(Overall!S1073),"")</f>
        <v>Dec</v>
      </c>
      <c r="R1071" s="7">
        <f>IF(Overall!O1073&lt;&gt;"", DATEVALUE(Overall!O1073), "")</f>
        <v>45869</v>
      </c>
      <c r="S1071" s="7">
        <f>IF(Overall!O1073&lt;&gt;"", DATEVALUE(Overall!O1073), "")</f>
        <v>45869</v>
      </c>
      <c r="T1071" s="5">
        <f t="shared" si="33"/>
        <v>1</v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>
        <f>IF(Overall!$A1073&lt;&gt;"",IF(AND(MONTH($O1071) &lt;= 12, MONTH($P1071) &gt;= 12), IF($T1071 &lt;&gt; "", $H1071/$T1071, ""), ""),"")</f>
        <v>250000</v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>
        <f ca="1">IFERROR(IF(AND(NOW()&lt;= EOMONTH(DATE(YEAR($P1071),12, 1), 0), Overall!$A1073&lt;&gt;"", MONTH($O1071) &lt;= 12, MONTH($P1071) &gt;= 12), IF($T1071 &lt;&gt; "", $H1071/$T1071, ""), ""), "")</f>
        <v>250000</v>
      </c>
      <c r="AT1071" s="16">
        <f t="shared" ca="1" si="34"/>
        <v>250000</v>
      </c>
    </row>
    <row r="1072" spans="1:46" x14ac:dyDescent="0.25">
      <c r="A1072" t="str">
        <f>_xlfn.VALUETOTEXT(Overall!A1074)</f>
        <v>FY2025 PCHP</v>
      </c>
      <c r="B1072" s="8">
        <f>IF(Overall!B1074&lt;&gt;"", VALUE(Overall!B1074), "")</f>
        <v>222</v>
      </c>
      <c r="C1072" s="5" t="str">
        <f>IF(Overall!C1074&lt;&gt;"",_xlfn.VALUETOTEXT(Overall!C1074),"")</f>
        <v>25-3107-2008-25BNPP-PS-EG-222</v>
      </c>
      <c r="D1072" s="5" t="str">
        <f>_xlfn.VALUETOTEXT(Overall!D1074)</f>
        <v>EG</v>
      </c>
      <c r="E1072" s="5" t="str">
        <f>IF(Overall!Q1074&lt;&gt;"",_xlfn.VALUETOTEXT(Overall!Q1074),"")</f>
        <v>BNPP</v>
      </c>
      <c r="F1072" s="5" t="str">
        <f>IF(Overall!E1074&lt;&gt;"",_xlfn.VALUETOTEXT(Overall!E1074),"")</f>
        <v>BNP Paribas SA</v>
      </c>
      <c r="G1072" s="5" t="str">
        <f>IF(Overall!R1074&lt;&gt;"",_xlfn.VALUETOTEXT(Overall!R1074),"")</f>
        <v>Asian</v>
      </c>
      <c r="H1072" s="6">
        <f>IF(Overall!F1074&lt;&gt;"",VALUE(Overall!F1074),"")</f>
        <v>250000</v>
      </c>
      <c r="I1072" s="6">
        <f>IF(Overall!G1074&lt;&gt;"",VALUE(Overall!G1074),"")</f>
        <v>67</v>
      </c>
      <c r="J1072" s="6">
        <f>IF(Overall!H1074&lt;&gt;"",VALUE(Overall!H1074),"")</f>
        <v>55</v>
      </c>
      <c r="K1072" s="6">
        <f>IF(Overall!I1074&lt;&gt;"",VALUE(Overall!I1074),"")</f>
        <v>3.62</v>
      </c>
      <c r="L1072" s="6">
        <f>IF(Overall!J1074&lt;&gt;"",VALUE(Overall!J1074),"")</f>
        <v>0.8</v>
      </c>
      <c r="M1072" s="6">
        <f>IF(Overall!K1074&lt;&gt;"",VALUE(Overall!K1074),"")</f>
        <v>2.82</v>
      </c>
      <c r="N1072" s="6">
        <f>IF(Overall!T1074&lt;&gt;"",VALUE(Overall!T1074),"")</f>
        <v>69.95</v>
      </c>
      <c r="O1072" s="7">
        <f>IF(Overall!L1074&lt;&gt;"", DATEVALUE(Overall!L1074), "")</f>
        <v>45992</v>
      </c>
      <c r="P1072" s="7">
        <f>IF(Overall!M1074&lt;&gt;"", DATEVALUE(Overall!M1074), "")</f>
        <v>46022</v>
      </c>
      <c r="Q1072" s="7" t="str">
        <f>IF(Overall!S1074&lt;&gt;"",_xlfn.VALUETOTEXT(Overall!S1074),"")</f>
        <v>Dec</v>
      </c>
      <c r="R1072" s="7">
        <f>IF(Overall!O1074&lt;&gt;"", DATEVALUE(Overall!O1074), "")</f>
        <v>45869</v>
      </c>
      <c r="S1072" s="7">
        <f>IF(Overall!O1074&lt;&gt;"", DATEVALUE(Overall!O1074), "")</f>
        <v>45869</v>
      </c>
      <c r="T1072" s="5">
        <f t="shared" si="33"/>
        <v>1</v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>
        <f>IF(Overall!$A1074&lt;&gt;"",IF(AND(MONTH($O1072) &lt;= 12, MONTH($P1072) &gt;= 12), IF($T1072 &lt;&gt; "", $H1072/$T1072, ""), ""),"")</f>
        <v>250000</v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>
        <f ca="1">IFERROR(IF(AND(NOW()&lt;= EOMONTH(DATE(YEAR($P1072),12, 1), 0), Overall!$A1074&lt;&gt;"", MONTH($O1072) &lt;= 12, MONTH($P1072) &gt;= 12), IF($T1072 &lt;&gt; "", $H1072/$T1072, ""), ""), "")</f>
        <v>250000</v>
      </c>
      <c r="AT1072" s="16">
        <f t="shared" ca="1" si="34"/>
        <v>250000</v>
      </c>
    </row>
    <row r="1073" spans="1:46" x14ac:dyDescent="0.25">
      <c r="A1073" t="str">
        <f>_xlfn.VALUETOTEXT(Overall!A1075)</f>
        <v>FY2025 PCHP</v>
      </c>
      <c r="B1073" s="8">
        <f>IF(Overall!B1075&lt;&gt;"", VALUE(Overall!B1075), "")</f>
        <v>223</v>
      </c>
      <c r="C1073" s="5" t="str">
        <f>IF(Overall!C1075&lt;&gt;"",_xlfn.VALUETOTEXT(Overall!C1075),"")</f>
        <v>25-3107-2008-25MLIL-PS-HZ-223</v>
      </c>
      <c r="D1073" s="5" t="str">
        <f>_xlfn.VALUETOTEXT(Overall!D1075)</f>
        <v>HZ</v>
      </c>
      <c r="E1073" s="5" t="str">
        <f>IF(Overall!Q1075&lt;&gt;"",_xlfn.VALUETOTEXT(Overall!Q1075),"")</f>
        <v>MLIL</v>
      </c>
      <c r="F1073" s="5" t="str">
        <f>IF(Overall!E1075&lt;&gt;"",_xlfn.VALUETOTEXT(Overall!E1075),"")</f>
        <v>Merrill Lynch International</v>
      </c>
      <c r="G1073" s="5" t="str">
        <f>IF(Overall!R1075&lt;&gt;"",_xlfn.VALUETOTEXT(Overall!R1075),"")</f>
        <v>Asian</v>
      </c>
      <c r="H1073" s="6">
        <f>IF(Overall!F1075&lt;&gt;"",VALUE(Overall!F1075),"")</f>
        <v>250000</v>
      </c>
      <c r="I1073" s="6">
        <f>IF(Overall!G1075&lt;&gt;"",VALUE(Overall!G1075),"")</f>
        <v>67</v>
      </c>
      <c r="J1073" s="6">
        <f>IF(Overall!H1075&lt;&gt;"",VALUE(Overall!H1075),"")</f>
        <v>55</v>
      </c>
      <c r="K1073" s="6">
        <f>IF(Overall!I1075&lt;&gt;"",VALUE(Overall!I1075),"")</f>
        <v>3.65</v>
      </c>
      <c r="L1073" s="6">
        <f>IF(Overall!J1075&lt;&gt;"",VALUE(Overall!J1075),"")</f>
        <v>0.8</v>
      </c>
      <c r="M1073" s="6">
        <f>IF(Overall!K1075&lt;&gt;"",VALUE(Overall!K1075),"")</f>
        <v>2.85</v>
      </c>
      <c r="N1073" s="6">
        <f>IF(Overall!T1075&lt;&gt;"",VALUE(Overall!T1075),"")</f>
        <v>69.930000000000007</v>
      </c>
      <c r="O1073" s="7">
        <f>IF(Overall!L1075&lt;&gt;"", DATEVALUE(Overall!L1075), "")</f>
        <v>45992</v>
      </c>
      <c r="P1073" s="7">
        <f>IF(Overall!M1075&lt;&gt;"", DATEVALUE(Overall!M1075), "")</f>
        <v>46022</v>
      </c>
      <c r="Q1073" s="7" t="str">
        <f>IF(Overall!S1075&lt;&gt;"",_xlfn.VALUETOTEXT(Overall!S1075),"")</f>
        <v>Dec</v>
      </c>
      <c r="R1073" s="7">
        <f>IF(Overall!O1075&lt;&gt;"", DATEVALUE(Overall!O1075), "")</f>
        <v>45869</v>
      </c>
      <c r="S1073" s="7">
        <f>IF(Overall!O1075&lt;&gt;"", DATEVALUE(Overall!O1075), "")</f>
        <v>45869</v>
      </c>
      <c r="T1073" s="5">
        <f t="shared" si="33"/>
        <v>1</v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>
        <f>IF(Overall!$A1075&lt;&gt;"",IF(AND(MONTH($O1073) &lt;= 12, MONTH($P1073) &gt;= 12), IF($T1073 &lt;&gt; "", $H1073/$T1073, ""), ""),"")</f>
        <v>250000</v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>
        <f ca="1">IFERROR(IF(AND(NOW()&lt;= EOMONTH(DATE(YEAR($P1073),12, 1), 0), Overall!$A1075&lt;&gt;"", MONTH($O1073) &lt;= 12, MONTH($P1073) &gt;= 12), IF($T1073 &lt;&gt; "", $H1073/$T1073, ""), ""), "")</f>
        <v>250000</v>
      </c>
      <c r="AT1073" s="16">
        <f t="shared" ca="1" si="34"/>
        <v>250000</v>
      </c>
    </row>
    <row r="1074" spans="1:46" x14ac:dyDescent="0.25">
      <c r="A1074" t="str">
        <f>_xlfn.VALUETOTEXT(Overall!A1076)</f>
        <v>FY2025 PCHP</v>
      </c>
      <c r="B1074" s="8">
        <f>IF(Overall!B1076&lt;&gt;"", VALUE(Overall!B1076), "")</f>
        <v>224</v>
      </c>
      <c r="C1074" s="5" t="str">
        <f>IF(Overall!C1076&lt;&gt;"",_xlfn.VALUETOTEXT(Overall!C1076),"")</f>
        <v>25-3107-2008-25SCBB-PS-HZ-224</v>
      </c>
      <c r="D1074" s="5" t="str">
        <f>_xlfn.VALUETOTEXT(Overall!D1076)</f>
        <v>HZ</v>
      </c>
      <c r="E1074" s="5" t="str">
        <f>IF(Overall!Q1076&lt;&gt;"",_xlfn.VALUETOTEXT(Overall!Q1076),"")</f>
        <v>SCBB</v>
      </c>
      <c r="F1074" s="5" t="str">
        <f>IF(Overall!E1076&lt;&gt;"",_xlfn.VALUETOTEXT(Overall!E1076),"")</f>
        <v>Standard Chartered Bank (M) Bhd</v>
      </c>
      <c r="G1074" s="5" t="str">
        <f>IF(Overall!R1076&lt;&gt;"",_xlfn.VALUETOTEXT(Overall!R1076),"")</f>
        <v>Asian</v>
      </c>
      <c r="H1074" s="6">
        <f>IF(Overall!F1076&lt;&gt;"",VALUE(Overall!F1076),"")</f>
        <v>250000</v>
      </c>
      <c r="I1074" s="6">
        <f>IF(Overall!G1076&lt;&gt;"",VALUE(Overall!G1076),"")</f>
        <v>67</v>
      </c>
      <c r="J1074" s="6">
        <f>IF(Overall!H1076&lt;&gt;"",VALUE(Overall!H1076),"")</f>
        <v>55</v>
      </c>
      <c r="K1074" s="6">
        <f>IF(Overall!I1076&lt;&gt;"",VALUE(Overall!I1076),"")</f>
        <v>3.6</v>
      </c>
      <c r="L1074" s="6">
        <f>IF(Overall!J1076&lt;&gt;"",VALUE(Overall!J1076),"")</f>
        <v>0.77</v>
      </c>
      <c r="M1074" s="6">
        <f>IF(Overall!K1076&lt;&gt;"",VALUE(Overall!K1076),"")</f>
        <v>2.83</v>
      </c>
      <c r="N1074" s="6">
        <f>IF(Overall!T1076&lt;&gt;"",VALUE(Overall!T1076),"")</f>
        <v>69.88</v>
      </c>
      <c r="O1074" s="7">
        <f>IF(Overall!L1076&lt;&gt;"", DATEVALUE(Overall!L1076), "")</f>
        <v>45992</v>
      </c>
      <c r="P1074" s="7">
        <f>IF(Overall!M1076&lt;&gt;"", DATEVALUE(Overall!M1076), "")</f>
        <v>46022</v>
      </c>
      <c r="Q1074" s="7" t="str">
        <f>IF(Overall!S1076&lt;&gt;"",_xlfn.VALUETOTEXT(Overall!S1076),"")</f>
        <v>Dec</v>
      </c>
      <c r="R1074" s="7">
        <f>IF(Overall!O1076&lt;&gt;"", DATEVALUE(Overall!O1076), "")</f>
        <v>45869</v>
      </c>
      <c r="S1074" s="7">
        <f>IF(Overall!O1076&lt;&gt;"", DATEVALUE(Overall!O1076), "")</f>
        <v>45869</v>
      </c>
      <c r="T1074" s="5">
        <f t="shared" si="33"/>
        <v>1</v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>
        <f>IF(Overall!$A1076&lt;&gt;"",IF(AND(MONTH($O1074) &lt;= 12, MONTH($P1074) &gt;= 12), IF($T1074 &lt;&gt; "", $H1074/$T1074, ""), ""),"")</f>
        <v>250000</v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>
        <f ca="1">IFERROR(IF(AND(NOW()&lt;= EOMONTH(DATE(YEAR($P1074),12, 1), 0), Overall!$A1076&lt;&gt;"", MONTH($O1074) &lt;= 12, MONTH($P1074) &gt;= 12), IF($T1074 &lt;&gt; "", $H1074/$T1074, ""), ""), "")</f>
        <v>250000</v>
      </c>
      <c r="AT1074" s="16">
        <f t="shared" ca="1" si="34"/>
        <v>250000</v>
      </c>
    </row>
    <row r="1075" spans="1:46" x14ac:dyDescent="0.25">
      <c r="A1075" t="str">
        <f>_xlfn.VALUETOTEXT(Overall!A1077)</f>
        <v>FY2025 PCHP</v>
      </c>
      <c r="B1075" s="8">
        <f>IF(Overall!B1077&lt;&gt;"", VALUE(Overall!B1077), "")</f>
        <v>225</v>
      </c>
      <c r="C1075" s="5" t="str">
        <f>IF(Overall!C1077&lt;&gt;"",_xlfn.VALUETOTEXT(Overall!C1077),"")</f>
        <v>25-3107-2008-25CITI-PS-HZ-225</v>
      </c>
      <c r="D1075" s="5" t="str">
        <f>_xlfn.VALUETOTEXT(Overall!D1077)</f>
        <v>HZ</v>
      </c>
      <c r="E1075" s="5" t="str">
        <f>IF(Overall!Q1077&lt;&gt;"",_xlfn.VALUETOTEXT(Overall!Q1077),"")</f>
        <v>CITI</v>
      </c>
      <c r="F1075" s="5" t="str">
        <f>IF(Overall!E1077&lt;&gt;"",_xlfn.VALUETOTEXT(Overall!E1077),"")</f>
        <v>Citibank Bhd</v>
      </c>
      <c r="G1075" s="5" t="str">
        <f>IF(Overall!R1077&lt;&gt;"",_xlfn.VALUETOTEXT(Overall!R1077),"")</f>
        <v>Asian</v>
      </c>
      <c r="H1075" s="6">
        <f>IF(Overall!F1077&lt;&gt;"",VALUE(Overall!F1077),"")</f>
        <v>500000</v>
      </c>
      <c r="I1075" s="6">
        <f>IF(Overall!G1077&lt;&gt;"",VALUE(Overall!G1077),"")</f>
        <v>68</v>
      </c>
      <c r="J1075" s="6">
        <f>IF(Overall!H1077&lt;&gt;"",VALUE(Overall!H1077),"")</f>
        <v>55</v>
      </c>
      <c r="K1075" s="6">
        <f>IF(Overall!I1077&lt;&gt;"",VALUE(Overall!I1077),"")</f>
        <v>3.5</v>
      </c>
      <c r="L1075" s="6">
        <f>IF(Overall!J1077&lt;&gt;"",VALUE(Overall!J1077),"")</f>
        <v>0.55000000000000004</v>
      </c>
      <c r="M1075" s="6">
        <f>IF(Overall!K1077&lt;&gt;"",VALUE(Overall!K1077),"")</f>
        <v>2.95</v>
      </c>
      <c r="N1075" s="6">
        <f>IF(Overall!T1077&lt;&gt;"",VALUE(Overall!T1077),"")</f>
        <v>70</v>
      </c>
      <c r="O1075" s="7">
        <f>IF(Overall!L1077&lt;&gt;"", DATEVALUE(Overall!L1077), "")</f>
        <v>45962</v>
      </c>
      <c r="P1075" s="7">
        <f>IF(Overall!M1077&lt;&gt;"", DATEVALUE(Overall!M1077), "")</f>
        <v>45991</v>
      </c>
      <c r="Q1075" s="7" t="str">
        <f>IF(Overall!S1077&lt;&gt;"",_xlfn.VALUETOTEXT(Overall!S1077),"")</f>
        <v>Nov</v>
      </c>
      <c r="R1075" s="7">
        <f>IF(Overall!O1077&lt;&gt;"", DATEVALUE(Overall!O1077), "")</f>
        <v>45869</v>
      </c>
      <c r="S1075" s="7">
        <f>IF(Overall!O1077&lt;&gt;"", DATEVALUE(Overall!O1077), "")</f>
        <v>45869</v>
      </c>
      <c r="T1075" s="5">
        <f t="shared" si="33"/>
        <v>1</v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>
        <f>IF(Overall!$A1077&lt;&gt;"",IF(AND(MONTH($O1075) &lt;= 11, MONTH($P1075) &gt;= 11), IF($T1075 &lt;&gt; "", $H1075/$T1075, ""), ""),"")</f>
        <v>500000</v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>
        <f ca="1">IFERROR(IF(AND(NOW()&lt;= EOMONTH(DATE(YEAR($P1075),11, 1), 0), Overall!$A1077&lt;&gt;"", MONTH($O1075) &lt;=11, MONTH($P1075) &gt;= 11), IF($T1075 &lt;&gt; "", $H1075/$T1075, ""), ""), "")</f>
        <v>500000</v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500000</v>
      </c>
    </row>
    <row r="1076" spans="1:46" x14ac:dyDescent="0.25">
      <c r="A1076" t="str">
        <f>_xlfn.VALUETOTEXT(Overall!A1078)</f>
        <v>FY2025 PCHP</v>
      </c>
      <c r="B1076" s="8">
        <f>IF(Overall!B1078&lt;&gt;"", VALUE(Overall!B1078), "")</f>
        <v>226</v>
      </c>
      <c r="C1076" s="5" t="str">
        <f>IF(Overall!C1078&lt;&gt;"",_xlfn.VALUETOTEXT(Overall!C1078),"")</f>
        <v>25-0108-2108-25JPMC-PS-DS-226</v>
      </c>
      <c r="D1076" s="5" t="str">
        <f>_xlfn.VALUETOTEXT(Overall!D1078)</f>
        <v>DS</v>
      </c>
      <c r="E1076" s="5" t="str">
        <f>IF(Overall!Q1078&lt;&gt;"",_xlfn.VALUETOTEXT(Overall!Q1078),"")</f>
        <v>JPMC</v>
      </c>
      <c r="F1076" s="5" t="str">
        <f>IF(Overall!E1078&lt;&gt;"",_xlfn.VALUETOTEXT(Overall!E1078),"")</f>
        <v>JP Morgan Chase Bank NA</v>
      </c>
      <c r="G1076" s="5" t="str">
        <f>IF(Overall!R1078&lt;&gt;"",_xlfn.VALUETOTEXT(Overall!R1078),"")</f>
        <v>Asian</v>
      </c>
      <c r="H1076" s="6">
        <f>IF(Overall!F1078&lt;&gt;"",VALUE(Overall!F1078),"")</f>
        <v>500000</v>
      </c>
      <c r="I1076" s="6">
        <f>IF(Overall!G1078&lt;&gt;"",VALUE(Overall!G1078),"")</f>
        <v>68</v>
      </c>
      <c r="J1076" s="6">
        <f>IF(Overall!H1078&lt;&gt;"",VALUE(Overall!H1078),"")</f>
        <v>55</v>
      </c>
      <c r="K1076" s="6">
        <f>IF(Overall!I1078&lt;&gt;"",VALUE(Overall!I1078),"")</f>
        <v>3.83</v>
      </c>
      <c r="L1076" s="6">
        <f>IF(Overall!J1078&lt;&gt;"",VALUE(Overall!J1078),"")</f>
        <v>0.6</v>
      </c>
      <c r="M1076" s="6">
        <f>IF(Overall!K1078&lt;&gt;"",VALUE(Overall!K1078),"")</f>
        <v>3.23</v>
      </c>
      <c r="N1076" s="6">
        <f>IF(Overall!T1078&lt;&gt;"",VALUE(Overall!T1078),"")</f>
        <v>69.17</v>
      </c>
      <c r="O1076" s="7">
        <f>IF(Overall!L1078&lt;&gt;"", DATEVALUE(Overall!L1078), "")</f>
        <v>45962</v>
      </c>
      <c r="P1076" s="7">
        <f>IF(Overall!M1078&lt;&gt;"", DATEVALUE(Overall!M1078), "")</f>
        <v>45991</v>
      </c>
      <c r="Q1076" s="7" t="str">
        <f>IF(Overall!S1078&lt;&gt;"",_xlfn.VALUETOTEXT(Overall!S1078),"")</f>
        <v>Nov</v>
      </c>
      <c r="R1076" s="7">
        <f>IF(Overall!O1078&lt;&gt;"", DATEVALUE(Overall!O1078), "")</f>
        <v>45870</v>
      </c>
      <c r="S1076" s="7">
        <f>IF(Overall!O1078&lt;&gt;"", DATEVALUE(Overall!O1078), "")</f>
        <v>45870</v>
      </c>
      <c r="T1076" s="5">
        <f t="shared" si="33"/>
        <v>1</v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>
        <f>IF(Overall!$A1078&lt;&gt;"",IF(AND(MONTH($O1076) &lt;= 11, MONTH($P1076) &gt;= 11), IF($T1076 &lt;&gt; "", $H1076/$T1076, ""), ""),"")</f>
        <v>500000</v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>
        <f ca="1">IFERROR(IF(AND(NOW()&lt;= EOMONTH(DATE(YEAR($P1076),11, 1), 0), Overall!$A1078&lt;&gt;"", MONTH($O1076) &lt;=11, MONTH($P1076) &gt;= 11), IF($T1076 &lt;&gt; "", $H1076/$T1076, ""), ""), "")</f>
        <v>500000</v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500000</v>
      </c>
    </row>
    <row r="1077" spans="1:46" x14ac:dyDescent="0.25">
      <c r="A1077" t="str">
        <f>_xlfn.VALUETOTEXT(Overall!A1079)</f>
        <v>FY2025 PCHP</v>
      </c>
      <c r="B1077" s="8">
        <f>IF(Overall!B1079&lt;&gt;"", VALUE(Overall!B1079), "")</f>
        <v>227</v>
      </c>
      <c r="C1077" s="5" t="str">
        <f>IF(Overall!C1079&lt;&gt;"",_xlfn.VALUETOTEXT(Overall!C1079),"")</f>
        <v>25-0108-0808-25PTLCL-PS-DS-227</v>
      </c>
      <c r="D1077" s="5" t="str">
        <f>_xlfn.VALUETOTEXT(Overall!D1079)</f>
        <v>DS</v>
      </c>
      <c r="E1077" s="5" t="str">
        <f>IF(Overall!Q1079&lt;&gt;"",_xlfn.VALUETOTEXT(Overall!Q1079),"")</f>
        <v>PTLCL</v>
      </c>
      <c r="F1077" s="5" t="str">
        <f>IF(Overall!E1079&lt;&gt;"",_xlfn.VALUETOTEXT(Overall!E1079),"")</f>
        <v>PETCO Trading Labuan Co. Ltd</v>
      </c>
      <c r="G1077" s="5" t="str">
        <f>IF(Overall!R1079&lt;&gt;"",_xlfn.VALUETOTEXT(Overall!R1079),"")</f>
        <v>Asian</v>
      </c>
      <c r="H1077" s="6">
        <f>IF(Overall!F1079&lt;&gt;"",VALUE(Overall!F1079),"")</f>
        <v>500000</v>
      </c>
      <c r="I1077" s="6">
        <f>IF(Overall!G1079&lt;&gt;"",VALUE(Overall!G1079),"")</f>
        <v>68</v>
      </c>
      <c r="J1077" s="6">
        <f>IF(Overall!H1079&lt;&gt;"",VALUE(Overall!H1079),"")</f>
        <v>55</v>
      </c>
      <c r="K1077" s="6">
        <f>IF(Overall!I1079&lt;&gt;"",VALUE(Overall!I1079),"")</f>
        <v>3.92</v>
      </c>
      <c r="L1077" s="6">
        <f>IF(Overall!J1079&lt;&gt;"",VALUE(Overall!J1079),"")</f>
        <v>0.66</v>
      </c>
      <c r="M1077" s="6">
        <f>IF(Overall!K1079&lt;&gt;"",VALUE(Overall!K1079),"")</f>
        <v>3.26</v>
      </c>
      <c r="N1077" s="6">
        <f>IF(Overall!T1079&lt;&gt;"",VALUE(Overall!T1079),"")</f>
        <v>69.19</v>
      </c>
      <c r="O1077" s="7">
        <f>IF(Overall!L1079&lt;&gt;"", DATEVALUE(Overall!L1079), "")</f>
        <v>45962</v>
      </c>
      <c r="P1077" s="7">
        <f>IF(Overall!M1079&lt;&gt;"", DATEVALUE(Overall!M1079), "")</f>
        <v>45991</v>
      </c>
      <c r="Q1077" s="7" t="str">
        <f>IF(Overall!S1079&lt;&gt;"",_xlfn.VALUETOTEXT(Overall!S1079),"")</f>
        <v>Nov</v>
      </c>
      <c r="R1077" s="7">
        <f>IF(Overall!O1079&lt;&gt;"", DATEVALUE(Overall!O1079), "")</f>
        <v>45870</v>
      </c>
      <c r="S1077" s="7">
        <f>IF(Overall!O1079&lt;&gt;"", DATEVALUE(Overall!O1079), "")</f>
        <v>45870</v>
      </c>
      <c r="T1077" s="5">
        <f t="shared" si="33"/>
        <v>1</v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>
        <f>IF(Overall!$A1079&lt;&gt;"",IF(AND(MONTH($O1077) &lt;= 11, MONTH($P1077) &gt;= 11), IF($T1077 &lt;&gt; "", $H1077/$T1077, ""), ""),"")</f>
        <v>500000</v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>
        <f ca="1">IFERROR(IF(AND(NOW()&lt;= EOMONTH(DATE(YEAR($P1077),11, 1), 0), Overall!$A1079&lt;&gt;"", MONTH($O1077) &lt;=11, MONTH($P1077) &gt;= 11), IF($T1077 &lt;&gt; "", $H1077/$T1077, ""), ""), "")</f>
        <v>500000</v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500000</v>
      </c>
    </row>
    <row r="1078" spans="1:46" x14ac:dyDescent="0.25">
      <c r="A1078" t="str">
        <f>_xlfn.VALUETOTEXT(Overall!A1080)</f>
        <v>FY2025 PCHP</v>
      </c>
      <c r="B1078" s="8">
        <f>IF(Overall!B1080&lt;&gt;"", VALUE(Overall!B1080), "")</f>
        <v>228</v>
      </c>
      <c r="C1078" s="5" t="str">
        <f>IF(Overall!C1080&lt;&gt;"",_xlfn.VALUETOTEXT(Overall!C1080),"")</f>
        <v>25-0108-2108-25MSCG-PS-DS-228</v>
      </c>
      <c r="D1078" s="5" t="str">
        <f>_xlfn.VALUETOTEXT(Overall!D1080)</f>
        <v>DS</v>
      </c>
      <c r="E1078" s="5" t="str">
        <f>IF(Overall!Q1080&lt;&gt;"",_xlfn.VALUETOTEXT(Overall!Q1080),"")</f>
        <v>MSCG</v>
      </c>
      <c r="F1078" s="5" t="str">
        <f>IF(Overall!E1080&lt;&gt;"",_xlfn.VALUETOTEXT(Overall!E1080),"")</f>
        <v>Morgan Stanley Capital Group (Singapore) Pte</v>
      </c>
      <c r="G1078" s="5" t="str">
        <f>IF(Overall!R1080&lt;&gt;"",_xlfn.VALUETOTEXT(Overall!R1080),"")</f>
        <v>Asian</v>
      </c>
      <c r="H1078" s="6">
        <f>IF(Overall!F1080&lt;&gt;"",VALUE(Overall!F1080),"")</f>
        <v>500000</v>
      </c>
      <c r="I1078" s="6">
        <f>IF(Overall!G1080&lt;&gt;"",VALUE(Overall!G1080),"")</f>
        <v>68</v>
      </c>
      <c r="J1078" s="6">
        <f>IF(Overall!H1080&lt;&gt;"",VALUE(Overall!H1080),"")</f>
        <v>55</v>
      </c>
      <c r="K1078" s="6">
        <f>IF(Overall!I1080&lt;&gt;"",VALUE(Overall!I1080),"")</f>
        <v>3.89</v>
      </c>
      <c r="L1078" s="6">
        <f>IF(Overall!J1080&lt;&gt;"",VALUE(Overall!J1080),"")</f>
        <v>0.65</v>
      </c>
      <c r="M1078" s="6">
        <f>IF(Overall!K1080&lt;&gt;"",VALUE(Overall!K1080),"")</f>
        <v>3.24</v>
      </c>
      <c r="N1078" s="6">
        <f>IF(Overall!T1080&lt;&gt;"",VALUE(Overall!T1080),"")</f>
        <v>69.22</v>
      </c>
      <c r="O1078" s="7">
        <f>IF(Overall!L1080&lt;&gt;"", DATEVALUE(Overall!L1080), "")</f>
        <v>45962</v>
      </c>
      <c r="P1078" s="7">
        <f>IF(Overall!M1080&lt;&gt;"", DATEVALUE(Overall!M1080), "")</f>
        <v>45991</v>
      </c>
      <c r="Q1078" s="7" t="str">
        <f>IF(Overall!S1080&lt;&gt;"",_xlfn.VALUETOTEXT(Overall!S1080),"")</f>
        <v>Nov</v>
      </c>
      <c r="R1078" s="7">
        <f>IF(Overall!O1080&lt;&gt;"", DATEVALUE(Overall!O1080), "")</f>
        <v>45870</v>
      </c>
      <c r="S1078" s="7">
        <f>IF(Overall!O1080&lt;&gt;"", DATEVALUE(Overall!O1080), "")</f>
        <v>45870</v>
      </c>
      <c r="T1078" s="5">
        <f t="shared" si="33"/>
        <v>1</v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>
        <f>IF(Overall!$A1080&lt;&gt;"",IF(AND(MONTH($O1078) &lt;= 11, MONTH($P1078) &gt;= 11), IF($T1078 &lt;&gt; "", $H1078/$T1078, ""), ""),"")</f>
        <v>500000</v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>
        <f ca="1">IFERROR(IF(AND(NOW()&lt;= EOMONTH(DATE(YEAR($P1078),11, 1), 0), Overall!$A1080&lt;&gt;"", MONTH($O1078) &lt;=11, MONTH($P1078) &gt;= 11), IF($T1078 &lt;&gt; "", $H1078/$T1078, ""), ""), "")</f>
        <v>500000</v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500000</v>
      </c>
    </row>
    <row r="1079" spans="1:46" x14ac:dyDescent="0.25">
      <c r="A1079" t="str">
        <f>_xlfn.VALUETOTEXT(Overall!A1081)</f>
        <v>FY2025 PCHP</v>
      </c>
      <c r="B1079" s="8">
        <f>IF(Overall!B1081&lt;&gt;"", VALUE(Overall!B1081), "")</f>
        <v>229</v>
      </c>
      <c r="C1079" s="5" t="str">
        <f>IF(Overall!C1081&lt;&gt;"",_xlfn.VALUETOTEXT(Overall!C1081),"")</f>
        <v>25-0108-2108-25CIMB-PS-DS-229</v>
      </c>
      <c r="D1079" s="5" t="str">
        <f>_xlfn.VALUETOTEXT(Overall!D1081)</f>
        <v>DS</v>
      </c>
      <c r="E1079" s="5" t="str">
        <f>IF(Overall!Q1081&lt;&gt;"",_xlfn.VALUETOTEXT(Overall!Q1081),"")</f>
        <v>CIMB</v>
      </c>
      <c r="F1079" s="5" t="str">
        <f>IF(Overall!E1081&lt;&gt;"",_xlfn.VALUETOTEXT(Overall!E1081),"")</f>
        <v>CIMB Bank Bhd</v>
      </c>
      <c r="G1079" s="5" t="str">
        <f>IF(Overall!R1081&lt;&gt;"",_xlfn.VALUETOTEXT(Overall!R1081),"")</f>
        <v>Asian</v>
      </c>
      <c r="H1079" s="6">
        <f>IF(Overall!F1081&lt;&gt;"",VALUE(Overall!F1081),"")</f>
        <v>500000</v>
      </c>
      <c r="I1079" s="6">
        <f>IF(Overall!G1081&lt;&gt;"",VALUE(Overall!G1081),"")</f>
        <v>68</v>
      </c>
      <c r="J1079" s="6">
        <f>IF(Overall!H1081&lt;&gt;"",VALUE(Overall!H1081),"")</f>
        <v>55</v>
      </c>
      <c r="K1079" s="6">
        <f>IF(Overall!I1081&lt;&gt;"",VALUE(Overall!I1081),"")</f>
        <v>3.85</v>
      </c>
      <c r="L1079" s="6">
        <f>IF(Overall!J1081&lt;&gt;"",VALUE(Overall!J1081),"")</f>
        <v>0.62</v>
      </c>
      <c r="M1079" s="6">
        <f>IF(Overall!K1081&lt;&gt;"",VALUE(Overall!K1081),"")</f>
        <v>3.23</v>
      </c>
      <c r="N1079" s="6">
        <f>IF(Overall!T1081&lt;&gt;"",VALUE(Overall!T1081),"")</f>
        <v>69.239999999999995</v>
      </c>
      <c r="O1079" s="7">
        <f>IF(Overall!L1081&lt;&gt;"", DATEVALUE(Overall!L1081), "")</f>
        <v>45962</v>
      </c>
      <c r="P1079" s="7">
        <f>IF(Overall!M1081&lt;&gt;"", DATEVALUE(Overall!M1081), "")</f>
        <v>45991</v>
      </c>
      <c r="Q1079" s="7" t="str">
        <f>IF(Overall!S1081&lt;&gt;"",_xlfn.VALUETOTEXT(Overall!S1081),"")</f>
        <v>Nov</v>
      </c>
      <c r="R1079" s="7">
        <f>IF(Overall!O1081&lt;&gt;"", DATEVALUE(Overall!O1081), "")</f>
        <v>45870</v>
      </c>
      <c r="S1079" s="7">
        <f>IF(Overall!O1081&lt;&gt;"", DATEVALUE(Overall!O1081), "")</f>
        <v>45870</v>
      </c>
      <c r="T1079" s="5">
        <f t="shared" si="33"/>
        <v>1</v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>
        <f>IF(Overall!$A1081&lt;&gt;"",IF(AND(MONTH($O1079) &lt;= 11, MONTH($P1079) &gt;= 11), IF($T1079 &lt;&gt; "", $H1079/$T1079, ""), ""),"")</f>
        <v>500000</v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>
        <f ca="1">IFERROR(IF(AND(NOW()&lt;= EOMONTH(DATE(YEAR($P1079),11, 1), 0), Overall!$A1081&lt;&gt;"", MONTH($O1079) &lt;=11, MONTH($P1079) &gt;= 11), IF($T1079 &lt;&gt; "", $H1079/$T1079, ""), ""), "")</f>
        <v>500000</v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500000</v>
      </c>
    </row>
    <row r="1080" spans="1:46" x14ac:dyDescent="0.25">
      <c r="A1080" t="str">
        <f>_xlfn.VALUETOTEXT(Overall!A1082)</f>
        <v>FY2025 PCHP</v>
      </c>
      <c r="B1080" s="8">
        <f>IF(Overall!B1082&lt;&gt;"", VALUE(Overall!B1082), "")</f>
        <v>230</v>
      </c>
      <c r="C1080" s="5" t="str">
        <f>IF(Overall!C1082&lt;&gt;"",_xlfn.VALUETOTEXT(Overall!C1082),"")</f>
        <v>25-0108-0808-25PTLCL-PS-DS-230</v>
      </c>
      <c r="D1080" s="5" t="str">
        <f>_xlfn.VALUETOTEXT(Overall!D1082)</f>
        <v>DS</v>
      </c>
      <c r="E1080" s="5" t="str">
        <f>IF(Overall!Q1082&lt;&gt;"",_xlfn.VALUETOTEXT(Overall!Q1082),"")</f>
        <v>PTLCL</v>
      </c>
      <c r="F1080" s="5" t="str">
        <f>IF(Overall!E1082&lt;&gt;"",_xlfn.VALUETOTEXT(Overall!E1082),"")</f>
        <v>PETCO Trading Labuan Co. Ltd</v>
      </c>
      <c r="G1080" s="5" t="str">
        <f>IF(Overall!R1082&lt;&gt;"",_xlfn.VALUETOTEXT(Overall!R1082),"")</f>
        <v>Asian</v>
      </c>
      <c r="H1080" s="6">
        <f>IF(Overall!F1082&lt;&gt;"",VALUE(Overall!F1082),"")</f>
        <v>500000</v>
      </c>
      <c r="I1080" s="6">
        <f>IF(Overall!G1082&lt;&gt;"",VALUE(Overall!G1082),"")</f>
        <v>68</v>
      </c>
      <c r="J1080" s="6">
        <f>IF(Overall!H1082&lt;&gt;"",VALUE(Overall!H1082),"")</f>
        <v>55</v>
      </c>
      <c r="K1080" s="6">
        <f>IF(Overall!I1082&lt;&gt;"",VALUE(Overall!I1082),"")</f>
        <v>4.46</v>
      </c>
      <c r="L1080" s="6">
        <f>IF(Overall!J1082&lt;&gt;"",VALUE(Overall!J1082),"")</f>
        <v>0.9</v>
      </c>
      <c r="M1080" s="6">
        <f>IF(Overall!K1082&lt;&gt;"",VALUE(Overall!K1082),"")</f>
        <v>3.56</v>
      </c>
      <c r="N1080" s="6">
        <f>IF(Overall!T1082&lt;&gt;"",VALUE(Overall!T1082),"")</f>
        <v>69</v>
      </c>
      <c r="O1080" s="7">
        <f>IF(Overall!L1082&lt;&gt;"", DATEVALUE(Overall!L1082), "")</f>
        <v>45992</v>
      </c>
      <c r="P1080" s="7">
        <f>IF(Overall!M1082&lt;&gt;"", DATEVALUE(Overall!M1082), "")</f>
        <v>46022</v>
      </c>
      <c r="Q1080" s="7" t="str">
        <f>IF(Overall!S1082&lt;&gt;"",_xlfn.VALUETOTEXT(Overall!S1082),"")</f>
        <v>Dec</v>
      </c>
      <c r="R1080" s="7">
        <f>IF(Overall!O1082&lt;&gt;"", DATEVALUE(Overall!O1082), "")</f>
        <v>45870</v>
      </c>
      <c r="S1080" s="7">
        <f>IF(Overall!O1082&lt;&gt;"", DATEVALUE(Overall!O1082), "")</f>
        <v>45870</v>
      </c>
      <c r="T1080" s="5">
        <f t="shared" si="33"/>
        <v>1</v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>
        <f>IF(Overall!$A1082&lt;&gt;"",IF(AND(MONTH($O1080) &lt;= 12, MONTH($P1080) &gt;= 12), IF($T1080 &lt;&gt; "", $H1080/$T1080, ""), ""),"")</f>
        <v>500000</v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>
        <f ca="1">IFERROR(IF(AND(NOW()&lt;= EOMONTH(DATE(YEAR($P1080),12, 1), 0), Overall!$A1082&lt;&gt;"", MONTH($O1080) &lt;= 12, MONTH($P1080) &gt;= 12), IF($T1080 &lt;&gt; "", $H1080/$T1080, ""), ""), "")</f>
        <v>500000</v>
      </c>
      <c r="AT1080" s="16">
        <f t="shared" ca="1" si="34"/>
        <v>500000</v>
      </c>
    </row>
    <row r="1081" spans="1:46" x14ac:dyDescent="0.25">
      <c r="A1081" t="str">
        <f>_xlfn.VALUETOTEXT(Overall!A1083)</f>
        <v>FY2025 PCHP</v>
      </c>
      <c r="B1081" s="8">
        <f>IF(Overall!B1083&lt;&gt;"", VALUE(Overall!B1083), "")</f>
        <v>231</v>
      </c>
      <c r="C1081" s="5" t="str">
        <f>IF(Overall!C1083&lt;&gt;"",_xlfn.VALUETOTEXT(Overall!C1083),"")</f>
        <v>25-0108-2108-25BNPP-PS-DS-231</v>
      </c>
      <c r="D1081" s="5" t="str">
        <f>_xlfn.VALUETOTEXT(Overall!D1083)</f>
        <v>DS</v>
      </c>
      <c r="E1081" s="5" t="str">
        <f>IF(Overall!Q1083&lt;&gt;"",_xlfn.VALUETOTEXT(Overall!Q1083),"")</f>
        <v>BNPP</v>
      </c>
      <c r="F1081" s="5" t="str">
        <f>IF(Overall!E1083&lt;&gt;"",_xlfn.VALUETOTEXT(Overall!E1083),"")</f>
        <v>BNP Paribas SA</v>
      </c>
      <c r="G1081" s="5" t="str">
        <f>IF(Overall!R1083&lt;&gt;"",_xlfn.VALUETOTEXT(Overall!R1083),"")</f>
        <v>Asian</v>
      </c>
      <c r="H1081" s="6">
        <f>IF(Overall!F1083&lt;&gt;"",VALUE(Overall!F1083),"")</f>
        <v>500000</v>
      </c>
      <c r="I1081" s="6">
        <f>IF(Overall!G1083&lt;&gt;"",VALUE(Overall!G1083),"")</f>
        <v>68</v>
      </c>
      <c r="J1081" s="6">
        <f>IF(Overall!H1083&lt;&gt;"",VALUE(Overall!H1083),"")</f>
        <v>55</v>
      </c>
      <c r="K1081" s="6">
        <f>IF(Overall!I1083&lt;&gt;"",VALUE(Overall!I1083),"")</f>
        <v>4.4000000000000004</v>
      </c>
      <c r="L1081" s="6">
        <f>IF(Overall!J1083&lt;&gt;"",VALUE(Overall!J1083),"")</f>
        <v>0.88</v>
      </c>
      <c r="M1081" s="6">
        <f>IF(Overall!K1083&lt;&gt;"",VALUE(Overall!K1083),"")</f>
        <v>3.52</v>
      </c>
      <c r="N1081" s="6">
        <f>IF(Overall!T1083&lt;&gt;"",VALUE(Overall!T1083),"")</f>
        <v>69.05</v>
      </c>
      <c r="O1081" s="7">
        <f>IF(Overall!L1083&lt;&gt;"", DATEVALUE(Overall!L1083), "")</f>
        <v>45992</v>
      </c>
      <c r="P1081" s="7">
        <f>IF(Overall!M1083&lt;&gt;"", DATEVALUE(Overall!M1083), "")</f>
        <v>46022</v>
      </c>
      <c r="Q1081" s="7" t="str">
        <f>IF(Overall!S1083&lt;&gt;"",_xlfn.VALUETOTEXT(Overall!S1083),"")</f>
        <v>Dec</v>
      </c>
      <c r="R1081" s="7">
        <f>IF(Overall!O1083&lt;&gt;"", DATEVALUE(Overall!O1083), "")</f>
        <v>45870</v>
      </c>
      <c r="S1081" s="7">
        <f>IF(Overall!O1083&lt;&gt;"", DATEVALUE(Overall!O1083), "")</f>
        <v>45870</v>
      </c>
      <c r="T1081" s="5">
        <f t="shared" si="33"/>
        <v>1</v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>
        <f>IF(Overall!$A1083&lt;&gt;"",IF(AND(MONTH($O1081) &lt;= 12, MONTH($P1081) &gt;= 12), IF($T1081 &lt;&gt; "", $H1081/$T1081, ""), ""),"")</f>
        <v>500000</v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>
        <f ca="1">IFERROR(IF(AND(NOW()&lt;= EOMONTH(DATE(YEAR($P1081),12, 1), 0), Overall!$A1083&lt;&gt;"", MONTH($O1081) &lt;= 12, MONTH($P1081) &gt;= 12), IF($T1081 &lt;&gt; "", $H1081/$T1081, ""), ""), "")</f>
        <v>500000</v>
      </c>
      <c r="AT1081" s="16">
        <f t="shared" ca="1" si="34"/>
        <v>500000</v>
      </c>
    </row>
    <row r="1082" spans="1:46" x14ac:dyDescent="0.25">
      <c r="A1082" t="str">
        <f>_xlfn.VALUETOTEXT(Overall!A1084)</f>
        <v>FY2025 PCHP</v>
      </c>
      <c r="B1082" s="8">
        <f>IF(Overall!B1084&lt;&gt;"", VALUE(Overall!B1084), "")</f>
        <v>232</v>
      </c>
      <c r="C1082" s="5" t="str">
        <f>IF(Overall!C1084&lt;&gt;"",_xlfn.VALUETOTEXT(Overall!C1084),"")</f>
        <v>25-0108-2108-25CITI-PS-DS-232</v>
      </c>
      <c r="D1082" s="5" t="str">
        <f>_xlfn.VALUETOTEXT(Overall!D1084)</f>
        <v>DS</v>
      </c>
      <c r="E1082" s="5" t="str">
        <f>IF(Overall!Q1084&lt;&gt;"",_xlfn.VALUETOTEXT(Overall!Q1084),"")</f>
        <v>CITI</v>
      </c>
      <c r="F1082" s="5" t="str">
        <f>IF(Overall!E1084&lt;&gt;"",_xlfn.VALUETOTEXT(Overall!E1084),"")</f>
        <v>Citibank Bhd</v>
      </c>
      <c r="G1082" s="5" t="str">
        <f>IF(Overall!R1084&lt;&gt;"",_xlfn.VALUETOTEXT(Overall!R1084),"")</f>
        <v>Asian</v>
      </c>
      <c r="H1082" s="6">
        <f>IF(Overall!F1084&lt;&gt;"",VALUE(Overall!F1084),"")</f>
        <v>500000</v>
      </c>
      <c r="I1082" s="6">
        <f>IF(Overall!G1084&lt;&gt;"",VALUE(Overall!G1084),"")</f>
        <v>68</v>
      </c>
      <c r="J1082" s="6">
        <f>IF(Overall!H1084&lt;&gt;"",VALUE(Overall!H1084),"")</f>
        <v>55</v>
      </c>
      <c r="K1082" s="6">
        <f>IF(Overall!I1084&lt;&gt;"",VALUE(Overall!I1084),"")</f>
        <v>4.45</v>
      </c>
      <c r="L1082" s="6">
        <f>IF(Overall!J1084&lt;&gt;"",VALUE(Overall!J1084),"")</f>
        <v>0.9</v>
      </c>
      <c r="M1082" s="6">
        <f>IF(Overall!K1084&lt;&gt;"",VALUE(Overall!K1084),"")</f>
        <v>3.55</v>
      </c>
      <c r="N1082" s="6">
        <f>IF(Overall!T1084&lt;&gt;"",VALUE(Overall!T1084),"")</f>
        <v>69.03</v>
      </c>
      <c r="O1082" s="7">
        <f>IF(Overall!L1084&lt;&gt;"", DATEVALUE(Overall!L1084), "")</f>
        <v>45992</v>
      </c>
      <c r="P1082" s="7">
        <f>IF(Overall!M1084&lt;&gt;"", DATEVALUE(Overall!M1084), "")</f>
        <v>46022</v>
      </c>
      <c r="Q1082" s="7" t="str">
        <f>IF(Overall!S1084&lt;&gt;"",_xlfn.VALUETOTEXT(Overall!S1084),"")</f>
        <v>Dec</v>
      </c>
      <c r="R1082" s="7">
        <f>IF(Overall!O1084&lt;&gt;"", DATEVALUE(Overall!O1084), "")</f>
        <v>45870</v>
      </c>
      <c r="S1082" s="7">
        <f>IF(Overall!O1084&lt;&gt;"", DATEVALUE(Overall!O1084), "")</f>
        <v>45870</v>
      </c>
      <c r="T1082" s="5">
        <f t="shared" si="33"/>
        <v>1</v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>
        <f>IF(Overall!$A1084&lt;&gt;"",IF(AND(MONTH($O1082) &lt;= 12, MONTH($P1082) &gt;= 12), IF($T1082 &lt;&gt; "", $H1082/$T1082, ""), ""),"")</f>
        <v>500000</v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>
        <f ca="1">IFERROR(IF(AND(NOW()&lt;= EOMONTH(DATE(YEAR($P1082),12, 1), 0), Overall!$A1084&lt;&gt;"", MONTH($O1082) &lt;= 12, MONTH($P1082) &gt;= 12), IF($T1082 &lt;&gt; "", $H1082/$T1082, ""), ""), "")</f>
        <v>500000</v>
      </c>
      <c r="AT1082" s="16">
        <f t="shared" ca="1" si="34"/>
        <v>500000</v>
      </c>
    </row>
    <row r="1083" spans="1:46" x14ac:dyDescent="0.25">
      <c r="A1083" t="str">
        <f>_xlfn.VALUETOTEXT(Overall!A1085)</f>
        <v>FY2025 PCHP</v>
      </c>
      <c r="B1083" s="8">
        <f>IF(Overall!B1085&lt;&gt;"", VALUE(Overall!B1085), "")</f>
        <v>233</v>
      </c>
      <c r="C1083" s="5" t="str">
        <f>IF(Overall!C1085&lt;&gt;"",_xlfn.VALUETOTEXT(Overall!C1085),"")</f>
        <v>25-0108-2108-25CIMI-PS-DS-233</v>
      </c>
      <c r="D1083" s="5" t="str">
        <f>_xlfn.VALUETOTEXT(Overall!D1085)</f>
        <v>DS</v>
      </c>
      <c r="E1083" s="5" t="str">
        <f>IF(Overall!Q1085&lt;&gt;"",_xlfn.VALUETOTEXT(Overall!Q1085),"")</f>
        <v>CIMI</v>
      </c>
      <c r="F1083" s="5" t="str">
        <f>IF(Overall!E1085&lt;&gt;"",_xlfn.VALUETOTEXT(Overall!E1085),"")</f>
        <v>CIMB Islamic Bank Berhad</v>
      </c>
      <c r="G1083" s="5" t="str">
        <f>IF(Overall!R1085&lt;&gt;"",_xlfn.VALUETOTEXT(Overall!R1085),"")</f>
        <v>Asian</v>
      </c>
      <c r="H1083" s="6">
        <f>IF(Overall!F1085&lt;&gt;"",VALUE(Overall!F1085),"")</f>
        <v>500000</v>
      </c>
      <c r="I1083" s="6">
        <f>IF(Overall!G1085&lt;&gt;"",VALUE(Overall!G1085),"")</f>
        <v>68</v>
      </c>
      <c r="J1083" s="6">
        <f>IF(Overall!H1085&lt;&gt;"",VALUE(Overall!H1085),"")</f>
        <v>55</v>
      </c>
      <c r="K1083" s="6">
        <f>IF(Overall!I1085&lt;&gt;"",VALUE(Overall!I1085),"")</f>
        <v>4.42</v>
      </c>
      <c r="L1083" s="6">
        <f>IF(Overall!J1085&lt;&gt;"",VALUE(Overall!J1085),"")</f>
        <v>0.89</v>
      </c>
      <c r="M1083" s="6">
        <f>IF(Overall!K1085&lt;&gt;"",VALUE(Overall!K1085),"")</f>
        <v>3.53</v>
      </c>
      <c r="N1083" s="6">
        <f>IF(Overall!T1085&lt;&gt;"",VALUE(Overall!T1085),"")</f>
        <v>69.03</v>
      </c>
      <c r="O1083" s="7">
        <f>IF(Overall!L1085&lt;&gt;"", DATEVALUE(Overall!L1085), "")</f>
        <v>45992</v>
      </c>
      <c r="P1083" s="7">
        <f>IF(Overall!M1085&lt;&gt;"", DATEVALUE(Overall!M1085), "")</f>
        <v>46022</v>
      </c>
      <c r="Q1083" s="7" t="str">
        <f>IF(Overall!S1085&lt;&gt;"",_xlfn.VALUETOTEXT(Overall!S1085),"")</f>
        <v>Dec</v>
      </c>
      <c r="R1083" s="7">
        <f>IF(Overall!O1085&lt;&gt;"", DATEVALUE(Overall!O1085), "")</f>
        <v>45870</v>
      </c>
      <c r="S1083" s="7">
        <f>IF(Overall!O1085&lt;&gt;"", DATEVALUE(Overall!O1085), "")</f>
        <v>45870</v>
      </c>
      <c r="T1083" s="5">
        <f t="shared" si="33"/>
        <v>1</v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>
        <f>IF(Overall!$A1085&lt;&gt;"",IF(AND(MONTH($O1083) &lt;= 12, MONTH($P1083) &gt;= 12), IF($T1083 &lt;&gt; "", $H1083/$T1083, ""), ""),"")</f>
        <v>500000</v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>
        <f ca="1">IFERROR(IF(AND(NOW()&lt;= EOMONTH(DATE(YEAR($P1083),12, 1), 0), Overall!$A1085&lt;&gt;"", MONTH($O1083) &lt;= 12, MONTH($P1083) &gt;= 12), IF($T1083 &lt;&gt; "", $H1083/$T1083, ""), ""), "")</f>
        <v>500000</v>
      </c>
      <c r="AT1083" s="16">
        <f t="shared" ca="1" si="34"/>
        <v>500000</v>
      </c>
    </row>
    <row r="1084" spans="1:46" x14ac:dyDescent="0.25">
      <c r="A1084" t="str">
        <f>_xlfn.VALUETOTEXT(Overall!A1086)</f>
        <v>FY2025 PCHP</v>
      </c>
      <c r="B1084" s="8">
        <f>IF(Overall!B1086&lt;&gt;"", VALUE(Overall!B1086), "")</f>
        <v>234</v>
      </c>
      <c r="C1084" s="5" t="str">
        <f>IF(Overall!C1086&lt;&gt;"",_xlfn.VALUETOTEXT(Overall!C1086),"")</f>
        <v>25-0108-2108-25SCBS-PS-DS-234</v>
      </c>
      <c r="D1084" s="5" t="str">
        <f>_xlfn.VALUETOTEXT(Overall!D1086)</f>
        <v>DS</v>
      </c>
      <c r="E1084" s="5" t="str">
        <f>IF(Overall!Q1086&lt;&gt;"",_xlfn.VALUETOTEXT(Overall!Q1086),"")</f>
        <v>SCBS</v>
      </c>
      <c r="F1084" s="5" t="str">
        <f>IF(Overall!E1086&lt;&gt;"",_xlfn.VALUETOTEXT(Overall!E1086),"")</f>
        <v>Standard Chartered Saadiq Berhad</v>
      </c>
      <c r="G1084" s="5" t="str">
        <f>IF(Overall!R1086&lt;&gt;"",_xlfn.VALUETOTEXT(Overall!R1086),"")</f>
        <v>Asian</v>
      </c>
      <c r="H1084" s="6">
        <f>IF(Overall!F1086&lt;&gt;"",VALUE(Overall!F1086),"")</f>
        <v>500000</v>
      </c>
      <c r="I1084" s="6">
        <f>IF(Overall!G1086&lt;&gt;"",VALUE(Overall!G1086),"")</f>
        <v>68</v>
      </c>
      <c r="J1084" s="6">
        <f>IF(Overall!H1086&lt;&gt;"",VALUE(Overall!H1086),"")</f>
        <v>55</v>
      </c>
      <c r="K1084" s="6">
        <f>IF(Overall!I1086&lt;&gt;"",VALUE(Overall!I1086),"")</f>
        <v>3.85</v>
      </c>
      <c r="L1084" s="6">
        <f>IF(Overall!J1086&lt;&gt;"",VALUE(Overall!J1086),"")</f>
        <v>0.65</v>
      </c>
      <c r="M1084" s="6">
        <f>IF(Overall!K1086&lt;&gt;"",VALUE(Overall!K1086),"")</f>
        <v>3.2</v>
      </c>
      <c r="N1084" s="6">
        <f>IF(Overall!T1086&lt;&gt;"",VALUE(Overall!T1086),"")</f>
        <v>69.319999999999993</v>
      </c>
      <c r="O1084" s="7">
        <f>IF(Overall!L1086&lt;&gt;"", DATEVALUE(Overall!L1086), "")</f>
        <v>45962</v>
      </c>
      <c r="P1084" s="7">
        <f>IF(Overall!M1086&lt;&gt;"", DATEVALUE(Overall!M1086), "")</f>
        <v>45991</v>
      </c>
      <c r="Q1084" s="7" t="str">
        <f>IF(Overall!S1086&lt;&gt;"",_xlfn.VALUETOTEXT(Overall!S1086),"")</f>
        <v>Nov</v>
      </c>
      <c r="R1084" s="7">
        <f>IF(Overall!O1086&lt;&gt;"", DATEVALUE(Overall!O1086), "")</f>
        <v>45870</v>
      </c>
      <c r="S1084" s="7">
        <f>IF(Overall!O1086&lt;&gt;"", DATEVALUE(Overall!O1086), "")</f>
        <v>45870</v>
      </c>
      <c r="T1084" s="5">
        <f t="shared" si="33"/>
        <v>1</v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>
        <f>IF(Overall!$A1086&lt;&gt;"",IF(AND(MONTH($O1084) &lt;= 11, MONTH($P1084) &gt;= 11), IF($T1084 &lt;&gt; "", $H1084/$T1084, ""), ""),"")</f>
        <v>500000</v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>
        <f ca="1">IFERROR(IF(AND(NOW()&lt;= EOMONTH(DATE(YEAR($P1084),11, 1), 0), Overall!$A1086&lt;&gt;"", MONTH($O1084) &lt;=11, MONTH($P1084) &gt;= 11), IF($T1084 &lt;&gt; "", $H1084/$T1084, ""), ""), "")</f>
        <v>500000</v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500000</v>
      </c>
    </row>
    <row r="1085" spans="1:46" x14ac:dyDescent="0.25">
      <c r="A1085" t="str">
        <f>_xlfn.VALUETOTEXT(Overall!A1087)</f>
        <v>FY2025 PCHP</v>
      </c>
      <c r="B1085" s="8">
        <f>IF(Overall!B1087&lt;&gt;"", VALUE(Overall!B1087), "")</f>
        <v>235</v>
      </c>
      <c r="C1085" s="5" t="str">
        <f>IF(Overall!C1087&lt;&gt;"",_xlfn.VALUETOTEXT(Overall!C1087),"")</f>
        <v>25-0808-2808-25BNPP-PS-EG-235</v>
      </c>
      <c r="D1085" s="5" t="str">
        <f>_xlfn.VALUETOTEXT(Overall!D1087)</f>
        <v>EG</v>
      </c>
      <c r="E1085" s="5" t="str">
        <f>IF(Overall!Q1087&lt;&gt;"",_xlfn.VALUETOTEXT(Overall!Q1087),"")</f>
        <v>BNPP</v>
      </c>
      <c r="F1085" s="5" t="str">
        <f>IF(Overall!E1087&lt;&gt;"",_xlfn.VALUETOTEXT(Overall!E1087),"")</f>
        <v>BNP Paribas SA</v>
      </c>
      <c r="G1085" s="5" t="str">
        <f>IF(Overall!R1087&lt;&gt;"",_xlfn.VALUETOTEXT(Overall!R1087),"")</f>
        <v>Asian</v>
      </c>
      <c r="H1085" s="6">
        <f>IF(Overall!F1087&lt;&gt;"",VALUE(Overall!F1087),"")</f>
        <v>500000</v>
      </c>
      <c r="I1085" s="6">
        <f>IF(Overall!G1087&lt;&gt;"",VALUE(Overall!G1087),"")</f>
        <v>65</v>
      </c>
      <c r="J1085" s="6">
        <f>IF(Overall!H1087&lt;&gt;"",VALUE(Overall!H1087),"")</f>
        <v>55</v>
      </c>
      <c r="K1085" s="6">
        <f>IF(Overall!I1087&lt;&gt;"",VALUE(Overall!I1087),"")</f>
        <v>3.75</v>
      </c>
      <c r="L1085" s="6">
        <f>IF(Overall!J1087&lt;&gt;"",VALUE(Overall!J1087),"")</f>
        <v>0.9</v>
      </c>
      <c r="M1085" s="6">
        <f>IF(Overall!K1087&lt;&gt;"",VALUE(Overall!K1087),"")</f>
        <v>2.85</v>
      </c>
      <c r="N1085" s="6">
        <f>IF(Overall!T1087&lt;&gt;"",VALUE(Overall!T1087),"")</f>
        <v>65.599999999999994</v>
      </c>
      <c r="O1085" s="7">
        <f>IF(Overall!L1087&lt;&gt;"", DATEVALUE(Overall!L1087), "")</f>
        <v>45962</v>
      </c>
      <c r="P1085" s="7">
        <f>IF(Overall!M1087&lt;&gt;"", DATEVALUE(Overall!M1087), "")</f>
        <v>45991</v>
      </c>
      <c r="Q1085" s="7" t="str">
        <f>IF(Overall!S1087&lt;&gt;"",_xlfn.VALUETOTEXT(Overall!S1087),"")</f>
        <v>Nov</v>
      </c>
      <c r="R1085" s="7">
        <f>IF(Overall!O1087&lt;&gt;"", DATEVALUE(Overall!O1087), "")</f>
        <v>45877</v>
      </c>
      <c r="S1085" s="7">
        <f>IF(Overall!O1087&lt;&gt;"", DATEVALUE(Overall!O1087), "")</f>
        <v>45877</v>
      </c>
      <c r="T1085" s="5">
        <f t="shared" si="33"/>
        <v>1</v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>
        <f>IF(Overall!$A1087&lt;&gt;"",IF(AND(MONTH($O1085) &lt;= 11, MONTH($P1085) &gt;= 11), IF($T1085 &lt;&gt; "", $H1085/$T1085, ""), ""),"")</f>
        <v>500000</v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>
        <f ca="1">IFERROR(IF(AND(NOW()&lt;= EOMONTH(DATE(YEAR($P1085),11, 1), 0), Overall!$A1087&lt;&gt;"", MONTH($O1085) &lt;=11, MONTH($P1085) &gt;= 11), IF($T1085 &lt;&gt; "", $H1085/$T1085, ""), ""), "")</f>
        <v>500000</v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500000</v>
      </c>
    </row>
    <row r="1086" spans="1:46" x14ac:dyDescent="0.25">
      <c r="A1086" t="str">
        <f>_xlfn.VALUETOTEXT(Overall!A1088)</f>
        <v>FY2025 PCHP</v>
      </c>
      <c r="B1086" s="8">
        <f>IF(Overall!B1088&lt;&gt;"", VALUE(Overall!B1088), "")</f>
        <v>236</v>
      </c>
      <c r="C1086" s="5" t="str">
        <f>IF(Overall!C1088&lt;&gt;"",_xlfn.VALUETOTEXT(Overall!C1088),"")</f>
        <v>25-0808-2808-25JPMC-PS-EG-236</v>
      </c>
      <c r="D1086" s="5" t="str">
        <f>_xlfn.VALUETOTEXT(Overall!D1088)</f>
        <v>EG</v>
      </c>
      <c r="E1086" s="5" t="str">
        <f>IF(Overall!Q1088&lt;&gt;"",_xlfn.VALUETOTEXT(Overall!Q1088),"")</f>
        <v>JPMC</v>
      </c>
      <c r="F1086" s="5" t="str">
        <f>IF(Overall!E1088&lt;&gt;"",_xlfn.VALUETOTEXT(Overall!E1088),"")</f>
        <v>JP Morgan Chase Bank NA</v>
      </c>
      <c r="G1086" s="5" t="str">
        <f>IF(Overall!R1088&lt;&gt;"",_xlfn.VALUETOTEXT(Overall!R1088),"")</f>
        <v>Asian</v>
      </c>
      <c r="H1086" s="6">
        <f>IF(Overall!F1088&lt;&gt;"",VALUE(Overall!F1088),"")</f>
        <v>500000</v>
      </c>
      <c r="I1086" s="6">
        <f>IF(Overall!G1088&lt;&gt;"",VALUE(Overall!G1088),"")</f>
        <v>65</v>
      </c>
      <c r="J1086" s="6">
        <f>IF(Overall!H1088&lt;&gt;"",VALUE(Overall!H1088),"")</f>
        <v>55</v>
      </c>
      <c r="K1086" s="6">
        <f>IF(Overall!I1088&lt;&gt;"",VALUE(Overall!I1088),"")</f>
        <v>3.78</v>
      </c>
      <c r="L1086" s="6">
        <f>IF(Overall!J1088&lt;&gt;"",VALUE(Overall!J1088),"")</f>
        <v>0.9</v>
      </c>
      <c r="M1086" s="6">
        <f>IF(Overall!K1088&lt;&gt;"",VALUE(Overall!K1088),"")</f>
        <v>2.88</v>
      </c>
      <c r="N1086" s="6">
        <f>IF(Overall!T1088&lt;&gt;"",VALUE(Overall!T1088),"")</f>
        <v>65.540000000000006</v>
      </c>
      <c r="O1086" s="7">
        <f>IF(Overall!L1088&lt;&gt;"", DATEVALUE(Overall!L1088), "")</f>
        <v>45962</v>
      </c>
      <c r="P1086" s="7">
        <f>IF(Overall!M1088&lt;&gt;"", DATEVALUE(Overall!M1088), "")</f>
        <v>45991</v>
      </c>
      <c r="Q1086" s="7" t="str">
        <f>IF(Overall!S1088&lt;&gt;"",_xlfn.VALUETOTEXT(Overall!S1088),"")</f>
        <v>Nov</v>
      </c>
      <c r="R1086" s="7">
        <f>IF(Overall!O1088&lt;&gt;"", DATEVALUE(Overall!O1088), "")</f>
        <v>45877</v>
      </c>
      <c r="S1086" s="7">
        <f>IF(Overall!O1088&lt;&gt;"", DATEVALUE(Overall!O1088), "")</f>
        <v>45877</v>
      </c>
      <c r="T1086" s="5">
        <f t="shared" si="33"/>
        <v>1</v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>
        <f>IF(Overall!$A1088&lt;&gt;"",IF(AND(MONTH($O1086) &lt;= 11, MONTH($P1086) &gt;= 11), IF($T1086 &lt;&gt; "", $H1086/$T1086, ""), ""),"")</f>
        <v>500000</v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>
        <f ca="1">IFERROR(IF(AND(NOW()&lt;= EOMONTH(DATE(YEAR($P1086),11, 1), 0), Overall!$A1088&lt;&gt;"", MONTH($O1086) &lt;=11, MONTH($P1086) &gt;= 11), IF($T1086 &lt;&gt; "", $H1086/$T1086, ""), ""), "")</f>
        <v>500000</v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500000</v>
      </c>
    </row>
    <row r="1087" spans="1:46" x14ac:dyDescent="0.25">
      <c r="A1087" t="str">
        <f>_xlfn.VALUETOTEXT(Overall!A1089)</f>
        <v>FY2025 PCHP</v>
      </c>
      <c r="B1087" s="8">
        <f>IF(Overall!B1089&lt;&gt;"", VALUE(Overall!B1089), "")</f>
        <v>237</v>
      </c>
      <c r="C1087" s="5" t="str">
        <f>IF(Overall!C1089&lt;&gt;"",_xlfn.VALUETOTEXT(Overall!C1089),"")</f>
        <v>25-1108-2908-25JPMC-PS-HZ-237</v>
      </c>
      <c r="D1087" s="5" t="str">
        <f>_xlfn.VALUETOTEXT(Overall!D1089)</f>
        <v>HZ</v>
      </c>
      <c r="E1087" s="5" t="str">
        <f>IF(Overall!Q1089&lt;&gt;"",_xlfn.VALUETOTEXT(Overall!Q1089),"")</f>
        <v>JPMC</v>
      </c>
      <c r="F1087" s="5" t="str">
        <f>IF(Overall!E1089&lt;&gt;"",_xlfn.VALUETOTEXT(Overall!E1089),"")</f>
        <v>JP Morgan Chase Bank NA</v>
      </c>
      <c r="G1087" s="5" t="str">
        <f>IF(Overall!R1089&lt;&gt;"",_xlfn.VALUETOTEXT(Overall!R1089),"")</f>
        <v>Asian</v>
      </c>
      <c r="H1087" s="6">
        <f>IF(Overall!F1089&lt;&gt;"",VALUE(Overall!F1089),"")</f>
        <v>1000000</v>
      </c>
      <c r="I1087" s="6">
        <f>IF(Overall!G1089&lt;&gt;"",VALUE(Overall!G1089),"")</f>
        <v>65</v>
      </c>
      <c r="J1087" s="6">
        <f>IF(Overall!H1089&lt;&gt;"",VALUE(Overall!H1089),"")</f>
        <v>55</v>
      </c>
      <c r="K1087" s="6">
        <f>IF(Overall!I1089&lt;&gt;"",VALUE(Overall!I1089),"")</f>
        <v>4.28</v>
      </c>
      <c r="L1087" s="6">
        <f>IF(Overall!J1089&lt;&gt;"",VALUE(Overall!J1089),"")</f>
        <v>1.2</v>
      </c>
      <c r="M1087" s="6">
        <f>IF(Overall!K1089&lt;&gt;"",VALUE(Overall!K1089),"")</f>
        <v>3.08</v>
      </c>
      <c r="N1087" s="6">
        <f>IF(Overall!T1089&lt;&gt;"",VALUE(Overall!T1089),"")</f>
        <v>65.42</v>
      </c>
      <c r="O1087" s="7">
        <f>IF(Overall!L1089&lt;&gt;"", DATEVALUE(Overall!L1089), "")</f>
        <v>45992</v>
      </c>
      <c r="P1087" s="7">
        <f>IF(Overall!M1089&lt;&gt;"", DATEVALUE(Overall!M1089), "")</f>
        <v>46022</v>
      </c>
      <c r="Q1087" s="7" t="str">
        <f>IF(Overall!S1089&lt;&gt;"",_xlfn.VALUETOTEXT(Overall!S1089),"")</f>
        <v>Dec</v>
      </c>
      <c r="R1087" s="7">
        <f>IF(Overall!O1089&lt;&gt;"", DATEVALUE(Overall!O1089), "")</f>
        <v>45880</v>
      </c>
      <c r="S1087" s="7">
        <f>IF(Overall!O1089&lt;&gt;"", DATEVALUE(Overall!O1089), "")</f>
        <v>45880</v>
      </c>
      <c r="T1087" s="5">
        <f t="shared" si="33"/>
        <v>1</v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>
        <f>IF(Overall!$A1089&lt;&gt;"",IF(AND(MONTH($O1087) &lt;= 12, MONTH($P1087) &gt;= 12), IF($T1087 &lt;&gt; "", $H1087/$T1087, ""), ""),"")</f>
        <v>1000000</v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>
        <f ca="1">IFERROR(IF(AND(NOW()&lt;= EOMONTH(DATE(YEAR($P1087),12, 1), 0), Overall!$A1089&lt;&gt;"", MONTH($O1087) &lt;= 12, MONTH($P1087) &gt;= 12), IF($T1087 &lt;&gt; "", $H1087/$T1087, ""), ""), "")</f>
        <v>1000000</v>
      </c>
      <c r="AT1087" s="16">
        <f t="shared" ca="1" si="34"/>
        <v>1000000</v>
      </c>
    </row>
    <row r="1088" spans="1:46" x14ac:dyDescent="0.25">
      <c r="A1088" t="str">
        <f>_xlfn.VALUETOTEXT(Overall!A1090)</f>
        <v>FY2025 PCHP</v>
      </c>
      <c r="B1088" s="8">
        <f>IF(Overall!B1090&lt;&gt;"", VALUE(Overall!B1090), "")</f>
        <v>238</v>
      </c>
      <c r="C1088" s="5" t="str">
        <f>IF(Overall!C1090&lt;&gt;"",_xlfn.VALUETOTEXT(Overall!C1090),"")</f>
        <v>25-1108-2908-25TOTS-PS-HZ-238</v>
      </c>
      <c r="D1088" s="5" t="str">
        <f>_xlfn.VALUETOTEXT(Overall!D1090)</f>
        <v>HZ</v>
      </c>
      <c r="E1088" s="5" t="str">
        <f>IF(Overall!Q1090&lt;&gt;"",_xlfn.VALUETOTEXT(Overall!Q1090),"")</f>
        <v>TOTS</v>
      </c>
      <c r="F1088" s="5" t="str">
        <f>IF(Overall!E1090&lt;&gt;"",_xlfn.VALUETOTEXT(Overall!E1090),"")</f>
        <v>TOTSA TotalEnergies Trading SA</v>
      </c>
      <c r="G1088" s="5" t="str">
        <f>IF(Overall!R1090&lt;&gt;"",_xlfn.VALUETOTEXT(Overall!R1090),"")</f>
        <v>Asian</v>
      </c>
      <c r="H1088" s="6">
        <f>IF(Overall!F1090&lt;&gt;"",VALUE(Overall!F1090),"")</f>
        <v>1000000</v>
      </c>
      <c r="I1088" s="6">
        <f>IF(Overall!G1090&lt;&gt;"",VALUE(Overall!G1090),"")</f>
        <v>65</v>
      </c>
      <c r="J1088" s="6">
        <f>IF(Overall!H1090&lt;&gt;"",VALUE(Overall!H1090),"")</f>
        <v>55</v>
      </c>
      <c r="K1088" s="6">
        <f>IF(Overall!I1090&lt;&gt;"",VALUE(Overall!I1090),"")</f>
        <v>4.3</v>
      </c>
      <c r="L1088" s="6">
        <f>IF(Overall!J1090&lt;&gt;"",VALUE(Overall!J1090),"")</f>
        <v>1.21</v>
      </c>
      <c r="M1088" s="6">
        <f>IF(Overall!K1090&lt;&gt;"",VALUE(Overall!K1090),"")</f>
        <v>3.09</v>
      </c>
      <c r="N1088" s="6">
        <f>IF(Overall!T1090&lt;&gt;"",VALUE(Overall!T1090),"")</f>
        <v>65.45</v>
      </c>
      <c r="O1088" s="7">
        <f>IF(Overall!L1090&lt;&gt;"", DATEVALUE(Overall!L1090), "")</f>
        <v>45992</v>
      </c>
      <c r="P1088" s="7">
        <f>IF(Overall!M1090&lt;&gt;"", DATEVALUE(Overall!M1090), "")</f>
        <v>46022</v>
      </c>
      <c r="Q1088" s="7" t="str">
        <f>IF(Overall!S1090&lt;&gt;"",_xlfn.VALUETOTEXT(Overall!S1090),"")</f>
        <v>Dec</v>
      </c>
      <c r="R1088" s="7">
        <f>IF(Overall!O1090&lt;&gt;"", DATEVALUE(Overall!O1090), "")</f>
        <v>45880</v>
      </c>
      <c r="S1088" s="7">
        <f>IF(Overall!O1090&lt;&gt;"", DATEVALUE(Overall!O1090), "")</f>
        <v>45880</v>
      </c>
      <c r="T1088" s="5">
        <f t="shared" si="33"/>
        <v>1</v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>
        <f>IF(Overall!$A1090&lt;&gt;"",IF(AND(MONTH($O1088) &lt;= 12, MONTH($P1088) &gt;= 12), IF($T1088 &lt;&gt; "", $H1088/$T1088, ""), ""),"")</f>
        <v>1000000</v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>
        <f ca="1">IFERROR(IF(AND(NOW()&lt;= EOMONTH(DATE(YEAR($P1088),12, 1), 0), Overall!$A1090&lt;&gt;"", MONTH($O1088) &lt;= 12, MONTH($P1088) &gt;= 12), IF($T1088 &lt;&gt; "", $H1088/$T1088, ""), ""), "")</f>
        <v>1000000</v>
      </c>
      <c r="AT1088" s="16">
        <f t="shared" ca="1" si="34"/>
        <v>1000000</v>
      </c>
    </row>
    <row r="1089" spans="1:46" x14ac:dyDescent="0.25">
      <c r="A1089" t="str">
        <f>_xlfn.VALUETOTEXT(Overall!A1091)</f>
        <v>FY2025 PCHP</v>
      </c>
      <c r="B1089" s="8">
        <f>IF(Overall!B1091&lt;&gt;"", VALUE(Overall!B1091), "")</f>
        <v>239</v>
      </c>
      <c r="C1089" s="5" t="str">
        <f>IF(Overall!C1091&lt;&gt;"",_xlfn.VALUETOTEXT(Overall!C1091),"")</f>
        <v>25-1108-2908-25BNPP-PS-HZ-239</v>
      </c>
      <c r="D1089" s="5" t="str">
        <f>_xlfn.VALUETOTEXT(Overall!D1091)</f>
        <v>HZ</v>
      </c>
      <c r="E1089" s="5" t="str">
        <f>IF(Overall!Q1091&lt;&gt;"",_xlfn.VALUETOTEXT(Overall!Q1091),"")</f>
        <v>BNPP</v>
      </c>
      <c r="F1089" s="5" t="str">
        <f>IF(Overall!E1091&lt;&gt;"",_xlfn.VALUETOTEXT(Overall!E1091),"")</f>
        <v>BNP Paribas SA</v>
      </c>
      <c r="G1089" s="5" t="str">
        <f>IF(Overall!R1091&lt;&gt;"",_xlfn.VALUETOTEXT(Overall!R1091),"")</f>
        <v>Asian</v>
      </c>
      <c r="H1089" s="6">
        <f>IF(Overall!F1091&lt;&gt;"",VALUE(Overall!F1091),"")</f>
        <v>1000000</v>
      </c>
      <c r="I1089" s="6">
        <f>IF(Overall!G1091&lt;&gt;"",VALUE(Overall!G1091),"")</f>
        <v>65</v>
      </c>
      <c r="J1089" s="6">
        <f>IF(Overall!H1091&lt;&gt;"",VALUE(Overall!H1091),"")</f>
        <v>55</v>
      </c>
      <c r="K1089" s="6">
        <f>IF(Overall!I1091&lt;&gt;"",VALUE(Overall!I1091),"")</f>
        <v>4.25</v>
      </c>
      <c r="L1089" s="6">
        <f>IF(Overall!J1091&lt;&gt;"",VALUE(Overall!J1091),"")</f>
        <v>1.17</v>
      </c>
      <c r="M1089" s="6">
        <f>IF(Overall!K1091&lt;&gt;"",VALUE(Overall!K1091),"")</f>
        <v>3.08</v>
      </c>
      <c r="N1089" s="6">
        <f>IF(Overall!T1091&lt;&gt;"",VALUE(Overall!T1091),"")</f>
        <v>65.430000000000007</v>
      </c>
      <c r="O1089" s="7">
        <f>IF(Overall!L1091&lt;&gt;"", DATEVALUE(Overall!L1091), "")</f>
        <v>45992</v>
      </c>
      <c r="P1089" s="7">
        <f>IF(Overall!M1091&lt;&gt;"", DATEVALUE(Overall!M1091), "")</f>
        <v>46022</v>
      </c>
      <c r="Q1089" s="7" t="str">
        <f>IF(Overall!S1091&lt;&gt;"",_xlfn.VALUETOTEXT(Overall!S1091),"")</f>
        <v>Dec</v>
      </c>
      <c r="R1089" s="7">
        <f>IF(Overall!O1091&lt;&gt;"", DATEVALUE(Overall!O1091), "")</f>
        <v>45880</v>
      </c>
      <c r="S1089" s="7">
        <f>IF(Overall!O1091&lt;&gt;"", DATEVALUE(Overall!O1091), "")</f>
        <v>45880</v>
      </c>
      <c r="T1089" s="5">
        <f t="shared" si="33"/>
        <v>1</v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>
        <f>IF(Overall!$A1091&lt;&gt;"",IF(AND(MONTH($O1089) &lt;= 12, MONTH($P1089) &gt;= 12), IF($T1089 &lt;&gt; "", $H1089/$T1089, ""), ""),"")</f>
        <v>1000000</v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>
        <f ca="1">IFERROR(IF(AND(NOW()&lt;= EOMONTH(DATE(YEAR($P1089),12, 1), 0), Overall!$A1091&lt;&gt;"", MONTH($O1089) &lt;= 12, MONTH($P1089) &gt;= 12), IF($T1089 &lt;&gt; "", $H1089/$T1089, ""), ""), "")</f>
        <v>1000000</v>
      </c>
      <c r="AT1089" s="16">
        <f t="shared" ca="1" si="34"/>
        <v>1000000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 DATEVALUE(Overall!L1092), "")</f>
        <v/>
      </c>
      <c r="P1090" s="7" t="str">
        <f>IF(Overall!M1092&lt;&gt;"", DATEVALUE(Overall!M1092), "")</f>
        <v/>
      </c>
      <c r="Q1090" s="7" t="str">
        <f>IF(Overall!S1092&lt;&gt;"",_xlfn.VALUETOTEXT(Overall!S1092),"")</f>
        <v/>
      </c>
      <c r="R1090" s="7" t="str">
        <f>IF(Overall!O1092&lt;&gt;"", DATEVALUE(Overall!O1092), "")</f>
        <v/>
      </c>
      <c r="S1090" s="7" t="str">
        <f>IF(Overall!O1092&lt;&gt;"", DATEVALUE(Overall!O1092), 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 DATEVALUE(Overall!L1093), "")</f>
        <v/>
      </c>
      <c r="P1091" s="7" t="str">
        <f>IF(Overall!M1093&lt;&gt;"", DATEVALUE(Overall!M1093), "")</f>
        <v/>
      </c>
      <c r="Q1091" s="7" t="str">
        <f>IF(Overall!S1093&lt;&gt;"",_xlfn.VALUETOTEXT(Overall!S1093),"")</f>
        <v/>
      </c>
      <c r="R1091" s="7" t="str">
        <f>IF(Overall!O1093&lt;&gt;"", DATEVALUE(Overall!O1093), "")</f>
        <v/>
      </c>
      <c r="S1091" s="7" t="str">
        <f>IF(Overall!O1093&lt;&gt;"", DATEVALUE(Overall!O1093), 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 DATEVALUE(Overall!L1094), "")</f>
        <v/>
      </c>
      <c r="P1092" s="7" t="str">
        <f>IF(Overall!M1094&lt;&gt;"", DATEVALUE(Overall!M1094), "")</f>
        <v/>
      </c>
      <c r="Q1092" s="7" t="str">
        <f>IF(Overall!S1094&lt;&gt;"",_xlfn.VALUETOTEXT(Overall!S1094),"")</f>
        <v/>
      </c>
      <c r="R1092" s="7" t="str">
        <f>IF(Overall!O1094&lt;&gt;"", DATEVALUE(Overall!O1094), "")</f>
        <v/>
      </c>
      <c r="S1092" s="7" t="str">
        <f>IF(Overall!O1094&lt;&gt;"", DATEVALUE(Overall!O1094), 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 DATEVALUE(Overall!L1095), "")</f>
        <v/>
      </c>
      <c r="P1093" s="7" t="str">
        <f>IF(Overall!M1095&lt;&gt;"", DATEVALUE(Overall!M1095), "")</f>
        <v/>
      </c>
      <c r="Q1093" s="7" t="str">
        <f>IF(Overall!S1095&lt;&gt;"",_xlfn.VALUETOTEXT(Overall!S1095),"")</f>
        <v/>
      </c>
      <c r="R1093" s="7" t="str">
        <f>IF(Overall!O1095&lt;&gt;"", DATEVALUE(Overall!O1095), "")</f>
        <v/>
      </c>
      <c r="S1093" s="7" t="str">
        <f>IF(Overall!O1095&lt;&gt;"", DATEVALUE(Overall!O1095), 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 DATEVALUE(Overall!L1096), "")</f>
        <v/>
      </c>
      <c r="P1094" s="7" t="str">
        <f>IF(Overall!M1096&lt;&gt;"", DATEVALUE(Overall!M1096), "")</f>
        <v/>
      </c>
      <c r="Q1094" s="7" t="str">
        <f>IF(Overall!S1096&lt;&gt;"",_xlfn.VALUETOTEXT(Overall!S1096),"")</f>
        <v/>
      </c>
      <c r="R1094" s="7" t="str">
        <f>IF(Overall!O1096&lt;&gt;"", DATEVALUE(Overall!O1096), "")</f>
        <v/>
      </c>
      <c r="S1094" s="7" t="str">
        <f>IF(Overall!O1096&lt;&gt;"", DATEVALUE(Overall!O1096), 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 DATEVALUE(Overall!L1097), "")</f>
        <v/>
      </c>
      <c r="P1095" s="7" t="str">
        <f>IF(Overall!M1097&lt;&gt;"", DATEVALUE(Overall!M1097), "")</f>
        <v/>
      </c>
      <c r="Q1095" s="7" t="str">
        <f>IF(Overall!S1097&lt;&gt;"",_xlfn.VALUETOTEXT(Overall!S1097),"")</f>
        <v/>
      </c>
      <c r="R1095" s="7" t="str">
        <f>IF(Overall!O1097&lt;&gt;"", DATEVALUE(Overall!O1097), "")</f>
        <v/>
      </c>
      <c r="S1095" s="7" t="str">
        <f>IF(Overall!O1097&lt;&gt;"", DATEVALUE(Overall!O1097), 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 DATEVALUE(Overall!L1098), "")</f>
        <v/>
      </c>
      <c r="P1096" s="7" t="str">
        <f>IF(Overall!M1098&lt;&gt;"", DATEVALUE(Overall!M1098), "")</f>
        <v/>
      </c>
      <c r="Q1096" s="7" t="str">
        <f>IF(Overall!S1098&lt;&gt;"",_xlfn.VALUETOTEXT(Overall!S1098),"")</f>
        <v/>
      </c>
      <c r="R1096" s="7" t="str">
        <f>IF(Overall!O1098&lt;&gt;"", DATEVALUE(Overall!O1098), "")</f>
        <v/>
      </c>
      <c r="S1096" s="7" t="str">
        <f>IF(Overall!O1098&lt;&gt;"", DATEVALUE(Overall!O1098), 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 DATEVALUE(Overall!L1099), "")</f>
        <v/>
      </c>
      <c r="P1097" s="7" t="str">
        <f>IF(Overall!M1099&lt;&gt;"", DATEVALUE(Overall!M1099), "")</f>
        <v/>
      </c>
      <c r="Q1097" s="7" t="str">
        <f>IF(Overall!S1099&lt;&gt;"",_xlfn.VALUETOTEXT(Overall!S1099),"")</f>
        <v/>
      </c>
      <c r="R1097" s="7" t="str">
        <f>IF(Overall!O1099&lt;&gt;"", DATEVALUE(Overall!O1099), "")</f>
        <v/>
      </c>
      <c r="S1097" s="7" t="str">
        <f>IF(Overall!O1099&lt;&gt;"", DATEVALUE(Overall!O1099), 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 DATEVALUE(Overall!L1100), "")</f>
        <v/>
      </c>
      <c r="P1098" s="7" t="str">
        <f>IF(Overall!M1100&lt;&gt;"", DATEVALUE(Overall!M1100), "")</f>
        <v/>
      </c>
      <c r="Q1098" s="7" t="str">
        <f>IF(Overall!S1100&lt;&gt;"",_xlfn.VALUETOTEXT(Overall!S1100),"")</f>
        <v/>
      </c>
      <c r="R1098" s="7" t="str">
        <f>IF(Overall!O1100&lt;&gt;"", DATEVALUE(Overall!O1100), "")</f>
        <v/>
      </c>
      <c r="S1098" s="7" t="str">
        <f>IF(Overall!O1100&lt;&gt;"", DATEVALUE(Overall!O1100), 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 DATEVALUE(Overall!L1101), "")</f>
        <v/>
      </c>
      <c r="P1099" s="7" t="str">
        <f>IF(Overall!M1101&lt;&gt;"", DATEVALUE(Overall!M1101), "")</f>
        <v/>
      </c>
      <c r="Q1099" s="7" t="str">
        <f>IF(Overall!S1101&lt;&gt;"",_xlfn.VALUETOTEXT(Overall!S1101),"")</f>
        <v/>
      </c>
      <c r="R1099" s="7" t="str">
        <f>IF(Overall!O1101&lt;&gt;"", DATEVALUE(Overall!O1101), "")</f>
        <v/>
      </c>
      <c r="S1099" s="7" t="str">
        <f>IF(Overall!O1101&lt;&gt;"", DATEVALUE(Overall!O1101), 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 DATEVALUE(Overall!L1102), "")</f>
        <v/>
      </c>
      <c r="P1100" s="7" t="str">
        <f>IF(Overall!M1102&lt;&gt;"", DATEVALUE(Overall!M1102), "")</f>
        <v/>
      </c>
      <c r="Q1100" s="7" t="str">
        <f>IF(Overall!S1102&lt;&gt;"",_xlfn.VALUETOTEXT(Overall!S1102),"")</f>
        <v/>
      </c>
      <c r="R1100" s="7" t="str">
        <f>IF(Overall!O1102&lt;&gt;"", DATEVALUE(Overall!O1102), "")</f>
        <v/>
      </c>
      <c r="S1100" s="7" t="str">
        <f>IF(Overall!O1102&lt;&gt;"", DATEVALUE(Overall!O1102), 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 DATEVALUE(Overall!L1103), "")</f>
        <v/>
      </c>
      <c r="P1101" s="7" t="str">
        <f>IF(Overall!M1103&lt;&gt;"", DATEVALUE(Overall!M1103), "")</f>
        <v/>
      </c>
      <c r="Q1101" s="7" t="str">
        <f>IF(Overall!S1103&lt;&gt;"",_xlfn.VALUETOTEXT(Overall!S1103),"")</f>
        <v/>
      </c>
      <c r="R1101" s="7" t="str">
        <f>IF(Overall!O1103&lt;&gt;"", DATEVALUE(Overall!O1103), "")</f>
        <v/>
      </c>
      <c r="S1101" s="7" t="str">
        <f>IF(Overall!O1103&lt;&gt;"", DATEVALUE(Overall!O1103), 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 DATEVALUE(Overall!L1104), "")</f>
        <v/>
      </c>
      <c r="P1102" s="7" t="str">
        <f>IF(Overall!M1104&lt;&gt;"", DATEVALUE(Overall!M1104), "")</f>
        <v/>
      </c>
      <c r="Q1102" s="7" t="str">
        <f>IF(Overall!S1104&lt;&gt;"",_xlfn.VALUETOTEXT(Overall!S1104),"")</f>
        <v/>
      </c>
      <c r="R1102" s="7" t="str">
        <f>IF(Overall!O1104&lt;&gt;"", DATEVALUE(Overall!O1104), "")</f>
        <v/>
      </c>
      <c r="S1102" s="7" t="str">
        <f>IF(Overall!O1104&lt;&gt;"", DATEVALUE(Overall!O1104), 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 DATEVALUE(Overall!L1105), "")</f>
        <v/>
      </c>
      <c r="P1103" s="7" t="str">
        <f>IF(Overall!M1105&lt;&gt;"", DATEVALUE(Overall!M1105), "")</f>
        <v/>
      </c>
      <c r="Q1103" s="7" t="str">
        <f>IF(Overall!S1105&lt;&gt;"",_xlfn.VALUETOTEXT(Overall!S1105),"")</f>
        <v/>
      </c>
      <c r="R1103" s="7" t="str">
        <f>IF(Overall!O1105&lt;&gt;"", DATEVALUE(Overall!O1105), "")</f>
        <v/>
      </c>
      <c r="S1103" s="7" t="str">
        <f>IF(Overall!O1105&lt;&gt;"", DATEVALUE(Overall!O1105), 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 DATEVALUE(Overall!L1106), "")</f>
        <v/>
      </c>
      <c r="P1104" s="7" t="str">
        <f>IF(Overall!M1106&lt;&gt;"", DATEVALUE(Overall!M1106), "")</f>
        <v/>
      </c>
      <c r="Q1104" s="7" t="str">
        <f>IF(Overall!S1106&lt;&gt;"",_xlfn.VALUETOTEXT(Overall!S1106),"")</f>
        <v/>
      </c>
      <c r="R1104" s="7" t="str">
        <f>IF(Overall!O1106&lt;&gt;"", DATEVALUE(Overall!O1106), "")</f>
        <v/>
      </c>
      <c r="S1104" s="7" t="str">
        <f>IF(Overall!O1106&lt;&gt;"", DATEVALUE(Overall!O1106), 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 DATEVALUE(Overall!L1107), "")</f>
        <v/>
      </c>
      <c r="P1105" s="7" t="str">
        <f>IF(Overall!M1107&lt;&gt;"", DATEVALUE(Overall!M1107), "")</f>
        <v/>
      </c>
      <c r="Q1105" s="7" t="str">
        <f>IF(Overall!S1107&lt;&gt;"",_xlfn.VALUETOTEXT(Overall!S1107),"")</f>
        <v/>
      </c>
      <c r="R1105" s="7" t="str">
        <f>IF(Overall!O1107&lt;&gt;"", DATEVALUE(Overall!O1107), "")</f>
        <v/>
      </c>
      <c r="S1105" s="7" t="str">
        <f>IF(Overall!O1107&lt;&gt;"", DATEVALUE(Overall!O1107), 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 DATEVALUE(Overall!L1108), "")</f>
        <v/>
      </c>
      <c r="P1106" s="7" t="str">
        <f>IF(Overall!M1108&lt;&gt;"", DATEVALUE(Overall!M1108), "")</f>
        <v/>
      </c>
      <c r="Q1106" s="7" t="str">
        <f>IF(Overall!S1108&lt;&gt;"",_xlfn.VALUETOTEXT(Overall!S1108),"")</f>
        <v/>
      </c>
      <c r="R1106" s="7" t="str">
        <f>IF(Overall!O1108&lt;&gt;"", DATEVALUE(Overall!O1108), "")</f>
        <v/>
      </c>
      <c r="S1106" s="7" t="str">
        <f>IF(Overall!O1108&lt;&gt;"", DATEVALUE(Overall!O1108), 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 DATEVALUE(Overall!L1109), "")</f>
        <v/>
      </c>
      <c r="P1107" s="7" t="str">
        <f>IF(Overall!M1109&lt;&gt;"", DATEVALUE(Overall!M1109), "")</f>
        <v/>
      </c>
      <c r="Q1107" s="7" t="str">
        <f>IF(Overall!S1109&lt;&gt;"",_xlfn.VALUETOTEXT(Overall!S1109),"")</f>
        <v/>
      </c>
      <c r="R1107" s="7" t="str">
        <f>IF(Overall!O1109&lt;&gt;"", DATEVALUE(Overall!O1109), "")</f>
        <v/>
      </c>
      <c r="S1107" s="7" t="str">
        <f>IF(Overall!O1109&lt;&gt;"", DATEVALUE(Overall!O1109), 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 DATEVALUE(Overall!L1110), "")</f>
        <v/>
      </c>
      <c r="P1108" s="7" t="str">
        <f>IF(Overall!M1110&lt;&gt;"", DATEVALUE(Overall!M1110), "")</f>
        <v/>
      </c>
      <c r="Q1108" s="7" t="str">
        <f>IF(Overall!S1110&lt;&gt;"",_xlfn.VALUETOTEXT(Overall!S1110),"")</f>
        <v/>
      </c>
      <c r="R1108" s="7" t="str">
        <f>IF(Overall!O1110&lt;&gt;"", DATEVALUE(Overall!O1110), "")</f>
        <v/>
      </c>
      <c r="S1108" s="7" t="str">
        <f>IF(Overall!O1110&lt;&gt;"", DATEVALUE(Overall!O1110), 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 DATEVALUE(Overall!L1111), "")</f>
        <v/>
      </c>
      <c r="P1109" s="7" t="str">
        <f>IF(Overall!M1111&lt;&gt;"", DATEVALUE(Overall!M1111), "")</f>
        <v/>
      </c>
      <c r="Q1109" s="7" t="str">
        <f>IF(Overall!S1111&lt;&gt;"",_xlfn.VALUETOTEXT(Overall!S1111),"")</f>
        <v/>
      </c>
      <c r="R1109" s="7" t="str">
        <f>IF(Overall!O1111&lt;&gt;"", DATEVALUE(Overall!O1111), "")</f>
        <v/>
      </c>
      <c r="S1109" s="7" t="str">
        <f>IF(Overall!O1111&lt;&gt;"", DATEVALUE(Overall!O1111), 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 DATEVALUE(Overall!L1112), "")</f>
        <v/>
      </c>
      <c r="P1110" s="7" t="str">
        <f>IF(Overall!M1112&lt;&gt;"", DATEVALUE(Overall!M1112), "")</f>
        <v/>
      </c>
      <c r="Q1110" s="7" t="str">
        <f>IF(Overall!S1112&lt;&gt;"",_xlfn.VALUETOTEXT(Overall!S1112),"")</f>
        <v/>
      </c>
      <c r="R1110" s="7" t="str">
        <f>IF(Overall!O1112&lt;&gt;"", DATEVALUE(Overall!O1112), "")</f>
        <v/>
      </c>
      <c r="S1110" s="7" t="str">
        <f>IF(Overall!O1112&lt;&gt;"", DATEVALUE(Overall!O1112), 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 DATEVALUE(Overall!L1113), "")</f>
        <v/>
      </c>
      <c r="P1111" s="7" t="str">
        <f>IF(Overall!M1113&lt;&gt;"", DATEVALUE(Overall!M1113), "")</f>
        <v/>
      </c>
      <c r="Q1111" s="7" t="str">
        <f>IF(Overall!S1113&lt;&gt;"",_xlfn.VALUETOTEXT(Overall!S1113),"")</f>
        <v/>
      </c>
      <c r="R1111" s="7" t="str">
        <f>IF(Overall!O1113&lt;&gt;"", DATEVALUE(Overall!O1113), "")</f>
        <v/>
      </c>
      <c r="S1111" s="7" t="str">
        <f>IF(Overall!O1113&lt;&gt;"", DATEVALUE(Overall!O1113), 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 DATEVALUE(Overall!L1114), "")</f>
        <v/>
      </c>
      <c r="P1112" s="7" t="str">
        <f>IF(Overall!M1114&lt;&gt;"", DATEVALUE(Overall!M1114), "")</f>
        <v/>
      </c>
      <c r="Q1112" s="7" t="str">
        <f>IF(Overall!S1114&lt;&gt;"",_xlfn.VALUETOTEXT(Overall!S1114),"")</f>
        <v/>
      </c>
      <c r="R1112" s="7" t="str">
        <f>IF(Overall!O1114&lt;&gt;"", DATEVALUE(Overall!O1114), "")</f>
        <v/>
      </c>
      <c r="S1112" s="7" t="str">
        <f>IF(Overall!O1114&lt;&gt;"", DATEVALUE(Overall!O1114), 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 DATEVALUE(Overall!L1115), "")</f>
        <v/>
      </c>
      <c r="P1113" s="7" t="str">
        <f>IF(Overall!M1115&lt;&gt;"", DATEVALUE(Overall!M1115), "")</f>
        <v/>
      </c>
      <c r="Q1113" s="7" t="str">
        <f>IF(Overall!S1115&lt;&gt;"",_xlfn.VALUETOTEXT(Overall!S1115),"")</f>
        <v/>
      </c>
      <c r="R1113" s="7" t="str">
        <f>IF(Overall!O1115&lt;&gt;"", DATEVALUE(Overall!O1115), "")</f>
        <v/>
      </c>
      <c r="S1113" s="7" t="str">
        <f>IF(Overall!O1115&lt;&gt;"", DATEVALUE(Overall!O1115), 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 DATEVALUE(Overall!L1116), "")</f>
        <v/>
      </c>
      <c r="P1114" s="7" t="str">
        <f>IF(Overall!M1116&lt;&gt;"", DATEVALUE(Overall!M1116), "")</f>
        <v/>
      </c>
      <c r="Q1114" s="7" t="str">
        <f>IF(Overall!S1116&lt;&gt;"",_xlfn.VALUETOTEXT(Overall!S1116),"")</f>
        <v/>
      </c>
      <c r="R1114" s="7" t="str">
        <f>IF(Overall!O1116&lt;&gt;"", DATEVALUE(Overall!O1116), "")</f>
        <v/>
      </c>
      <c r="S1114" s="7" t="str">
        <f>IF(Overall!O1116&lt;&gt;"", DATEVALUE(Overall!O1116), 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 DATEVALUE(Overall!L1117), "")</f>
        <v/>
      </c>
      <c r="P1115" s="7" t="str">
        <f>IF(Overall!M1117&lt;&gt;"", DATEVALUE(Overall!M1117), "")</f>
        <v/>
      </c>
      <c r="Q1115" s="7" t="str">
        <f>IF(Overall!S1117&lt;&gt;"",_xlfn.VALUETOTEXT(Overall!S1117),"")</f>
        <v/>
      </c>
      <c r="R1115" s="7" t="str">
        <f>IF(Overall!O1117&lt;&gt;"", DATEVALUE(Overall!O1117), "")</f>
        <v/>
      </c>
      <c r="S1115" s="7" t="str">
        <f>IF(Overall!O1117&lt;&gt;"", DATEVALUE(Overall!O1117), 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 DATEVALUE(Overall!L1118), "")</f>
        <v/>
      </c>
      <c r="P1116" s="7" t="str">
        <f>IF(Overall!M1118&lt;&gt;"", DATEVALUE(Overall!M1118), "")</f>
        <v/>
      </c>
      <c r="Q1116" s="7" t="str">
        <f>IF(Overall!S1118&lt;&gt;"",_xlfn.VALUETOTEXT(Overall!S1118),"")</f>
        <v/>
      </c>
      <c r="R1116" s="7" t="str">
        <f>IF(Overall!O1118&lt;&gt;"", DATEVALUE(Overall!O1118), "")</f>
        <v/>
      </c>
      <c r="S1116" s="7" t="str">
        <f>IF(Overall!O1118&lt;&gt;"", DATEVALUE(Overall!O1118), 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 DATEVALUE(Overall!L1119), "")</f>
        <v/>
      </c>
      <c r="P1117" s="7" t="str">
        <f>IF(Overall!M1119&lt;&gt;"", DATEVALUE(Overall!M1119), "")</f>
        <v/>
      </c>
      <c r="Q1117" s="7" t="str">
        <f>IF(Overall!S1119&lt;&gt;"",_xlfn.VALUETOTEXT(Overall!S1119),"")</f>
        <v/>
      </c>
      <c r="R1117" s="7" t="str">
        <f>IF(Overall!O1119&lt;&gt;"", DATEVALUE(Overall!O1119), "")</f>
        <v/>
      </c>
      <c r="S1117" s="7" t="str">
        <f>IF(Overall!O1119&lt;&gt;"", DATEVALUE(Overall!O1119), 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 DATEVALUE(Overall!L1120), "")</f>
        <v/>
      </c>
      <c r="P1118" s="7" t="str">
        <f>IF(Overall!M1120&lt;&gt;"", DATEVALUE(Overall!M1120), "")</f>
        <v/>
      </c>
      <c r="Q1118" s="7" t="str">
        <f>IF(Overall!S1120&lt;&gt;"",_xlfn.VALUETOTEXT(Overall!S1120),"")</f>
        <v/>
      </c>
      <c r="R1118" s="7" t="str">
        <f>IF(Overall!O1120&lt;&gt;"", DATEVALUE(Overall!O1120), "")</f>
        <v/>
      </c>
      <c r="S1118" s="7" t="str">
        <f>IF(Overall!O1120&lt;&gt;"", DATEVALUE(Overall!O1120), 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 DATEVALUE(Overall!L1121), "")</f>
        <v/>
      </c>
      <c r="P1119" s="7" t="str">
        <f>IF(Overall!M1121&lt;&gt;"", DATEVALUE(Overall!M1121), "")</f>
        <v/>
      </c>
      <c r="Q1119" s="7" t="str">
        <f>IF(Overall!S1121&lt;&gt;"",_xlfn.VALUETOTEXT(Overall!S1121),"")</f>
        <v/>
      </c>
      <c r="R1119" s="7" t="str">
        <f>IF(Overall!O1121&lt;&gt;"", DATEVALUE(Overall!O1121), "")</f>
        <v/>
      </c>
      <c r="S1119" s="7" t="str">
        <f>IF(Overall!O1121&lt;&gt;"", DATEVALUE(Overall!O1121), 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 DATEVALUE(Overall!L1122), "")</f>
        <v/>
      </c>
      <c r="P1120" s="7" t="str">
        <f>IF(Overall!M1122&lt;&gt;"", DATEVALUE(Overall!M1122), "")</f>
        <v/>
      </c>
      <c r="Q1120" s="7" t="str">
        <f>IF(Overall!S1122&lt;&gt;"",_xlfn.VALUETOTEXT(Overall!S1122),"")</f>
        <v/>
      </c>
      <c r="R1120" s="7" t="str">
        <f>IF(Overall!O1122&lt;&gt;"", DATEVALUE(Overall!O1122), "")</f>
        <v/>
      </c>
      <c r="S1120" s="7" t="str">
        <f>IF(Overall!O1122&lt;&gt;"", DATEVALUE(Overall!O1122), 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 DATEVALUE(Overall!L1123), "")</f>
        <v/>
      </c>
      <c r="P1121" s="7" t="str">
        <f>IF(Overall!M1123&lt;&gt;"", DATEVALUE(Overall!M1123), 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 DATEVALUE(Overall!L1124), "")</f>
        <v/>
      </c>
      <c r="P1122" s="7" t="str">
        <f>IF(Overall!M1124&lt;&gt;"", DATEVALUE(Overall!M1124), 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 DATEVALUE(Overall!L1125), "")</f>
        <v/>
      </c>
      <c r="P1123" s="7" t="str">
        <f>IF(Overall!M1125&lt;&gt;"", DATEVALUE(Overall!M1125), 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 DATEVALUE(Overall!L1126), "")</f>
        <v/>
      </c>
      <c r="P1124" s="7" t="str">
        <f>IF(Overall!M1126&lt;&gt;"", DATEVALUE(Overall!M1126), 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 DATEVALUE(Overall!L1127), "")</f>
        <v/>
      </c>
      <c r="P1125" s="7" t="str">
        <f>IF(Overall!M1127&lt;&gt;"", DATEVALUE(Overall!M1127), 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 DATEVALUE(Overall!L1128), "")</f>
        <v/>
      </c>
      <c r="P1126" s="7" t="str">
        <f>IF(Overall!M1128&lt;&gt;"", DATEVALUE(Overall!M1128), 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 DATEVALUE(Overall!L1129), "")</f>
        <v/>
      </c>
      <c r="P1127" s="7" t="str">
        <f>IF(Overall!M1129&lt;&gt;"", DATEVALUE(Overall!M1129), 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 DATEVALUE(Overall!L1130), "")</f>
        <v/>
      </c>
      <c r="P1128" s="7" t="str">
        <f>IF(Overall!M1130&lt;&gt;"", DATEVALUE(Overall!M1130), 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 DATEVALUE(Overall!L1131), "")</f>
        <v/>
      </c>
      <c r="P1129" s="7" t="str">
        <f>IF(Overall!M1131&lt;&gt;"", DATEVALUE(Overall!M1131), 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 DATEVALUE(Overall!L1132), "")</f>
        <v/>
      </c>
      <c r="P1130" s="7" t="str">
        <f>IF(Overall!M1132&lt;&gt;"", DATEVALUE(Overall!M1132), 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1" priority="2">
      <formula>MOD(ROW(),2)</formula>
    </cfRule>
  </conditionalFormatting>
  <conditionalFormatting sqref="AH2:AS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4"/>
  <sheetViews>
    <sheetView workbookViewId="0">
      <selection activeCell="E25" sqref="E25"/>
    </sheetView>
  </sheetViews>
  <sheetFormatPr defaultRowHeight="15" x14ac:dyDescent="0.25"/>
  <cols>
    <col min="1" max="1" width="48.5703125" bestFit="1" customWidth="1"/>
    <col min="2" max="2" width="26" bestFit="1" customWidth="1"/>
    <col min="3" max="3" width="33.5703125" bestFit="1" customWidth="1"/>
    <col min="4" max="4" width="17.42578125" bestFit="1" customWidth="1"/>
  </cols>
  <sheetData>
    <row r="1" spans="1:3" x14ac:dyDescent="0.25">
      <c r="A1" s="1" t="s">
        <v>1474</v>
      </c>
      <c r="B1" s="1" t="s">
        <v>1475</v>
      </c>
      <c r="C1" s="1" t="s">
        <v>1476</v>
      </c>
    </row>
    <row r="2" spans="1:3" x14ac:dyDescent="0.25">
      <c r="A2" t="s">
        <v>2288</v>
      </c>
      <c r="B2" t="s">
        <v>3208</v>
      </c>
      <c r="C2" t="s">
        <v>3209</v>
      </c>
    </row>
    <row r="3" spans="1:3" x14ac:dyDescent="0.25">
      <c r="A3" t="s">
        <v>9</v>
      </c>
      <c r="B3" t="s">
        <v>3272</v>
      </c>
      <c r="C3" t="s">
        <v>3273</v>
      </c>
    </row>
    <row r="4" spans="1:3" x14ac:dyDescent="0.25">
      <c r="B4" t="s">
        <v>2400</v>
      </c>
    </row>
    <row r="5" spans="1:3" x14ac:dyDescent="0.25">
      <c r="A5" t="s">
        <v>17</v>
      </c>
      <c r="B5" t="s">
        <v>3244</v>
      </c>
      <c r="C5" t="s">
        <v>142</v>
      </c>
    </row>
    <row r="6" spans="1:3" x14ac:dyDescent="0.25">
      <c r="B6" t="s">
        <v>2400</v>
      </c>
    </row>
    <row r="7" spans="1:3" x14ac:dyDescent="0.25">
      <c r="A7" t="s">
        <v>1676</v>
      </c>
      <c r="B7" t="s">
        <v>3242</v>
      </c>
      <c r="C7" t="s">
        <v>3243</v>
      </c>
    </row>
    <row r="8" spans="1:3" x14ac:dyDescent="0.25">
      <c r="B8" t="s">
        <v>2400</v>
      </c>
    </row>
    <row r="9" spans="1:3" x14ac:dyDescent="0.25">
      <c r="A9" t="s">
        <v>10</v>
      </c>
      <c r="B9" t="s">
        <v>3245</v>
      </c>
      <c r="C9" t="s">
        <v>3246</v>
      </c>
    </row>
    <row r="10" spans="1:3" x14ac:dyDescent="0.25">
      <c r="B10" t="s">
        <v>2438</v>
      </c>
    </row>
    <row r="11" spans="1:3" x14ac:dyDescent="0.25">
      <c r="A11" t="s">
        <v>11</v>
      </c>
      <c r="B11" t="s">
        <v>3272</v>
      </c>
      <c r="C11" t="s">
        <v>3273</v>
      </c>
    </row>
    <row r="12" spans="1:3" x14ac:dyDescent="0.25">
      <c r="B12" t="s">
        <v>2400</v>
      </c>
    </row>
    <row r="13" spans="1:3" x14ac:dyDescent="0.25">
      <c r="A13" t="s">
        <v>12</v>
      </c>
      <c r="B13" t="s">
        <v>3211</v>
      </c>
      <c r="C13" t="s">
        <v>140</v>
      </c>
    </row>
    <row r="14" spans="1:3" x14ac:dyDescent="0.25">
      <c r="B14" t="s">
        <v>2439</v>
      </c>
    </row>
    <row r="15" spans="1:3" x14ac:dyDescent="0.25">
      <c r="A15" t="s">
        <v>13</v>
      </c>
      <c r="B15" t="s">
        <v>3212</v>
      </c>
      <c r="C15" t="s">
        <v>3213</v>
      </c>
    </row>
    <row r="16" spans="1:3" x14ac:dyDescent="0.25">
      <c r="B16" t="s">
        <v>2400</v>
      </c>
    </row>
    <row r="17" spans="1:3" x14ac:dyDescent="0.25">
      <c r="A17" t="s">
        <v>14</v>
      </c>
      <c r="B17" t="s">
        <v>3247</v>
      </c>
      <c r="C17" t="s">
        <v>3248</v>
      </c>
    </row>
    <row r="18" spans="1:3" x14ac:dyDescent="0.25">
      <c r="B18" t="s">
        <v>2400</v>
      </c>
    </row>
    <row r="19" spans="1:3" x14ac:dyDescent="0.25">
      <c r="A19" t="s">
        <v>3111</v>
      </c>
      <c r="B19" t="s">
        <v>3249</v>
      </c>
      <c r="C19" t="s">
        <v>3210</v>
      </c>
    </row>
    <row r="20" spans="1:3" x14ac:dyDescent="0.25">
      <c r="A20" t="s">
        <v>15</v>
      </c>
      <c r="B20" t="s">
        <v>3214</v>
      </c>
      <c r="C20" t="s">
        <v>3210</v>
      </c>
    </row>
    <row r="21" spans="1:3" x14ac:dyDescent="0.25">
      <c r="B21" t="s">
        <v>3127</v>
      </c>
    </row>
    <row r="22" spans="1:3" x14ac:dyDescent="0.25">
      <c r="A22" t="s">
        <v>2286</v>
      </c>
      <c r="B22" t="s">
        <v>3250</v>
      </c>
      <c r="C22" t="s">
        <v>3246</v>
      </c>
    </row>
    <row r="23" spans="1:3" x14ac:dyDescent="0.25">
      <c r="A23" t="s">
        <v>16</v>
      </c>
      <c r="B23" t="s">
        <v>3274</v>
      </c>
      <c r="C23" t="s">
        <v>3275</v>
      </c>
    </row>
    <row r="24" spans="1:3" x14ac:dyDescent="0.25">
      <c r="B24" t="s">
        <v>2440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4"/>
  <sheetViews>
    <sheetView topLeftCell="A4" workbookViewId="0">
      <selection activeCell="F6" sqref="F6"/>
    </sheetView>
  </sheetViews>
  <sheetFormatPr defaultRowHeight="15" x14ac:dyDescent="0.25"/>
  <cols>
    <col min="1" max="1" width="46.5703125" bestFit="1" customWidth="1"/>
    <col min="2" max="2" width="23.7109375" style="5" bestFit="1" customWidth="1"/>
    <col min="3" max="3" width="31.28515625" style="3" bestFit="1" customWidth="1"/>
    <col min="4" max="4" width="14.85546875" bestFit="1" customWidth="1"/>
  </cols>
  <sheetData>
    <row r="1" spans="1:4" x14ac:dyDescent="0.25">
      <c r="A1" s="13" t="s">
        <v>1474</v>
      </c>
      <c r="B1" s="13" t="s">
        <v>1660</v>
      </c>
      <c r="C1" s="23" t="s">
        <v>1477</v>
      </c>
      <c r="D1" s="13" t="s">
        <v>1478</v>
      </c>
    </row>
    <row r="2" spans="1:4" x14ac:dyDescent="0.25">
      <c r="A2" s="14" t="str">
        <f>_xlfn.VALUETOTEXT(Credit_Limit!A2)</f>
        <v>Australia And New Zealand Banking Group Limited</v>
      </c>
      <c r="B2" s="5" t="s">
        <v>2302</v>
      </c>
      <c r="C2" s="22" t="str">
        <f>_xlfn.XLOOKUP($A2, Credit_Limit!$A:$A, Credit_Limit!$B:$B, 0)</f>
        <v>58750000</v>
      </c>
      <c r="D2" s="15">
        <f ca="1">SUMIFS(Overall_data!AT:AT,Overall_data!F:F,Credit_Limit_data!A2)</f>
        <v>1250000</v>
      </c>
    </row>
    <row r="3" spans="1:4" x14ac:dyDescent="0.25">
      <c r="A3" s="14" t="str">
        <f>_xlfn.VALUETOTEXT(Credit_Limit!A3)</f>
        <v>BNP Paribas SA</v>
      </c>
      <c r="B3" s="5" t="s">
        <v>1662</v>
      </c>
      <c r="C3" s="22" t="str">
        <f>_xlfn.XLOOKUP($A3, Credit_Limit!$A:$A, Credit_Limit!$B:$B, 0)</f>
        <v>54000000</v>
      </c>
      <c r="D3" s="15">
        <f ca="1">SUMIFS(Overall_data!AT:AT,Overall_data!F:F,Credit_Limit_data!A3)</f>
        <v>6000000</v>
      </c>
    </row>
    <row r="4" spans="1:4" x14ac:dyDescent="0.25">
      <c r="A4" s="14" t="str">
        <f>_xlfn.VALUETOTEXT(Credit_Limit!A5)</f>
        <v>CIMB Bank Bhd</v>
      </c>
      <c r="B4" s="5" t="s">
        <v>1664</v>
      </c>
      <c r="C4" s="22" t="str">
        <f>_xlfn.XLOOKUP($A4, Credit_Limit!$A:$A, Credit_Limit!$B:$B, 0)</f>
        <v>58500000</v>
      </c>
      <c r="D4" s="15">
        <f ca="1">SUMIFS(Overall_data!AT:AT,Overall_data!F:F,Credit_Limit_data!A5)</f>
        <v>4500000</v>
      </c>
    </row>
    <row r="5" spans="1:4" x14ac:dyDescent="0.25">
      <c r="A5" s="14" t="str">
        <f>_xlfn.VALUETOTEXT(Credit_Limit!A7)</f>
        <v>CIMB Islamic Bank Berhad</v>
      </c>
      <c r="B5" s="5" t="s">
        <v>1691</v>
      </c>
      <c r="C5" s="22" t="str">
        <f>_xlfn.XLOOKUP($A5, Credit_Limit!$A:$A, Credit_Limit!$B:$B, 0)</f>
        <v>55500000</v>
      </c>
      <c r="D5" s="15">
        <f ca="1">SUMIFS(Overall_data!AT:AT,Overall_data!F:F,Credit_Limit_data!A5)</f>
        <v>4500000</v>
      </c>
    </row>
    <row r="6" spans="1:4" x14ac:dyDescent="0.25">
      <c r="A6" s="14" t="str">
        <f>_xlfn.VALUETOTEXT(Credit_Limit!A9)</f>
        <v>Citibank Bhd</v>
      </c>
      <c r="B6" s="5" t="s">
        <v>1665</v>
      </c>
      <c r="C6" s="22" t="str">
        <f>_xlfn.XLOOKUP($A6, Credit_Limit!$A:$A, Credit_Limit!$B:$B, 0)</f>
        <v>27450000</v>
      </c>
      <c r="D6" s="15">
        <f ca="1">SUMIFS(Overall_data!AT:AT,Overall_data!F:F,Credit_Limit_data!A6)</f>
        <v>3750000</v>
      </c>
    </row>
    <row r="7" spans="1:4" x14ac:dyDescent="0.25">
      <c r="A7" s="14" t="str">
        <f>_xlfn.VALUETOTEXT(Credit_Limit!A11)</f>
        <v>JP Morgan Chase Bank NA</v>
      </c>
      <c r="B7" s="5" t="s">
        <v>1663</v>
      </c>
      <c r="C7" s="22" t="str">
        <f>_xlfn.XLOOKUP($A7, Credit_Limit!$A:$A, Credit_Limit!$B:$B, 0)</f>
        <v>54000000</v>
      </c>
      <c r="D7" s="15">
        <f ca="1">SUMIFS(Overall_data!AT:AT,Overall_data!F:F,Credit_Limit_data!A7)</f>
        <v>6000000</v>
      </c>
    </row>
    <row r="8" spans="1:4" x14ac:dyDescent="0.25">
      <c r="A8" s="14" t="str">
        <f>_xlfn.VALUETOTEXT(Credit_Limit!A13)</f>
        <v>Macquarie Bank Ltd</v>
      </c>
      <c r="B8" s="5" t="s">
        <v>1667</v>
      </c>
      <c r="C8" s="22" t="str">
        <f>_xlfn.XLOOKUP($A8, Credit_Limit!$A:$A, Credit_Limit!$B:$B, 0)</f>
        <v>47500000</v>
      </c>
      <c r="D8" s="15">
        <f ca="1">SUMIFS(Overall_data!AT:AT,Overall_data!F:F,Credit_Limit_data!A8)</f>
        <v>500000</v>
      </c>
    </row>
    <row r="9" spans="1:4" x14ac:dyDescent="0.25">
      <c r="A9" s="14" t="str">
        <f>_xlfn.VALUETOTEXT(Credit_Limit!A15)</f>
        <v>Merrill Lynch International</v>
      </c>
      <c r="B9" s="5" t="s">
        <v>1666</v>
      </c>
      <c r="C9" s="22" t="str">
        <f>_xlfn.XLOOKUP($A9, Credit_Limit!$A:$A, Credit_Limit!$B:$B, 0)</f>
        <v>53500000</v>
      </c>
      <c r="D9" s="15">
        <f ca="1">SUMIFS(Overall_data!AT:AT,Overall_data!F:F,Credit_Limit_data!A9)</f>
        <v>6500000</v>
      </c>
    </row>
    <row r="10" spans="1:4" x14ac:dyDescent="0.25">
      <c r="A10" s="14" t="str">
        <f>_xlfn.VALUETOTEXT(Credit_Limit!A17)</f>
        <v>Morgan Stanley Capital Group (Singapore) Pte</v>
      </c>
      <c r="B10" s="5" t="s">
        <v>1668</v>
      </c>
      <c r="C10" s="22" t="str">
        <f>_xlfn.XLOOKUP($A10, Credit_Limit!$A:$A, Credit_Limit!$B:$B, 0)</f>
        <v>54500000</v>
      </c>
      <c r="D10" s="15">
        <f ca="1">SUMIFS(Overall_data!AT:AT,Overall_data!F:F,Credit_Limit_data!A10)</f>
        <v>5500000</v>
      </c>
    </row>
    <row r="11" spans="1:4" x14ac:dyDescent="0.25">
      <c r="A11" s="14" t="str">
        <f>_xlfn.VALUETOTEXT(Credit_Limit!A19)</f>
        <v>PETCO Trading Labuan Co. Ltd</v>
      </c>
      <c r="B11" s="5" t="s">
        <v>3143</v>
      </c>
      <c r="C11" s="22" t="str">
        <f>_xlfn.XLOOKUP($A11, Credit_Limit!$A:$A, Credit_Limit!$B:$B, 0)</f>
        <v>36250000</v>
      </c>
      <c r="D11" s="15">
        <f ca="1">SUMIFS(Overall_data!AT:AT,Overall_data!F:F,Credit_Limit_data!A11)</f>
        <v>3250000</v>
      </c>
    </row>
    <row r="12" spans="1:4" x14ac:dyDescent="0.25">
      <c r="A12" s="14" t="str">
        <f>_xlfn.VALUETOTEXT(Credit_Limit!A20)</f>
        <v>Standard Chartered Bank (M) Bhd</v>
      </c>
      <c r="B12" s="5" t="s">
        <v>1661</v>
      </c>
      <c r="C12" s="22" t="str">
        <f>_xlfn.XLOOKUP($A12, Credit_Limit!$A:$A, Credit_Limit!$B:$B, 0)</f>
        <v>26750000</v>
      </c>
      <c r="D12" s="15">
        <f ca="1">SUMIFS(Overall_data!AT:AT,Overall_data!F:F,Credit_Limit_data!A12)</f>
        <v>3250000</v>
      </c>
    </row>
    <row r="13" spans="1:4" x14ac:dyDescent="0.25">
      <c r="A13" s="14" t="str">
        <f>_xlfn.VALUETOTEXT(Credit_Limit!A22)</f>
        <v>Standard Chartered Saadiq Berhad</v>
      </c>
      <c r="B13" s="5" t="s">
        <v>2300</v>
      </c>
      <c r="C13" s="22" t="str">
        <f>_xlfn.XLOOKUP($A13, Credit_Limit!$A:$A, Credit_Limit!$B:$B, 0)</f>
        <v>4650000</v>
      </c>
      <c r="D13" s="15">
        <f ca="1">SUMIFS(Overall_data!AT:AT,Overall_data!F:F,Credit_Limit_data!A13)</f>
        <v>3750000</v>
      </c>
    </row>
    <row r="14" spans="1:4" x14ac:dyDescent="0.25">
      <c r="A14" s="14" t="str">
        <f>_xlfn.VALUETOTEXT(Credit_Limit!A23)</f>
        <v>TOTSA TotalEnergies Trading SA</v>
      </c>
      <c r="B14" s="5" t="s">
        <v>1669</v>
      </c>
      <c r="C14" s="22" t="str">
        <f>_xlfn.XLOOKUP($A14, Credit_Limit!$A:$A, Credit_Limit!$B:$B, 0)</f>
        <v>31750000</v>
      </c>
      <c r="D14" s="15">
        <f ca="1">SUMIFS(Overall_data!AT:AT,Overall_data!F:F,Credit_Limit_data!A14)</f>
        <v>4250000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workbookViewId="0">
      <selection activeCell="H26" sqref="H26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1473</v>
      </c>
      <c r="B1" s="5" t="s">
        <v>1472</v>
      </c>
      <c r="C1" s="7" t="s">
        <v>1471</v>
      </c>
      <c r="D1" s="5" t="s">
        <v>1470</v>
      </c>
    </row>
    <row r="2" spans="1:4" x14ac:dyDescent="0.25">
      <c r="A2" s="11">
        <f>MAX(Overall_data!S:S) +10</f>
        <v>45890</v>
      </c>
      <c r="B2" s="11">
        <f>MIN(Overall_data!S:S) -10</f>
        <v>44291</v>
      </c>
      <c r="C2" s="11" t="str" cm="1">
        <f t="array" ref="C2"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CE31-3266-4D66-AC65-5302D228C126}">
  <dimension ref="A1:D1450"/>
  <sheetViews>
    <sheetView workbookViewId="0">
      <selection activeCell="U1139" sqref="U1139"/>
    </sheetView>
  </sheetViews>
  <sheetFormatPr defaultRowHeight="15" x14ac:dyDescent="0.25"/>
  <cols>
    <col min="1" max="1" width="10.7109375" bestFit="1" customWidth="1"/>
  </cols>
  <sheetData>
    <row r="1" spans="1:4" x14ac:dyDescent="0.25">
      <c r="A1" s="11" t="s">
        <v>1471</v>
      </c>
      <c r="B1" t="s">
        <v>2389</v>
      </c>
      <c r="C1" t="s">
        <v>2390</v>
      </c>
      <c r="D1" t="s">
        <v>2391</v>
      </c>
    </row>
    <row r="2" spans="1:4" x14ac:dyDescent="0.25">
      <c r="A2" s="11" t="str" cm="1">
        <f t="array" aca="1" ref="A2" ca="1">_xll.BDH("CO1 Comdty","PX_LAST","2021-01-01",TODAY()-1)</f>
        <v>#N/A Connection</v>
      </c>
      <c r="B2" s="26"/>
      <c r="C2" t="e">
        <f t="shared" ref="C2:C66" ca="1" si="0">IF(A2="", "", YEAR(A2))</f>
        <v>#VALUE!</v>
      </c>
      <c r="D2" t="str">
        <f t="shared" ref="D2:D66" ca="1" si="1">IF(A2="", "", TEXT(A2, "MMMM"))</f>
        <v>#N/A Connection</v>
      </c>
    </row>
    <row r="3" spans="1:4" x14ac:dyDescent="0.25">
      <c r="A3" s="11"/>
      <c r="C3" t="str">
        <f t="shared" si="0"/>
        <v/>
      </c>
      <c r="D3" t="str">
        <f t="shared" si="1"/>
        <v/>
      </c>
    </row>
    <row r="4" spans="1:4" x14ac:dyDescent="0.25">
      <c r="A4" s="11"/>
      <c r="C4" t="str">
        <f t="shared" si="0"/>
        <v/>
      </c>
      <c r="D4" t="str">
        <f t="shared" si="1"/>
        <v/>
      </c>
    </row>
    <row r="5" spans="1:4" x14ac:dyDescent="0.25">
      <c r="A5" s="11"/>
      <c r="B5" s="26"/>
      <c r="C5" t="str">
        <f t="shared" si="0"/>
        <v/>
      </c>
      <c r="D5" t="str">
        <f t="shared" si="1"/>
        <v/>
      </c>
    </row>
    <row r="6" spans="1:4" x14ac:dyDescent="0.25">
      <c r="A6" s="11"/>
      <c r="C6" t="str">
        <f t="shared" si="0"/>
        <v/>
      </c>
      <c r="D6" t="str">
        <f t="shared" si="1"/>
        <v/>
      </c>
    </row>
    <row r="7" spans="1:4" x14ac:dyDescent="0.25">
      <c r="A7" s="11"/>
      <c r="C7" t="str">
        <f t="shared" si="0"/>
        <v/>
      </c>
      <c r="D7" t="str">
        <f t="shared" si="1"/>
        <v/>
      </c>
    </row>
    <row r="8" spans="1:4" x14ac:dyDescent="0.25">
      <c r="A8" s="11"/>
      <c r="C8" t="str">
        <f t="shared" si="0"/>
        <v/>
      </c>
      <c r="D8" t="str">
        <f t="shared" si="1"/>
        <v/>
      </c>
    </row>
    <row r="9" spans="1:4" x14ac:dyDescent="0.25">
      <c r="A9" s="11"/>
      <c r="C9" t="str">
        <f t="shared" si="0"/>
        <v/>
      </c>
      <c r="D9" t="str">
        <f t="shared" si="1"/>
        <v/>
      </c>
    </row>
    <row r="10" spans="1:4" x14ac:dyDescent="0.25">
      <c r="A10" s="11"/>
      <c r="C10" t="str">
        <f t="shared" si="0"/>
        <v/>
      </c>
      <c r="D10" t="str">
        <f t="shared" si="1"/>
        <v/>
      </c>
    </row>
    <row r="11" spans="1:4" x14ac:dyDescent="0.25">
      <c r="A11" s="11"/>
      <c r="C11" t="str">
        <f t="shared" si="0"/>
        <v/>
      </c>
      <c r="D11" t="str">
        <f t="shared" si="1"/>
        <v/>
      </c>
    </row>
    <row r="12" spans="1:4" x14ac:dyDescent="0.25">
      <c r="A12" s="11"/>
      <c r="C12" t="str">
        <f t="shared" si="0"/>
        <v/>
      </c>
      <c r="D12" t="str">
        <f t="shared" si="1"/>
        <v/>
      </c>
    </row>
    <row r="13" spans="1:4" x14ac:dyDescent="0.25">
      <c r="A13" s="11"/>
      <c r="C13" t="str">
        <f t="shared" si="0"/>
        <v/>
      </c>
      <c r="D13" t="str">
        <f t="shared" si="1"/>
        <v/>
      </c>
    </row>
    <row r="14" spans="1:4" x14ac:dyDescent="0.25">
      <c r="A14" s="11"/>
      <c r="C14" t="str">
        <f t="shared" si="0"/>
        <v/>
      </c>
      <c r="D14" t="str">
        <f t="shared" si="1"/>
        <v/>
      </c>
    </row>
    <row r="15" spans="1:4" x14ac:dyDescent="0.25">
      <c r="A15" s="11"/>
      <c r="C15" t="str">
        <f t="shared" si="0"/>
        <v/>
      </c>
      <c r="D15" t="str">
        <f t="shared" si="1"/>
        <v/>
      </c>
    </row>
    <row r="16" spans="1:4" x14ac:dyDescent="0.25">
      <c r="A16" s="11"/>
      <c r="C16" t="str">
        <f t="shared" si="0"/>
        <v/>
      </c>
      <c r="D16" t="str">
        <f t="shared" si="1"/>
        <v/>
      </c>
    </row>
    <row r="17" spans="1:4" x14ac:dyDescent="0.25">
      <c r="A17" s="11"/>
      <c r="C17" t="str">
        <f t="shared" si="0"/>
        <v/>
      </c>
      <c r="D17" t="str">
        <f t="shared" si="1"/>
        <v/>
      </c>
    </row>
    <row r="18" spans="1:4" x14ac:dyDescent="0.25">
      <c r="A18" s="11"/>
      <c r="C18" t="str">
        <f t="shared" si="0"/>
        <v/>
      </c>
      <c r="D18" t="str">
        <f t="shared" si="1"/>
        <v/>
      </c>
    </row>
    <row r="19" spans="1:4" x14ac:dyDescent="0.25">
      <c r="A19" s="11"/>
      <c r="C19" t="str">
        <f t="shared" si="0"/>
        <v/>
      </c>
      <c r="D19" t="str">
        <f t="shared" si="1"/>
        <v/>
      </c>
    </row>
    <row r="20" spans="1:4" x14ac:dyDescent="0.25">
      <c r="A20" s="11"/>
      <c r="C20" t="str">
        <f t="shared" si="0"/>
        <v/>
      </c>
      <c r="D20" t="str">
        <f t="shared" si="1"/>
        <v/>
      </c>
    </row>
    <row r="21" spans="1:4" x14ac:dyDescent="0.25">
      <c r="A21" s="11"/>
      <c r="C21" t="str">
        <f t="shared" si="0"/>
        <v/>
      </c>
      <c r="D21" t="str">
        <f t="shared" si="1"/>
        <v/>
      </c>
    </row>
    <row r="22" spans="1:4" x14ac:dyDescent="0.25">
      <c r="A22" s="11"/>
      <c r="C22" t="str">
        <f t="shared" si="0"/>
        <v/>
      </c>
      <c r="D22" t="str">
        <f t="shared" si="1"/>
        <v/>
      </c>
    </row>
    <row r="23" spans="1:4" x14ac:dyDescent="0.25">
      <c r="A23" s="11"/>
      <c r="C23" t="str">
        <f t="shared" si="0"/>
        <v/>
      </c>
      <c r="D23" t="str">
        <f t="shared" si="1"/>
        <v/>
      </c>
    </row>
    <row r="24" spans="1:4" x14ac:dyDescent="0.25">
      <c r="A24" s="11"/>
      <c r="C24" t="str">
        <f t="shared" si="0"/>
        <v/>
      </c>
      <c r="D24" t="str">
        <f t="shared" si="1"/>
        <v/>
      </c>
    </row>
    <row r="25" spans="1:4" x14ac:dyDescent="0.25">
      <c r="A25" s="11"/>
      <c r="C25" t="str">
        <f t="shared" si="0"/>
        <v/>
      </c>
      <c r="D25" t="str">
        <f t="shared" si="1"/>
        <v/>
      </c>
    </row>
    <row r="26" spans="1:4" x14ac:dyDescent="0.25">
      <c r="A26" s="11"/>
      <c r="C26" t="str">
        <f t="shared" si="0"/>
        <v/>
      </c>
      <c r="D26" t="str">
        <f t="shared" si="1"/>
        <v/>
      </c>
    </row>
    <row r="27" spans="1:4" x14ac:dyDescent="0.25">
      <c r="A27" s="11"/>
      <c r="C27" t="str">
        <f t="shared" si="0"/>
        <v/>
      </c>
      <c r="D27" t="str">
        <f t="shared" si="1"/>
        <v/>
      </c>
    </row>
    <row r="28" spans="1:4" x14ac:dyDescent="0.25">
      <c r="A28" s="11"/>
      <c r="C28" t="str">
        <f t="shared" si="0"/>
        <v/>
      </c>
      <c r="D28" t="str">
        <f t="shared" si="1"/>
        <v/>
      </c>
    </row>
    <row r="29" spans="1:4" x14ac:dyDescent="0.25">
      <c r="A29" s="11"/>
      <c r="C29" t="str">
        <f t="shared" si="0"/>
        <v/>
      </c>
      <c r="D29" t="str">
        <f t="shared" si="1"/>
        <v/>
      </c>
    </row>
    <row r="30" spans="1:4" x14ac:dyDescent="0.25">
      <c r="A30" s="11"/>
      <c r="C30" t="str">
        <f t="shared" si="0"/>
        <v/>
      </c>
      <c r="D30" t="str">
        <f t="shared" si="1"/>
        <v/>
      </c>
    </row>
    <row r="31" spans="1:4" x14ac:dyDescent="0.25">
      <c r="A31" s="11"/>
      <c r="C31" t="str">
        <f t="shared" si="0"/>
        <v/>
      </c>
      <c r="D31" t="str">
        <f t="shared" si="1"/>
        <v/>
      </c>
    </row>
    <row r="32" spans="1:4" x14ac:dyDescent="0.25">
      <c r="A32" s="11"/>
      <c r="C32" t="str">
        <f t="shared" si="0"/>
        <v/>
      </c>
      <c r="D32" t="str">
        <f t="shared" si="1"/>
        <v/>
      </c>
    </row>
    <row r="33" spans="1:4" x14ac:dyDescent="0.25">
      <c r="A33" s="11"/>
      <c r="C33" t="str">
        <f t="shared" si="0"/>
        <v/>
      </c>
      <c r="D33" t="str">
        <f t="shared" si="1"/>
        <v/>
      </c>
    </row>
    <row r="34" spans="1:4" x14ac:dyDescent="0.25">
      <c r="A34" s="11"/>
      <c r="C34" t="str">
        <f t="shared" si="0"/>
        <v/>
      </c>
      <c r="D34" t="str">
        <f t="shared" si="1"/>
        <v/>
      </c>
    </row>
    <row r="35" spans="1:4" x14ac:dyDescent="0.25">
      <c r="A35" s="11"/>
      <c r="C35" t="str">
        <f t="shared" si="0"/>
        <v/>
      </c>
      <c r="D35" t="str">
        <f t="shared" si="1"/>
        <v/>
      </c>
    </row>
    <row r="36" spans="1:4" x14ac:dyDescent="0.25">
      <c r="A36" s="11"/>
      <c r="C36" t="str">
        <f t="shared" si="0"/>
        <v/>
      </c>
      <c r="D36" t="str">
        <f t="shared" si="1"/>
        <v/>
      </c>
    </row>
    <row r="37" spans="1:4" x14ac:dyDescent="0.25">
      <c r="A37" s="11"/>
      <c r="C37" t="str">
        <f t="shared" si="0"/>
        <v/>
      </c>
      <c r="D37" t="str">
        <f t="shared" si="1"/>
        <v/>
      </c>
    </row>
    <row r="38" spans="1:4" x14ac:dyDescent="0.25">
      <c r="A38" s="11"/>
      <c r="C38" t="str">
        <f t="shared" si="0"/>
        <v/>
      </c>
      <c r="D38" t="str">
        <f t="shared" si="1"/>
        <v/>
      </c>
    </row>
    <row r="39" spans="1:4" x14ac:dyDescent="0.25">
      <c r="A39" s="11"/>
      <c r="C39" t="str">
        <f t="shared" si="0"/>
        <v/>
      </c>
      <c r="D39" t="str">
        <f t="shared" si="1"/>
        <v/>
      </c>
    </row>
    <row r="40" spans="1:4" x14ac:dyDescent="0.25">
      <c r="A40" s="11"/>
      <c r="C40" t="str">
        <f t="shared" si="0"/>
        <v/>
      </c>
      <c r="D40" t="str">
        <f t="shared" si="1"/>
        <v/>
      </c>
    </row>
    <row r="41" spans="1:4" x14ac:dyDescent="0.25">
      <c r="A41" s="11"/>
      <c r="C41" t="str">
        <f t="shared" si="0"/>
        <v/>
      </c>
      <c r="D41" t="str">
        <f t="shared" si="1"/>
        <v/>
      </c>
    </row>
    <row r="42" spans="1:4" x14ac:dyDescent="0.25">
      <c r="A42" s="11"/>
      <c r="C42" t="str">
        <f t="shared" si="0"/>
        <v/>
      </c>
      <c r="D42" t="str">
        <f t="shared" si="1"/>
        <v/>
      </c>
    </row>
    <row r="43" spans="1:4" x14ac:dyDescent="0.25">
      <c r="A43" s="11"/>
      <c r="C43" t="str">
        <f t="shared" si="0"/>
        <v/>
      </c>
      <c r="D43" t="str">
        <f t="shared" si="1"/>
        <v/>
      </c>
    </row>
    <row r="44" spans="1:4" x14ac:dyDescent="0.25">
      <c r="A44" s="11"/>
      <c r="C44" t="str">
        <f t="shared" si="0"/>
        <v/>
      </c>
      <c r="D44" t="str">
        <f t="shared" si="1"/>
        <v/>
      </c>
    </row>
    <row r="45" spans="1:4" x14ac:dyDescent="0.25">
      <c r="A45" s="11"/>
      <c r="C45" t="str">
        <f t="shared" si="0"/>
        <v/>
      </c>
      <c r="D45" t="str">
        <f t="shared" si="1"/>
        <v/>
      </c>
    </row>
    <row r="46" spans="1:4" x14ac:dyDescent="0.25">
      <c r="A46" s="11"/>
      <c r="C46" t="str">
        <f t="shared" si="0"/>
        <v/>
      </c>
      <c r="D46" t="str">
        <f t="shared" si="1"/>
        <v/>
      </c>
    </row>
    <row r="47" spans="1:4" x14ac:dyDescent="0.25">
      <c r="A47" s="11"/>
      <c r="C47" t="str">
        <f t="shared" si="0"/>
        <v/>
      </c>
      <c r="D47" t="str">
        <f t="shared" si="1"/>
        <v/>
      </c>
    </row>
    <row r="48" spans="1:4" x14ac:dyDescent="0.25">
      <c r="A48" s="11"/>
      <c r="C48" t="str">
        <f t="shared" si="0"/>
        <v/>
      </c>
      <c r="D48" t="str">
        <f t="shared" si="1"/>
        <v/>
      </c>
    </row>
    <row r="49" spans="1:4" x14ac:dyDescent="0.25">
      <c r="A49" s="11"/>
      <c r="C49" t="str">
        <f t="shared" si="0"/>
        <v/>
      </c>
      <c r="D49" t="str">
        <f t="shared" si="1"/>
        <v/>
      </c>
    </row>
    <row r="50" spans="1:4" x14ac:dyDescent="0.25">
      <c r="A50" s="11"/>
      <c r="C50" t="str">
        <f t="shared" si="0"/>
        <v/>
      </c>
      <c r="D50" t="str">
        <f t="shared" si="1"/>
        <v/>
      </c>
    </row>
    <row r="51" spans="1:4" x14ac:dyDescent="0.25">
      <c r="A51" s="11"/>
      <c r="C51" t="str">
        <f t="shared" si="0"/>
        <v/>
      </c>
      <c r="D51" t="str">
        <f t="shared" si="1"/>
        <v/>
      </c>
    </row>
    <row r="52" spans="1:4" x14ac:dyDescent="0.25">
      <c r="A52" s="11"/>
      <c r="C52" t="str">
        <f t="shared" si="0"/>
        <v/>
      </c>
      <c r="D52" t="str">
        <f t="shared" si="1"/>
        <v/>
      </c>
    </row>
    <row r="53" spans="1:4" x14ac:dyDescent="0.25">
      <c r="A53" s="11"/>
      <c r="C53" t="str">
        <f t="shared" si="0"/>
        <v/>
      </c>
      <c r="D53" t="str">
        <f t="shared" si="1"/>
        <v/>
      </c>
    </row>
    <row r="54" spans="1:4" x14ac:dyDescent="0.25">
      <c r="A54" s="11"/>
      <c r="C54" t="str">
        <f t="shared" si="0"/>
        <v/>
      </c>
      <c r="D54" t="str">
        <f t="shared" si="1"/>
        <v/>
      </c>
    </row>
    <row r="55" spans="1:4" x14ac:dyDescent="0.25">
      <c r="A55" s="11"/>
      <c r="C55" t="str">
        <f t="shared" si="0"/>
        <v/>
      </c>
      <c r="D55" t="str">
        <f t="shared" si="1"/>
        <v/>
      </c>
    </row>
    <row r="56" spans="1:4" x14ac:dyDescent="0.25">
      <c r="A56" s="11"/>
      <c r="C56" t="str">
        <f t="shared" si="0"/>
        <v/>
      </c>
      <c r="D56" t="str">
        <f t="shared" si="1"/>
        <v/>
      </c>
    </row>
    <row r="57" spans="1:4" x14ac:dyDescent="0.25">
      <c r="A57" s="11"/>
      <c r="C57" t="str">
        <f t="shared" si="0"/>
        <v/>
      </c>
      <c r="D57" t="str">
        <f t="shared" si="1"/>
        <v/>
      </c>
    </row>
    <row r="58" spans="1:4" x14ac:dyDescent="0.25">
      <c r="A58" s="11"/>
      <c r="C58" t="str">
        <f t="shared" si="0"/>
        <v/>
      </c>
      <c r="D58" t="str">
        <f t="shared" si="1"/>
        <v/>
      </c>
    </row>
    <row r="59" spans="1:4" x14ac:dyDescent="0.25">
      <c r="A59" s="11"/>
      <c r="C59" t="str">
        <f t="shared" si="0"/>
        <v/>
      </c>
      <c r="D59" t="str">
        <f t="shared" si="1"/>
        <v/>
      </c>
    </row>
    <row r="60" spans="1:4" x14ac:dyDescent="0.25">
      <c r="A60" s="11"/>
      <c r="C60" t="str">
        <f t="shared" si="0"/>
        <v/>
      </c>
      <c r="D60" t="str">
        <f t="shared" si="1"/>
        <v/>
      </c>
    </row>
    <row r="61" spans="1:4" x14ac:dyDescent="0.25">
      <c r="A61" s="11"/>
      <c r="C61" t="str">
        <f t="shared" si="0"/>
        <v/>
      </c>
      <c r="D61" t="str">
        <f t="shared" si="1"/>
        <v/>
      </c>
    </row>
    <row r="62" spans="1:4" x14ac:dyDescent="0.25">
      <c r="A62" s="11"/>
      <c r="C62" t="str">
        <f t="shared" si="0"/>
        <v/>
      </c>
      <c r="D62" t="str">
        <f t="shared" si="1"/>
        <v/>
      </c>
    </row>
    <row r="63" spans="1:4" x14ac:dyDescent="0.25">
      <c r="A63" s="11"/>
      <c r="C63" t="str">
        <f t="shared" si="0"/>
        <v/>
      </c>
      <c r="D63" t="str">
        <f t="shared" si="1"/>
        <v/>
      </c>
    </row>
    <row r="64" spans="1:4" x14ac:dyDescent="0.25">
      <c r="A64" s="11"/>
      <c r="C64" t="str">
        <f t="shared" si="0"/>
        <v/>
      </c>
      <c r="D64" t="str">
        <f t="shared" si="1"/>
        <v/>
      </c>
    </row>
    <row r="65" spans="1:4" x14ac:dyDescent="0.25">
      <c r="A65" s="11"/>
      <c r="C65" t="str">
        <f t="shared" si="0"/>
        <v/>
      </c>
      <c r="D65" t="str">
        <f t="shared" si="1"/>
        <v/>
      </c>
    </row>
    <row r="66" spans="1:4" x14ac:dyDescent="0.25">
      <c r="A66" s="11"/>
      <c r="C66" t="str">
        <f t="shared" si="0"/>
        <v/>
      </c>
      <c r="D66" t="str">
        <f t="shared" si="1"/>
        <v/>
      </c>
    </row>
    <row r="67" spans="1:4" x14ac:dyDescent="0.25">
      <c r="A67" s="11"/>
      <c r="C67" t="str">
        <f t="shared" ref="C67:C130" si="2">IF(A67="", "", YEAR(A67))</f>
        <v/>
      </c>
      <c r="D67" t="str">
        <f t="shared" ref="D67:D130" si="3">IF(A67="", "", TEXT(A67, "MMMM"))</f>
        <v/>
      </c>
    </row>
    <row r="68" spans="1:4" x14ac:dyDescent="0.25">
      <c r="A68" s="11"/>
      <c r="C68" t="str">
        <f t="shared" si="2"/>
        <v/>
      </c>
      <c r="D68" t="str">
        <f t="shared" si="3"/>
        <v/>
      </c>
    </row>
    <row r="69" spans="1:4" x14ac:dyDescent="0.25">
      <c r="A69" s="11"/>
      <c r="C69" t="str">
        <f t="shared" si="2"/>
        <v/>
      </c>
      <c r="D69" t="str">
        <f t="shared" si="3"/>
        <v/>
      </c>
    </row>
    <row r="70" spans="1:4" x14ac:dyDescent="0.25">
      <c r="A70" s="11"/>
      <c r="C70" t="str">
        <f t="shared" si="2"/>
        <v/>
      </c>
      <c r="D70" t="str">
        <f t="shared" si="3"/>
        <v/>
      </c>
    </row>
    <row r="71" spans="1:4" x14ac:dyDescent="0.25">
      <c r="A71" s="11"/>
      <c r="C71" t="str">
        <f t="shared" si="2"/>
        <v/>
      </c>
      <c r="D71" t="str">
        <f t="shared" si="3"/>
        <v/>
      </c>
    </row>
    <row r="72" spans="1:4" x14ac:dyDescent="0.25">
      <c r="A72" s="11"/>
      <c r="C72" t="str">
        <f t="shared" si="2"/>
        <v/>
      </c>
      <c r="D72" t="str">
        <f t="shared" si="3"/>
        <v/>
      </c>
    </row>
    <row r="73" spans="1:4" x14ac:dyDescent="0.25">
      <c r="A73" s="11"/>
      <c r="C73" t="str">
        <f t="shared" si="2"/>
        <v/>
      </c>
      <c r="D73" t="str">
        <f t="shared" si="3"/>
        <v/>
      </c>
    </row>
    <row r="74" spans="1:4" x14ac:dyDescent="0.25">
      <c r="A74" s="11"/>
      <c r="C74" t="str">
        <f t="shared" si="2"/>
        <v/>
      </c>
      <c r="D74" t="str">
        <f t="shared" si="3"/>
        <v/>
      </c>
    </row>
    <row r="75" spans="1:4" x14ac:dyDescent="0.25">
      <c r="A75" s="11"/>
      <c r="C75" t="str">
        <f t="shared" si="2"/>
        <v/>
      </c>
      <c r="D75" t="str">
        <f t="shared" si="3"/>
        <v/>
      </c>
    </row>
    <row r="76" spans="1:4" x14ac:dyDescent="0.25">
      <c r="A76" s="11"/>
      <c r="C76" t="str">
        <f t="shared" si="2"/>
        <v/>
      </c>
      <c r="D76" t="str">
        <f t="shared" si="3"/>
        <v/>
      </c>
    </row>
    <row r="77" spans="1:4" x14ac:dyDescent="0.25">
      <c r="A77" s="11"/>
      <c r="C77" t="str">
        <f t="shared" si="2"/>
        <v/>
      </c>
      <c r="D77" t="str">
        <f t="shared" si="3"/>
        <v/>
      </c>
    </row>
    <row r="78" spans="1:4" x14ac:dyDescent="0.25">
      <c r="A78" s="11"/>
      <c r="C78" t="str">
        <f t="shared" si="2"/>
        <v/>
      </c>
      <c r="D78" t="str">
        <f t="shared" si="3"/>
        <v/>
      </c>
    </row>
    <row r="79" spans="1:4" x14ac:dyDescent="0.25">
      <c r="A79" s="11"/>
      <c r="C79" t="str">
        <f t="shared" si="2"/>
        <v/>
      </c>
      <c r="D79" t="str">
        <f t="shared" si="3"/>
        <v/>
      </c>
    </row>
    <row r="80" spans="1:4" x14ac:dyDescent="0.25">
      <c r="A80" s="11"/>
      <c r="C80" t="str">
        <f t="shared" si="2"/>
        <v/>
      </c>
      <c r="D80" t="str">
        <f t="shared" si="3"/>
        <v/>
      </c>
    </row>
    <row r="81" spans="1:4" x14ac:dyDescent="0.25">
      <c r="A81" s="11"/>
      <c r="C81" t="str">
        <f t="shared" si="2"/>
        <v/>
      </c>
      <c r="D81" t="str">
        <f t="shared" si="3"/>
        <v/>
      </c>
    </row>
    <row r="82" spans="1:4" x14ac:dyDescent="0.25">
      <c r="A82" s="11"/>
      <c r="C82" t="str">
        <f t="shared" si="2"/>
        <v/>
      </c>
      <c r="D82" t="str">
        <f t="shared" si="3"/>
        <v/>
      </c>
    </row>
    <row r="83" spans="1:4" x14ac:dyDescent="0.25">
      <c r="A83" s="11"/>
      <c r="C83" t="str">
        <f t="shared" si="2"/>
        <v/>
      </c>
      <c r="D83" t="str">
        <f t="shared" si="3"/>
        <v/>
      </c>
    </row>
    <row r="84" spans="1:4" x14ac:dyDescent="0.25">
      <c r="A84" s="11"/>
      <c r="C84" t="str">
        <f t="shared" si="2"/>
        <v/>
      </c>
      <c r="D84" t="str">
        <f t="shared" si="3"/>
        <v/>
      </c>
    </row>
    <row r="85" spans="1:4" x14ac:dyDescent="0.25">
      <c r="A85" s="11"/>
      <c r="C85" t="str">
        <f t="shared" si="2"/>
        <v/>
      </c>
      <c r="D85" t="str">
        <f t="shared" si="3"/>
        <v/>
      </c>
    </row>
    <row r="86" spans="1:4" x14ac:dyDescent="0.25">
      <c r="A86" s="11"/>
      <c r="C86" t="str">
        <f t="shared" si="2"/>
        <v/>
      </c>
      <c r="D86" t="str">
        <f t="shared" si="3"/>
        <v/>
      </c>
    </row>
    <row r="87" spans="1:4" x14ac:dyDescent="0.25">
      <c r="A87" s="11"/>
      <c r="C87" t="str">
        <f t="shared" si="2"/>
        <v/>
      </c>
      <c r="D87" t="str">
        <f t="shared" si="3"/>
        <v/>
      </c>
    </row>
    <row r="88" spans="1:4" x14ac:dyDescent="0.25">
      <c r="A88" s="11"/>
      <c r="C88" t="str">
        <f t="shared" si="2"/>
        <v/>
      </c>
      <c r="D88" t="str">
        <f t="shared" si="3"/>
        <v/>
      </c>
    </row>
    <row r="89" spans="1:4" x14ac:dyDescent="0.25">
      <c r="A89" s="11"/>
      <c r="C89" t="str">
        <f t="shared" si="2"/>
        <v/>
      </c>
      <c r="D89" t="str">
        <f t="shared" si="3"/>
        <v/>
      </c>
    </row>
    <row r="90" spans="1:4" x14ac:dyDescent="0.25">
      <c r="A90" s="11"/>
      <c r="C90" t="str">
        <f t="shared" si="2"/>
        <v/>
      </c>
      <c r="D90" t="str">
        <f t="shared" si="3"/>
        <v/>
      </c>
    </row>
    <row r="91" spans="1:4" x14ac:dyDescent="0.25">
      <c r="A91" s="11"/>
      <c r="C91" t="str">
        <f t="shared" si="2"/>
        <v/>
      </c>
      <c r="D91" t="str">
        <f t="shared" si="3"/>
        <v/>
      </c>
    </row>
    <row r="92" spans="1:4" x14ac:dyDescent="0.25">
      <c r="A92" s="11"/>
      <c r="C92" t="str">
        <f t="shared" si="2"/>
        <v/>
      </c>
      <c r="D92" t="str">
        <f t="shared" si="3"/>
        <v/>
      </c>
    </row>
    <row r="93" spans="1:4" x14ac:dyDescent="0.25">
      <c r="A93" s="11"/>
      <c r="C93" t="str">
        <f t="shared" si="2"/>
        <v/>
      </c>
      <c r="D93" t="str">
        <f t="shared" si="3"/>
        <v/>
      </c>
    </row>
    <row r="94" spans="1:4" x14ac:dyDescent="0.25">
      <c r="A94" s="11"/>
      <c r="C94" t="str">
        <f t="shared" si="2"/>
        <v/>
      </c>
      <c r="D94" t="str">
        <f t="shared" si="3"/>
        <v/>
      </c>
    </row>
    <row r="95" spans="1:4" x14ac:dyDescent="0.25">
      <c r="A95" s="11"/>
      <c r="C95" t="str">
        <f t="shared" si="2"/>
        <v/>
      </c>
      <c r="D95" t="str">
        <f t="shared" si="3"/>
        <v/>
      </c>
    </row>
    <row r="96" spans="1:4" x14ac:dyDescent="0.25">
      <c r="A96" s="11"/>
      <c r="C96" t="str">
        <f t="shared" si="2"/>
        <v/>
      </c>
      <c r="D96" t="str">
        <f t="shared" si="3"/>
        <v/>
      </c>
    </row>
    <row r="97" spans="1:4" x14ac:dyDescent="0.25">
      <c r="A97" s="11"/>
      <c r="C97" t="str">
        <f t="shared" si="2"/>
        <v/>
      </c>
      <c r="D97" t="str">
        <f t="shared" si="3"/>
        <v/>
      </c>
    </row>
    <row r="98" spans="1:4" x14ac:dyDescent="0.25">
      <c r="A98" s="11"/>
      <c r="C98" t="str">
        <f t="shared" si="2"/>
        <v/>
      </c>
      <c r="D98" t="str">
        <f t="shared" si="3"/>
        <v/>
      </c>
    </row>
    <row r="99" spans="1:4" x14ac:dyDescent="0.25">
      <c r="A99" s="11"/>
      <c r="C99" t="str">
        <f t="shared" si="2"/>
        <v/>
      </c>
      <c r="D99" t="str">
        <f t="shared" si="3"/>
        <v/>
      </c>
    </row>
    <row r="100" spans="1:4" x14ac:dyDescent="0.25">
      <c r="A100" s="11"/>
      <c r="C100" t="str">
        <f t="shared" si="2"/>
        <v/>
      </c>
      <c r="D100" t="str">
        <f t="shared" si="3"/>
        <v/>
      </c>
    </row>
    <row r="101" spans="1:4" x14ac:dyDescent="0.25">
      <c r="A101" s="11"/>
      <c r="C101" t="str">
        <f t="shared" si="2"/>
        <v/>
      </c>
      <c r="D101" t="str">
        <f t="shared" si="3"/>
        <v/>
      </c>
    </row>
    <row r="102" spans="1:4" x14ac:dyDescent="0.25">
      <c r="A102" s="11"/>
      <c r="C102" t="str">
        <f t="shared" si="2"/>
        <v/>
      </c>
      <c r="D102" t="str">
        <f t="shared" si="3"/>
        <v/>
      </c>
    </row>
    <row r="103" spans="1:4" x14ac:dyDescent="0.25">
      <c r="A103" s="11"/>
      <c r="C103" t="str">
        <f t="shared" si="2"/>
        <v/>
      </c>
      <c r="D103" t="str">
        <f t="shared" si="3"/>
        <v/>
      </c>
    </row>
    <row r="104" spans="1:4" x14ac:dyDescent="0.25">
      <c r="A104" s="11"/>
      <c r="C104" t="str">
        <f t="shared" si="2"/>
        <v/>
      </c>
      <c r="D104" t="str">
        <f t="shared" si="3"/>
        <v/>
      </c>
    </row>
    <row r="105" spans="1:4" x14ac:dyDescent="0.25">
      <c r="A105" s="11"/>
      <c r="C105" t="str">
        <f t="shared" si="2"/>
        <v/>
      </c>
      <c r="D105" t="str">
        <f t="shared" si="3"/>
        <v/>
      </c>
    </row>
    <row r="106" spans="1:4" x14ac:dyDescent="0.25">
      <c r="A106" s="11"/>
      <c r="C106" t="str">
        <f t="shared" si="2"/>
        <v/>
      </c>
      <c r="D106" t="str">
        <f t="shared" si="3"/>
        <v/>
      </c>
    </row>
    <row r="107" spans="1:4" x14ac:dyDescent="0.25">
      <c r="A107" s="11"/>
      <c r="C107" t="str">
        <f t="shared" si="2"/>
        <v/>
      </c>
      <c r="D107" t="str">
        <f t="shared" si="3"/>
        <v/>
      </c>
    </row>
    <row r="108" spans="1:4" x14ac:dyDescent="0.25">
      <c r="A108" s="11"/>
      <c r="C108" t="str">
        <f t="shared" si="2"/>
        <v/>
      </c>
      <c r="D108" t="str">
        <f t="shared" si="3"/>
        <v/>
      </c>
    </row>
    <row r="109" spans="1:4" x14ac:dyDescent="0.25">
      <c r="A109" s="11"/>
      <c r="C109" t="str">
        <f t="shared" si="2"/>
        <v/>
      </c>
      <c r="D109" t="str">
        <f t="shared" si="3"/>
        <v/>
      </c>
    </row>
    <row r="110" spans="1:4" x14ac:dyDescent="0.25">
      <c r="A110" s="11"/>
      <c r="C110" t="str">
        <f t="shared" si="2"/>
        <v/>
      </c>
      <c r="D110" t="str">
        <f t="shared" si="3"/>
        <v/>
      </c>
    </row>
    <row r="111" spans="1:4" x14ac:dyDescent="0.25">
      <c r="A111" s="11"/>
      <c r="C111" t="str">
        <f t="shared" si="2"/>
        <v/>
      </c>
      <c r="D111" t="str">
        <f t="shared" si="3"/>
        <v/>
      </c>
    </row>
    <row r="112" spans="1:4" x14ac:dyDescent="0.25">
      <c r="A112" s="11"/>
      <c r="C112" t="str">
        <f t="shared" si="2"/>
        <v/>
      </c>
      <c r="D112" t="str">
        <f t="shared" si="3"/>
        <v/>
      </c>
    </row>
    <row r="113" spans="1:4" x14ac:dyDescent="0.25">
      <c r="A113" s="11"/>
      <c r="C113" t="str">
        <f t="shared" si="2"/>
        <v/>
      </c>
      <c r="D113" t="str">
        <f t="shared" si="3"/>
        <v/>
      </c>
    </row>
    <row r="114" spans="1:4" x14ac:dyDescent="0.25">
      <c r="A114" s="11"/>
      <c r="C114" t="str">
        <f t="shared" si="2"/>
        <v/>
      </c>
      <c r="D114" t="str">
        <f t="shared" si="3"/>
        <v/>
      </c>
    </row>
    <row r="115" spans="1:4" x14ac:dyDescent="0.25">
      <c r="A115" s="11"/>
      <c r="C115" t="str">
        <f t="shared" si="2"/>
        <v/>
      </c>
      <c r="D115" t="str">
        <f t="shared" si="3"/>
        <v/>
      </c>
    </row>
    <row r="116" spans="1:4" x14ac:dyDescent="0.25">
      <c r="A116" s="11"/>
      <c r="C116" t="str">
        <f t="shared" si="2"/>
        <v/>
      </c>
      <c r="D116" t="str">
        <f t="shared" si="3"/>
        <v/>
      </c>
    </row>
    <row r="117" spans="1:4" x14ac:dyDescent="0.25">
      <c r="A117" s="11"/>
      <c r="C117" t="str">
        <f t="shared" si="2"/>
        <v/>
      </c>
      <c r="D117" t="str">
        <f t="shared" si="3"/>
        <v/>
      </c>
    </row>
    <row r="118" spans="1:4" x14ac:dyDescent="0.25">
      <c r="A118" s="11"/>
      <c r="C118" t="str">
        <f t="shared" si="2"/>
        <v/>
      </c>
      <c r="D118" t="str">
        <f t="shared" si="3"/>
        <v/>
      </c>
    </row>
    <row r="119" spans="1:4" x14ac:dyDescent="0.25">
      <c r="A119" s="11"/>
      <c r="C119" t="str">
        <f t="shared" si="2"/>
        <v/>
      </c>
      <c r="D119" t="str">
        <f t="shared" si="3"/>
        <v/>
      </c>
    </row>
    <row r="120" spans="1:4" x14ac:dyDescent="0.25">
      <c r="A120" s="11"/>
      <c r="C120" t="str">
        <f t="shared" si="2"/>
        <v/>
      </c>
      <c r="D120" t="str">
        <f t="shared" si="3"/>
        <v/>
      </c>
    </row>
    <row r="121" spans="1:4" x14ac:dyDescent="0.25">
      <c r="A121" s="11"/>
      <c r="C121" t="str">
        <f t="shared" si="2"/>
        <v/>
      </c>
      <c r="D121" t="str">
        <f t="shared" si="3"/>
        <v/>
      </c>
    </row>
    <row r="122" spans="1:4" x14ac:dyDescent="0.25">
      <c r="A122" s="11"/>
      <c r="C122" t="str">
        <f t="shared" si="2"/>
        <v/>
      </c>
      <c r="D122" t="str">
        <f t="shared" si="3"/>
        <v/>
      </c>
    </row>
    <row r="123" spans="1:4" x14ac:dyDescent="0.25">
      <c r="A123" s="11"/>
      <c r="C123" t="str">
        <f t="shared" si="2"/>
        <v/>
      </c>
      <c r="D123" t="str">
        <f t="shared" si="3"/>
        <v/>
      </c>
    </row>
    <row r="124" spans="1:4" x14ac:dyDescent="0.25">
      <c r="A124" s="11"/>
      <c r="C124" t="str">
        <f t="shared" si="2"/>
        <v/>
      </c>
      <c r="D124" t="str">
        <f t="shared" si="3"/>
        <v/>
      </c>
    </row>
    <row r="125" spans="1:4" x14ac:dyDescent="0.25">
      <c r="A125" s="11"/>
      <c r="C125" t="str">
        <f t="shared" si="2"/>
        <v/>
      </c>
      <c r="D125" t="str">
        <f t="shared" si="3"/>
        <v/>
      </c>
    </row>
    <row r="126" spans="1:4" x14ac:dyDescent="0.25">
      <c r="A126" s="11"/>
      <c r="C126" t="str">
        <f t="shared" si="2"/>
        <v/>
      </c>
      <c r="D126" t="str">
        <f t="shared" si="3"/>
        <v/>
      </c>
    </row>
    <row r="127" spans="1:4" x14ac:dyDescent="0.25">
      <c r="A127" s="11"/>
      <c r="C127" t="str">
        <f t="shared" si="2"/>
        <v/>
      </c>
      <c r="D127" t="str">
        <f t="shared" si="3"/>
        <v/>
      </c>
    </row>
    <row r="128" spans="1:4" x14ac:dyDescent="0.25">
      <c r="A128" s="11"/>
      <c r="C128" t="str">
        <f t="shared" si="2"/>
        <v/>
      </c>
      <c r="D128" t="str">
        <f t="shared" si="3"/>
        <v/>
      </c>
    </row>
    <row r="129" spans="1:4" x14ac:dyDescent="0.25">
      <c r="A129" s="11"/>
      <c r="C129" t="str">
        <f t="shared" si="2"/>
        <v/>
      </c>
      <c r="D129" t="str">
        <f t="shared" si="3"/>
        <v/>
      </c>
    </row>
    <row r="130" spans="1:4" x14ac:dyDescent="0.25">
      <c r="A130" s="11"/>
      <c r="C130" t="str">
        <f t="shared" si="2"/>
        <v/>
      </c>
      <c r="D130" t="str">
        <f t="shared" si="3"/>
        <v/>
      </c>
    </row>
    <row r="131" spans="1:4" x14ac:dyDescent="0.25">
      <c r="A131" s="11"/>
      <c r="C131" t="str">
        <f t="shared" ref="C131:C194" si="4">IF(A131="", "", YEAR(A131))</f>
        <v/>
      </c>
      <c r="D131" t="str">
        <f t="shared" ref="D131:D194" si="5">IF(A131="", "", TEXT(A131, "MMMM"))</f>
        <v/>
      </c>
    </row>
    <row r="132" spans="1:4" x14ac:dyDescent="0.25">
      <c r="A132" s="11"/>
      <c r="C132" t="str">
        <f t="shared" si="4"/>
        <v/>
      </c>
      <c r="D132" t="str">
        <f t="shared" si="5"/>
        <v/>
      </c>
    </row>
    <row r="133" spans="1:4" x14ac:dyDescent="0.25">
      <c r="A133" s="11"/>
      <c r="C133" t="str">
        <f t="shared" si="4"/>
        <v/>
      </c>
      <c r="D133" t="str">
        <f t="shared" si="5"/>
        <v/>
      </c>
    </row>
    <row r="134" spans="1:4" x14ac:dyDescent="0.25">
      <c r="A134" s="11"/>
      <c r="C134" t="str">
        <f t="shared" si="4"/>
        <v/>
      </c>
      <c r="D134" t="str">
        <f t="shared" si="5"/>
        <v/>
      </c>
    </row>
    <row r="135" spans="1:4" x14ac:dyDescent="0.25">
      <c r="A135" s="11"/>
      <c r="C135" t="str">
        <f t="shared" si="4"/>
        <v/>
      </c>
      <c r="D135" t="str">
        <f t="shared" si="5"/>
        <v/>
      </c>
    </row>
    <row r="136" spans="1:4" x14ac:dyDescent="0.25">
      <c r="A136" s="11"/>
      <c r="C136" t="str">
        <f t="shared" si="4"/>
        <v/>
      </c>
      <c r="D136" t="str">
        <f t="shared" si="5"/>
        <v/>
      </c>
    </row>
    <row r="137" spans="1:4" x14ac:dyDescent="0.25">
      <c r="A137" s="11"/>
      <c r="C137" t="str">
        <f t="shared" si="4"/>
        <v/>
      </c>
      <c r="D137" t="str">
        <f t="shared" si="5"/>
        <v/>
      </c>
    </row>
    <row r="138" spans="1:4" x14ac:dyDescent="0.25">
      <c r="A138" s="11"/>
      <c r="C138" t="str">
        <f t="shared" si="4"/>
        <v/>
      </c>
      <c r="D138" t="str">
        <f t="shared" si="5"/>
        <v/>
      </c>
    </row>
    <row r="139" spans="1:4" x14ac:dyDescent="0.25">
      <c r="A139" s="11"/>
      <c r="C139" t="str">
        <f t="shared" si="4"/>
        <v/>
      </c>
      <c r="D139" t="str">
        <f t="shared" si="5"/>
        <v/>
      </c>
    </row>
    <row r="140" spans="1:4" x14ac:dyDescent="0.25">
      <c r="A140" s="11"/>
      <c r="C140" t="str">
        <f t="shared" si="4"/>
        <v/>
      </c>
      <c r="D140" t="str">
        <f t="shared" si="5"/>
        <v/>
      </c>
    </row>
    <row r="141" spans="1:4" x14ac:dyDescent="0.25">
      <c r="A141" s="11"/>
      <c r="C141" t="str">
        <f t="shared" si="4"/>
        <v/>
      </c>
      <c r="D141" t="str">
        <f t="shared" si="5"/>
        <v/>
      </c>
    </row>
    <row r="142" spans="1:4" x14ac:dyDescent="0.25">
      <c r="A142" s="11"/>
      <c r="C142" t="str">
        <f t="shared" si="4"/>
        <v/>
      </c>
      <c r="D142" t="str">
        <f t="shared" si="5"/>
        <v/>
      </c>
    </row>
    <row r="143" spans="1:4" x14ac:dyDescent="0.25">
      <c r="A143" s="11"/>
      <c r="C143" t="str">
        <f t="shared" si="4"/>
        <v/>
      </c>
      <c r="D143" t="str">
        <f t="shared" si="5"/>
        <v/>
      </c>
    </row>
    <row r="144" spans="1:4" x14ac:dyDescent="0.25">
      <c r="A144" s="11"/>
      <c r="C144" t="str">
        <f t="shared" si="4"/>
        <v/>
      </c>
      <c r="D144" t="str">
        <f t="shared" si="5"/>
        <v/>
      </c>
    </row>
    <row r="145" spans="1:4" x14ac:dyDescent="0.25">
      <c r="A145" s="11"/>
      <c r="C145" t="str">
        <f t="shared" si="4"/>
        <v/>
      </c>
      <c r="D145" t="str">
        <f t="shared" si="5"/>
        <v/>
      </c>
    </row>
    <row r="146" spans="1:4" x14ac:dyDescent="0.25">
      <c r="A146" s="11"/>
      <c r="C146" t="str">
        <f t="shared" si="4"/>
        <v/>
      </c>
      <c r="D146" t="str">
        <f t="shared" si="5"/>
        <v/>
      </c>
    </row>
    <row r="147" spans="1:4" x14ac:dyDescent="0.25">
      <c r="A147" s="11"/>
      <c r="C147" t="str">
        <f t="shared" si="4"/>
        <v/>
      </c>
      <c r="D147" t="str">
        <f t="shared" si="5"/>
        <v/>
      </c>
    </row>
    <row r="148" spans="1:4" x14ac:dyDescent="0.25">
      <c r="A148" s="11"/>
      <c r="C148" t="str">
        <f t="shared" si="4"/>
        <v/>
      </c>
      <c r="D148" t="str">
        <f t="shared" si="5"/>
        <v/>
      </c>
    </row>
    <row r="149" spans="1:4" x14ac:dyDescent="0.25">
      <c r="A149" s="11"/>
      <c r="C149" t="str">
        <f t="shared" si="4"/>
        <v/>
      </c>
      <c r="D149" t="str">
        <f t="shared" si="5"/>
        <v/>
      </c>
    </row>
    <row r="150" spans="1:4" x14ac:dyDescent="0.25">
      <c r="A150" s="11"/>
      <c r="C150" t="str">
        <f t="shared" si="4"/>
        <v/>
      </c>
      <c r="D150" t="str">
        <f t="shared" si="5"/>
        <v/>
      </c>
    </row>
    <row r="151" spans="1:4" x14ac:dyDescent="0.25">
      <c r="A151" s="11"/>
      <c r="C151" t="str">
        <f t="shared" si="4"/>
        <v/>
      </c>
      <c r="D151" t="str">
        <f t="shared" si="5"/>
        <v/>
      </c>
    </row>
    <row r="152" spans="1:4" x14ac:dyDescent="0.25">
      <c r="A152" s="11"/>
      <c r="C152" t="str">
        <f t="shared" si="4"/>
        <v/>
      </c>
      <c r="D152" t="str">
        <f t="shared" si="5"/>
        <v/>
      </c>
    </row>
    <row r="153" spans="1:4" x14ac:dyDescent="0.25">
      <c r="A153" s="11"/>
      <c r="C153" t="str">
        <f t="shared" si="4"/>
        <v/>
      </c>
      <c r="D153" t="str">
        <f t="shared" si="5"/>
        <v/>
      </c>
    </row>
    <row r="154" spans="1:4" x14ac:dyDescent="0.25">
      <c r="A154" s="11"/>
      <c r="C154" t="str">
        <f t="shared" si="4"/>
        <v/>
      </c>
      <c r="D154" t="str">
        <f t="shared" si="5"/>
        <v/>
      </c>
    </row>
    <row r="155" spans="1:4" x14ac:dyDescent="0.25">
      <c r="A155" s="11"/>
      <c r="C155" t="str">
        <f t="shared" si="4"/>
        <v/>
      </c>
      <c r="D155" t="str">
        <f t="shared" si="5"/>
        <v/>
      </c>
    </row>
    <row r="156" spans="1:4" x14ac:dyDescent="0.25">
      <c r="A156" s="11"/>
      <c r="C156" t="str">
        <f t="shared" si="4"/>
        <v/>
      </c>
      <c r="D156" t="str">
        <f t="shared" si="5"/>
        <v/>
      </c>
    </row>
    <row r="157" spans="1:4" x14ac:dyDescent="0.25">
      <c r="A157" s="11"/>
      <c r="C157" t="str">
        <f t="shared" si="4"/>
        <v/>
      </c>
      <c r="D157" t="str">
        <f t="shared" si="5"/>
        <v/>
      </c>
    </row>
    <row r="158" spans="1:4" x14ac:dyDescent="0.25">
      <c r="A158" s="11"/>
      <c r="C158" t="str">
        <f t="shared" si="4"/>
        <v/>
      </c>
      <c r="D158" t="str">
        <f t="shared" si="5"/>
        <v/>
      </c>
    </row>
    <row r="159" spans="1:4" x14ac:dyDescent="0.25">
      <c r="A159" s="11"/>
      <c r="C159" t="str">
        <f t="shared" si="4"/>
        <v/>
      </c>
      <c r="D159" t="str">
        <f t="shared" si="5"/>
        <v/>
      </c>
    </row>
    <row r="160" spans="1:4" x14ac:dyDescent="0.25">
      <c r="A160" s="11"/>
      <c r="C160" t="str">
        <f t="shared" si="4"/>
        <v/>
      </c>
      <c r="D160" t="str">
        <f t="shared" si="5"/>
        <v/>
      </c>
    </row>
    <row r="161" spans="1:4" x14ac:dyDescent="0.25">
      <c r="A161" s="11"/>
      <c r="C161" t="str">
        <f t="shared" si="4"/>
        <v/>
      </c>
      <c r="D161" t="str">
        <f t="shared" si="5"/>
        <v/>
      </c>
    </row>
    <row r="162" spans="1:4" x14ac:dyDescent="0.25">
      <c r="A162" s="11"/>
      <c r="C162" t="str">
        <f t="shared" si="4"/>
        <v/>
      </c>
      <c r="D162" t="str">
        <f t="shared" si="5"/>
        <v/>
      </c>
    </row>
    <row r="163" spans="1:4" x14ac:dyDescent="0.25">
      <c r="A163" s="11"/>
      <c r="C163" t="str">
        <f t="shared" si="4"/>
        <v/>
      </c>
      <c r="D163" t="str">
        <f t="shared" si="5"/>
        <v/>
      </c>
    </row>
    <row r="164" spans="1:4" x14ac:dyDescent="0.25">
      <c r="A164" s="11"/>
      <c r="C164" t="str">
        <f t="shared" si="4"/>
        <v/>
      </c>
      <c r="D164" t="str">
        <f t="shared" si="5"/>
        <v/>
      </c>
    </row>
    <row r="165" spans="1:4" x14ac:dyDescent="0.25">
      <c r="A165" s="11"/>
      <c r="C165" t="str">
        <f t="shared" si="4"/>
        <v/>
      </c>
      <c r="D165" t="str">
        <f t="shared" si="5"/>
        <v/>
      </c>
    </row>
    <row r="166" spans="1:4" x14ac:dyDescent="0.25">
      <c r="A166" s="11"/>
      <c r="C166" t="str">
        <f t="shared" si="4"/>
        <v/>
      </c>
      <c r="D166" t="str">
        <f t="shared" si="5"/>
        <v/>
      </c>
    </row>
    <row r="167" spans="1:4" x14ac:dyDescent="0.25">
      <c r="A167" s="11"/>
      <c r="C167" t="str">
        <f t="shared" si="4"/>
        <v/>
      </c>
      <c r="D167" t="str">
        <f t="shared" si="5"/>
        <v/>
      </c>
    </row>
    <row r="168" spans="1:4" x14ac:dyDescent="0.25">
      <c r="A168" s="11"/>
      <c r="C168" t="str">
        <f t="shared" si="4"/>
        <v/>
      </c>
      <c r="D168" t="str">
        <f t="shared" si="5"/>
        <v/>
      </c>
    </row>
    <row r="169" spans="1:4" x14ac:dyDescent="0.25">
      <c r="A169" s="11"/>
      <c r="C169" t="str">
        <f t="shared" si="4"/>
        <v/>
      </c>
      <c r="D169" t="str">
        <f t="shared" si="5"/>
        <v/>
      </c>
    </row>
    <row r="170" spans="1:4" x14ac:dyDescent="0.25">
      <c r="A170" s="11"/>
      <c r="C170" t="str">
        <f t="shared" si="4"/>
        <v/>
      </c>
      <c r="D170" t="str">
        <f t="shared" si="5"/>
        <v/>
      </c>
    </row>
    <row r="171" spans="1:4" x14ac:dyDescent="0.25">
      <c r="A171" s="11"/>
      <c r="C171" t="str">
        <f t="shared" si="4"/>
        <v/>
      </c>
      <c r="D171" t="str">
        <f t="shared" si="5"/>
        <v/>
      </c>
    </row>
    <row r="172" spans="1:4" x14ac:dyDescent="0.25">
      <c r="A172" s="11"/>
      <c r="C172" t="str">
        <f t="shared" si="4"/>
        <v/>
      </c>
      <c r="D172" t="str">
        <f t="shared" si="5"/>
        <v/>
      </c>
    </row>
    <row r="173" spans="1:4" x14ac:dyDescent="0.25">
      <c r="A173" s="11"/>
      <c r="C173" t="str">
        <f t="shared" si="4"/>
        <v/>
      </c>
      <c r="D173" t="str">
        <f t="shared" si="5"/>
        <v/>
      </c>
    </row>
    <row r="174" spans="1:4" x14ac:dyDescent="0.25">
      <c r="A174" s="11"/>
      <c r="C174" t="str">
        <f t="shared" si="4"/>
        <v/>
      </c>
      <c r="D174" t="str">
        <f t="shared" si="5"/>
        <v/>
      </c>
    </row>
    <row r="175" spans="1:4" x14ac:dyDescent="0.25">
      <c r="A175" s="11"/>
      <c r="C175" t="str">
        <f t="shared" si="4"/>
        <v/>
      </c>
      <c r="D175" t="str">
        <f t="shared" si="5"/>
        <v/>
      </c>
    </row>
    <row r="176" spans="1:4" x14ac:dyDescent="0.25">
      <c r="A176" s="11"/>
      <c r="C176" t="str">
        <f t="shared" si="4"/>
        <v/>
      </c>
      <c r="D176" t="str">
        <f t="shared" si="5"/>
        <v/>
      </c>
    </row>
    <row r="177" spans="1:4" x14ac:dyDescent="0.25">
      <c r="A177" s="11"/>
      <c r="C177" t="str">
        <f t="shared" si="4"/>
        <v/>
      </c>
      <c r="D177" t="str">
        <f t="shared" si="5"/>
        <v/>
      </c>
    </row>
    <row r="178" spans="1:4" x14ac:dyDescent="0.25">
      <c r="A178" s="11"/>
      <c r="C178" t="str">
        <f t="shared" si="4"/>
        <v/>
      </c>
      <c r="D178" t="str">
        <f t="shared" si="5"/>
        <v/>
      </c>
    </row>
    <row r="179" spans="1:4" x14ac:dyDescent="0.25">
      <c r="A179" s="11"/>
      <c r="C179" t="str">
        <f t="shared" si="4"/>
        <v/>
      </c>
      <c r="D179" t="str">
        <f t="shared" si="5"/>
        <v/>
      </c>
    </row>
    <row r="180" spans="1:4" x14ac:dyDescent="0.25">
      <c r="A180" s="11"/>
      <c r="C180" t="str">
        <f t="shared" si="4"/>
        <v/>
      </c>
      <c r="D180" t="str">
        <f t="shared" si="5"/>
        <v/>
      </c>
    </row>
    <row r="181" spans="1:4" x14ac:dyDescent="0.25">
      <c r="A181" s="11"/>
      <c r="C181" t="str">
        <f t="shared" si="4"/>
        <v/>
      </c>
      <c r="D181" t="str">
        <f t="shared" si="5"/>
        <v/>
      </c>
    </row>
    <row r="182" spans="1:4" x14ac:dyDescent="0.25">
      <c r="A182" s="11"/>
      <c r="C182" t="str">
        <f t="shared" si="4"/>
        <v/>
      </c>
      <c r="D182" t="str">
        <f t="shared" si="5"/>
        <v/>
      </c>
    </row>
    <row r="183" spans="1:4" x14ac:dyDescent="0.25">
      <c r="A183" s="11"/>
      <c r="C183" t="str">
        <f t="shared" si="4"/>
        <v/>
      </c>
      <c r="D183" t="str">
        <f t="shared" si="5"/>
        <v/>
      </c>
    </row>
    <row r="184" spans="1:4" x14ac:dyDescent="0.25">
      <c r="A184" s="11"/>
      <c r="C184" t="str">
        <f t="shared" si="4"/>
        <v/>
      </c>
      <c r="D184" t="str">
        <f t="shared" si="5"/>
        <v/>
      </c>
    </row>
    <row r="185" spans="1:4" x14ac:dyDescent="0.25">
      <c r="A185" s="11"/>
      <c r="C185" t="str">
        <f t="shared" si="4"/>
        <v/>
      </c>
      <c r="D185" t="str">
        <f t="shared" si="5"/>
        <v/>
      </c>
    </row>
    <row r="186" spans="1:4" x14ac:dyDescent="0.25">
      <c r="A186" s="11"/>
      <c r="C186" t="str">
        <f t="shared" si="4"/>
        <v/>
      </c>
      <c r="D186" t="str">
        <f t="shared" si="5"/>
        <v/>
      </c>
    </row>
    <row r="187" spans="1:4" x14ac:dyDescent="0.25">
      <c r="A187" s="11"/>
      <c r="C187" t="str">
        <f t="shared" si="4"/>
        <v/>
      </c>
      <c r="D187" t="str">
        <f t="shared" si="5"/>
        <v/>
      </c>
    </row>
    <row r="188" spans="1:4" x14ac:dyDescent="0.25">
      <c r="A188" s="11"/>
      <c r="C188" t="str">
        <f t="shared" si="4"/>
        <v/>
      </c>
      <c r="D188" t="str">
        <f t="shared" si="5"/>
        <v/>
      </c>
    </row>
    <row r="189" spans="1:4" x14ac:dyDescent="0.25">
      <c r="A189" s="11"/>
      <c r="C189" t="str">
        <f t="shared" si="4"/>
        <v/>
      </c>
      <c r="D189" t="str">
        <f t="shared" si="5"/>
        <v/>
      </c>
    </row>
    <row r="190" spans="1:4" x14ac:dyDescent="0.25">
      <c r="A190" s="11"/>
      <c r="C190" t="str">
        <f t="shared" si="4"/>
        <v/>
      </c>
      <c r="D190" t="str">
        <f t="shared" si="5"/>
        <v/>
      </c>
    </row>
    <row r="191" spans="1:4" x14ac:dyDescent="0.25">
      <c r="A191" s="11"/>
      <c r="C191" t="str">
        <f t="shared" si="4"/>
        <v/>
      </c>
      <c r="D191" t="str">
        <f t="shared" si="5"/>
        <v/>
      </c>
    </row>
    <row r="192" spans="1:4" x14ac:dyDescent="0.25">
      <c r="A192" s="11"/>
      <c r="C192" t="str">
        <f t="shared" si="4"/>
        <v/>
      </c>
      <c r="D192" t="str">
        <f t="shared" si="5"/>
        <v/>
      </c>
    </row>
    <row r="193" spans="1:4" x14ac:dyDescent="0.25">
      <c r="A193" s="11"/>
      <c r="C193" t="str">
        <f t="shared" si="4"/>
        <v/>
      </c>
      <c r="D193" t="str">
        <f t="shared" si="5"/>
        <v/>
      </c>
    </row>
    <row r="194" spans="1:4" x14ac:dyDescent="0.25">
      <c r="A194" s="11"/>
      <c r="C194" t="str">
        <f t="shared" si="4"/>
        <v/>
      </c>
      <c r="D194" t="str">
        <f t="shared" si="5"/>
        <v/>
      </c>
    </row>
    <row r="195" spans="1:4" x14ac:dyDescent="0.25">
      <c r="A195" s="11"/>
      <c r="C195" t="str">
        <f t="shared" ref="C195:C258" si="6">IF(A195="", "", YEAR(A195))</f>
        <v/>
      </c>
      <c r="D195" t="str">
        <f t="shared" ref="D195:D258" si="7">IF(A195="", "", TEXT(A195, "MMMM"))</f>
        <v/>
      </c>
    </row>
    <row r="196" spans="1:4" x14ac:dyDescent="0.25">
      <c r="A196" s="11"/>
      <c r="C196" t="str">
        <f t="shared" si="6"/>
        <v/>
      </c>
      <c r="D196" t="str">
        <f t="shared" si="7"/>
        <v/>
      </c>
    </row>
    <row r="197" spans="1:4" x14ac:dyDescent="0.25">
      <c r="A197" s="11"/>
      <c r="C197" t="str">
        <f t="shared" si="6"/>
        <v/>
      </c>
      <c r="D197" t="str">
        <f t="shared" si="7"/>
        <v/>
      </c>
    </row>
    <row r="198" spans="1:4" x14ac:dyDescent="0.25">
      <c r="A198" s="11"/>
      <c r="C198" t="str">
        <f t="shared" si="6"/>
        <v/>
      </c>
      <c r="D198" t="str">
        <f t="shared" si="7"/>
        <v/>
      </c>
    </row>
    <row r="199" spans="1:4" x14ac:dyDescent="0.25">
      <c r="A199" s="11"/>
      <c r="C199" t="str">
        <f t="shared" si="6"/>
        <v/>
      </c>
      <c r="D199" t="str">
        <f t="shared" si="7"/>
        <v/>
      </c>
    </row>
    <row r="200" spans="1:4" x14ac:dyDescent="0.25">
      <c r="A200" s="11"/>
      <c r="C200" t="str">
        <f t="shared" si="6"/>
        <v/>
      </c>
      <c r="D200" t="str">
        <f t="shared" si="7"/>
        <v/>
      </c>
    </row>
    <row r="201" spans="1:4" x14ac:dyDescent="0.25">
      <c r="A201" s="11"/>
      <c r="C201" t="str">
        <f t="shared" si="6"/>
        <v/>
      </c>
      <c r="D201" t="str">
        <f t="shared" si="7"/>
        <v/>
      </c>
    </row>
    <row r="202" spans="1:4" x14ac:dyDescent="0.25">
      <c r="A202" s="11"/>
      <c r="C202" t="str">
        <f t="shared" si="6"/>
        <v/>
      </c>
      <c r="D202" t="str">
        <f t="shared" si="7"/>
        <v/>
      </c>
    </row>
    <row r="203" spans="1:4" x14ac:dyDescent="0.25">
      <c r="A203" s="11"/>
      <c r="C203" t="str">
        <f t="shared" si="6"/>
        <v/>
      </c>
      <c r="D203" t="str">
        <f t="shared" si="7"/>
        <v/>
      </c>
    </row>
    <row r="204" spans="1:4" x14ac:dyDescent="0.25">
      <c r="A204" s="11"/>
      <c r="C204" t="str">
        <f t="shared" si="6"/>
        <v/>
      </c>
      <c r="D204" t="str">
        <f t="shared" si="7"/>
        <v/>
      </c>
    </row>
    <row r="205" spans="1:4" x14ac:dyDescent="0.25">
      <c r="A205" s="11"/>
      <c r="C205" t="str">
        <f t="shared" si="6"/>
        <v/>
      </c>
      <c r="D205" t="str">
        <f t="shared" si="7"/>
        <v/>
      </c>
    </row>
    <row r="206" spans="1:4" x14ac:dyDescent="0.25">
      <c r="A206" s="11"/>
      <c r="C206" t="str">
        <f t="shared" si="6"/>
        <v/>
      </c>
      <c r="D206" t="str">
        <f t="shared" si="7"/>
        <v/>
      </c>
    </row>
    <row r="207" spans="1:4" x14ac:dyDescent="0.25">
      <c r="A207" s="11"/>
      <c r="C207" t="str">
        <f t="shared" si="6"/>
        <v/>
      </c>
      <c r="D207" t="str">
        <f t="shared" si="7"/>
        <v/>
      </c>
    </row>
    <row r="208" spans="1:4" x14ac:dyDescent="0.25">
      <c r="A208" s="11"/>
      <c r="C208" t="str">
        <f t="shared" si="6"/>
        <v/>
      </c>
      <c r="D208" t="str">
        <f t="shared" si="7"/>
        <v/>
      </c>
    </row>
    <row r="209" spans="1:4" x14ac:dyDescent="0.25">
      <c r="A209" s="11"/>
      <c r="C209" t="str">
        <f t="shared" si="6"/>
        <v/>
      </c>
      <c r="D209" t="str">
        <f t="shared" si="7"/>
        <v/>
      </c>
    </row>
    <row r="210" spans="1:4" x14ac:dyDescent="0.25">
      <c r="A210" s="11"/>
      <c r="C210" t="str">
        <f t="shared" si="6"/>
        <v/>
      </c>
      <c r="D210" t="str">
        <f t="shared" si="7"/>
        <v/>
      </c>
    </row>
    <row r="211" spans="1:4" x14ac:dyDescent="0.25">
      <c r="A211" s="11"/>
      <c r="C211" t="str">
        <f t="shared" si="6"/>
        <v/>
      </c>
      <c r="D211" t="str">
        <f t="shared" si="7"/>
        <v/>
      </c>
    </row>
    <row r="212" spans="1:4" x14ac:dyDescent="0.25">
      <c r="A212" s="11"/>
      <c r="C212" t="str">
        <f t="shared" si="6"/>
        <v/>
      </c>
      <c r="D212" t="str">
        <f t="shared" si="7"/>
        <v/>
      </c>
    </row>
    <row r="213" spans="1:4" x14ac:dyDescent="0.25">
      <c r="A213" s="11"/>
      <c r="C213" t="str">
        <f t="shared" si="6"/>
        <v/>
      </c>
      <c r="D213" t="str">
        <f t="shared" si="7"/>
        <v/>
      </c>
    </row>
    <row r="214" spans="1:4" x14ac:dyDescent="0.25">
      <c r="A214" s="11"/>
      <c r="C214" t="str">
        <f t="shared" si="6"/>
        <v/>
      </c>
      <c r="D214" t="str">
        <f t="shared" si="7"/>
        <v/>
      </c>
    </row>
    <row r="215" spans="1:4" x14ac:dyDescent="0.25">
      <c r="A215" s="11"/>
      <c r="C215" t="str">
        <f t="shared" si="6"/>
        <v/>
      </c>
      <c r="D215" t="str">
        <f t="shared" si="7"/>
        <v/>
      </c>
    </row>
    <row r="216" spans="1:4" x14ac:dyDescent="0.25">
      <c r="A216" s="11"/>
      <c r="C216" t="str">
        <f t="shared" si="6"/>
        <v/>
      </c>
      <c r="D216" t="str">
        <f t="shared" si="7"/>
        <v/>
      </c>
    </row>
    <row r="217" spans="1:4" x14ac:dyDescent="0.25">
      <c r="A217" s="11"/>
      <c r="C217" t="str">
        <f t="shared" si="6"/>
        <v/>
      </c>
      <c r="D217" t="str">
        <f t="shared" si="7"/>
        <v/>
      </c>
    </row>
    <row r="218" spans="1:4" x14ac:dyDescent="0.25">
      <c r="A218" s="11"/>
      <c r="C218" t="str">
        <f t="shared" si="6"/>
        <v/>
      </c>
      <c r="D218" t="str">
        <f t="shared" si="7"/>
        <v/>
      </c>
    </row>
    <row r="219" spans="1:4" x14ac:dyDescent="0.25">
      <c r="A219" s="11"/>
      <c r="C219" t="str">
        <f t="shared" si="6"/>
        <v/>
      </c>
      <c r="D219" t="str">
        <f t="shared" si="7"/>
        <v/>
      </c>
    </row>
    <row r="220" spans="1:4" x14ac:dyDescent="0.25">
      <c r="A220" s="11"/>
      <c r="C220" t="str">
        <f t="shared" si="6"/>
        <v/>
      </c>
      <c r="D220" t="str">
        <f t="shared" si="7"/>
        <v/>
      </c>
    </row>
    <row r="221" spans="1:4" x14ac:dyDescent="0.25">
      <c r="A221" s="11"/>
      <c r="C221" t="str">
        <f t="shared" si="6"/>
        <v/>
      </c>
      <c r="D221" t="str">
        <f t="shared" si="7"/>
        <v/>
      </c>
    </row>
    <row r="222" spans="1:4" x14ac:dyDescent="0.25">
      <c r="A222" s="11"/>
      <c r="C222" t="str">
        <f t="shared" si="6"/>
        <v/>
      </c>
      <c r="D222" t="str">
        <f t="shared" si="7"/>
        <v/>
      </c>
    </row>
    <row r="223" spans="1:4" x14ac:dyDescent="0.25">
      <c r="A223" s="11"/>
      <c r="C223" t="str">
        <f t="shared" si="6"/>
        <v/>
      </c>
      <c r="D223" t="str">
        <f t="shared" si="7"/>
        <v/>
      </c>
    </row>
    <row r="224" spans="1:4" x14ac:dyDescent="0.25">
      <c r="A224" s="11"/>
      <c r="C224" t="str">
        <f t="shared" si="6"/>
        <v/>
      </c>
      <c r="D224" t="str">
        <f t="shared" si="7"/>
        <v/>
      </c>
    </row>
    <row r="225" spans="1:4" x14ac:dyDescent="0.25">
      <c r="A225" s="11"/>
      <c r="C225" t="str">
        <f t="shared" si="6"/>
        <v/>
      </c>
      <c r="D225" t="str">
        <f t="shared" si="7"/>
        <v/>
      </c>
    </row>
    <row r="226" spans="1:4" x14ac:dyDescent="0.25">
      <c r="A226" s="11"/>
      <c r="C226" t="str">
        <f t="shared" si="6"/>
        <v/>
      </c>
      <c r="D226" t="str">
        <f t="shared" si="7"/>
        <v/>
      </c>
    </row>
    <row r="227" spans="1:4" x14ac:dyDescent="0.25">
      <c r="A227" s="11"/>
      <c r="C227" t="str">
        <f t="shared" si="6"/>
        <v/>
      </c>
      <c r="D227" t="str">
        <f t="shared" si="7"/>
        <v/>
      </c>
    </row>
    <row r="228" spans="1:4" x14ac:dyDescent="0.25">
      <c r="A228" s="11"/>
      <c r="C228" t="str">
        <f t="shared" si="6"/>
        <v/>
      </c>
      <c r="D228" t="str">
        <f t="shared" si="7"/>
        <v/>
      </c>
    </row>
    <row r="229" spans="1:4" x14ac:dyDescent="0.25">
      <c r="A229" s="11"/>
      <c r="C229" t="str">
        <f t="shared" si="6"/>
        <v/>
      </c>
      <c r="D229" t="str">
        <f t="shared" si="7"/>
        <v/>
      </c>
    </row>
    <row r="230" spans="1:4" x14ac:dyDescent="0.25">
      <c r="A230" s="11"/>
      <c r="C230" t="str">
        <f t="shared" si="6"/>
        <v/>
      </c>
      <c r="D230" t="str">
        <f t="shared" si="7"/>
        <v/>
      </c>
    </row>
    <row r="231" spans="1:4" x14ac:dyDescent="0.25">
      <c r="A231" s="11"/>
      <c r="C231" t="str">
        <f t="shared" si="6"/>
        <v/>
      </c>
      <c r="D231" t="str">
        <f t="shared" si="7"/>
        <v/>
      </c>
    </row>
    <row r="232" spans="1:4" x14ac:dyDescent="0.25">
      <c r="A232" s="11"/>
      <c r="C232" t="str">
        <f t="shared" si="6"/>
        <v/>
      </c>
      <c r="D232" t="str">
        <f t="shared" si="7"/>
        <v/>
      </c>
    </row>
    <row r="233" spans="1:4" x14ac:dyDescent="0.25">
      <c r="A233" s="11"/>
      <c r="C233" t="str">
        <f t="shared" si="6"/>
        <v/>
      </c>
      <c r="D233" t="str">
        <f t="shared" si="7"/>
        <v/>
      </c>
    </row>
    <row r="234" spans="1:4" x14ac:dyDescent="0.25">
      <c r="A234" s="11"/>
      <c r="C234" t="str">
        <f t="shared" si="6"/>
        <v/>
      </c>
      <c r="D234" t="str">
        <f t="shared" si="7"/>
        <v/>
      </c>
    </row>
    <row r="235" spans="1:4" x14ac:dyDescent="0.25">
      <c r="A235" s="11"/>
      <c r="C235" t="str">
        <f t="shared" si="6"/>
        <v/>
      </c>
      <c r="D235" t="str">
        <f t="shared" si="7"/>
        <v/>
      </c>
    </row>
    <row r="236" spans="1:4" x14ac:dyDescent="0.25">
      <c r="A236" s="11"/>
      <c r="C236" t="str">
        <f t="shared" si="6"/>
        <v/>
      </c>
      <c r="D236" t="str">
        <f t="shared" si="7"/>
        <v/>
      </c>
    </row>
    <row r="237" spans="1:4" x14ac:dyDescent="0.25">
      <c r="A237" s="11"/>
      <c r="C237" t="str">
        <f t="shared" si="6"/>
        <v/>
      </c>
      <c r="D237" t="str">
        <f t="shared" si="7"/>
        <v/>
      </c>
    </row>
    <row r="238" spans="1:4" x14ac:dyDescent="0.25">
      <c r="A238" s="11"/>
      <c r="C238" t="str">
        <f t="shared" si="6"/>
        <v/>
      </c>
      <c r="D238" t="str">
        <f t="shared" si="7"/>
        <v/>
      </c>
    </row>
    <row r="239" spans="1:4" x14ac:dyDescent="0.25">
      <c r="A239" s="11"/>
      <c r="C239" t="str">
        <f t="shared" si="6"/>
        <v/>
      </c>
      <c r="D239" t="str">
        <f t="shared" si="7"/>
        <v/>
      </c>
    </row>
    <row r="240" spans="1:4" x14ac:dyDescent="0.25">
      <c r="A240" s="11"/>
      <c r="C240" t="str">
        <f t="shared" si="6"/>
        <v/>
      </c>
      <c r="D240" t="str">
        <f t="shared" si="7"/>
        <v/>
      </c>
    </row>
    <row r="241" spans="1:4" x14ac:dyDescent="0.25">
      <c r="A241" s="11"/>
      <c r="C241" t="str">
        <f t="shared" si="6"/>
        <v/>
      </c>
      <c r="D241" t="str">
        <f t="shared" si="7"/>
        <v/>
      </c>
    </row>
    <row r="242" spans="1:4" x14ac:dyDescent="0.25">
      <c r="A242" s="11"/>
      <c r="C242" t="str">
        <f t="shared" si="6"/>
        <v/>
      </c>
      <c r="D242" t="str">
        <f t="shared" si="7"/>
        <v/>
      </c>
    </row>
    <row r="243" spans="1:4" x14ac:dyDescent="0.25">
      <c r="A243" s="11"/>
      <c r="C243" t="str">
        <f t="shared" si="6"/>
        <v/>
      </c>
      <c r="D243" t="str">
        <f t="shared" si="7"/>
        <v/>
      </c>
    </row>
    <row r="244" spans="1:4" x14ac:dyDescent="0.25">
      <c r="A244" s="11"/>
      <c r="C244" t="str">
        <f t="shared" si="6"/>
        <v/>
      </c>
      <c r="D244" t="str">
        <f t="shared" si="7"/>
        <v/>
      </c>
    </row>
    <row r="245" spans="1:4" x14ac:dyDescent="0.25">
      <c r="A245" s="11"/>
      <c r="C245" t="str">
        <f t="shared" si="6"/>
        <v/>
      </c>
      <c r="D245" t="str">
        <f t="shared" si="7"/>
        <v/>
      </c>
    </row>
    <row r="246" spans="1:4" x14ac:dyDescent="0.25">
      <c r="A246" s="11"/>
      <c r="C246" t="str">
        <f t="shared" si="6"/>
        <v/>
      </c>
      <c r="D246" t="str">
        <f t="shared" si="7"/>
        <v/>
      </c>
    </row>
    <row r="247" spans="1:4" x14ac:dyDescent="0.25">
      <c r="A247" s="11"/>
      <c r="C247" t="str">
        <f t="shared" si="6"/>
        <v/>
      </c>
      <c r="D247" t="str">
        <f t="shared" si="7"/>
        <v/>
      </c>
    </row>
    <row r="248" spans="1:4" x14ac:dyDescent="0.25">
      <c r="A248" s="11"/>
      <c r="C248" t="str">
        <f t="shared" si="6"/>
        <v/>
      </c>
      <c r="D248" t="str">
        <f t="shared" si="7"/>
        <v/>
      </c>
    </row>
    <row r="249" spans="1:4" x14ac:dyDescent="0.25">
      <c r="A249" s="11"/>
      <c r="C249" t="str">
        <f t="shared" si="6"/>
        <v/>
      </c>
      <c r="D249" t="str">
        <f t="shared" si="7"/>
        <v/>
      </c>
    </row>
    <row r="250" spans="1:4" x14ac:dyDescent="0.25">
      <c r="A250" s="11"/>
      <c r="C250" t="str">
        <f t="shared" si="6"/>
        <v/>
      </c>
      <c r="D250" t="str">
        <f t="shared" si="7"/>
        <v/>
      </c>
    </row>
    <row r="251" spans="1:4" x14ac:dyDescent="0.25">
      <c r="A251" s="11"/>
      <c r="C251" t="str">
        <f t="shared" si="6"/>
        <v/>
      </c>
      <c r="D251" t="str">
        <f t="shared" si="7"/>
        <v/>
      </c>
    </row>
    <row r="252" spans="1:4" x14ac:dyDescent="0.25">
      <c r="A252" s="11"/>
      <c r="C252" t="str">
        <f t="shared" si="6"/>
        <v/>
      </c>
      <c r="D252" t="str">
        <f t="shared" si="7"/>
        <v/>
      </c>
    </row>
    <row r="253" spans="1:4" x14ac:dyDescent="0.25">
      <c r="A253" s="11"/>
      <c r="C253" t="str">
        <f t="shared" si="6"/>
        <v/>
      </c>
      <c r="D253" t="str">
        <f t="shared" si="7"/>
        <v/>
      </c>
    </row>
    <row r="254" spans="1:4" x14ac:dyDescent="0.25">
      <c r="A254" s="11"/>
      <c r="C254" t="str">
        <f t="shared" si="6"/>
        <v/>
      </c>
      <c r="D254" t="str">
        <f t="shared" si="7"/>
        <v/>
      </c>
    </row>
    <row r="255" spans="1:4" x14ac:dyDescent="0.25">
      <c r="A255" s="11"/>
      <c r="C255" t="str">
        <f t="shared" si="6"/>
        <v/>
      </c>
      <c r="D255" t="str">
        <f t="shared" si="7"/>
        <v/>
      </c>
    </row>
    <row r="256" spans="1:4" x14ac:dyDescent="0.25">
      <c r="A256" s="11"/>
      <c r="C256" t="str">
        <f t="shared" si="6"/>
        <v/>
      </c>
      <c r="D256" t="str">
        <f t="shared" si="7"/>
        <v/>
      </c>
    </row>
    <row r="257" spans="1:4" x14ac:dyDescent="0.25">
      <c r="A257" s="11"/>
      <c r="C257" t="str">
        <f t="shared" si="6"/>
        <v/>
      </c>
      <c r="D257" t="str">
        <f t="shared" si="7"/>
        <v/>
      </c>
    </row>
    <row r="258" spans="1:4" x14ac:dyDescent="0.25">
      <c r="A258" s="11"/>
      <c r="C258" t="str">
        <f t="shared" si="6"/>
        <v/>
      </c>
      <c r="D258" t="str">
        <f t="shared" si="7"/>
        <v/>
      </c>
    </row>
    <row r="259" spans="1:4" x14ac:dyDescent="0.25">
      <c r="A259" s="11"/>
      <c r="C259" t="str">
        <f t="shared" ref="C259:C322" si="8">IF(A259="", "", YEAR(A259))</f>
        <v/>
      </c>
      <c r="D259" t="str">
        <f t="shared" ref="D259:D322" si="9">IF(A259="", "", TEXT(A259, "MMMM"))</f>
        <v/>
      </c>
    </row>
    <row r="260" spans="1:4" x14ac:dyDescent="0.25">
      <c r="A260" s="11"/>
      <c r="C260" t="str">
        <f t="shared" si="8"/>
        <v/>
      </c>
      <c r="D260" t="str">
        <f t="shared" si="9"/>
        <v/>
      </c>
    </row>
    <row r="261" spans="1:4" x14ac:dyDescent="0.25">
      <c r="A261" s="11"/>
      <c r="C261" t="str">
        <f t="shared" si="8"/>
        <v/>
      </c>
      <c r="D261" t="str">
        <f t="shared" si="9"/>
        <v/>
      </c>
    </row>
    <row r="262" spans="1:4" x14ac:dyDescent="0.25">
      <c r="A262" s="11"/>
      <c r="C262" t="str">
        <f t="shared" si="8"/>
        <v/>
      </c>
      <c r="D262" t="str">
        <f t="shared" si="9"/>
        <v/>
      </c>
    </row>
    <row r="263" spans="1:4" x14ac:dyDescent="0.25">
      <c r="A263" s="11"/>
      <c r="C263" t="str">
        <f t="shared" si="8"/>
        <v/>
      </c>
      <c r="D263" t="str">
        <f t="shared" si="9"/>
        <v/>
      </c>
    </row>
    <row r="264" spans="1:4" x14ac:dyDescent="0.25">
      <c r="A264" s="11"/>
      <c r="C264" t="str">
        <f t="shared" si="8"/>
        <v/>
      </c>
      <c r="D264" t="str">
        <f t="shared" si="9"/>
        <v/>
      </c>
    </row>
    <row r="265" spans="1:4" x14ac:dyDescent="0.25">
      <c r="A265" s="11"/>
      <c r="C265" t="str">
        <f t="shared" si="8"/>
        <v/>
      </c>
      <c r="D265" t="str">
        <f t="shared" si="9"/>
        <v/>
      </c>
    </row>
    <row r="266" spans="1:4" x14ac:dyDescent="0.25">
      <c r="A266" s="11"/>
      <c r="C266" t="str">
        <f t="shared" si="8"/>
        <v/>
      </c>
      <c r="D266" t="str">
        <f t="shared" si="9"/>
        <v/>
      </c>
    </row>
    <row r="267" spans="1:4" x14ac:dyDescent="0.25">
      <c r="A267" s="11"/>
      <c r="C267" t="str">
        <f t="shared" si="8"/>
        <v/>
      </c>
      <c r="D267" t="str">
        <f t="shared" si="9"/>
        <v/>
      </c>
    </row>
    <row r="268" spans="1:4" x14ac:dyDescent="0.25">
      <c r="A268" s="11"/>
      <c r="C268" t="str">
        <f t="shared" si="8"/>
        <v/>
      </c>
      <c r="D268" t="str">
        <f t="shared" si="9"/>
        <v/>
      </c>
    </row>
    <row r="269" spans="1:4" x14ac:dyDescent="0.25">
      <c r="A269" s="11"/>
      <c r="C269" t="str">
        <f t="shared" si="8"/>
        <v/>
      </c>
      <c r="D269" t="str">
        <f t="shared" si="9"/>
        <v/>
      </c>
    </row>
    <row r="270" spans="1:4" x14ac:dyDescent="0.25">
      <c r="A270" s="11"/>
      <c r="C270" t="str">
        <f t="shared" si="8"/>
        <v/>
      </c>
      <c r="D270" t="str">
        <f t="shared" si="9"/>
        <v/>
      </c>
    </row>
    <row r="271" spans="1:4" x14ac:dyDescent="0.25">
      <c r="A271" s="11"/>
      <c r="C271" t="str">
        <f t="shared" si="8"/>
        <v/>
      </c>
      <c r="D271" t="str">
        <f t="shared" si="9"/>
        <v/>
      </c>
    </row>
    <row r="272" spans="1:4" x14ac:dyDescent="0.25">
      <c r="A272" s="11"/>
      <c r="C272" t="str">
        <f t="shared" si="8"/>
        <v/>
      </c>
      <c r="D272" t="str">
        <f t="shared" si="9"/>
        <v/>
      </c>
    </row>
    <row r="273" spans="1:4" x14ac:dyDescent="0.25">
      <c r="A273" s="11"/>
      <c r="C273" t="str">
        <f t="shared" si="8"/>
        <v/>
      </c>
      <c r="D273" t="str">
        <f t="shared" si="9"/>
        <v/>
      </c>
    </row>
    <row r="274" spans="1:4" x14ac:dyDescent="0.25">
      <c r="A274" s="11"/>
      <c r="C274" t="str">
        <f t="shared" si="8"/>
        <v/>
      </c>
      <c r="D274" t="str">
        <f t="shared" si="9"/>
        <v/>
      </c>
    </row>
    <row r="275" spans="1:4" x14ac:dyDescent="0.25">
      <c r="A275" s="11"/>
      <c r="C275" t="str">
        <f t="shared" si="8"/>
        <v/>
      </c>
      <c r="D275" t="str">
        <f t="shared" si="9"/>
        <v/>
      </c>
    </row>
    <row r="276" spans="1:4" x14ac:dyDescent="0.25">
      <c r="A276" s="11"/>
      <c r="C276" t="str">
        <f t="shared" si="8"/>
        <v/>
      </c>
      <c r="D276" t="str">
        <f t="shared" si="9"/>
        <v/>
      </c>
    </row>
    <row r="277" spans="1:4" x14ac:dyDescent="0.25">
      <c r="A277" s="11"/>
      <c r="C277" t="str">
        <f t="shared" si="8"/>
        <v/>
      </c>
      <c r="D277" t="str">
        <f t="shared" si="9"/>
        <v/>
      </c>
    </row>
    <row r="278" spans="1:4" x14ac:dyDescent="0.25">
      <c r="A278" s="11"/>
      <c r="C278" t="str">
        <f t="shared" si="8"/>
        <v/>
      </c>
      <c r="D278" t="str">
        <f t="shared" si="9"/>
        <v/>
      </c>
    </row>
    <row r="279" spans="1:4" x14ac:dyDescent="0.25">
      <c r="A279" s="11"/>
      <c r="C279" t="str">
        <f t="shared" si="8"/>
        <v/>
      </c>
      <c r="D279" t="str">
        <f t="shared" si="9"/>
        <v/>
      </c>
    </row>
    <row r="280" spans="1:4" x14ac:dyDescent="0.25">
      <c r="A280" s="11"/>
      <c r="C280" t="str">
        <f t="shared" si="8"/>
        <v/>
      </c>
      <c r="D280" t="str">
        <f t="shared" si="9"/>
        <v/>
      </c>
    </row>
    <row r="281" spans="1:4" x14ac:dyDescent="0.25">
      <c r="A281" s="11"/>
      <c r="C281" t="str">
        <f t="shared" si="8"/>
        <v/>
      </c>
      <c r="D281" t="str">
        <f t="shared" si="9"/>
        <v/>
      </c>
    </row>
    <row r="282" spans="1:4" x14ac:dyDescent="0.25">
      <c r="A282" s="11"/>
      <c r="C282" t="str">
        <f t="shared" si="8"/>
        <v/>
      </c>
      <c r="D282" t="str">
        <f t="shared" si="9"/>
        <v/>
      </c>
    </row>
    <row r="283" spans="1:4" x14ac:dyDescent="0.25">
      <c r="A283" s="11"/>
      <c r="C283" t="str">
        <f t="shared" si="8"/>
        <v/>
      </c>
      <c r="D283" t="str">
        <f t="shared" si="9"/>
        <v/>
      </c>
    </row>
    <row r="284" spans="1:4" x14ac:dyDescent="0.25">
      <c r="A284" s="11"/>
      <c r="C284" t="str">
        <f t="shared" si="8"/>
        <v/>
      </c>
      <c r="D284" t="str">
        <f t="shared" si="9"/>
        <v/>
      </c>
    </row>
    <row r="285" spans="1:4" x14ac:dyDescent="0.25">
      <c r="A285" s="11"/>
      <c r="C285" t="str">
        <f t="shared" si="8"/>
        <v/>
      </c>
      <c r="D285" t="str">
        <f t="shared" si="9"/>
        <v/>
      </c>
    </row>
    <row r="286" spans="1:4" x14ac:dyDescent="0.25">
      <c r="A286" s="11"/>
      <c r="C286" t="str">
        <f t="shared" si="8"/>
        <v/>
      </c>
      <c r="D286" t="str">
        <f t="shared" si="9"/>
        <v/>
      </c>
    </row>
    <row r="287" spans="1:4" x14ac:dyDescent="0.25">
      <c r="A287" s="11"/>
      <c r="C287" t="str">
        <f t="shared" si="8"/>
        <v/>
      </c>
      <c r="D287" t="str">
        <f t="shared" si="9"/>
        <v/>
      </c>
    </row>
    <row r="288" spans="1:4" x14ac:dyDescent="0.25">
      <c r="A288" s="11"/>
      <c r="C288" t="str">
        <f t="shared" si="8"/>
        <v/>
      </c>
      <c r="D288" t="str">
        <f t="shared" si="9"/>
        <v/>
      </c>
    </row>
    <row r="289" spans="1:4" x14ac:dyDescent="0.25">
      <c r="A289" s="11"/>
      <c r="C289" t="str">
        <f t="shared" si="8"/>
        <v/>
      </c>
      <c r="D289" t="str">
        <f t="shared" si="9"/>
        <v/>
      </c>
    </row>
    <row r="290" spans="1:4" x14ac:dyDescent="0.25">
      <c r="A290" s="11"/>
      <c r="C290" t="str">
        <f t="shared" si="8"/>
        <v/>
      </c>
      <c r="D290" t="str">
        <f t="shared" si="9"/>
        <v/>
      </c>
    </row>
    <row r="291" spans="1:4" x14ac:dyDescent="0.25">
      <c r="A291" s="11"/>
      <c r="C291" t="str">
        <f t="shared" si="8"/>
        <v/>
      </c>
      <c r="D291" t="str">
        <f t="shared" si="9"/>
        <v/>
      </c>
    </row>
    <row r="292" spans="1:4" x14ac:dyDescent="0.25">
      <c r="A292" s="11"/>
      <c r="C292" t="str">
        <f t="shared" si="8"/>
        <v/>
      </c>
      <c r="D292" t="str">
        <f t="shared" si="9"/>
        <v/>
      </c>
    </row>
    <row r="293" spans="1:4" x14ac:dyDescent="0.25">
      <c r="A293" s="11"/>
      <c r="C293" t="str">
        <f t="shared" si="8"/>
        <v/>
      </c>
      <c r="D293" t="str">
        <f t="shared" si="9"/>
        <v/>
      </c>
    </row>
    <row r="294" spans="1:4" x14ac:dyDescent="0.25">
      <c r="A294" s="11"/>
      <c r="C294" t="str">
        <f t="shared" si="8"/>
        <v/>
      </c>
      <c r="D294" t="str">
        <f t="shared" si="9"/>
        <v/>
      </c>
    </row>
    <row r="295" spans="1:4" x14ac:dyDescent="0.25">
      <c r="A295" s="11"/>
      <c r="C295" t="str">
        <f t="shared" si="8"/>
        <v/>
      </c>
      <c r="D295" t="str">
        <f t="shared" si="9"/>
        <v/>
      </c>
    </row>
    <row r="296" spans="1:4" x14ac:dyDescent="0.25">
      <c r="A296" s="11"/>
      <c r="C296" t="str">
        <f t="shared" si="8"/>
        <v/>
      </c>
      <c r="D296" t="str">
        <f t="shared" si="9"/>
        <v/>
      </c>
    </row>
    <row r="297" spans="1:4" x14ac:dyDescent="0.25">
      <c r="A297" s="11"/>
      <c r="C297" t="str">
        <f t="shared" si="8"/>
        <v/>
      </c>
      <c r="D297" t="str">
        <f t="shared" si="9"/>
        <v/>
      </c>
    </row>
    <row r="298" spans="1:4" x14ac:dyDescent="0.25">
      <c r="A298" s="11"/>
      <c r="C298" t="str">
        <f t="shared" si="8"/>
        <v/>
      </c>
      <c r="D298" t="str">
        <f t="shared" si="9"/>
        <v/>
      </c>
    </row>
    <row r="299" spans="1:4" x14ac:dyDescent="0.25">
      <c r="A299" s="11"/>
      <c r="C299" t="str">
        <f t="shared" si="8"/>
        <v/>
      </c>
      <c r="D299" t="str">
        <f t="shared" si="9"/>
        <v/>
      </c>
    </row>
    <row r="300" spans="1:4" x14ac:dyDescent="0.25">
      <c r="A300" s="11"/>
      <c r="C300" t="str">
        <f t="shared" si="8"/>
        <v/>
      </c>
      <c r="D300" t="str">
        <f t="shared" si="9"/>
        <v/>
      </c>
    </row>
    <row r="301" spans="1:4" x14ac:dyDescent="0.25">
      <c r="A301" s="11"/>
      <c r="C301" t="str">
        <f t="shared" si="8"/>
        <v/>
      </c>
      <c r="D301" t="str">
        <f t="shared" si="9"/>
        <v/>
      </c>
    </row>
    <row r="302" spans="1:4" x14ac:dyDescent="0.25">
      <c r="A302" s="11"/>
      <c r="C302" t="str">
        <f t="shared" si="8"/>
        <v/>
      </c>
      <c r="D302" t="str">
        <f t="shared" si="9"/>
        <v/>
      </c>
    </row>
    <row r="303" spans="1:4" x14ac:dyDescent="0.25">
      <c r="A303" s="11"/>
      <c r="C303" t="str">
        <f t="shared" si="8"/>
        <v/>
      </c>
      <c r="D303" t="str">
        <f t="shared" si="9"/>
        <v/>
      </c>
    </row>
    <row r="304" spans="1:4" x14ac:dyDescent="0.25">
      <c r="A304" s="11"/>
      <c r="C304" t="str">
        <f t="shared" si="8"/>
        <v/>
      </c>
      <c r="D304" t="str">
        <f t="shared" si="9"/>
        <v/>
      </c>
    </row>
    <row r="305" spans="1:4" x14ac:dyDescent="0.25">
      <c r="A305" s="11"/>
      <c r="C305" t="str">
        <f t="shared" si="8"/>
        <v/>
      </c>
      <c r="D305" t="str">
        <f t="shared" si="9"/>
        <v/>
      </c>
    </row>
    <row r="306" spans="1:4" x14ac:dyDescent="0.25">
      <c r="A306" s="11"/>
      <c r="C306" t="str">
        <f t="shared" si="8"/>
        <v/>
      </c>
      <c r="D306" t="str">
        <f t="shared" si="9"/>
        <v/>
      </c>
    </row>
    <row r="307" spans="1:4" x14ac:dyDescent="0.25">
      <c r="A307" s="11"/>
      <c r="C307" t="str">
        <f t="shared" si="8"/>
        <v/>
      </c>
      <c r="D307" t="str">
        <f t="shared" si="9"/>
        <v/>
      </c>
    </row>
    <row r="308" spans="1:4" x14ac:dyDescent="0.25">
      <c r="A308" s="11"/>
      <c r="C308" t="str">
        <f t="shared" si="8"/>
        <v/>
      </c>
      <c r="D308" t="str">
        <f t="shared" si="9"/>
        <v/>
      </c>
    </row>
    <row r="309" spans="1:4" x14ac:dyDescent="0.25">
      <c r="A309" s="11"/>
      <c r="C309" t="str">
        <f t="shared" si="8"/>
        <v/>
      </c>
      <c r="D309" t="str">
        <f t="shared" si="9"/>
        <v/>
      </c>
    </row>
    <row r="310" spans="1:4" x14ac:dyDescent="0.25">
      <c r="A310" s="11"/>
      <c r="C310" t="str">
        <f t="shared" si="8"/>
        <v/>
      </c>
      <c r="D310" t="str">
        <f t="shared" si="9"/>
        <v/>
      </c>
    </row>
    <row r="311" spans="1:4" x14ac:dyDescent="0.25">
      <c r="A311" s="11"/>
      <c r="C311" t="str">
        <f t="shared" si="8"/>
        <v/>
      </c>
      <c r="D311" t="str">
        <f t="shared" si="9"/>
        <v/>
      </c>
    </row>
    <row r="312" spans="1:4" x14ac:dyDescent="0.25">
      <c r="A312" s="11"/>
      <c r="C312" t="str">
        <f t="shared" si="8"/>
        <v/>
      </c>
      <c r="D312" t="str">
        <f t="shared" si="9"/>
        <v/>
      </c>
    </row>
    <row r="313" spans="1:4" x14ac:dyDescent="0.25">
      <c r="A313" s="11"/>
      <c r="C313" t="str">
        <f t="shared" si="8"/>
        <v/>
      </c>
      <c r="D313" t="str">
        <f t="shared" si="9"/>
        <v/>
      </c>
    </row>
    <row r="314" spans="1:4" x14ac:dyDescent="0.25">
      <c r="A314" s="11"/>
      <c r="C314" t="str">
        <f t="shared" si="8"/>
        <v/>
      </c>
      <c r="D314" t="str">
        <f t="shared" si="9"/>
        <v/>
      </c>
    </row>
    <row r="315" spans="1:4" x14ac:dyDescent="0.25">
      <c r="A315" s="11"/>
      <c r="C315" t="str">
        <f t="shared" si="8"/>
        <v/>
      </c>
      <c r="D315" t="str">
        <f t="shared" si="9"/>
        <v/>
      </c>
    </row>
    <row r="316" spans="1:4" x14ac:dyDescent="0.25">
      <c r="A316" s="11"/>
      <c r="C316" t="str">
        <f t="shared" si="8"/>
        <v/>
      </c>
      <c r="D316" t="str">
        <f t="shared" si="9"/>
        <v/>
      </c>
    </row>
    <row r="317" spans="1:4" x14ac:dyDescent="0.25">
      <c r="A317" s="11"/>
      <c r="C317" t="str">
        <f t="shared" si="8"/>
        <v/>
      </c>
      <c r="D317" t="str">
        <f t="shared" si="9"/>
        <v/>
      </c>
    </row>
    <row r="318" spans="1:4" x14ac:dyDescent="0.25">
      <c r="A318" s="11"/>
      <c r="C318" t="str">
        <f t="shared" si="8"/>
        <v/>
      </c>
      <c r="D318" t="str">
        <f t="shared" si="9"/>
        <v/>
      </c>
    </row>
    <row r="319" spans="1:4" x14ac:dyDescent="0.25">
      <c r="A319" s="11"/>
      <c r="C319" t="str">
        <f t="shared" si="8"/>
        <v/>
      </c>
      <c r="D319" t="str">
        <f t="shared" si="9"/>
        <v/>
      </c>
    </row>
    <row r="320" spans="1:4" x14ac:dyDescent="0.25">
      <c r="A320" s="11"/>
      <c r="C320" t="str">
        <f t="shared" si="8"/>
        <v/>
      </c>
      <c r="D320" t="str">
        <f t="shared" si="9"/>
        <v/>
      </c>
    </row>
    <row r="321" spans="1:4" x14ac:dyDescent="0.25">
      <c r="A321" s="11"/>
      <c r="C321" t="str">
        <f t="shared" si="8"/>
        <v/>
      </c>
      <c r="D321" t="str">
        <f t="shared" si="9"/>
        <v/>
      </c>
    </row>
    <row r="322" spans="1:4" x14ac:dyDescent="0.25">
      <c r="A322" s="11"/>
      <c r="C322" t="str">
        <f t="shared" si="8"/>
        <v/>
      </c>
      <c r="D322" t="str">
        <f t="shared" si="9"/>
        <v/>
      </c>
    </row>
    <row r="323" spans="1:4" x14ac:dyDescent="0.25">
      <c r="A323" s="11"/>
      <c r="C323" t="str">
        <f t="shared" ref="C323:C386" si="10">IF(A323="", "", YEAR(A323))</f>
        <v/>
      </c>
      <c r="D323" t="str">
        <f t="shared" ref="D323:D386" si="11">IF(A323="", "", TEXT(A323, "MMMM"))</f>
        <v/>
      </c>
    </row>
    <row r="324" spans="1:4" x14ac:dyDescent="0.25">
      <c r="A324" s="11"/>
      <c r="C324" t="str">
        <f t="shared" si="10"/>
        <v/>
      </c>
      <c r="D324" t="str">
        <f t="shared" si="11"/>
        <v/>
      </c>
    </row>
    <row r="325" spans="1:4" x14ac:dyDescent="0.25">
      <c r="A325" s="11"/>
      <c r="C325" t="str">
        <f t="shared" si="10"/>
        <v/>
      </c>
      <c r="D325" t="str">
        <f t="shared" si="11"/>
        <v/>
      </c>
    </row>
    <row r="326" spans="1:4" x14ac:dyDescent="0.25">
      <c r="A326" s="11"/>
      <c r="C326" t="str">
        <f t="shared" si="10"/>
        <v/>
      </c>
      <c r="D326" t="str">
        <f t="shared" si="11"/>
        <v/>
      </c>
    </row>
    <row r="327" spans="1:4" x14ac:dyDescent="0.25">
      <c r="A327" s="11"/>
      <c r="C327" t="str">
        <f t="shared" si="10"/>
        <v/>
      </c>
      <c r="D327" t="str">
        <f t="shared" si="11"/>
        <v/>
      </c>
    </row>
    <row r="328" spans="1:4" x14ac:dyDescent="0.25">
      <c r="A328" s="11"/>
      <c r="C328" t="str">
        <f t="shared" si="10"/>
        <v/>
      </c>
      <c r="D328" t="str">
        <f t="shared" si="11"/>
        <v/>
      </c>
    </row>
    <row r="329" spans="1:4" x14ac:dyDescent="0.25">
      <c r="A329" s="11"/>
      <c r="C329" t="str">
        <f t="shared" si="10"/>
        <v/>
      </c>
      <c r="D329" t="str">
        <f t="shared" si="11"/>
        <v/>
      </c>
    </row>
    <row r="330" spans="1:4" x14ac:dyDescent="0.25">
      <c r="A330" s="11"/>
      <c r="C330" t="str">
        <f t="shared" si="10"/>
        <v/>
      </c>
      <c r="D330" t="str">
        <f t="shared" si="11"/>
        <v/>
      </c>
    </row>
    <row r="331" spans="1:4" x14ac:dyDescent="0.25">
      <c r="A331" s="11"/>
      <c r="C331" t="str">
        <f t="shared" si="10"/>
        <v/>
      </c>
      <c r="D331" t="str">
        <f t="shared" si="11"/>
        <v/>
      </c>
    </row>
    <row r="332" spans="1:4" x14ac:dyDescent="0.25">
      <c r="A332" s="11"/>
      <c r="C332" t="str">
        <f t="shared" si="10"/>
        <v/>
      </c>
      <c r="D332" t="str">
        <f t="shared" si="11"/>
        <v/>
      </c>
    </row>
    <row r="333" spans="1:4" x14ac:dyDescent="0.25">
      <c r="A333" s="11"/>
      <c r="C333" t="str">
        <f t="shared" si="10"/>
        <v/>
      </c>
      <c r="D333" t="str">
        <f t="shared" si="11"/>
        <v/>
      </c>
    </row>
    <row r="334" spans="1:4" x14ac:dyDescent="0.25">
      <c r="A334" s="11"/>
      <c r="C334" t="str">
        <f t="shared" si="10"/>
        <v/>
      </c>
      <c r="D334" t="str">
        <f t="shared" si="11"/>
        <v/>
      </c>
    </row>
    <row r="335" spans="1:4" x14ac:dyDescent="0.25">
      <c r="A335" s="11"/>
      <c r="C335" t="str">
        <f t="shared" si="10"/>
        <v/>
      </c>
      <c r="D335" t="str">
        <f t="shared" si="11"/>
        <v/>
      </c>
    </row>
    <row r="336" spans="1:4" x14ac:dyDescent="0.25">
      <c r="A336" s="11"/>
      <c r="C336" t="str">
        <f t="shared" si="10"/>
        <v/>
      </c>
      <c r="D336" t="str">
        <f t="shared" si="11"/>
        <v/>
      </c>
    </row>
    <row r="337" spans="1:4" x14ac:dyDescent="0.25">
      <c r="A337" s="11"/>
      <c r="C337" t="str">
        <f t="shared" si="10"/>
        <v/>
      </c>
      <c r="D337" t="str">
        <f t="shared" si="11"/>
        <v/>
      </c>
    </row>
    <row r="338" spans="1:4" x14ac:dyDescent="0.25">
      <c r="A338" s="11"/>
      <c r="C338" t="str">
        <f t="shared" si="10"/>
        <v/>
      </c>
      <c r="D338" t="str">
        <f t="shared" si="11"/>
        <v/>
      </c>
    </row>
    <row r="339" spans="1:4" x14ac:dyDescent="0.25">
      <c r="A339" s="11"/>
      <c r="C339" t="str">
        <f t="shared" si="10"/>
        <v/>
      </c>
      <c r="D339" t="str">
        <f t="shared" si="11"/>
        <v/>
      </c>
    </row>
    <row r="340" spans="1:4" x14ac:dyDescent="0.25">
      <c r="A340" s="11"/>
      <c r="C340" t="str">
        <f t="shared" si="10"/>
        <v/>
      </c>
      <c r="D340" t="str">
        <f t="shared" si="11"/>
        <v/>
      </c>
    </row>
    <row r="341" spans="1:4" x14ac:dyDescent="0.25">
      <c r="A341" s="11"/>
      <c r="C341" t="str">
        <f t="shared" si="10"/>
        <v/>
      </c>
      <c r="D341" t="str">
        <f t="shared" si="11"/>
        <v/>
      </c>
    </row>
    <row r="342" spans="1:4" x14ac:dyDescent="0.25">
      <c r="A342" s="11"/>
      <c r="C342" t="str">
        <f t="shared" si="10"/>
        <v/>
      </c>
      <c r="D342" t="str">
        <f t="shared" si="11"/>
        <v/>
      </c>
    </row>
    <row r="343" spans="1:4" x14ac:dyDescent="0.25">
      <c r="A343" s="11"/>
      <c r="C343" t="str">
        <f t="shared" si="10"/>
        <v/>
      </c>
      <c r="D343" t="str">
        <f t="shared" si="11"/>
        <v/>
      </c>
    </row>
    <row r="344" spans="1:4" x14ac:dyDescent="0.25">
      <c r="A344" s="11"/>
      <c r="C344" t="str">
        <f t="shared" si="10"/>
        <v/>
      </c>
      <c r="D344" t="str">
        <f t="shared" si="11"/>
        <v/>
      </c>
    </row>
    <row r="345" spans="1:4" x14ac:dyDescent="0.25">
      <c r="A345" s="11"/>
      <c r="C345" t="str">
        <f t="shared" si="10"/>
        <v/>
      </c>
      <c r="D345" t="str">
        <f t="shared" si="11"/>
        <v/>
      </c>
    </row>
    <row r="346" spans="1:4" x14ac:dyDescent="0.25">
      <c r="A346" s="11"/>
      <c r="C346" t="str">
        <f t="shared" si="10"/>
        <v/>
      </c>
      <c r="D346" t="str">
        <f t="shared" si="11"/>
        <v/>
      </c>
    </row>
    <row r="347" spans="1:4" x14ac:dyDescent="0.25">
      <c r="A347" s="11"/>
      <c r="C347" t="str">
        <f t="shared" si="10"/>
        <v/>
      </c>
      <c r="D347" t="str">
        <f t="shared" si="11"/>
        <v/>
      </c>
    </row>
    <row r="348" spans="1:4" x14ac:dyDescent="0.25">
      <c r="A348" s="11"/>
      <c r="C348" t="str">
        <f t="shared" si="10"/>
        <v/>
      </c>
      <c r="D348" t="str">
        <f t="shared" si="11"/>
        <v/>
      </c>
    </row>
    <row r="349" spans="1:4" x14ac:dyDescent="0.25">
      <c r="A349" s="11"/>
      <c r="C349" t="str">
        <f t="shared" si="10"/>
        <v/>
      </c>
      <c r="D349" t="str">
        <f t="shared" si="11"/>
        <v/>
      </c>
    </row>
    <row r="350" spans="1:4" x14ac:dyDescent="0.25">
      <c r="A350" s="11"/>
      <c r="C350" t="str">
        <f t="shared" si="10"/>
        <v/>
      </c>
      <c r="D350" t="str">
        <f t="shared" si="11"/>
        <v/>
      </c>
    </row>
    <row r="351" spans="1:4" x14ac:dyDescent="0.25">
      <c r="A351" s="11"/>
      <c r="C351" t="str">
        <f t="shared" si="10"/>
        <v/>
      </c>
      <c r="D351" t="str">
        <f t="shared" si="11"/>
        <v/>
      </c>
    </row>
    <row r="352" spans="1:4" x14ac:dyDescent="0.25">
      <c r="A352" s="11"/>
      <c r="C352" t="str">
        <f t="shared" si="10"/>
        <v/>
      </c>
      <c r="D352" t="str">
        <f t="shared" si="11"/>
        <v/>
      </c>
    </row>
    <row r="353" spans="1:4" x14ac:dyDescent="0.25">
      <c r="A353" s="11"/>
      <c r="C353" t="str">
        <f t="shared" si="10"/>
        <v/>
      </c>
      <c r="D353" t="str">
        <f t="shared" si="11"/>
        <v/>
      </c>
    </row>
    <row r="354" spans="1:4" x14ac:dyDescent="0.25">
      <c r="A354" s="11"/>
      <c r="C354" t="str">
        <f t="shared" si="10"/>
        <v/>
      </c>
      <c r="D354" t="str">
        <f t="shared" si="11"/>
        <v/>
      </c>
    </row>
    <row r="355" spans="1:4" x14ac:dyDescent="0.25">
      <c r="A355" s="11"/>
      <c r="C355" t="str">
        <f t="shared" si="10"/>
        <v/>
      </c>
      <c r="D355" t="str">
        <f t="shared" si="11"/>
        <v/>
      </c>
    </row>
    <row r="356" spans="1:4" x14ac:dyDescent="0.25">
      <c r="A356" s="11"/>
      <c r="C356" t="str">
        <f t="shared" si="10"/>
        <v/>
      </c>
      <c r="D356" t="str">
        <f t="shared" si="11"/>
        <v/>
      </c>
    </row>
    <row r="357" spans="1:4" x14ac:dyDescent="0.25">
      <c r="A357" s="11"/>
      <c r="C357" t="str">
        <f t="shared" si="10"/>
        <v/>
      </c>
      <c r="D357" t="str">
        <f t="shared" si="11"/>
        <v/>
      </c>
    </row>
    <row r="358" spans="1:4" x14ac:dyDescent="0.25">
      <c r="A358" s="11"/>
      <c r="C358" t="str">
        <f t="shared" si="10"/>
        <v/>
      </c>
      <c r="D358" t="str">
        <f t="shared" si="11"/>
        <v/>
      </c>
    </row>
    <row r="359" spans="1:4" x14ac:dyDescent="0.25">
      <c r="A359" s="11"/>
      <c r="C359" t="str">
        <f t="shared" si="10"/>
        <v/>
      </c>
      <c r="D359" t="str">
        <f t="shared" si="11"/>
        <v/>
      </c>
    </row>
    <row r="360" spans="1:4" x14ac:dyDescent="0.25">
      <c r="A360" s="11"/>
      <c r="C360" t="str">
        <f t="shared" si="10"/>
        <v/>
      </c>
      <c r="D360" t="str">
        <f t="shared" si="11"/>
        <v/>
      </c>
    </row>
    <row r="361" spans="1:4" x14ac:dyDescent="0.25">
      <c r="A361" s="11"/>
      <c r="C361" t="str">
        <f t="shared" si="10"/>
        <v/>
      </c>
      <c r="D361" t="str">
        <f t="shared" si="11"/>
        <v/>
      </c>
    </row>
    <row r="362" spans="1:4" x14ac:dyDescent="0.25">
      <c r="A362" s="11"/>
      <c r="C362" t="str">
        <f t="shared" si="10"/>
        <v/>
      </c>
      <c r="D362" t="str">
        <f t="shared" si="11"/>
        <v/>
      </c>
    </row>
    <row r="363" spans="1:4" x14ac:dyDescent="0.25">
      <c r="A363" s="11"/>
      <c r="C363" t="str">
        <f t="shared" si="10"/>
        <v/>
      </c>
      <c r="D363" t="str">
        <f t="shared" si="11"/>
        <v/>
      </c>
    </row>
    <row r="364" spans="1:4" x14ac:dyDescent="0.25">
      <c r="A364" s="11"/>
      <c r="C364" t="str">
        <f t="shared" si="10"/>
        <v/>
      </c>
      <c r="D364" t="str">
        <f t="shared" si="11"/>
        <v/>
      </c>
    </row>
    <row r="365" spans="1:4" x14ac:dyDescent="0.25">
      <c r="A365" s="11"/>
      <c r="C365" t="str">
        <f t="shared" si="10"/>
        <v/>
      </c>
      <c r="D365" t="str">
        <f t="shared" si="11"/>
        <v/>
      </c>
    </row>
    <row r="366" spans="1:4" x14ac:dyDescent="0.25">
      <c r="A366" s="11"/>
      <c r="C366" t="str">
        <f t="shared" si="10"/>
        <v/>
      </c>
      <c r="D366" t="str">
        <f t="shared" si="11"/>
        <v/>
      </c>
    </row>
    <row r="367" spans="1:4" x14ac:dyDescent="0.25">
      <c r="A367" s="11"/>
      <c r="C367" t="str">
        <f t="shared" si="10"/>
        <v/>
      </c>
      <c r="D367" t="str">
        <f t="shared" si="11"/>
        <v/>
      </c>
    </row>
    <row r="368" spans="1:4" x14ac:dyDescent="0.25">
      <c r="A368" s="11"/>
      <c r="C368" t="str">
        <f t="shared" si="10"/>
        <v/>
      </c>
      <c r="D368" t="str">
        <f t="shared" si="11"/>
        <v/>
      </c>
    </row>
    <row r="369" spans="1:4" x14ac:dyDescent="0.25">
      <c r="A369" s="11"/>
      <c r="C369" t="str">
        <f t="shared" si="10"/>
        <v/>
      </c>
      <c r="D369" t="str">
        <f t="shared" si="11"/>
        <v/>
      </c>
    </row>
    <row r="370" spans="1:4" x14ac:dyDescent="0.25">
      <c r="A370" s="11"/>
      <c r="C370" t="str">
        <f t="shared" si="10"/>
        <v/>
      </c>
      <c r="D370" t="str">
        <f t="shared" si="11"/>
        <v/>
      </c>
    </row>
    <row r="371" spans="1:4" x14ac:dyDescent="0.25">
      <c r="A371" s="11"/>
      <c r="C371" t="str">
        <f t="shared" si="10"/>
        <v/>
      </c>
      <c r="D371" t="str">
        <f t="shared" si="11"/>
        <v/>
      </c>
    </row>
    <row r="372" spans="1:4" x14ac:dyDescent="0.25">
      <c r="A372" s="11"/>
      <c r="C372" t="str">
        <f t="shared" si="10"/>
        <v/>
      </c>
      <c r="D372" t="str">
        <f t="shared" si="11"/>
        <v/>
      </c>
    </row>
    <row r="373" spans="1:4" x14ac:dyDescent="0.25">
      <c r="A373" s="11"/>
      <c r="C373" t="str">
        <f t="shared" si="10"/>
        <v/>
      </c>
      <c r="D373" t="str">
        <f t="shared" si="11"/>
        <v/>
      </c>
    </row>
    <row r="374" spans="1:4" x14ac:dyDescent="0.25">
      <c r="A374" s="11"/>
      <c r="C374" t="str">
        <f t="shared" si="10"/>
        <v/>
      </c>
      <c r="D374" t="str">
        <f t="shared" si="11"/>
        <v/>
      </c>
    </row>
    <row r="375" spans="1:4" x14ac:dyDescent="0.25">
      <c r="A375" s="11"/>
      <c r="C375" t="str">
        <f t="shared" si="10"/>
        <v/>
      </c>
      <c r="D375" t="str">
        <f t="shared" si="11"/>
        <v/>
      </c>
    </row>
    <row r="376" spans="1:4" x14ac:dyDescent="0.25">
      <c r="A376" s="11"/>
      <c r="C376" t="str">
        <f t="shared" si="10"/>
        <v/>
      </c>
      <c r="D376" t="str">
        <f t="shared" si="11"/>
        <v/>
      </c>
    </row>
    <row r="377" spans="1:4" x14ac:dyDescent="0.25">
      <c r="A377" s="11"/>
      <c r="C377" t="str">
        <f t="shared" si="10"/>
        <v/>
      </c>
      <c r="D377" t="str">
        <f t="shared" si="11"/>
        <v/>
      </c>
    </row>
    <row r="378" spans="1:4" x14ac:dyDescent="0.25">
      <c r="A378" s="11"/>
      <c r="C378" t="str">
        <f t="shared" si="10"/>
        <v/>
      </c>
      <c r="D378" t="str">
        <f t="shared" si="11"/>
        <v/>
      </c>
    </row>
    <row r="379" spans="1:4" x14ac:dyDescent="0.25">
      <c r="A379" s="11"/>
      <c r="C379" t="str">
        <f t="shared" si="10"/>
        <v/>
      </c>
      <c r="D379" t="str">
        <f t="shared" si="11"/>
        <v/>
      </c>
    </row>
    <row r="380" spans="1:4" x14ac:dyDescent="0.25">
      <c r="A380" s="11"/>
      <c r="C380" t="str">
        <f t="shared" si="10"/>
        <v/>
      </c>
      <c r="D380" t="str">
        <f t="shared" si="11"/>
        <v/>
      </c>
    </row>
    <row r="381" spans="1:4" x14ac:dyDescent="0.25">
      <c r="A381" s="11"/>
      <c r="C381" t="str">
        <f t="shared" si="10"/>
        <v/>
      </c>
      <c r="D381" t="str">
        <f t="shared" si="11"/>
        <v/>
      </c>
    </row>
    <row r="382" spans="1:4" x14ac:dyDescent="0.25">
      <c r="A382" s="11"/>
      <c r="C382" t="str">
        <f t="shared" si="10"/>
        <v/>
      </c>
      <c r="D382" t="str">
        <f t="shared" si="11"/>
        <v/>
      </c>
    </row>
    <row r="383" spans="1:4" x14ac:dyDescent="0.25">
      <c r="A383" s="11"/>
      <c r="C383" t="str">
        <f t="shared" si="10"/>
        <v/>
      </c>
      <c r="D383" t="str">
        <f t="shared" si="11"/>
        <v/>
      </c>
    </row>
    <row r="384" spans="1:4" x14ac:dyDescent="0.25">
      <c r="A384" s="11"/>
      <c r="C384" t="str">
        <f t="shared" si="10"/>
        <v/>
      </c>
      <c r="D384" t="str">
        <f t="shared" si="11"/>
        <v/>
      </c>
    </row>
    <row r="385" spans="1:4" x14ac:dyDescent="0.25">
      <c r="A385" s="11"/>
      <c r="C385" t="str">
        <f t="shared" si="10"/>
        <v/>
      </c>
      <c r="D385" t="str">
        <f t="shared" si="11"/>
        <v/>
      </c>
    </row>
    <row r="386" spans="1:4" x14ac:dyDescent="0.25">
      <c r="A386" s="11"/>
      <c r="C386" t="str">
        <f t="shared" si="10"/>
        <v/>
      </c>
      <c r="D386" t="str">
        <f t="shared" si="11"/>
        <v/>
      </c>
    </row>
    <row r="387" spans="1:4" x14ac:dyDescent="0.25">
      <c r="A387" s="11"/>
      <c r="C387" t="str">
        <f t="shared" ref="C387:C450" si="12">IF(A387="", "", YEAR(A387))</f>
        <v/>
      </c>
      <c r="D387" t="str">
        <f t="shared" ref="D387:D450" si="13">IF(A387="", "", TEXT(A387, "MMMM"))</f>
        <v/>
      </c>
    </row>
    <row r="388" spans="1:4" x14ac:dyDescent="0.25">
      <c r="A388" s="11"/>
      <c r="C388" t="str">
        <f t="shared" si="12"/>
        <v/>
      </c>
      <c r="D388" t="str">
        <f t="shared" si="13"/>
        <v/>
      </c>
    </row>
    <row r="389" spans="1:4" x14ac:dyDescent="0.25">
      <c r="A389" s="11"/>
      <c r="C389" t="str">
        <f t="shared" si="12"/>
        <v/>
      </c>
      <c r="D389" t="str">
        <f t="shared" si="13"/>
        <v/>
      </c>
    </row>
    <row r="390" spans="1:4" x14ac:dyDescent="0.25">
      <c r="A390" s="11"/>
      <c r="C390" t="str">
        <f t="shared" si="12"/>
        <v/>
      </c>
      <c r="D390" t="str">
        <f t="shared" si="13"/>
        <v/>
      </c>
    </row>
    <row r="391" spans="1:4" x14ac:dyDescent="0.25">
      <c r="A391" s="11"/>
      <c r="C391" t="str">
        <f t="shared" si="12"/>
        <v/>
      </c>
      <c r="D391" t="str">
        <f t="shared" si="13"/>
        <v/>
      </c>
    </row>
    <row r="392" spans="1:4" x14ac:dyDescent="0.25">
      <c r="A392" s="11"/>
      <c r="C392" t="str">
        <f t="shared" si="12"/>
        <v/>
      </c>
      <c r="D392" t="str">
        <f t="shared" si="13"/>
        <v/>
      </c>
    </row>
    <row r="393" spans="1:4" x14ac:dyDescent="0.25">
      <c r="A393" s="11"/>
      <c r="C393" t="str">
        <f t="shared" si="12"/>
        <v/>
      </c>
      <c r="D393" t="str">
        <f t="shared" si="13"/>
        <v/>
      </c>
    </row>
    <row r="394" spans="1:4" x14ac:dyDescent="0.25">
      <c r="A394" s="11"/>
      <c r="C394" t="str">
        <f t="shared" si="12"/>
        <v/>
      </c>
      <c r="D394" t="str">
        <f t="shared" si="13"/>
        <v/>
      </c>
    </row>
    <row r="395" spans="1:4" x14ac:dyDescent="0.25">
      <c r="A395" s="11"/>
      <c r="C395" t="str">
        <f t="shared" si="12"/>
        <v/>
      </c>
      <c r="D395" t="str">
        <f t="shared" si="13"/>
        <v/>
      </c>
    </row>
    <row r="396" spans="1:4" x14ac:dyDescent="0.25">
      <c r="A396" s="11"/>
      <c r="C396" t="str">
        <f t="shared" si="12"/>
        <v/>
      </c>
      <c r="D396" t="str">
        <f t="shared" si="13"/>
        <v/>
      </c>
    </row>
    <row r="397" spans="1:4" x14ac:dyDescent="0.25">
      <c r="A397" s="11"/>
      <c r="C397" t="str">
        <f t="shared" si="12"/>
        <v/>
      </c>
      <c r="D397" t="str">
        <f t="shared" si="13"/>
        <v/>
      </c>
    </row>
    <row r="398" spans="1:4" x14ac:dyDescent="0.25">
      <c r="A398" s="11"/>
      <c r="C398" t="str">
        <f t="shared" si="12"/>
        <v/>
      </c>
      <c r="D398" t="str">
        <f t="shared" si="13"/>
        <v/>
      </c>
    </row>
    <row r="399" spans="1:4" x14ac:dyDescent="0.25">
      <c r="A399" s="11"/>
      <c r="C399" t="str">
        <f t="shared" si="12"/>
        <v/>
      </c>
      <c r="D399" t="str">
        <f t="shared" si="13"/>
        <v/>
      </c>
    </row>
    <row r="400" spans="1:4" x14ac:dyDescent="0.25">
      <c r="A400" s="11"/>
      <c r="C400" t="str">
        <f t="shared" si="12"/>
        <v/>
      </c>
      <c r="D400" t="str">
        <f t="shared" si="13"/>
        <v/>
      </c>
    </row>
    <row r="401" spans="1:4" x14ac:dyDescent="0.25">
      <c r="A401" s="11"/>
      <c r="C401" t="str">
        <f t="shared" si="12"/>
        <v/>
      </c>
      <c r="D401" t="str">
        <f t="shared" si="13"/>
        <v/>
      </c>
    </row>
    <row r="402" spans="1:4" x14ac:dyDescent="0.25">
      <c r="A402" s="11"/>
      <c r="C402" t="str">
        <f t="shared" si="12"/>
        <v/>
      </c>
      <c r="D402" t="str">
        <f t="shared" si="13"/>
        <v/>
      </c>
    </row>
    <row r="403" spans="1:4" x14ac:dyDescent="0.25">
      <c r="A403" s="11"/>
      <c r="C403" t="str">
        <f t="shared" si="12"/>
        <v/>
      </c>
      <c r="D403" t="str">
        <f t="shared" si="13"/>
        <v/>
      </c>
    </row>
    <row r="404" spans="1:4" x14ac:dyDescent="0.25">
      <c r="A404" s="11"/>
      <c r="C404" t="str">
        <f t="shared" si="12"/>
        <v/>
      </c>
      <c r="D404" t="str">
        <f t="shared" si="13"/>
        <v/>
      </c>
    </row>
    <row r="405" spans="1:4" x14ac:dyDescent="0.25">
      <c r="A405" s="11"/>
      <c r="C405" t="str">
        <f t="shared" si="12"/>
        <v/>
      </c>
      <c r="D405" t="str">
        <f t="shared" si="13"/>
        <v/>
      </c>
    </row>
    <row r="406" spans="1:4" x14ac:dyDescent="0.25">
      <c r="A406" s="11"/>
      <c r="C406" t="str">
        <f t="shared" si="12"/>
        <v/>
      </c>
      <c r="D406" t="str">
        <f t="shared" si="13"/>
        <v/>
      </c>
    </row>
    <row r="407" spans="1:4" x14ac:dyDescent="0.25">
      <c r="A407" s="11"/>
      <c r="C407" t="str">
        <f t="shared" si="12"/>
        <v/>
      </c>
      <c r="D407" t="str">
        <f t="shared" si="13"/>
        <v/>
      </c>
    </row>
    <row r="408" spans="1:4" x14ac:dyDescent="0.25">
      <c r="A408" s="11"/>
      <c r="C408" t="str">
        <f t="shared" si="12"/>
        <v/>
      </c>
      <c r="D408" t="str">
        <f t="shared" si="13"/>
        <v/>
      </c>
    </row>
    <row r="409" spans="1:4" x14ac:dyDescent="0.25">
      <c r="A409" s="11"/>
      <c r="C409" t="str">
        <f t="shared" si="12"/>
        <v/>
      </c>
      <c r="D409" t="str">
        <f t="shared" si="13"/>
        <v/>
      </c>
    </row>
    <row r="410" spans="1:4" x14ac:dyDescent="0.25">
      <c r="A410" s="11"/>
      <c r="C410" t="str">
        <f t="shared" si="12"/>
        <v/>
      </c>
      <c r="D410" t="str">
        <f t="shared" si="13"/>
        <v/>
      </c>
    </row>
    <row r="411" spans="1:4" x14ac:dyDescent="0.25">
      <c r="A411" s="11"/>
      <c r="C411" t="str">
        <f t="shared" si="12"/>
        <v/>
      </c>
      <c r="D411" t="str">
        <f t="shared" si="13"/>
        <v/>
      </c>
    </row>
    <row r="412" spans="1:4" x14ac:dyDescent="0.25">
      <c r="A412" s="11"/>
      <c r="C412" t="str">
        <f t="shared" si="12"/>
        <v/>
      </c>
      <c r="D412" t="str">
        <f t="shared" si="13"/>
        <v/>
      </c>
    </row>
    <row r="413" spans="1:4" x14ac:dyDescent="0.25">
      <c r="A413" s="11"/>
      <c r="C413" t="str">
        <f t="shared" si="12"/>
        <v/>
      </c>
      <c r="D413" t="str">
        <f t="shared" si="13"/>
        <v/>
      </c>
    </row>
    <row r="414" spans="1:4" x14ac:dyDescent="0.25">
      <c r="A414" s="11"/>
      <c r="C414" t="str">
        <f t="shared" si="12"/>
        <v/>
      </c>
      <c r="D414" t="str">
        <f t="shared" si="13"/>
        <v/>
      </c>
    </row>
    <row r="415" spans="1:4" x14ac:dyDescent="0.25">
      <c r="A415" s="11"/>
      <c r="C415" t="str">
        <f t="shared" si="12"/>
        <v/>
      </c>
      <c r="D415" t="str">
        <f t="shared" si="13"/>
        <v/>
      </c>
    </row>
    <row r="416" spans="1:4" x14ac:dyDescent="0.25">
      <c r="A416" s="11"/>
      <c r="C416" t="str">
        <f t="shared" si="12"/>
        <v/>
      </c>
      <c r="D416" t="str">
        <f t="shared" si="13"/>
        <v/>
      </c>
    </row>
    <row r="417" spans="1:4" x14ac:dyDescent="0.25">
      <c r="A417" s="11"/>
      <c r="C417" t="str">
        <f t="shared" si="12"/>
        <v/>
      </c>
      <c r="D417" t="str">
        <f t="shared" si="13"/>
        <v/>
      </c>
    </row>
    <row r="418" spans="1:4" x14ac:dyDescent="0.25">
      <c r="A418" s="11"/>
      <c r="C418" t="str">
        <f t="shared" si="12"/>
        <v/>
      </c>
      <c r="D418" t="str">
        <f t="shared" si="13"/>
        <v/>
      </c>
    </row>
    <row r="419" spans="1:4" x14ac:dyDescent="0.25">
      <c r="A419" s="11"/>
      <c r="C419" t="str">
        <f t="shared" si="12"/>
        <v/>
      </c>
      <c r="D419" t="str">
        <f t="shared" si="13"/>
        <v/>
      </c>
    </row>
    <row r="420" spans="1:4" x14ac:dyDescent="0.25">
      <c r="A420" s="11"/>
      <c r="C420" t="str">
        <f t="shared" si="12"/>
        <v/>
      </c>
      <c r="D420" t="str">
        <f t="shared" si="13"/>
        <v/>
      </c>
    </row>
    <row r="421" spans="1:4" x14ac:dyDescent="0.25">
      <c r="A421" s="11"/>
      <c r="C421" t="str">
        <f t="shared" si="12"/>
        <v/>
      </c>
      <c r="D421" t="str">
        <f t="shared" si="13"/>
        <v/>
      </c>
    </row>
    <row r="422" spans="1:4" x14ac:dyDescent="0.25">
      <c r="A422" s="11"/>
      <c r="C422" t="str">
        <f t="shared" si="12"/>
        <v/>
      </c>
      <c r="D422" t="str">
        <f t="shared" si="13"/>
        <v/>
      </c>
    </row>
    <row r="423" spans="1:4" x14ac:dyDescent="0.25">
      <c r="A423" s="11"/>
      <c r="C423" t="str">
        <f t="shared" si="12"/>
        <v/>
      </c>
      <c r="D423" t="str">
        <f t="shared" si="13"/>
        <v/>
      </c>
    </row>
    <row r="424" spans="1:4" x14ac:dyDescent="0.25">
      <c r="A424" s="11"/>
      <c r="C424" t="str">
        <f t="shared" si="12"/>
        <v/>
      </c>
      <c r="D424" t="str">
        <f t="shared" si="13"/>
        <v/>
      </c>
    </row>
    <row r="425" spans="1:4" x14ac:dyDescent="0.25">
      <c r="A425" s="11"/>
      <c r="C425" t="str">
        <f t="shared" si="12"/>
        <v/>
      </c>
      <c r="D425" t="str">
        <f t="shared" si="13"/>
        <v/>
      </c>
    </row>
    <row r="426" spans="1:4" x14ac:dyDescent="0.25">
      <c r="A426" s="11"/>
      <c r="C426" t="str">
        <f t="shared" si="12"/>
        <v/>
      </c>
      <c r="D426" t="str">
        <f t="shared" si="13"/>
        <v/>
      </c>
    </row>
    <row r="427" spans="1:4" x14ac:dyDescent="0.25">
      <c r="A427" s="11"/>
      <c r="C427" t="str">
        <f t="shared" si="12"/>
        <v/>
      </c>
      <c r="D427" t="str">
        <f t="shared" si="13"/>
        <v/>
      </c>
    </row>
    <row r="428" spans="1:4" x14ac:dyDescent="0.25">
      <c r="A428" s="11"/>
      <c r="C428" t="str">
        <f t="shared" si="12"/>
        <v/>
      </c>
      <c r="D428" t="str">
        <f t="shared" si="13"/>
        <v/>
      </c>
    </row>
    <row r="429" spans="1:4" x14ac:dyDescent="0.25">
      <c r="A429" s="11"/>
      <c r="C429" t="str">
        <f t="shared" si="12"/>
        <v/>
      </c>
      <c r="D429" t="str">
        <f t="shared" si="13"/>
        <v/>
      </c>
    </row>
    <row r="430" spans="1:4" x14ac:dyDescent="0.25">
      <c r="A430" s="11"/>
      <c r="C430" t="str">
        <f t="shared" si="12"/>
        <v/>
      </c>
      <c r="D430" t="str">
        <f t="shared" si="13"/>
        <v/>
      </c>
    </row>
    <row r="431" spans="1:4" x14ac:dyDescent="0.25">
      <c r="A431" s="11"/>
      <c r="C431" t="str">
        <f t="shared" si="12"/>
        <v/>
      </c>
      <c r="D431" t="str">
        <f t="shared" si="13"/>
        <v/>
      </c>
    </row>
    <row r="432" spans="1:4" x14ac:dyDescent="0.25">
      <c r="A432" s="11"/>
      <c r="C432" t="str">
        <f t="shared" si="12"/>
        <v/>
      </c>
      <c r="D432" t="str">
        <f t="shared" si="13"/>
        <v/>
      </c>
    </row>
    <row r="433" spans="1:4" x14ac:dyDescent="0.25">
      <c r="A433" s="11"/>
      <c r="C433" t="str">
        <f t="shared" si="12"/>
        <v/>
      </c>
      <c r="D433" t="str">
        <f t="shared" si="13"/>
        <v/>
      </c>
    </row>
    <row r="434" spans="1:4" x14ac:dyDescent="0.25">
      <c r="A434" s="11"/>
      <c r="C434" t="str">
        <f t="shared" si="12"/>
        <v/>
      </c>
      <c r="D434" t="str">
        <f t="shared" si="13"/>
        <v/>
      </c>
    </row>
    <row r="435" spans="1:4" x14ac:dyDescent="0.25">
      <c r="A435" s="11"/>
      <c r="C435" t="str">
        <f t="shared" si="12"/>
        <v/>
      </c>
      <c r="D435" t="str">
        <f t="shared" si="13"/>
        <v/>
      </c>
    </row>
    <row r="436" spans="1:4" x14ac:dyDescent="0.25">
      <c r="A436" s="11"/>
      <c r="C436" t="str">
        <f t="shared" si="12"/>
        <v/>
      </c>
      <c r="D436" t="str">
        <f t="shared" si="13"/>
        <v/>
      </c>
    </row>
    <row r="437" spans="1:4" x14ac:dyDescent="0.25">
      <c r="A437" s="11"/>
      <c r="C437" t="str">
        <f t="shared" si="12"/>
        <v/>
      </c>
      <c r="D437" t="str">
        <f t="shared" si="13"/>
        <v/>
      </c>
    </row>
    <row r="438" spans="1:4" x14ac:dyDescent="0.25">
      <c r="A438" s="11"/>
      <c r="C438" t="str">
        <f t="shared" si="12"/>
        <v/>
      </c>
      <c r="D438" t="str">
        <f t="shared" si="13"/>
        <v/>
      </c>
    </row>
    <row r="439" spans="1:4" x14ac:dyDescent="0.25">
      <c r="A439" s="11"/>
      <c r="C439" t="str">
        <f t="shared" si="12"/>
        <v/>
      </c>
      <c r="D439" t="str">
        <f t="shared" si="13"/>
        <v/>
      </c>
    </row>
    <row r="440" spans="1:4" x14ac:dyDescent="0.25">
      <c r="A440" s="11"/>
      <c r="C440" t="str">
        <f t="shared" si="12"/>
        <v/>
      </c>
      <c r="D440" t="str">
        <f t="shared" si="13"/>
        <v/>
      </c>
    </row>
    <row r="441" spans="1:4" x14ac:dyDescent="0.25">
      <c r="A441" s="11"/>
      <c r="C441" t="str">
        <f t="shared" si="12"/>
        <v/>
      </c>
      <c r="D441" t="str">
        <f t="shared" si="13"/>
        <v/>
      </c>
    </row>
    <row r="442" spans="1:4" x14ac:dyDescent="0.25">
      <c r="A442" s="11"/>
      <c r="C442" t="str">
        <f t="shared" si="12"/>
        <v/>
      </c>
      <c r="D442" t="str">
        <f t="shared" si="13"/>
        <v/>
      </c>
    </row>
    <row r="443" spans="1:4" x14ac:dyDescent="0.25">
      <c r="A443" s="11"/>
      <c r="C443" t="str">
        <f t="shared" si="12"/>
        <v/>
      </c>
      <c r="D443" t="str">
        <f t="shared" si="13"/>
        <v/>
      </c>
    </row>
    <row r="444" spans="1:4" x14ac:dyDescent="0.25">
      <c r="A444" s="11"/>
      <c r="C444" t="str">
        <f t="shared" si="12"/>
        <v/>
      </c>
      <c r="D444" t="str">
        <f t="shared" si="13"/>
        <v/>
      </c>
    </row>
    <row r="445" spans="1:4" x14ac:dyDescent="0.25">
      <c r="A445" s="11"/>
      <c r="C445" t="str">
        <f t="shared" si="12"/>
        <v/>
      </c>
      <c r="D445" t="str">
        <f t="shared" si="13"/>
        <v/>
      </c>
    </row>
    <row r="446" spans="1:4" x14ac:dyDescent="0.25">
      <c r="A446" s="11"/>
      <c r="C446" t="str">
        <f t="shared" si="12"/>
        <v/>
      </c>
      <c r="D446" t="str">
        <f t="shared" si="13"/>
        <v/>
      </c>
    </row>
    <row r="447" spans="1:4" x14ac:dyDescent="0.25">
      <c r="A447" s="11"/>
      <c r="C447" t="str">
        <f t="shared" si="12"/>
        <v/>
      </c>
      <c r="D447" t="str">
        <f t="shared" si="13"/>
        <v/>
      </c>
    </row>
    <row r="448" spans="1:4" x14ac:dyDescent="0.25">
      <c r="A448" s="11"/>
      <c r="C448" t="str">
        <f t="shared" si="12"/>
        <v/>
      </c>
      <c r="D448" t="str">
        <f t="shared" si="13"/>
        <v/>
      </c>
    </row>
    <row r="449" spans="1:4" x14ac:dyDescent="0.25">
      <c r="A449" s="11"/>
      <c r="C449" t="str">
        <f t="shared" si="12"/>
        <v/>
      </c>
      <c r="D449" t="str">
        <f t="shared" si="13"/>
        <v/>
      </c>
    </row>
    <row r="450" spans="1:4" x14ac:dyDescent="0.25">
      <c r="A450" s="11"/>
      <c r="C450" t="str">
        <f t="shared" si="12"/>
        <v/>
      </c>
      <c r="D450" t="str">
        <f t="shared" si="13"/>
        <v/>
      </c>
    </row>
    <row r="451" spans="1:4" x14ac:dyDescent="0.25">
      <c r="A451" s="11"/>
      <c r="C451" t="str">
        <f t="shared" ref="C451:C514" si="14">IF(A451="", "", YEAR(A451))</f>
        <v/>
      </c>
      <c r="D451" t="str">
        <f t="shared" ref="D451:D514" si="15">IF(A451="", "", TEXT(A451, "MMMM"))</f>
        <v/>
      </c>
    </row>
    <row r="452" spans="1:4" x14ac:dyDescent="0.25">
      <c r="A452" s="11"/>
      <c r="C452" t="str">
        <f t="shared" si="14"/>
        <v/>
      </c>
      <c r="D452" t="str">
        <f t="shared" si="15"/>
        <v/>
      </c>
    </row>
    <row r="453" spans="1:4" x14ac:dyDescent="0.25">
      <c r="A453" s="11"/>
      <c r="C453" t="str">
        <f t="shared" si="14"/>
        <v/>
      </c>
      <c r="D453" t="str">
        <f t="shared" si="15"/>
        <v/>
      </c>
    </row>
    <row r="454" spans="1:4" x14ac:dyDescent="0.25">
      <c r="A454" s="11"/>
      <c r="C454" t="str">
        <f t="shared" si="14"/>
        <v/>
      </c>
      <c r="D454" t="str">
        <f t="shared" si="15"/>
        <v/>
      </c>
    </row>
    <row r="455" spans="1:4" x14ac:dyDescent="0.25">
      <c r="A455" s="11"/>
      <c r="C455" t="str">
        <f t="shared" si="14"/>
        <v/>
      </c>
      <c r="D455" t="str">
        <f t="shared" si="15"/>
        <v/>
      </c>
    </row>
    <row r="456" spans="1:4" x14ac:dyDescent="0.25">
      <c r="A456" s="11"/>
      <c r="C456" t="str">
        <f t="shared" si="14"/>
        <v/>
      </c>
      <c r="D456" t="str">
        <f t="shared" si="15"/>
        <v/>
      </c>
    </row>
    <row r="457" spans="1:4" x14ac:dyDescent="0.25">
      <c r="A457" s="11"/>
      <c r="C457" t="str">
        <f t="shared" si="14"/>
        <v/>
      </c>
      <c r="D457" t="str">
        <f t="shared" si="15"/>
        <v/>
      </c>
    </row>
    <row r="458" spans="1:4" x14ac:dyDescent="0.25">
      <c r="A458" s="11"/>
      <c r="C458" t="str">
        <f t="shared" si="14"/>
        <v/>
      </c>
      <c r="D458" t="str">
        <f t="shared" si="15"/>
        <v/>
      </c>
    </row>
    <row r="459" spans="1:4" x14ac:dyDescent="0.25">
      <c r="A459" s="11"/>
      <c r="C459" t="str">
        <f t="shared" si="14"/>
        <v/>
      </c>
      <c r="D459" t="str">
        <f t="shared" si="15"/>
        <v/>
      </c>
    </row>
    <row r="460" spans="1:4" x14ac:dyDescent="0.25">
      <c r="A460" s="11"/>
      <c r="C460" t="str">
        <f t="shared" si="14"/>
        <v/>
      </c>
      <c r="D460" t="str">
        <f t="shared" si="15"/>
        <v/>
      </c>
    </row>
    <row r="461" spans="1:4" x14ac:dyDescent="0.25">
      <c r="A461" s="11"/>
      <c r="C461" t="str">
        <f t="shared" si="14"/>
        <v/>
      </c>
      <c r="D461" t="str">
        <f t="shared" si="15"/>
        <v/>
      </c>
    </row>
    <row r="462" spans="1:4" x14ac:dyDescent="0.25">
      <c r="A462" s="11"/>
      <c r="C462" t="str">
        <f t="shared" si="14"/>
        <v/>
      </c>
      <c r="D462" t="str">
        <f t="shared" si="15"/>
        <v/>
      </c>
    </row>
    <row r="463" spans="1:4" x14ac:dyDescent="0.25">
      <c r="A463" s="11"/>
      <c r="C463" t="str">
        <f t="shared" si="14"/>
        <v/>
      </c>
      <c r="D463" t="str">
        <f t="shared" si="15"/>
        <v/>
      </c>
    </row>
    <row r="464" spans="1:4" x14ac:dyDescent="0.25">
      <c r="A464" s="11"/>
      <c r="C464" t="str">
        <f t="shared" si="14"/>
        <v/>
      </c>
      <c r="D464" t="str">
        <f t="shared" si="15"/>
        <v/>
      </c>
    </row>
    <row r="465" spans="1:4" x14ac:dyDescent="0.25">
      <c r="A465" s="11"/>
      <c r="C465" t="str">
        <f t="shared" si="14"/>
        <v/>
      </c>
      <c r="D465" t="str">
        <f t="shared" si="15"/>
        <v/>
      </c>
    </row>
    <row r="466" spans="1:4" x14ac:dyDescent="0.25">
      <c r="A466" s="11"/>
      <c r="C466" t="str">
        <f t="shared" si="14"/>
        <v/>
      </c>
      <c r="D466" t="str">
        <f t="shared" si="15"/>
        <v/>
      </c>
    </row>
    <row r="467" spans="1:4" x14ac:dyDescent="0.25">
      <c r="A467" s="11"/>
      <c r="C467" t="str">
        <f t="shared" si="14"/>
        <v/>
      </c>
      <c r="D467" t="str">
        <f t="shared" si="15"/>
        <v/>
      </c>
    </row>
    <row r="468" spans="1:4" x14ac:dyDescent="0.25">
      <c r="A468" s="11"/>
      <c r="C468" t="str">
        <f t="shared" si="14"/>
        <v/>
      </c>
      <c r="D468" t="str">
        <f t="shared" si="15"/>
        <v/>
      </c>
    </row>
    <row r="469" spans="1:4" x14ac:dyDescent="0.25">
      <c r="A469" s="11"/>
      <c r="C469" t="str">
        <f t="shared" si="14"/>
        <v/>
      </c>
      <c r="D469" t="str">
        <f t="shared" si="15"/>
        <v/>
      </c>
    </row>
    <row r="470" spans="1:4" x14ac:dyDescent="0.25">
      <c r="A470" s="11"/>
      <c r="C470" t="str">
        <f t="shared" si="14"/>
        <v/>
      </c>
      <c r="D470" t="str">
        <f t="shared" si="15"/>
        <v/>
      </c>
    </row>
    <row r="471" spans="1:4" x14ac:dyDescent="0.25">
      <c r="A471" s="11"/>
      <c r="C471" t="str">
        <f t="shared" si="14"/>
        <v/>
      </c>
      <c r="D471" t="str">
        <f t="shared" si="15"/>
        <v/>
      </c>
    </row>
    <row r="472" spans="1:4" x14ac:dyDescent="0.25">
      <c r="A472" s="11"/>
      <c r="C472" t="str">
        <f t="shared" si="14"/>
        <v/>
      </c>
      <c r="D472" t="str">
        <f t="shared" si="15"/>
        <v/>
      </c>
    </row>
    <row r="473" spans="1:4" x14ac:dyDescent="0.25">
      <c r="A473" s="11"/>
      <c r="C473" t="str">
        <f t="shared" si="14"/>
        <v/>
      </c>
      <c r="D473" t="str">
        <f t="shared" si="15"/>
        <v/>
      </c>
    </row>
    <row r="474" spans="1:4" x14ac:dyDescent="0.25">
      <c r="A474" s="11"/>
      <c r="C474" t="str">
        <f t="shared" si="14"/>
        <v/>
      </c>
      <c r="D474" t="str">
        <f t="shared" si="15"/>
        <v/>
      </c>
    </row>
    <row r="475" spans="1:4" x14ac:dyDescent="0.25">
      <c r="A475" s="11"/>
      <c r="C475" t="str">
        <f t="shared" si="14"/>
        <v/>
      </c>
      <c r="D475" t="str">
        <f t="shared" si="15"/>
        <v/>
      </c>
    </row>
    <row r="476" spans="1:4" x14ac:dyDescent="0.25">
      <c r="A476" s="11"/>
      <c r="C476" t="str">
        <f t="shared" si="14"/>
        <v/>
      </c>
      <c r="D476" t="str">
        <f t="shared" si="15"/>
        <v/>
      </c>
    </row>
    <row r="477" spans="1:4" x14ac:dyDescent="0.25">
      <c r="A477" s="11"/>
      <c r="C477" t="str">
        <f t="shared" si="14"/>
        <v/>
      </c>
      <c r="D477" t="str">
        <f t="shared" si="15"/>
        <v/>
      </c>
    </row>
    <row r="478" spans="1:4" x14ac:dyDescent="0.25">
      <c r="A478" s="11"/>
      <c r="C478" t="str">
        <f t="shared" si="14"/>
        <v/>
      </c>
      <c r="D478" t="str">
        <f t="shared" si="15"/>
        <v/>
      </c>
    </row>
    <row r="479" spans="1:4" x14ac:dyDescent="0.25">
      <c r="A479" s="11"/>
      <c r="C479" t="str">
        <f t="shared" si="14"/>
        <v/>
      </c>
      <c r="D479" t="str">
        <f t="shared" si="15"/>
        <v/>
      </c>
    </row>
    <row r="480" spans="1:4" x14ac:dyDescent="0.25">
      <c r="A480" s="11"/>
      <c r="C480" t="str">
        <f t="shared" si="14"/>
        <v/>
      </c>
      <c r="D480" t="str">
        <f t="shared" si="15"/>
        <v/>
      </c>
    </row>
    <row r="481" spans="1:4" x14ac:dyDescent="0.25">
      <c r="A481" s="11"/>
      <c r="C481" t="str">
        <f t="shared" si="14"/>
        <v/>
      </c>
      <c r="D481" t="str">
        <f t="shared" si="15"/>
        <v/>
      </c>
    </row>
    <row r="482" spans="1:4" x14ac:dyDescent="0.25">
      <c r="A482" s="11"/>
      <c r="C482" t="str">
        <f t="shared" si="14"/>
        <v/>
      </c>
      <c r="D482" t="str">
        <f t="shared" si="15"/>
        <v/>
      </c>
    </row>
    <row r="483" spans="1:4" x14ac:dyDescent="0.25">
      <c r="A483" s="11"/>
      <c r="C483" t="str">
        <f t="shared" si="14"/>
        <v/>
      </c>
      <c r="D483" t="str">
        <f t="shared" si="15"/>
        <v/>
      </c>
    </row>
    <row r="484" spans="1:4" x14ac:dyDescent="0.25">
      <c r="A484" s="11"/>
      <c r="C484" t="str">
        <f t="shared" si="14"/>
        <v/>
      </c>
      <c r="D484" t="str">
        <f t="shared" si="15"/>
        <v/>
      </c>
    </row>
    <row r="485" spans="1:4" x14ac:dyDescent="0.25">
      <c r="A485" s="11"/>
      <c r="C485" t="str">
        <f t="shared" si="14"/>
        <v/>
      </c>
      <c r="D485" t="str">
        <f t="shared" si="15"/>
        <v/>
      </c>
    </row>
    <row r="486" spans="1:4" x14ac:dyDescent="0.25">
      <c r="A486" s="11"/>
      <c r="C486" t="str">
        <f t="shared" si="14"/>
        <v/>
      </c>
      <c r="D486" t="str">
        <f t="shared" si="15"/>
        <v/>
      </c>
    </row>
    <row r="487" spans="1:4" x14ac:dyDescent="0.25">
      <c r="A487" s="11"/>
      <c r="C487" t="str">
        <f t="shared" si="14"/>
        <v/>
      </c>
      <c r="D487" t="str">
        <f t="shared" si="15"/>
        <v/>
      </c>
    </row>
    <row r="488" spans="1:4" x14ac:dyDescent="0.25">
      <c r="A488" s="11"/>
      <c r="C488" t="str">
        <f t="shared" si="14"/>
        <v/>
      </c>
      <c r="D488" t="str">
        <f t="shared" si="15"/>
        <v/>
      </c>
    </row>
    <row r="489" spans="1:4" x14ac:dyDescent="0.25">
      <c r="A489" s="11"/>
      <c r="C489" t="str">
        <f t="shared" si="14"/>
        <v/>
      </c>
      <c r="D489" t="str">
        <f t="shared" si="15"/>
        <v/>
      </c>
    </row>
    <row r="490" spans="1:4" x14ac:dyDescent="0.25">
      <c r="A490" s="11"/>
      <c r="C490" t="str">
        <f t="shared" si="14"/>
        <v/>
      </c>
      <c r="D490" t="str">
        <f t="shared" si="15"/>
        <v/>
      </c>
    </row>
    <row r="491" spans="1:4" x14ac:dyDescent="0.25">
      <c r="A491" s="11"/>
      <c r="C491" t="str">
        <f t="shared" si="14"/>
        <v/>
      </c>
      <c r="D491" t="str">
        <f t="shared" si="15"/>
        <v/>
      </c>
    </row>
    <row r="492" spans="1:4" x14ac:dyDescent="0.25">
      <c r="A492" s="11"/>
      <c r="C492" t="str">
        <f t="shared" si="14"/>
        <v/>
      </c>
      <c r="D492" t="str">
        <f t="shared" si="15"/>
        <v/>
      </c>
    </row>
    <row r="493" spans="1:4" x14ac:dyDescent="0.25">
      <c r="A493" s="11"/>
      <c r="C493" t="str">
        <f t="shared" si="14"/>
        <v/>
      </c>
      <c r="D493" t="str">
        <f t="shared" si="15"/>
        <v/>
      </c>
    </row>
    <row r="494" spans="1:4" x14ac:dyDescent="0.25">
      <c r="A494" s="11"/>
      <c r="C494" t="str">
        <f t="shared" si="14"/>
        <v/>
      </c>
      <c r="D494" t="str">
        <f t="shared" si="15"/>
        <v/>
      </c>
    </row>
    <row r="495" spans="1:4" x14ac:dyDescent="0.25">
      <c r="A495" s="11"/>
      <c r="C495" t="str">
        <f t="shared" si="14"/>
        <v/>
      </c>
      <c r="D495" t="str">
        <f t="shared" si="15"/>
        <v/>
      </c>
    </row>
    <row r="496" spans="1:4" x14ac:dyDescent="0.25">
      <c r="A496" s="11"/>
      <c r="C496" t="str">
        <f t="shared" si="14"/>
        <v/>
      </c>
      <c r="D496" t="str">
        <f t="shared" si="15"/>
        <v/>
      </c>
    </row>
    <row r="497" spans="1:4" x14ac:dyDescent="0.25">
      <c r="A497" s="11"/>
      <c r="C497" t="str">
        <f t="shared" si="14"/>
        <v/>
      </c>
      <c r="D497" t="str">
        <f t="shared" si="15"/>
        <v/>
      </c>
    </row>
    <row r="498" spans="1:4" x14ac:dyDescent="0.25">
      <c r="A498" s="11"/>
      <c r="C498" t="str">
        <f t="shared" si="14"/>
        <v/>
      </c>
      <c r="D498" t="str">
        <f t="shared" si="15"/>
        <v/>
      </c>
    </row>
    <row r="499" spans="1:4" x14ac:dyDescent="0.25">
      <c r="A499" s="11"/>
      <c r="C499" t="str">
        <f t="shared" si="14"/>
        <v/>
      </c>
      <c r="D499" t="str">
        <f t="shared" si="15"/>
        <v/>
      </c>
    </row>
    <row r="500" spans="1:4" x14ac:dyDescent="0.25">
      <c r="A500" s="11"/>
      <c r="C500" t="str">
        <f t="shared" si="14"/>
        <v/>
      </c>
      <c r="D500" t="str">
        <f t="shared" si="15"/>
        <v/>
      </c>
    </row>
    <row r="501" spans="1:4" x14ac:dyDescent="0.25">
      <c r="A501" s="11"/>
      <c r="C501" t="str">
        <f t="shared" si="14"/>
        <v/>
      </c>
      <c r="D501" t="str">
        <f t="shared" si="15"/>
        <v/>
      </c>
    </row>
    <row r="502" spans="1:4" x14ac:dyDescent="0.25">
      <c r="A502" s="11"/>
      <c r="C502" t="str">
        <f t="shared" si="14"/>
        <v/>
      </c>
      <c r="D502" t="str">
        <f t="shared" si="15"/>
        <v/>
      </c>
    </row>
    <row r="503" spans="1:4" x14ac:dyDescent="0.25">
      <c r="A503" s="11"/>
      <c r="C503" t="str">
        <f t="shared" si="14"/>
        <v/>
      </c>
      <c r="D503" t="str">
        <f t="shared" si="15"/>
        <v/>
      </c>
    </row>
    <row r="504" spans="1:4" x14ac:dyDescent="0.25">
      <c r="A504" s="11"/>
      <c r="C504" t="str">
        <f t="shared" si="14"/>
        <v/>
      </c>
      <c r="D504" t="str">
        <f t="shared" si="15"/>
        <v/>
      </c>
    </row>
    <row r="505" spans="1:4" x14ac:dyDescent="0.25">
      <c r="A505" s="11"/>
      <c r="C505" t="str">
        <f t="shared" si="14"/>
        <v/>
      </c>
      <c r="D505" t="str">
        <f t="shared" si="15"/>
        <v/>
      </c>
    </row>
    <row r="506" spans="1:4" x14ac:dyDescent="0.25">
      <c r="A506" s="11"/>
      <c r="C506" t="str">
        <f t="shared" si="14"/>
        <v/>
      </c>
      <c r="D506" t="str">
        <f t="shared" si="15"/>
        <v/>
      </c>
    </row>
    <row r="507" spans="1:4" x14ac:dyDescent="0.25">
      <c r="A507" s="11"/>
      <c r="C507" t="str">
        <f t="shared" si="14"/>
        <v/>
      </c>
      <c r="D507" t="str">
        <f t="shared" si="15"/>
        <v/>
      </c>
    </row>
    <row r="508" spans="1:4" x14ac:dyDescent="0.25">
      <c r="A508" s="11"/>
      <c r="C508" t="str">
        <f t="shared" si="14"/>
        <v/>
      </c>
      <c r="D508" t="str">
        <f t="shared" si="15"/>
        <v/>
      </c>
    </row>
    <row r="509" spans="1:4" x14ac:dyDescent="0.25">
      <c r="A509" s="11"/>
      <c r="C509" t="str">
        <f t="shared" si="14"/>
        <v/>
      </c>
      <c r="D509" t="str">
        <f t="shared" si="15"/>
        <v/>
      </c>
    </row>
    <row r="510" spans="1:4" x14ac:dyDescent="0.25">
      <c r="A510" s="11"/>
      <c r="C510" t="str">
        <f t="shared" si="14"/>
        <v/>
      </c>
      <c r="D510" t="str">
        <f t="shared" si="15"/>
        <v/>
      </c>
    </row>
    <row r="511" spans="1:4" x14ac:dyDescent="0.25">
      <c r="A511" s="11"/>
      <c r="C511" t="str">
        <f t="shared" si="14"/>
        <v/>
      </c>
      <c r="D511" t="str">
        <f t="shared" si="15"/>
        <v/>
      </c>
    </row>
    <row r="512" spans="1:4" x14ac:dyDescent="0.25">
      <c r="A512" s="11"/>
      <c r="C512" t="str">
        <f t="shared" si="14"/>
        <v/>
      </c>
      <c r="D512" t="str">
        <f t="shared" si="15"/>
        <v/>
      </c>
    </row>
    <row r="513" spans="1:4" x14ac:dyDescent="0.25">
      <c r="A513" s="11"/>
      <c r="C513" t="str">
        <f t="shared" si="14"/>
        <v/>
      </c>
      <c r="D513" t="str">
        <f t="shared" si="15"/>
        <v/>
      </c>
    </row>
    <row r="514" spans="1:4" x14ac:dyDescent="0.25">
      <c r="A514" s="11"/>
      <c r="C514" t="str">
        <f t="shared" si="14"/>
        <v/>
      </c>
      <c r="D514" t="str">
        <f t="shared" si="15"/>
        <v/>
      </c>
    </row>
    <row r="515" spans="1:4" x14ac:dyDescent="0.25">
      <c r="A515" s="11"/>
      <c r="C515" t="str">
        <f t="shared" ref="C515:C578" si="16">IF(A515="", "", YEAR(A515))</f>
        <v/>
      </c>
      <c r="D515" t="str">
        <f t="shared" ref="D515:D578" si="17">IF(A515="", "", TEXT(A515, "MMMM"))</f>
        <v/>
      </c>
    </row>
    <row r="516" spans="1:4" x14ac:dyDescent="0.25">
      <c r="A516" s="11"/>
      <c r="C516" t="str">
        <f t="shared" si="16"/>
        <v/>
      </c>
      <c r="D516" t="str">
        <f t="shared" si="17"/>
        <v/>
      </c>
    </row>
    <row r="517" spans="1:4" x14ac:dyDescent="0.25">
      <c r="A517" s="11"/>
      <c r="C517" t="str">
        <f t="shared" si="16"/>
        <v/>
      </c>
      <c r="D517" t="str">
        <f t="shared" si="17"/>
        <v/>
      </c>
    </row>
    <row r="518" spans="1:4" x14ac:dyDescent="0.25">
      <c r="A518" s="11"/>
      <c r="C518" t="str">
        <f t="shared" si="16"/>
        <v/>
      </c>
      <c r="D518" t="str">
        <f t="shared" si="17"/>
        <v/>
      </c>
    </row>
    <row r="519" spans="1:4" x14ac:dyDescent="0.25">
      <c r="A519" s="11"/>
      <c r="C519" t="str">
        <f t="shared" si="16"/>
        <v/>
      </c>
      <c r="D519" t="str">
        <f t="shared" si="17"/>
        <v/>
      </c>
    </row>
    <row r="520" spans="1:4" x14ac:dyDescent="0.25">
      <c r="A520" s="11"/>
      <c r="C520" t="str">
        <f t="shared" si="16"/>
        <v/>
      </c>
      <c r="D520" t="str">
        <f t="shared" si="17"/>
        <v/>
      </c>
    </row>
    <row r="521" spans="1:4" x14ac:dyDescent="0.25">
      <c r="A521" s="11"/>
      <c r="C521" t="str">
        <f t="shared" si="16"/>
        <v/>
      </c>
      <c r="D521" t="str">
        <f t="shared" si="17"/>
        <v/>
      </c>
    </row>
    <row r="522" spans="1:4" x14ac:dyDescent="0.25">
      <c r="A522" s="11"/>
      <c r="C522" t="str">
        <f t="shared" si="16"/>
        <v/>
      </c>
      <c r="D522" t="str">
        <f t="shared" si="17"/>
        <v/>
      </c>
    </row>
    <row r="523" spans="1:4" x14ac:dyDescent="0.25">
      <c r="A523" s="11"/>
      <c r="C523" t="str">
        <f t="shared" si="16"/>
        <v/>
      </c>
      <c r="D523" t="str">
        <f t="shared" si="17"/>
        <v/>
      </c>
    </row>
    <row r="524" spans="1:4" x14ac:dyDescent="0.25">
      <c r="A524" s="11"/>
      <c r="C524" t="str">
        <f t="shared" si="16"/>
        <v/>
      </c>
      <c r="D524" t="str">
        <f t="shared" si="17"/>
        <v/>
      </c>
    </row>
    <row r="525" spans="1:4" x14ac:dyDescent="0.25">
      <c r="A525" s="11"/>
      <c r="C525" t="str">
        <f t="shared" si="16"/>
        <v/>
      </c>
      <c r="D525" t="str">
        <f t="shared" si="17"/>
        <v/>
      </c>
    </row>
    <row r="526" spans="1:4" x14ac:dyDescent="0.25">
      <c r="A526" s="11"/>
      <c r="C526" t="str">
        <f t="shared" si="16"/>
        <v/>
      </c>
      <c r="D526" t="str">
        <f t="shared" si="17"/>
        <v/>
      </c>
    </row>
    <row r="527" spans="1:4" x14ac:dyDescent="0.25">
      <c r="A527" s="11"/>
      <c r="C527" t="str">
        <f t="shared" si="16"/>
        <v/>
      </c>
      <c r="D527" t="str">
        <f t="shared" si="17"/>
        <v/>
      </c>
    </row>
    <row r="528" spans="1:4" x14ac:dyDescent="0.25">
      <c r="A528" s="11"/>
      <c r="C528" t="str">
        <f t="shared" si="16"/>
        <v/>
      </c>
      <c r="D528" t="str">
        <f t="shared" si="17"/>
        <v/>
      </c>
    </row>
    <row r="529" spans="1:4" x14ac:dyDescent="0.25">
      <c r="A529" s="11"/>
      <c r="C529" t="str">
        <f t="shared" si="16"/>
        <v/>
      </c>
      <c r="D529" t="str">
        <f t="shared" si="17"/>
        <v/>
      </c>
    </row>
    <row r="530" spans="1:4" x14ac:dyDescent="0.25">
      <c r="A530" s="11"/>
      <c r="C530" t="str">
        <f t="shared" si="16"/>
        <v/>
      </c>
      <c r="D530" t="str">
        <f t="shared" si="17"/>
        <v/>
      </c>
    </row>
    <row r="531" spans="1:4" x14ac:dyDescent="0.25">
      <c r="A531" s="11"/>
      <c r="C531" t="str">
        <f t="shared" si="16"/>
        <v/>
      </c>
      <c r="D531" t="str">
        <f t="shared" si="17"/>
        <v/>
      </c>
    </row>
    <row r="532" spans="1:4" x14ac:dyDescent="0.25">
      <c r="A532" s="11"/>
      <c r="C532" t="str">
        <f t="shared" si="16"/>
        <v/>
      </c>
      <c r="D532" t="str">
        <f t="shared" si="17"/>
        <v/>
      </c>
    </row>
    <row r="533" spans="1:4" x14ac:dyDescent="0.25">
      <c r="A533" s="11"/>
      <c r="C533" t="str">
        <f t="shared" si="16"/>
        <v/>
      </c>
      <c r="D533" t="str">
        <f t="shared" si="17"/>
        <v/>
      </c>
    </row>
    <row r="534" spans="1:4" x14ac:dyDescent="0.25">
      <c r="A534" s="11"/>
      <c r="C534" t="str">
        <f t="shared" si="16"/>
        <v/>
      </c>
      <c r="D534" t="str">
        <f t="shared" si="17"/>
        <v/>
      </c>
    </row>
    <row r="535" spans="1:4" x14ac:dyDescent="0.25">
      <c r="A535" s="11"/>
      <c r="C535" t="str">
        <f t="shared" si="16"/>
        <v/>
      </c>
      <c r="D535" t="str">
        <f t="shared" si="17"/>
        <v/>
      </c>
    </row>
    <row r="536" spans="1:4" x14ac:dyDescent="0.25">
      <c r="A536" s="11"/>
      <c r="C536" t="str">
        <f t="shared" si="16"/>
        <v/>
      </c>
      <c r="D536" t="str">
        <f t="shared" si="17"/>
        <v/>
      </c>
    </row>
    <row r="537" spans="1:4" x14ac:dyDescent="0.25">
      <c r="A537" s="11"/>
      <c r="C537" t="str">
        <f t="shared" si="16"/>
        <v/>
      </c>
      <c r="D537" t="str">
        <f t="shared" si="17"/>
        <v/>
      </c>
    </row>
    <row r="538" spans="1:4" x14ac:dyDescent="0.25">
      <c r="A538" s="11"/>
      <c r="C538" t="str">
        <f t="shared" si="16"/>
        <v/>
      </c>
      <c r="D538" t="str">
        <f t="shared" si="17"/>
        <v/>
      </c>
    </row>
    <row r="539" spans="1:4" x14ac:dyDescent="0.25">
      <c r="A539" s="11"/>
      <c r="C539" t="str">
        <f t="shared" si="16"/>
        <v/>
      </c>
      <c r="D539" t="str">
        <f t="shared" si="17"/>
        <v/>
      </c>
    </row>
    <row r="540" spans="1:4" x14ac:dyDescent="0.25">
      <c r="A540" s="11"/>
      <c r="C540" t="str">
        <f t="shared" si="16"/>
        <v/>
      </c>
      <c r="D540" t="str">
        <f t="shared" si="17"/>
        <v/>
      </c>
    </row>
    <row r="541" spans="1:4" x14ac:dyDescent="0.25">
      <c r="A541" s="11"/>
      <c r="C541" t="str">
        <f t="shared" si="16"/>
        <v/>
      </c>
      <c r="D541" t="str">
        <f t="shared" si="17"/>
        <v/>
      </c>
    </row>
    <row r="542" spans="1:4" x14ac:dyDescent="0.25">
      <c r="A542" s="11"/>
      <c r="C542" t="str">
        <f t="shared" si="16"/>
        <v/>
      </c>
      <c r="D542" t="str">
        <f t="shared" si="17"/>
        <v/>
      </c>
    </row>
    <row r="543" spans="1:4" x14ac:dyDescent="0.25">
      <c r="A543" s="11"/>
      <c r="C543" t="str">
        <f t="shared" si="16"/>
        <v/>
      </c>
      <c r="D543" t="str">
        <f t="shared" si="17"/>
        <v/>
      </c>
    </row>
    <row r="544" spans="1:4" x14ac:dyDescent="0.25">
      <c r="A544" s="11"/>
      <c r="C544" t="str">
        <f t="shared" si="16"/>
        <v/>
      </c>
      <c r="D544" t="str">
        <f t="shared" si="17"/>
        <v/>
      </c>
    </row>
    <row r="545" spans="1:4" x14ac:dyDescent="0.25">
      <c r="A545" s="11"/>
      <c r="C545" t="str">
        <f t="shared" si="16"/>
        <v/>
      </c>
      <c r="D545" t="str">
        <f t="shared" si="17"/>
        <v/>
      </c>
    </row>
    <row r="546" spans="1:4" x14ac:dyDescent="0.25">
      <c r="A546" s="11"/>
      <c r="C546" t="str">
        <f t="shared" si="16"/>
        <v/>
      </c>
      <c r="D546" t="str">
        <f t="shared" si="17"/>
        <v/>
      </c>
    </row>
    <row r="547" spans="1:4" x14ac:dyDescent="0.25">
      <c r="A547" s="11"/>
      <c r="C547" t="str">
        <f t="shared" si="16"/>
        <v/>
      </c>
      <c r="D547" t="str">
        <f t="shared" si="17"/>
        <v/>
      </c>
    </row>
    <row r="548" spans="1:4" x14ac:dyDescent="0.25">
      <c r="A548" s="11"/>
      <c r="C548" t="str">
        <f t="shared" si="16"/>
        <v/>
      </c>
      <c r="D548" t="str">
        <f t="shared" si="17"/>
        <v/>
      </c>
    </row>
    <row r="549" spans="1:4" x14ac:dyDescent="0.25">
      <c r="A549" s="11"/>
      <c r="C549" t="str">
        <f t="shared" si="16"/>
        <v/>
      </c>
      <c r="D549" t="str">
        <f t="shared" si="17"/>
        <v/>
      </c>
    </row>
    <row r="550" spans="1:4" x14ac:dyDescent="0.25">
      <c r="A550" s="11"/>
      <c r="C550" t="str">
        <f t="shared" si="16"/>
        <v/>
      </c>
      <c r="D550" t="str">
        <f t="shared" si="17"/>
        <v/>
      </c>
    </row>
    <row r="551" spans="1:4" x14ac:dyDescent="0.25">
      <c r="A551" s="11"/>
      <c r="C551" t="str">
        <f t="shared" si="16"/>
        <v/>
      </c>
      <c r="D551" t="str">
        <f t="shared" si="17"/>
        <v/>
      </c>
    </row>
    <row r="552" spans="1:4" x14ac:dyDescent="0.25">
      <c r="A552" s="11"/>
      <c r="C552" t="str">
        <f t="shared" si="16"/>
        <v/>
      </c>
      <c r="D552" t="str">
        <f t="shared" si="17"/>
        <v/>
      </c>
    </row>
    <row r="553" spans="1:4" x14ac:dyDescent="0.25">
      <c r="A553" s="11"/>
      <c r="C553" t="str">
        <f t="shared" si="16"/>
        <v/>
      </c>
      <c r="D553" t="str">
        <f t="shared" si="17"/>
        <v/>
      </c>
    </row>
    <row r="554" spans="1:4" x14ac:dyDescent="0.25">
      <c r="A554" s="11"/>
      <c r="C554" t="str">
        <f t="shared" si="16"/>
        <v/>
      </c>
      <c r="D554" t="str">
        <f t="shared" si="17"/>
        <v/>
      </c>
    </row>
    <row r="555" spans="1:4" x14ac:dyDescent="0.25">
      <c r="A555" s="11"/>
      <c r="C555" t="str">
        <f t="shared" si="16"/>
        <v/>
      </c>
      <c r="D555" t="str">
        <f t="shared" si="17"/>
        <v/>
      </c>
    </row>
    <row r="556" spans="1:4" x14ac:dyDescent="0.25">
      <c r="A556" s="11"/>
      <c r="C556" t="str">
        <f t="shared" si="16"/>
        <v/>
      </c>
      <c r="D556" t="str">
        <f t="shared" si="17"/>
        <v/>
      </c>
    </row>
    <row r="557" spans="1:4" x14ac:dyDescent="0.25">
      <c r="A557" s="11"/>
      <c r="C557" t="str">
        <f t="shared" si="16"/>
        <v/>
      </c>
      <c r="D557" t="str">
        <f t="shared" si="17"/>
        <v/>
      </c>
    </row>
    <row r="558" spans="1:4" x14ac:dyDescent="0.25">
      <c r="A558" s="11"/>
      <c r="C558" t="str">
        <f t="shared" si="16"/>
        <v/>
      </c>
      <c r="D558" t="str">
        <f t="shared" si="17"/>
        <v/>
      </c>
    </row>
    <row r="559" spans="1:4" x14ac:dyDescent="0.25">
      <c r="A559" s="11"/>
      <c r="C559" t="str">
        <f t="shared" si="16"/>
        <v/>
      </c>
      <c r="D559" t="str">
        <f t="shared" si="17"/>
        <v/>
      </c>
    </row>
    <row r="560" spans="1:4" x14ac:dyDescent="0.25">
      <c r="A560" s="11"/>
      <c r="C560" t="str">
        <f t="shared" si="16"/>
        <v/>
      </c>
      <c r="D560" t="str">
        <f t="shared" si="17"/>
        <v/>
      </c>
    </row>
    <row r="561" spans="1:4" x14ac:dyDescent="0.25">
      <c r="A561" s="11"/>
      <c r="C561" t="str">
        <f t="shared" si="16"/>
        <v/>
      </c>
      <c r="D561" t="str">
        <f t="shared" si="17"/>
        <v/>
      </c>
    </row>
    <row r="562" spans="1:4" x14ac:dyDescent="0.25">
      <c r="A562" s="11"/>
      <c r="C562" t="str">
        <f t="shared" si="16"/>
        <v/>
      </c>
      <c r="D562" t="str">
        <f t="shared" si="17"/>
        <v/>
      </c>
    </row>
    <row r="563" spans="1:4" x14ac:dyDescent="0.25">
      <c r="A563" s="11"/>
      <c r="C563" t="str">
        <f t="shared" si="16"/>
        <v/>
      </c>
      <c r="D563" t="str">
        <f t="shared" si="17"/>
        <v/>
      </c>
    </row>
    <row r="564" spans="1:4" x14ac:dyDescent="0.25">
      <c r="A564" s="11"/>
      <c r="C564" t="str">
        <f t="shared" si="16"/>
        <v/>
      </c>
      <c r="D564" t="str">
        <f t="shared" si="17"/>
        <v/>
      </c>
    </row>
    <row r="565" spans="1:4" x14ac:dyDescent="0.25">
      <c r="A565" s="11"/>
      <c r="C565" t="str">
        <f t="shared" si="16"/>
        <v/>
      </c>
      <c r="D565" t="str">
        <f t="shared" si="17"/>
        <v/>
      </c>
    </row>
    <row r="566" spans="1:4" x14ac:dyDescent="0.25">
      <c r="A566" s="11"/>
      <c r="C566" t="str">
        <f t="shared" si="16"/>
        <v/>
      </c>
      <c r="D566" t="str">
        <f t="shared" si="17"/>
        <v/>
      </c>
    </row>
    <row r="567" spans="1:4" x14ac:dyDescent="0.25">
      <c r="A567" s="11"/>
      <c r="C567" t="str">
        <f t="shared" si="16"/>
        <v/>
      </c>
      <c r="D567" t="str">
        <f t="shared" si="17"/>
        <v/>
      </c>
    </row>
    <row r="568" spans="1:4" x14ac:dyDescent="0.25">
      <c r="A568" s="11"/>
      <c r="C568" t="str">
        <f t="shared" si="16"/>
        <v/>
      </c>
      <c r="D568" t="str">
        <f t="shared" si="17"/>
        <v/>
      </c>
    </row>
    <row r="569" spans="1:4" x14ac:dyDescent="0.25">
      <c r="A569" s="11"/>
      <c r="C569" t="str">
        <f t="shared" si="16"/>
        <v/>
      </c>
      <c r="D569" t="str">
        <f t="shared" si="17"/>
        <v/>
      </c>
    </row>
    <row r="570" spans="1:4" x14ac:dyDescent="0.25">
      <c r="A570" s="11"/>
      <c r="C570" t="str">
        <f t="shared" si="16"/>
        <v/>
      </c>
      <c r="D570" t="str">
        <f t="shared" si="17"/>
        <v/>
      </c>
    </row>
    <row r="571" spans="1:4" x14ac:dyDescent="0.25">
      <c r="A571" s="11"/>
      <c r="C571" t="str">
        <f t="shared" si="16"/>
        <v/>
      </c>
      <c r="D571" t="str">
        <f t="shared" si="17"/>
        <v/>
      </c>
    </row>
    <row r="572" spans="1:4" x14ac:dyDescent="0.25">
      <c r="A572" s="11"/>
      <c r="C572" t="str">
        <f t="shared" si="16"/>
        <v/>
      </c>
      <c r="D572" t="str">
        <f t="shared" si="17"/>
        <v/>
      </c>
    </row>
    <row r="573" spans="1:4" x14ac:dyDescent="0.25">
      <c r="A573" s="11"/>
      <c r="C573" t="str">
        <f t="shared" si="16"/>
        <v/>
      </c>
      <c r="D573" t="str">
        <f t="shared" si="17"/>
        <v/>
      </c>
    </row>
    <row r="574" spans="1:4" x14ac:dyDescent="0.25">
      <c r="A574" s="11"/>
      <c r="C574" t="str">
        <f t="shared" si="16"/>
        <v/>
      </c>
      <c r="D574" t="str">
        <f t="shared" si="17"/>
        <v/>
      </c>
    </row>
    <row r="575" spans="1:4" x14ac:dyDescent="0.25">
      <c r="A575" s="11"/>
      <c r="C575" t="str">
        <f t="shared" si="16"/>
        <v/>
      </c>
      <c r="D575" t="str">
        <f t="shared" si="17"/>
        <v/>
      </c>
    </row>
    <row r="576" spans="1:4" x14ac:dyDescent="0.25">
      <c r="A576" s="11"/>
      <c r="C576" t="str">
        <f t="shared" si="16"/>
        <v/>
      </c>
      <c r="D576" t="str">
        <f t="shared" si="17"/>
        <v/>
      </c>
    </row>
    <row r="577" spans="1:4" x14ac:dyDescent="0.25">
      <c r="A577" s="11"/>
      <c r="C577" t="str">
        <f t="shared" si="16"/>
        <v/>
      </c>
      <c r="D577" t="str">
        <f t="shared" si="17"/>
        <v/>
      </c>
    </row>
    <row r="578" spans="1:4" x14ac:dyDescent="0.25">
      <c r="A578" s="11"/>
      <c r="C578" t="str">
        <f t="shared" si="16"/>
        <v/>
      </c>
      <c r="D578" t="str">
        <f t="shared" si="17"/>
        <v/>
      </c>
    </row>
    <row r="579" spans="1:4" x14ac:dyDescent="0.25">
      <c r="A579" s="11"/>
      <c r="C579" t="str">
        <f t="shared" ref="C579:C642" si="18">IF(A579="", "", YEAR(A579))</f>
        <v/>
      </c>
      <c r="D579" t="str">
        <f t="shared" ref="D579:D642" si="19">IF(A579="", "", TEXT(A579, "MMMM"))</f>
        <v/>
      </c>
    </row>
    <row r="580" spans="1:4" x14ac:dyDescent="0.25">
      <c r="A580" s="11"/>
      <c r="C580" t="str">
        <f t="shared" si="18"/>
        <v/>
      </c>
      <c r="D580" t="str">
        <f t="shared" si="19"/>
        <v/>
      </c>
    </row>
    <row r="581" spans="1:4" x14ac:dyDescent="0.25">
      <c r="A581" s="11"/>
      <c r="C581" t="str">
        <f t="shared" si="18"/>
        <v/>
      </c>
      <c r="D581" t="str">
        <f t="shared" si="19"/>
        <v/>
      </c>
    </row>
    <row r="582" spans="1:4" x14ac:dyDescent="0.25">
      <c r="A582" s="11"/>
      <c r="C582" t="str">
        <f t="shared" si="18"/>
        <v/>
      </c>
      <c r="D582" t="str">
        <f t="shared" si="19"/>
        <v/>
      </c>
    </row>
    <row r="583" spans="1:4" x14ac:dyDescent="0.25">
      <c r="A583" s="11"/>
      <c r="C583" t="str">
        <f t="shared" si="18"/>
        <v/>
      </c>
      <c r="D583" t="str">
        <f t="shared" si="19"/>
        <v/>
      </c>
    </row>
    <row r="584" spans="1:4" x14ac:dyDescent="0.25">
      <c r="A584" s="11"/>
      <c r="C584" t="str">
        <f t="shared" si="18"/>
        <v/>
      </c>
      <c r="D584" t="str">
        <f t="shared" si="19"/>
        <v/>
      </c>
    </row>
    <row r="585" spans="1:4" x14ac:dyDescent="0.25">
      <c r="A585" s="11"/>
      <c r="C585" t="str">
        <f t="shared" si="18"/>
        <v/>
      </c>
      <c r="D585" t="str">
        <f t="shared" si="19"/>
        <v/>
      </c>
    </row>
    <row r="586" spans="1:4" x14ac:dyDescent="0.25">
      <c r="A586" s="11"/>
      <c r="C586" t="str">
        <f t="shared" si="18"/>
        <v/>
      </c>
      <c r="D586" t="str">
        <f t="shared" si="19"/>
        <v/>
      </c>
    </row>
    <row r="587" spans="1:4" x14ac:dyDescent="0.25">
      <c r="A587" s="11"/>
      <c r="C587" t="str">
        <f t="shared" si="18"/>
        <v/>
      </c>
      <c r="D587" t="str">
        <f t="shared" si="19"/>
        <v/>
      </c>
    </row>
    <row r="588" spans="1:4" x14ac:dyDescent="0.25">
      <c r="A588" s="11"/>
      <c r="C588" t="str">
        <f t="shared" si="18"/>
        <v/>
      </c>
      <c r="D588" t="str">
        <f t="shared" si="19"/>
        <v/>
      </c>
    </row>
    <row r="589" spans="1:4" x14ac:dyDescent="0.25">
      <c r="A589" s="11"/>
      <c r="C589" t="str">
        <f t="shared" si="18"/>
        <v/>
      </c>
      <c r="D589" t="str">
        <f t="shared" si="19"/>
        <v/>
      </c>
    </row>
    <row r="590" spans="1:4" x14ac:dyDescent="0.25">
      <c r="A590" s="11"/>
      <c r="C590" t="str">
        <f t="shared" si="18"/>
        <v/>
      </c>
      <c r="D590" t="str">
        <f t="shared" si="19"/>
        <v/>
      </c>
    </row>
    <row r="591" spans="1:4" x14ac:dyDescent="0.25">
      <c r="A591" s="11"/>
      <c r="C591" t="str">
        <f t="shared" si="18"/>
        <v/>
      </c>
      <c r="D591" t="str">
        <f t="shared" si="19"/>
        <v/>
      </c>
    </row>
    <row r="592" spans="1:4" x14ac:dyDescent="0.25">
      <c r="A592" s="11"/>
      <c r="C592" t="str">
        <f t="shared" si="18"/>
        <v/>
      </c>
      <c r="D592" t="str">
        <f t="shared" si="19"/>
        <v/>
      </c>
    </row>
    <row r="593" spans="1:4" x14ac:dyDescent="0.25">
      <c r="A593" s="11"/>
      <c r="C593" t="str">
        <f t="shared" si="18"/>
        <v/>
      </c>
      <c r="D593" t="str">
        <f t="shared" si="19"/>
        <v/>
      </c>
    </row>
    <row r="594" spans="1:4" x14ac:dyDescent="0.25">
      <c r="A594" s="11"/>
      <c r="C594" t="str">
        <f t="shared" si="18"/>
        <v/>
      </c>
      <c r="D594" t="str">
        <f t="shared" si="19"/>
        <v/>
      </c>
    </row>
    <row r="595" spans="1:4" x14ac:dyDescent="0.25">
      <c r="A595" s="11"/>
      <c r="C595" t="str">
        <f t="shared" si="18"/>
        <v/>
      </c>
      <c r="D595" t="str">
        <f t="shared" si="19"/>
        <v/>
      </c>
    </row>
    <row r="596" spans="1:4" x14ac:dyDescent="0.25">
      <c r="A596" s="11"/>
      <c r="C596" t="str">
        <f t="shared" si="18"/>
        <v/>
      </c>
      <c r="D596" t="str">
        <f t="shared" si="19"/>
        <v/>
      </c>
    </row>
    <row r="597" spans="1:4" x14ac:dyDescent="0.25">
      <c r="A597" s="11"/>
      <c r="C597" t="str">
        <f t="shared" si="18"/>
        <v/>
      </c>
      <c r="D597" t="str">
        <f t="shared" si="19"/>
        <v/>
      </c>
    </row>
    <row r="598" spans="1:4" x14ac:dyDescent="0.25">
      <c r="A598" s="11"/>
      <c r="C598" t="str">
        <f t="shared" si="18"/>
        <v/>
      </c>
      <c r="D598" t="str">
        <f t="shared" si="19"/>
        <v/>
      </c>
    </row>
    <row r="599" spans="1:4" x14ac:dyDescent="0.25">
      <c r="A599" s="11"/>
      <c r="C599" t="str">
        <f t="shared" si="18"/>
        <v/>
      </c>
      <c r="D599" t="str">
        <f t="shared" si="19"/>
        <v/>
      </c>
    </row>
    <row r="600" spans="1:4" x14ac:dyDescent="0.25">
      <c r="A600" s="11"/>
      <c r="C600" t="str">
        <f t="shared" si="18"/>
        <v/>
      </c>
      <c r="D600" t="str">
        <f t="shared" si="19"/>
        <v/>
      </c>
    </row>
    <row r="601" spans="1:4" x14ac:dyDescent="0.25">
      <c r="A601" s="11"/>
      <c r="C601" t="str">
        <f t="shared" si="18"/>
        <v/>
      </c>
      <c r="D601" t="str">
        <f t="shared" si="19"/>
        <v/>
      </c>
    </row>
    <row r="602" spans="1:4" x14ac:dyDescent="0.25">
      <c r="A602" s="11"/>
      <c r="C602" t="str">
        <f t="shared" si="18"/>
        <v/>
      </c>
      <c r="D602" t="str">
        <f t="shared" si="19"/>
        <v/>
      </c>
    </row>
    <row r="603" spans="1:4" x14ac:dyDescent="0.25">
      <c r="A603" s="11"/>
      <c r="C603" t="str">
        <f t="shared" si="18"/>
        <v/>
      </c>
      <c r="D603" t="str">
        <f t="shared" si="19"/>
        <v/>
      </c>
    </row>
    <row r="604" spans="1:4" x14ac:dyDescent="0.25">
      <c r="A604" s="11"/>
      <c r="C604" t="str">
        <f t="shared" si="18"/>
        <v/>
      </c>
      <c r="D604" t="str">
        <f t="shared" si="19"/>
        <v/>
      </c>
    </row>
    <row r="605" spans="1:4" x14ac:dyDescent="0.25">
      <c r="A605" s="11"/>
      <c r="C605" t="str">
        <f t="shared" si="18"/>
        <v/>
      </c>
      <c r="D605" t="str">
        <f t="shared" si="19"/>
        <v/>
      </c>
    </row>
    <row r="606" spans="1:4" x14ac:dyDescent="0.25">
      <c r="A606" s="11"/>
      <c r="C606" t="str">
        <f t="shared" si="18"/>
        <v/>
      </c>
      <c r="D606" t="str">
        <f t="shared" si="19"/>
        <v/>
      </c>
    </row>
    <row r="607" spans="1:4" x14ac:dyDescent="0.25">
      <c r="A607" s="11"/>
      <c r="C607" t="str">
        <f t="shared" si="18"/>
        <v/>
      </c>
      <c r="D607" t="str">
        <f t="shared" si="19"/>
        <v/>
      </c>
    </row>
    <row r="608" spans="1:4" x14ac:dyDescent="0.25">
      <c r="A608" s="11"/>
      <c r="C608" t="str">
        <f t="shared" si="18"/>
        <v/>
      </c>
      <c r="D608" t="str">
        <f t="shared" si="19"/>
        <v/>
      </c>
    </row>
    <row r="609" spans="1:4" x14ac:dyDescent="0.25">
      <c r="A609" s="11"/>
      <c r="C609" t="str">
        <f t="shared" si="18"/>
        <v/>
      </c>
      <c r="D609" t="str">
        <f t="shared" si="19"/>
        <v/>
      </c>
    </row>
    <row r="610" spans="1:4" x14ac:dyDescent="0.25">
      <c r="A610" s="11"/>
      <c r="C610" t="str">
        <f t="shared" si="18"/>
        <v/>
      </c>
      <c r="D610" t="str">
        <f t="shared" si="19"/>
        <v/>
      </c>
    </row>
    <row r="611" spans="1:4" x14ac:dyDescent="0.25">
      <c r="A611" s="11"/>
      <c r="C611" t="str">
        <f t="shared" si="18"/>
        <v/>
      </c>
      <c r="D611" t="str">
        <f t="shared" si="19"/>
        <v/>
      </c>
    </row>
    <row r="612" spans="1:4" x14ac:dyDescent="0.25">
      <c r="A612" s="11"/>
      <c r="C612" t="str">
        <f t="shared" si="18"/>
        <v/>
      </c>
      <c r="D612" t="str">
        <f t="shared" si="19"/>
        <v/>
      </c>
    </row>
    <row r="613" spans="1:4" x14ac:dyDescent="0.25">
      <c r="A613" s="11"/>
      <c r="C613" t="str">
        <f t="shared" si="18"/>
        <v/>
      </c>
      <c r="D613" t="str">
        <f t="shared" si="19"/>
        <v/>
      </c>
    </row>
    <row r="614" spans="1:4" x14ac:dyDescent="0.25">
      <c r="A614" s="11"/>
      <c r="C614" t="str">
        <f t="shared" si="18"/>
        <v/>
      </c>
      <c r="D614" t="str">
        <f t="shared" si="19"/>
        <v/>
      </c>
    </row>
    <row r="615" spans="1:4" x14ac:dyDescent="0.25">
      <c r="A615" s="11"/>
      <c r="C615" t="str">
        <f t="shared" si="18"/>
        <v/>
      </c>
      <c r="D615" t="str">
        <f t="shared" si="19"/>
        <v/>
      </c>
    </row>
    <row r="616" spans="1:4" x14ac:dyDescent="0.25">
      <c r="A616" s="11"/>
      <c r="C616" t="str">
        <f t="shared" si="18"/>
        <v/>
      </c>
      <c r="D616" t="str">
        <f t="shared" si="19"/>
        <v/>
      </c>
    </row>
    <row r="617" spans="1:4" x14ac:dyDescent="0.25">
      <c r="A617" s="11"/>
      <c r="C617" t="str">
        <f t="shared" si="18"/>
        <v/>
      </c>
      <c r="D617" t="str">
        <f t="shared" si="19"/>
        <v/>
      </c>
    </row>
    <row r="618" spans="1:4" x14ac:dyDescent="0.25">
      <c r="A618" s="11"/>
      <c r="C618" t="str">
        <f t="shared" si="18"/>
        <v/>
      </c>
      <c r="D618" t="str">
        <f t="shared" si="19"/>
        <v/>
      </c>
    </row>
    <row r="619" spans="1:4" x14ac:dyDescent="0.25">
      <c r="A619" s="11"/>
      <c r="C619" t="str">
        <f t="shared" si="18"/>
        <v/>
      </c>
      <c r="D619" t="str">
        <f t="shared" si="19"/>
        <v/>
      </c>
    </row>
    <row r="620" spans="1:4" x14ac:dyDescent="0.25">
      <c r="A620" s="11"/>
      <c r="C620" t="str">
        <f t="shared" si="18"/>
        <v/>
      </c>
      <c r="D620" t="str">
        <f t="shared" si="19"/>
        <v/>
      </c>
    </row>
    <row r="621" spans="1:4" x14ac:dyDescent="0.25">
      <c r="A621" s="11"/>
      <c r="C621" t="str">
        <f t="shared" si="18"/>
        <v/>
      </c>
      <c r="D621" t="str">
        <f t="shared" si="19"/>
        <v/>
      </c>
    </row>
    <row r="622" spans="1:4" x14ac:dyDescent="0.25">
      <c r="A622" s="11"/>
      <c r="C622" t="str">
        <f t="shared" si="18"/>
        <v/>
      </c>
      <c r="D622" t="str">
        <f t="shared" si="19"/>
        <v/>
      </c>
    </row>
    <row r="623" spans="1:4" x14ac:dyDescent="0.25">
      <c r="A623" s="11"/>
      <c r="C623" t="str">
        <f t="shared" si="18"/>
        <v/>
      </c>
      <c r="D623" t="str">
        <f t="shared" si="19"/>
        <v/>
      </c>
    </row>
    <row r="624" spans="1:4" x14ac:dyDescent="0.25">
      <c r="A624" s="11"/>
      <c r="C624" t="str">
        <f t="shared" si="18"/>
        <v/>
      </c>
      <c r="D624" t="str">
        <f t="shared" si="19"/>
        <v/>
      </c>
    </row>
    <row r="625" spans="1:4" x14ac:dyDescent="0.25">
      <c r="A625" s="11"/>
      <c r="C625" t="str">
        <f t="shared" si="18"/>
        <v/>
      </c>
      <c r="D625" t="str">
        <f t="shared" si="19"/>
        <v/>
      </c>
    </row>
    <row r="626" spans="1:4" x14ac:dyDescent="0.25">
      <c r="A626" s="11"/>
      <c r="C626" t="str">
        <f t="shared" si="18"/>
        <v/>
      </c>
      <c r="D626" t="str">
        <f t="shared" si="19"/>
        <v/>
      </c>
    </row>
    <row r="627" spans="1:4" x14ac:dyDescent="0.25">
      <c r="A627" s="11"/>
      <c r="C627" t="str">
        <f t="shared" si="18"/>
        <v/>
      </c>
      <c r="D627" t="str">
        <f t="shared" si="19"/>
        <v/>
      </c>
    </row>
    <row r="628" spans="1:4" x14ac:dyDescent="0.25">
      <c r="A628" s="11"/>
      <c r="C628" t="str">
        <f t="shared" si="18"/>
        <v/>
      </c>
      <c r="D628" t="str">
        <f t="shared" si="19"/>
        <v/>
      </c>
    </row>
    <row r="629" spans="1:4" x14ac:dyDescent="0.25">
      <c r="A629" s="11"/>
      <c r="C629" t="str">
        <f t="shared" si="18"/>
        <v/>
      </c>
      <c r="D629" t="str">
        <f t="shared" si="19"/>
        <v/>
      </c>
    </row>
    <row r="630" spans="1:4" x14ac:dyDescent="0.25">
      <c r="A630" s="11"/>
      <c r="C630" t="str">
        <f t="shared" si="18"/>
        <v/>
      </c>
      <c r="D630" t="str">
        <f t="shared" si="19"/>
        <v/>
      </c>
    </row>
    <row r="631" spans="1:4" x14ac:dyDescent="0.25">
      <c r="A631" s="11"/>
      <c r="C631" t="str">
        <f t="shared" si="18"/>
        <v/>
      </c>
      <c r="D631" t="str">
        <f t="shared" si="19"/>
        <v/>
      </c>
    </row>
    <row r="632" spans="1:4" x14ac:dyDescent="0.25">
      <c r="A632" s="11"/>
      <c r="C632" t="str">
        <f t="shared" si="18"/>
        <v/>
      </c>
      <c r="D632" t="str">
        <f t="shared" si="19"/>
        <v/>
      </c>
    </row>
    <row r="633" spans="1:4" x14ac:dyDescent="0.25">
      <c r="A633" s="11"/>
      <c r="C633" t="str">
        <f t="shared" si="18"/>
        <v/>
      </c>
      <c r="D633" t="str">
        <f t="shared" si="19"/>
        <v/>
      </c>
    </row>
    <row r="634" spans="1:4" x14ac:dyDescent="0.25">
      <c r="A634" s="11"/>
      <c r="C634" t="str">
        <f t="shared" si="18"/>
        <v/>
      </c>
      <c r="D634" t="str">
        <f t="shared" si="19"/>
        <v/>
      </c>
    </row>
    <row r="635" spans="1:4" x14ac:dyDescent="0.25">
      <c r="A635" s="11"/>
      <c r="C635" t="str">
        <f t="shared" si="18"/>
        <v/>
      </c>
      <c r="D635" t="str">
        <f t="shared" si="19"/>
        <v/>
      </c>
    </row>
    <row r="636" spans="1:4" x14ac:dyDescent="0.25">
      <c r="A636" s="11"/>
      <c r="C636" t="str">
        <f t="shared" si="18"/>
        <v/>
      </c>
      <c r="D636" t="str">
        <f t="shared" si="19"/>
        <v/>
      </c>
    </row>
    <row r="637" spans="1:4" x14ac:dyDescent="0.25">
      <c r="A637" s="11"/>
      <c r="C637" t="str">
        <f t="shared" si="18"/>
        <v/>
      </c>
      <c r="D637" t="str">
        <f t="shared" si="19"/>
        <v/>
      </c>
    </row>
    <row r="638" spans="1:4" x14ac:dyDescent="0.25">
      <c r="A638" s="11"/>
      <c r="C638" t="str">
        <f t="shared" si="18"/>
        <v/>
      </c>
      <c r="D638" t="str">
        <f t="shared" si="19"/>
        <v/>
      </c>
    </row>
    <row r="639" spans="1:4" x14ac:dyDescent="0.25">
      <c r="A639" s="11"/>
      <c r="C639" t="str">
        <f t="shared" si="18"/>
        <v/>
      </c>
      <c r="D639" t="str">
        <f t="shared" si="19"/>
        <v/>
      </c>
    </row>
    <row r="640" spans="1:4" x14ac:dyDescent="0.25">
      <c r="A640" s="11"/>
      <c r="C640" t="str">
        <f t="shared" si="18"/>
        <v/>
      </c>
      <c r="D640" t="str">
        <f t="shared" si="19"/>
        <v/>
      </c>
    </row>
    <row r="641" spans="1:4" x14ac:dyDescent="0.25">
      <c r="A641" s="11"/>
      <c r="C641" t="str">
        <f t="shared" si="18"/>
        <v/>
      </c>
      <c r="D641" t="str">
        <f t="shared" si="19"/>
        <v/>
      </c>
    </row>
    <row r="642" spans="1:4" x14ac:dyDescent="0.25">
      <c r="A642" s="11"/>
      <c r="C642" t="str">
        <f t="shared" si="18"/>
        <v/>
      </c>
      <c r="D642" t="str">
        <f t="shared" si="19"/>
        <v/>
      </c>
    </row>
    <row r="643" spans="1:4" x14ac:dyDescent="0.25">
      <c r="A643" s="11"/>
      <c r="C643" t="str">
        <f t="shared" ref="C643:C706" si="20">IF(A643="", "", YEAR(A643))</f>
        <v/>
      </c>
      <c r="D643" t="str">
        <f t="shared" ref="D643:D706" si="21">IF(A643="", "", TEXT(A643, "MMMM"))</f>
        <v/>
      </c>
    </row>
    <row r="644" spans="1:4" x14ac:dyDescent="0.25">
      <c r="A644" s="11"/>
      <c r="C644" t="str">
        <f t="shared" si="20"/>
        <v/>
      </c>
      <c r="D644" t="str">
        <f t="shared" si="21"/>
        <v/>
      </c>
    </row>
    <row r="645" spans="1:4" x14ac:dyDescent="0.25">
      <c r="A645" s="11"/>
      <c r="C645" t="str">
        <f t="shared" si="20"/>
        <v/>
      </c>
      <c r="D645" t="str">
        <f t="shared" si="21"/>
        <v/>
      </c>
    </row>
    <row r="646" spans="1:4" x14ac:dyDescent="0.25">
      <c r="A646" s="11"/>
      <c r="C646" t="str">
        <f t="shared" si="20"/>
        <v/>
      </c>
      <c r="D646" t="str">
        <f t="shared" si="21"/>
        <v/>
      </c>
    </row>
    <row r="647" spans="1:4" x14ac:dyDescent="0.25">
      <c r="A647" s="11"/>
      <c r="C647" t="str">
        <f t="shared" si="20"/>
        <v/>
      </c>
      <c r="D647" t="str">
        <f t="shared" si="21"/>
        <v/>
      </c>
    </row>
    <row r="648" spans="1:4" x14ac:dyDescent="0.25">
      <c r="A648" s="11"/>
      <c r="C648" t="str">
        <f t="shared" si="20"/>
        <v/>
      </c>
      <c r="D648" t="str">
        <f t="shared" si="21"/>
        <v/>
      </c>
    </row>
    <row r="649" spans="1:4" x14ac:dyDescent="0.25">
      <c r="A649" s="11"/>
      <c r="C649" t="str">
        <f t="shared" si="20"/>
        <v/>
      </c>
      <c r="D649" t="str">
        <f t="shared" si="21"/>
        <v/>
      </c>
    </row>
    <row r="650" spans="1:4" x14ac:dyDescent="0.25">
      <c r="A650" s="11"/>
      <c r="C650" t="str">
        <f t="shared" si="20"/>
        <v/>
      </c>
      <c r="D650" t="str">
        <f t="shared" si="21"/>
        <v/>
      </c>
    </row>
    <row r="651" spans="1:4" x14ac:dyDescent="0.25">
      <c r="A651" s="11"/>
      <c r="C651" t="str">
        <f t="shared" si="20"/>
        <v/>
      </c>
      <c r="D651" t="str">
        <f t="shared" si="21"/>
        <v/>
      </c>
    </row>
    <row r="652" spans="1:4" x14ac:dyDescent="0.25">
      <c r="A652" s="11"/>
      <c r="C652" t="str">
        <f t="shared" si="20"/>
        <v/>
      </c>
      <c r="D652" t="str">
        <f t="shared" si="21"/>
        <v/>
      </c>
    </row>
    <row r="653" spans="1:4" x14ac:dyDescent="0.25">
      <c r="A653" s="11"/>
      <c r="C653" t="str">
        <f t="shared" si="20"/>
        <v/>
      </c>
      <c r="D653" t="str">
        <f t="shared" si="21"/>
        <v/>
      </c>
    </row>
    <row r="654" spans="1:4" x14ac:dyDescent="0.25">
      <c r="A654" s="11"/>
      <c r="C654" t="str">
        <f t="shared" si="20"/>
        <v/>
      </c>
      <c r="D654" t="str">
        <f t="shared" si="21"/>
        <v/>
      </c>
    </row>
    <row r="655" spans="1:4" x14ac:dyDescent="0.25">
      <c r="A655" s="11"/>
      <c r="C655" t="str">
        <f t="shared" si="20"/>
        <v/>
      </c>
      <c r="D655" t="str">
        <f t="shared" si="21"/>
        <v/>
      </c>
    </row>
    <row r="656" spans="1:4" x14ac:dyDescent="0.25">
      <c r="A656" s="11"/>
      <c r="C656" t="str">
        <f t="shared" si="20"/>
        <v/>
      </c>
      <c r="D656" t="str">
        <f t="shared" si="21"/>
        <v/>
      </c>
    </row>
    <row r="657" spans="1:4" x14ac:dyDescent="0.25">
      <c r="A657" s="11"/>
      <c r="C657" t="str">
        <f t="shared" si="20"/>
        <v/>
      </c>
      <c r="D657" t="str">
        <f t="shared" si="21"/>
        <v/>
      </c>
    </row>
    <row r="658" spans="1:4" x14ac:dyDescent="0.25">
      <c r="A658" s="11"/>
      <c r="C658" t="str">
        <f t="shared" si="20"/>
        <v/>
      </c>
      <c r="D658" t="str">
        <f t="shared" si="21"/>
        <v/>
      </c>
    </row>
    <row r="659" spans="1:4" x14ac:dyDescent="0.25">
      <c r="A659" s="11"/>
      <c r="C659" t="str">
        <f t="shared" si="20"/>
        <v/>
      </c>
      <c r="D659" t="str">
        <f t="shared" si="21"/>
        <v/>
      </c>
    </row>
    <row r="660" spans="1:4" x14ac:dyDescent="0.25">
      <c r="A660" s="11"/>
      <c r="C660" t="str">
        <f t="shared" si="20"/>
        <v/>
      </c>
      <c r="D660" t="str">
        <f t="shared" si="21"/>
        <v/>
      </c>
    </row>
    <row r="661" spans="1:4" x14ac:dyDescent="0.25">
      <c r="A661" s="11"/>
      <c r="C661" t="str">
        <f t="shared" si="20"/>
        <v/>
      </c>
      <c r="D661" t="str">
        <f t="shared" si="21"/>
        <v/>
      </c>
    </row>
    <row r="662" spans="1:4" x14ac:dyDescent="0.25">
      <c r="A662" s="11"/>
      <c r="C662" t="str">
        <f t="shared" si="20"/>
        <v/>
      </c>
      <c r="D662" t="str">
        <f t="shared" si="21"/>
        <v/>
      </c>
    </row>
    <row r="663" spans="1:4" x14ac:dyDescent="0.25">
      <c r="A663" s="11"/>
      <c r="C663" t="str">
        <f t="shared" si="20"/>
        <v/>
      </c>
      <c r="D663" t="str">
        <f t="shared" si="21"/>
        <v/>
      </c>
    </row>
    <row r="664" spans="1:4" x14ac:dyDescent="0.25">
      <c r="A664" s="11"/>
      <c r="C664" t="str">
        <f t="shared" si="20"/>
        <v/>
      </c>
      <c r="D664" t="str">
        <f t="shared" si="21"/>
        <v/>
      </c>
    </row>
    <row r="665" spans="1:4" x14ac:dyDescent="0.25">
      <c r="A665" s="11"/>
      <c r="C665" t="str">
        <f t="shared" si="20"/>
        <v/>
      </c>
      <c r="D665" t="str">
        <f t="shared" si="21"/>
        <v/>
      </c>
    </row>
    <row r="666" spans="1:4" x14ac:dyDescent="0.25">
      <c r="A666" s="11"/>
      <c r="C666" t="str">
        <f t="shared" si="20"/>
        <v/>
      </c>
      <c r="D666" t="str">
        <f t="shared" si="21"/>
        <v/>
      </c>
    </row>
    <row r="667" spans="1:4" x14ac:dyDescent="0.25">
      <c r="A667" s="11"/>
      <c r="C667" t="str">
        <f t="shared" si="20"/>
        <v/>
      </c>
      <c r="D667" t="str">
        <f t="shared" si="21"/>
        <v/>
      </c>
    </row>
    <row r="668" spans="1:4" x14ac:dyDescent="0.25">
      <c r="A668" s="11"/>
      <c r="C668" t="str">
        <f t="shared" si="20"/>
        <v/>
      </c>
      <c r="D668" t="str">
        <f t="shared" si="21"/>
        <v/>
      </c>
    </row>
    <row r="669" spans="1:4" x14ac:dyDescent="0.25">
      <c r="A669" s="11"/>
      <c r="C669" t="str">
        <f t="shared" si="20"/>
        <v/>
      </c>
      <c r="D669" t="str">
        <f t="shared" si="21"/>
        <v/>
      </c>
    </row>
    <row r="670" spans="1:4" x14ac:dyDescent="0.25">
      <c r="A670" s="11"/>
      <c r="C670" t="str">
        <f t="shared" si="20"/>
        <v/>
      </c>
      <c r="D670" t="str">
        <f t="shared" si="21"/>
        <v/>
      </c>
    </row>
    <row r="671" spans="1:4" x14ac:dyDescent="0.25">
      <c r="A671" s="11"/>
      <c r="C671" t="str">
        <f t="shared" si="20"/>
        <v/>
      </c>
      <c r="D671" t="str">
        <f t="shared" si="21"/>
        <v/>
      </c>
    </row>
    <row r="672" spans="1:4" x14ac:dyDescent="0.25">
      <c r="A672" s="11"/>
      <c r="C672" t="str">
        <f t="shared" si="20"/>
        <v/>
      </c>
      <c r="D672" t="str">
        <f t="shared" si="21"/>
        <v/>
      </c>
    </row>
    <row r="673" spans="1:4" x14ac:dyDescent="0.25">
      <c r="A673" s="11"/>
      <c r="C673" t="str">
        <f t="shared" si="20"/>
        <v/>
      </c>
      <c r="D673" t="str">
        <f t="shared" si="21"/>
        <v/>
      </c>
    </row>
    <row r="674" spans="1:4" x14ac:dyDescent="0.25">
      <c r="A674" s="11"/>
      <c r="C674" t="str">
        <f t="shared" si="20"/>
        <v/>
      </c>
      <c r="D674" t="str">
        <f t="shared" si="21"/>
        <v/>
      </c>
    </row>
    <row r="675" spans="1:4" x14ac:dyDescent="0.25">
      <c r="A675" s="11"/>
      <c r="C675" t="str">
        <f t="shared" si="20"/>
        <v/>
      </c>
      <c r="D675" t="str">
        <f t="shared" si="21"/>
        <v/>
      </c>
    </row>
    <row r="676" spans="1:4" x14ac:dyDescent="0.25">
      <c r="A676" s="11"/>
      <c r="C676" t="str">
        <f t="shared" si="20"/>
        <v/>
      </c>
      <c r="D676" t="str">
        <f t="shared" si="21"/>
        <v/>
      </c>
    </row>
    <row r="677" spans="1:4" x14ac:dyDescent="0.25">
      <c r="A677" s="11"/>
      <c r="C677" t="str">
        <f t="shared" si="20"/>
        <v/>
      </c>
      <c r="D677" t="str">
        <f t="shared" si="21"/>
        <v/>
      </c>
    </row>
    <row r="678" spans="1:4" x14ac:dyDescent="0.25">
      <c r="A678" s="11"/>
      <c r="C678" t="str">
        <f t="shared" si="20"/>
        <v/>
      </c>
      <c r="D678" t="str">
        <f t="shared" si="21"/>
        <v/>
      </c>
    </row>
    <row r="679" spans="1:4" x14ac:dyDescent="0.25">
      <c r="A679" s="11"/>
      <c r="C679" t="str">
        <f t="shared" si="20"/>
        <v/>
      </c>
      <c r="D679" t="str">
        <f t="shared" si="21"/>
        <v/>
      </c>
    </row>
    <row r="680" spans="1:4" x14ac:dyDescent="0.25">
      <c r="A680" s="11"/>
      <c r="C680" t="str">
        <f t="shared" si="20"/>
        <v/>
      </c>
      <c r="D680" t="str">
        <f t="shared" si="21"/>
        <v/>
      </c>
    </row>
    <row r="681" spans="1:4" x14ac:dyDescent="0.25">
      <c r="A681" s="11"/>
      <c r="C681" t="str">
        <f t="shared" si="20"/>
        <v/>
      </c>
      <c r="D681" t="str">
        <f t="shared" si="21"/>
        <v/>
      </c>
    </row>
    <row r="682" spans="1:4" x14ac:dyDescent="0.25">
      <c r="A682" s="11"/>
      <c r="C682" t="str">
        <f t="shared" si="20"/>
        <v/>
      </c>
      <c r="D682" t="str">
        <f t="shared" si="21"/>
        <v/>
      </c>
    </row>
    <row r="683" spans="1:4" x14ac:dyDescent="0.25">
      <c r="A683" s="11"/>
      <c r="C683" t="str">
        <f t="shared" si="20"/>
        <v/>
      </c>
      <c r="D683" t="str">
        <f t="shared" si="21"/>
        <v/>
      </c>
    </row>
    <row r="684" spans="1:4" x14ac:dyDescent="0.25">
      <c r="A684" s="11"/>
      <c r="C684" t="str">
        <f t="shared" si="20"/>
        <v/>
      </c>
      <c r="D684" t="str">
        <f t="shared" si="21"/>
        <v/>
      </c>
    </row>
    <row r="685" spans="1:4" x14ac:dyDescent="0.25">
      <c r="A685" s="11"/>
      <c r="C685" t="str">
        <f t="shared" si="20"/>
        <v/>
      </c>
      <c r="D685" t="str">
        <f t="shared" si="21"/>
        <v/>
      </c>
    </row>
    <row r="686" spans="1:4" x14ac:dyDescent="0.25">
      <c r="A686" s="11"/>
      <c r="C686" t="str">
        <f t="shared" si="20"/>
        <v/>
      </c>
      <c r="D686" t="str">
        <f t="shared" si="21"/>
        <v/>
      </c>
    </row>
    <row r="687" spans="1:4" x14ac:dyDescent="0.25">
      <c r="A687" s="11"/>
      <c r="C687" t="str">
        <f t="shared" si="20"/>
        <v/>
      </c>
      <c r="D687" t="str">
        <f t="shared" si="21"/>
        <v/>
      </c>
    </row>
    <row r="688" spans="1:4" x14ac:dyDescent="0.25">
      <c r="A688" s="11"/>
      <c r="C688" t="str">
        <f t="shared" si="20"/>
        <v/>
      </c>
      <c r="D688" t="str">
        <f t="shared" si="21"/>
        <v/>
      </c>
    </row>
    <row r="689" spans="1:4" x14ac:dyDescent="0.25">
      <c r="A689" s="11"/>
      <c r="C689" t="str">
        <f t="shared" si="20"/>
        <v/>
      </c>
      <c r="D689" t="str">
        <f t="shared" si="21"/>
        <v/>
      </c>
    </row>
    <row r="690" spans="1:4" x14ac:dyDescent="0.25">
      <c r="A690" s="11"/>
      <c r="C690" t="str">
        <f t="shared" si="20"/>
        <v/>
      </c>
      <c r="D690" t="str">
        <f t="shared" si="21"/>
        <v/>
      </c>
    </row>
    <row r="691" spans="1:4" x14ac:dyDescent="0.25">
      <c r="A691" s="11"/>
      <c r="C691" t="str">
        <f t="shared" si="20"/>
        <v/>
      </c>
      <c r="D691" t="str">
        <f t="shared" si="21"/>
        <v/>
      </c>
    </row>
    <row r="692" spans="1:4" x14ac:dyDescent="0.25">
      <c r="A692" s="11"/>
      <c r="C692" t="str">
        <f t="shared" si="20"/>
        <v/>
      </c>
      <c r="D692" t="str">
        <f t="shared" si="21"/>
        <v/>
      </c>
    </row>
    <row r="693" spans="1:4" x14ac:dyDescent="0.25">
      <c r="A693" s="11"/>
      <c r="C693" t="str">
        <f t="shared" si="20"/>
        <v/>
      </c>
      <c r="D693" t="str">
        <f t="shared" si="21"/>
        <v/>
      </c>
    </row>
    <row r="694" spans="1:4" x14ac:dyDescent="0.25">
      <c r="A694" s="11"/>
      <c r="C694" t="str">
        <f t="shared" si="20"/>
        <v/>
      </c>
      <c r="D694" t="str">
        <f t="shared" si="21"/>
        <v/>
      </c>
    </row>
    <row r="695" spans="1:4" x14ac:dyDescent="0.25">
      <c r="A695" s="11"/>
      <c r="C695" t="str">
        <f t="shared" si="20"/>
        <v/>
      </c>
      <c r="D695" t="str">
        <f t="shared" si="21"/>
        <v/>
      </c>
    </row>
    <row r="696" spans="1:4" x14ac:dyDescent="0.25">
      <c r="A696" s="11"/>
      <c r="C696" t="str">
        <f t="shared" si="20"/>
        <v/>
      </c>
      <c r="D696" t="str">
        <f t="shared" si="21"/>
        <v/>
      </c>
    </row>
    <row r="697" spans="1:4" x14ac:dyDescent="0.25">
      <c r="A697" s="11"/>
      <c r="C697" t="str">
        <f t="shared" si="20"/>
        <v/>
      </c>
      <c r="D697" t="str">
        <f t="shared" si="21"/>
        <v/>
      </c>
    </row>
    <row r="698" spans="1:4" x14ac:dyDescent="0.25">
      <c r="A698" s="11"/>
      <c r="C698" t="str">
        <f t="shared" si="20"/>
        <v/>
      </c>
      <c r="D698" t="str">
        <f t="shared" si="21"/>
        <v/>
      </c>
    </row>
    <row r="699" spans="1:4" x14ac:dyDescent="0.25">
      <c r="A699" s="11"/>
      <c r="C699" t="str">
        <f t="shared" si="20"/>
        <v/>
      </c>
      <c r="D699" t="str">
        <f t="shared" si="21"/>
        <v/>
      </c>
    </row>
    <row r="700" spans="1:4" x14ac:dyDescent="0.25">
      <c r="A700" s="11"/>
      <c r="C700" t="str">
        <f t="shared" si="20"/>
        <v/>
      </c>
      <c r="D700" t="str">
        <f t="shared" si="21"/>
        <v/>
      </c>
    </row>
    <row r="701" spans="1:4" x14ac:dyDescent="0.25">
      <c r="A701" s="11"/>
      <c r="C701" t="str">
        <f t="shared" si="20"/>
        <v/>
      </c>
      <c r="D701" t="str">
        <f t="shared" si="21"/>
        <v/>
      </c>
    </row>
    <row r="702" spans="1:4" x14ac:dyDescent="0.25">
      <c r="A702" s="11"/>
      <c r="C702" t="str">
        <f t="shared" si="20"/>
        <v/>
      </c>
      <c r="D702" t="str">
        <f t="shared" si="21"/>
        <v/>
      </c>
    </row>
    <row r="703" spans="1:4" x14ac:dyDescent="0.25">
      <c r="A703" s="11"/>
      <c r="C703" t="str">
        <f t="shared" si="20"/>
        <v/>
      </c>
      <c r="D703" t="str">
        <f t="shared" si="21"/>
        <v/>
      </c>
    </row>
    <row r="704" spans="1:4" x14ac:dyDescent="0.25">
      <c r="A704" s="11"/>
      <c r="C704" t="str">
        <f t="shared" si="20"/>
        <v/>
      </c>
      <c r="D704" t="str">
        <f t="shared" si="21"/>
        <v/>
      </c>
    </row>
    <row r="705" spans="1:4" x14ac:dyDescent="0.25">
      <c r="A705" s="11"/>
      <c r="C705" t="str">
        <f t="shared" si="20"/>
        <v/>
      </c>
      <c r="D705" t="str">
        <f t="shared" si="21"/>
        <v/>
      </c>
    </row>
    <row r="706" spans="1:4" x14ac:dyDescent="0.25">
      <c r="A706" s="11"/>
      <c r="C706" t="str">
        <f t="shared" si="20"/>
        <v/>
      </c>
      <c r="D706" t="str">
        <f t="shared" si="21"/>
        <v/>
      </c>
    </row>
    <row r="707" spans="1:4" x14ac:dyDescent="0.25">
      <c r="A707" s="11"/>
      <c r="C707" t="str">
        <f t="shared" ref="C707:C770" si="22">IF(A707="", "", YEAR(A707))</f>
        <v/>
      </c>
      <c r="D707" t="str">
        <f t="shared" ref="D707:D770" si="23">IF(A707="", "", TEXT(A707, "MMMM"))</f>
        <v/>
      </c>
    </row>
    <row r="708" spans="1:4" x14ac:dyDescent="0.25">
      <c r="A708" s="11"/>
      <c r="C708" t="str">
        <f t="shared" si="22"/>
        <v/>
      </c>
      <c r="D708" t="str">
        <f t="shared" si="23"/>
        <v/>
      </c>
    </row>
    <row r="709" spans="1:4" x14ac:dyDescent="0.25">
      <c r="A709" s="11"/>
      <c r="C709" t="str">
        <f t="shared" si="22"/>
        <v/>
      </c>
      <c r="D709" t="str">
        <f t="shared" si="23"/>
        <v/>
      </c>
    </row>
    <row r="710" spans="1:4" x14ac:dyDescent="0.25">
      <c r="A710" s="11"/>
      <c r="C710" t="str">
        <f t="shared" si="22"/>
        <v/>
      </c>
      <c r="D710" t="str">
        <f t="shared" si="23"/>
        <v/>
      </c>
    </row>
    <row r="711" spans="1:4" x14ac:dyDescent="0.25">
      <c r="A711" s="11"/>
      <c r="C711" t="str">
        <f t="shared" si="22"/>
        <v/>
      </c>
      <c r="D711" t="str">
        <f t="shared" si="23"/>
        <v/>
      </c>
    </row>
    <row r="712" spans="1:4" x14ac:dyDescent="0.25">
      <c r="A712" s="11"/>
      <c r="C712" t="str">
        <f t="shared" si="22"/>
        <v/>
      </c>
      <c r="D712" t="str">
        <f t="shared" si="23"/>
        <v/>
      </c>
    </row>
    <row r="713" spans="1:4" x14ac:dyDescent="0.25">
      <c r="A713" s="11"/>
      <c r="C713" t="str">
        <f t="shared" si="22"/>
        <v/>
      </c>
      <c r="D713" t="str">
        <f t="shared" si="23"/>
        <v/>
      </c>
    </row>
    <row r="714" spans="1:4" x14ac:dyDescent="0.25">
      <c r="A714" s="11"/>
      <c r="C714" t="str">
        <f t="shared" si="22"/>
        <v/>
      </c>
      <c r="D714" t="str">
        <f t="shared" si="23"/>
        <v/>
      </c>
    </row>
    <row r="715" spans="1:4" x14ac:dyDescent="0.25">
      <c r="A715" s="11"/>
      <c r="C715" t="str">
        <f t="shared" si="22"/>
        <v/>
      </c>
      <c r="D715" t="str">
        <f t="shared" si="23"/>
        <v/>
      </c>
    </row>
    <row r="716" spans="1:4" x14ac:dyDescent="0.25">
      <c r="A716" s="11"/>
      <c r="C716" t="str">
        <f t="shared" si="22"/>
        <v/>
      </c>
      <c r="D716" t="str">
        <f t="shared" si="23"/>
        <v/>
      </c>
    </row>
    <row r="717" spans="1:4" x14ac:dyDescent="0.25">
      <c r="A717" s="11"/>
      <c r="C717" t="str">
        <f t="shared" si="22"/>
        <v/>
      </c>
      <c r="D717" t="str">
        <f t="shared" si="23"/>
        <v/>
      </c>
    </row>
    <row r="718" spans="1:4" x14ac:dyDescent="0.25">
      <c r="A718" s="11"/>
      <c r="C718" t="str">
        <f t="shared" si="22"/>
        <v/>
      </c>
      <c r="D718" t="str">
        <f t="shared" si="23"/>
        <v/>
      </c>
    </row>
    <row r="719" spans="1:4" x14ac:dyDescent="0.25">
      <c r="A719" s="11"/>
      <c r="C719" t="str">
        <f t="shared" si="22"/>
        <v/>
      </c>
      <c r="D719" t="str">
        <f t="shared" si="23"/>
        <v/>
      </c>
    </row>
    <row r="720" spans="1:4" x14ac:dyDescent="0.25">
      <c r="A720" s="11"/>
      <c r="C720" t="str">
        <f t="shared" si="22"/>
        <v/>
      </c>
      <c r="D720" t="str">
        <f t="shared" si="23"/>
        <v/>
      </c>
    </row>
    <row r="721" spans="1:4" x14ac:dyDescent="0.25">
      <c r="A721" s="11"/>
      <c r="C721" t="str">
        <f t="shared" si="22"/>
        <v/>
      </c>
      <c r="D721" t="str">
        <f t="shared" si="23"/>
        <v/>
      </c>
    </row>
    <row r="722" spans="1:4" x14ac:dyDescent="0.25">
      <c r="A722" s="11"/>
      <c r="C722" t="str">
        <f t="shared" si="22"/>
        <v/>
      </c>
      <c r="D722" t="str">
        <f t="shared" si="23"/>
        <v/>
      </c>
    </row>
    <row r="723" spans="1:4" x14ac:dyDescent="0.25">
      <c r="A723" s="11"/>
      <c r="C723" t="str">
        <f t="shared" si="22"/>
        <v/>
      </c>
      <c r="D723" t="str">
        <f t="shared" si="23"/>
        <v/>
      </c>
    </row>
    <row r="724" spans="1:4" x14ac:dyDescent="0.25">
      <c r="A724" s="11"/>
      <c r="C724" t="str">
        <f t="shared" si="22"/>
        <v/>
      </c>
      <c r="D724" t="str">
        <f t="shared" si="23"/>
        <v/>
      </c>
    </row>
    <row r="725" spans="1:4" x14ac:dyDescent="0.25">
      <c r="A725" s="11"/>
      <c r="C725" t="str">
        <f t="shared" si="22"/>
        <v/>
      </c>
      <c r="D725" t="str">
        <f t="shared" si="23"/>
        <v/>
      </c>
    </row>
    <row r="726" spans="1:4" x14ac:dyDescent="0.25">
      <c r="A726" s="11"/>
      <c r="C726" t="str">
        <f t="shared" si="22"/>
        <v/>
      </c>
      <c r="D726" t="str">
        <f t="shared" si="23"/>
        <v/>
      </c>
    </row>
    <row r="727" spans="1:4" x14ac:dyDescent="0.25">
      <c r="A727" s="11"/>
      <c r="C727" t="str">
        <f t="shared" si="22"/>
        <v/>
      </c>
      <c r="D727" t="str">
        <f t="shared" si="23"/>
        <v/>
      </c>
    </row>
    <row r="728" spans="1:4" x14ac:dyDescent="0.25">
      <c r="A728" s="11"/>
      <c r="C728" t="str">
        <f t="shared" si="22"/>
        <v/>
      </c>
      <c r="D728" t="str">
        <f t="shared" si="23"/>
        <v/>
      </c>
    </row>
    <row r="729" spans="1:4" x14ac:dyDescent="0.25">
      <c r="A729" s="11"/>
      <c r="C729" t="str">
        <f t="shared" si="22"/>
        <v/>
      </c>
      <c r="D729" t="str">
        <f t="shared" si="23"/>
        <v/>
      </c>
    </row>
    <row r="730" spans="1:4" x14ac:dyDescent="0.25">
      <c r="A730" s="11"/>
      <c r="C730" t="str">
        <f t="shared" si="22"/>
        <v/>
      </c>
      <c r="D730" t="str">
        <f t="shared" si="23"/>
        <v/>
      </c>
    </row>
    <row r="731" spans="1:4" x14ac:dyDescent="0.25">
      <c r="A731" s="11"/>
      <c r="C731" t="str">
        <f t="shared" si="22"/>
        <v/>
      </c>
      <c r="D731" t="str">
        <f t="shared" si="23"/>
        <v/>
      </c>
    </row>
    <row r="732" spans="1:4" x14ac:dyDescent="0.25">
      <c r="A732" s="11"/>
      <c r="C732" t="str">
        <f t="shared" si="22"/>
        <v/>
      </c>
      <c r="D732" t="str">
        <f t="shared" si="23"/>
        <v/>
      </c>
    </row>
    <row r="733" spans="1:4" x14ac:dyDescent="0.25">
      <c r="A733" s="11"/>
      <c r="C733" t="str">
        <f t="shared" si="22"/>
        <v/>
      </c>
      <c r="D733" t="str">
        <f t="shared" si="23"/>
        <v/>
      </c>
    </row>
    <row r="734" spans="1:4" x14ac:dyDescent="0.25">
      <c r="A734" s="11"/>
      <c r="C734" t="str">
        <f t="shared" si="22"/>
        <v/>
      </c>
      <c r="D734" t="str">
        <f t="shared" si="23"/>
        <v/>
      </c>
    </row>
    <row r="735" spans="1:4" x14ac:dyDescent="0.25">
      <c r="A735" s="11"/>
      <c r="C735" t="str">
        <f t="shared" si="22"/>
        <v/>
      </c>
      <c r="D735" t="str">
        <f t="shared" si="23"/>
        <v/>
      </c>
    </row>
    <row r="736" spans="1:4" x14ac:dyDescent="0.25">
      <c r="A736" s="11"/>
      <c r="C736" t="str">
        <f t="shared" si="22"/>
        <v/>
      </c>
      <c r="D736" t="str">
        <f t="shared" si="23"/>
        <v/>
      </c>
    </row>
    <row r="737" spans="1:4" x14ac:dyDescent="0.25">
      <c r="A737" s="11"/>
      <c r="C737" t="str">
        <f t="shared" si="22"/>
        <v/>
      </c>
      <c r="D737" t="str">
        <f t="shared" si="23"/>
        <v/>
      </c>
    </row>
    <row r="738" spans="1:4" x14ac:dyDescent="0.25">
      <c r="A738" s="11"/>
      <c r="C738" t="str">
        <f t="shared" si="22"/>
        <v/>
      </c>
      <c r="D738" t="str">
        <f t="shared" si="23"/>
        <v/>
      </c>
    </row>
    <row r="739" spans="1:4" x14ac:dyDescent="0.25">
      <c r="A739" s="11"/>
      <c r="C739" t="str">
        <f t="shared" si="22"/>
        <v/>
      </c>
      <c r="D739" t="str">
        <f t="shared" si="23"/>
        <v/>
      </c>
    </row>
    <row r="740" spans="1:4" x14ac:dyDescent="0.25">
      <c r="A740" s="11"/>
      <c r="C740" t="str">
        <f t="shared" si="22"/>
        <v/>
      </c>
      <c r="D740" t="str">
        <f t="shared" si="23"/>
        <v/>
      </c>
    </row>
    <row r="741" spans="1:4" x14ac:dyDescent="0.25">
      <c r="A741" s="11"/>
      <c r="C741" t="str">
        <f t="shared" si="22"/>
        <v/>
      </c>
      <c r="D741" t="str">
        <f t="shared" si="23"/>
        <v/>
      </c>
    </row>
    <row r="742" spans="1:4" x14ac:dyDescent="0.25">
      <c r="A742" s="11"/>
      <c r="C742" t="str">
        <f t="shared" si="22"/>
        <v/>
      </c>
      <c r="D742" t="str">
        <f t="shared" si="23"/>
        <v/>
      </c>
    </row>
    <row r="743" spans="1:4" x14ac:dyDescent="0.25">
      <c r="A743" s="11"/>
      <c r="C743" t="str">
        <f t="shared" si="22"/>
        <v/>
      </c>
      <c r="D743" t="str">
        <f t="shared" si="23"/>
        <v/>
      </c>
    </row>
    <row r="744" spans="1:4" x14ac:dyDescent="0.25">
      <c r="A744" s="11"/>
      <c r="C744" t="str">
        <f t="shared" si="22"/>
        <v/>
      </c>
      <c r="D744" t="str">
        <f t="shared" si="23"/>
        <v/>
      </c>
    </row>
    <row r="745" spans="1:4" x14ac:dyDescent="0.25">
      <c r="A745" s="11"/>
      <c r="C745" t="str">
        <f t="shared" si="22"/>
        <v/>
      </c>
      <c r="D745" t="str">
        <f t="shared" si="23"/>
        <v/>
      </c>
    </row>
    <row r="746" spans="1:4" x14ac:dyDescent="0.25">
      <c r="A746" s="11"/>
      <c r="C746" t="str">
        <f t="shared" si="22"/>
        <v/>
      </c>
      <c r="D746" t="str">
        <f t="shared" si="23"/>
        <v/>
      </c>
    </row>
    <row r="747" spans="1:4" x14ac:dyDescent="0.25">
      <c r="A747" s="11"/>
      <c r="C747" t="str">
        <f t="shared" si="22"/>
        <v/>
      </c>
      <c r="D747" t="str">
        <f t="shared" si="23"/>
        <v/>
      </c>
    </row>
    <row r="748" spans="1:4" x14ac:dyDescent="0.25">
      <c r="A748" s="11"/>
      <c r="C748" t="str">
        <f t="shared" si="22"/>
        <v/>
      </c>
      <c r="D748" t="str">
        <f t="shared" si="23"/>
        <v/>
      </c>
    </row>
    <row r="749" spans="1:4" x14ac:dyDescent="0.25">
      <c r="A749" s="11"/>
      <c r="C749" t="str">
        <f t="shared" si="22"/>
        <v/>
      </c>
      <c r="D749" t="str">
        <f t="shared" si="23"/>
        <v/>
      </c>
    </row>
    <row r="750" spans="1:4" x14ac:dyDescent="0.25">
      <c r="A750" s="11"/>
      <c r="C750" t="str">
        <f t="shared" si="22"/>
        <v/>
      </c>
      <c r="D750" t="str">
        <f t="shared" si="23"/>
        <v/>
      </c>
    </row>
    <row r="751" spans="1:4" x14ac:dyDescent="0.25">
      <c r="A751" s="11"/>
      <c r="C751" t="str">
        <f t="shared" si="22"/>
        <v/>
      </c>
      <c r="D751" t="str">
        <f t="shared" si="23"/>
        <v/>
      </c>
    </row>
    <row r="752" spans="1:4" x14ac:dyDescent="0.25">
      <c r="A752" s="11"/>
      <c r="C752" t="str">
        <f t="shared" si="22"/>
        <v/>
      </c>
      <c r="D752" t="str">
        <f t="shared" si="23"/>
        <v/>
      </c>
    </row>
    <row r="753" spans="1:4" x14ac:dyDescent="0.25">
      <c r="A753" s="11"/>
      <c r="C753" t="str">
        <f t="shared" si="22"/>
        <v/>
      </c>
      <c r="D753" t="str">
        <f t="shared" si="23"/>
        <v/>
      </c>
    </row>
    <row r="754" spans="1:4" x14ac:dyDescent="0.25">
      <c r="A754" s="11"/>
      <c r="C754" t="str">
        <f t="shared" si="22"/>
        <v/>
      </c>
      <c r="D754" t="str">
        <f t="shared" si="23"/>
        <v/>
      </c>
    </row>
    <row r="755" spans="1:4" x14ac:dyDescent="0.25">
      <c r="A755" s="11"/>
      <c r="C755" t="str">
        <f t="shared" si="22"/>
        <v/>
      </c>
      <c r="D755" t="str">
        <f t="shared" si="23"/>
        <v/>
      </c>
    </row>
    <row r="756" spans="1:4" x14ac:dyDescent="0.25">
      <c r="A756" s="11"/>
      <c r="C756" t="str">
        <f t="shared" si="22"/>
        <v/>
      </c>
      <c r="D756" t="str">
        <f t="shared" si="23"/>
        <v/>
      </c>
    </row>
    <row r="757" spans="1:4" x14ac:dyDescent="0.25">
      <c r="A757" s="11"/>
      <c r="C757" t="str">
        <f t="shared" si="22"/>
        <v/>
      </c>
      <c r="D757" t="str">
        <f t="shared" si="23"/>
        <v/>
      </c>
    </row>
    <row r="758" spans="1:4" x14ac:dyDescent="0.25">
      <c r="A758" s="11"/>
      <c r="C758" t="str">
        <f t="shared" si="22"/>
        <v/>
      </c>
      <c r="D758" t="str">
        <f t="shared" si="23"/>
        <v/>
      </c>
    </row>
    <row r="759" spans="1:4" x14ac:dyDescent="0.25">
      <c r="A759" s="11"/>
      <c r="C759" t="str">
        <f t="shared" si="22"/>
        <v/>
      </c>
      <c r="D759" t="str">
        <f t="shared" si="23"/>
        <v/>
      </c>
    </row>
    <row r="760" spans="1:4" x14ac:dyDescent="0.25">
      <c r="A760" s="11"/>
      <c r="C760" t="str">
        <f t="shared" si="22"/>
        <v/>
      </c>
      <c r="D760" t="str">
        <f t="shared" si="23"/>
        <v/>
      </c>
    </row>
    <row r="761" spans="1:4" x14ac:dyDescent="0.25">
      <c r="A761" s="11"/>
      <c r="C761" t="str">
        <f t="shared" si="22"/>
        <v/>
      </c>
      <c r="D761" t="str">
        <f t="shared" si="23"/>
        <v/>
      </c>
    </row>
    <row r="762" spans="1:4" x14ac:dyDescent="0.25">
      <c r="A762" s="11"/>
      <c r="C762" t="str">
        <f t="shared" si="22"/>
        <v/>
      </c>
      <c r="D762" t="str">
        <f t="shared" si="23"/>
        <v/>
      </c>
    </row>
    <row r="763" spans="1:4" x14ac:dyDescent="0.25">
      <c r="A763" s="11"/>
      <c r="C763" t="str">
        <f t="shared" si="22"/>
        <v/>
      </c>
      <c r="D763" t="str">
        <f t="shared" si="23"/>
        <v/>
      </c>
    </row>
    <row r="764" spans="1:4" x14ac:dyDescent="0.25">
      <c r="A764" s="11"/>
      <c r="C764" t="str">
        <f t="shared" si="22"/>
        <v/>
      </c>
      <c r="D764" t="str">
        <f t="shared" si="23"/>
        <v/>
      </c>
    </row>
    <row r="765" spans="1:4" x14ac:dyDescent="0.25">
      <c r="A765" s="11"/>
      <c r="C765" t="str">
        <f t="shared" si="22"/>
        <v/>
      </c>
      <c r="D765" t="str">
        <f t="shared" si="23"/>
        <v/>
      </c>
    </row>
    <row r="766" spans="1:4" x14ac:dyDescent="0.25">
      <c r="A766" s="11"/>
      <c r="C766" t="str">
        <f t="shared" si="22"/>
        <v/>
      </c>
      <c r="D766" t="str">
        <f t="shared" si="23"/>
        <v/>
      </c>
    </row>
    <row r="767" spans="1:4" x14ac:dyDescent="0.25">
      <c r="A767" s="11"/>
      <c r="C767" t="str">
        <f t="shared" si="22"/>
        <v/>
      </c>
      <c r="D767" t="str">
        <f t="shared" si="23"/>
        <v/>
      </c>
    </row>
    <row r="768" spans="1:4" x14ac:dyDescent="0.25">
      <c r="A768" s="11"/>
      <c r="C768" t="str">
        <f t="shared" si="22"/>
        <v/>
      </c>
      <c r="D768" t="str">
        <f t="shared" si="23"/>
        <v/>
      </c>
    </row>
    <row r="769" spans="1:4" x14ac:dyDescent="0.25">
      <c r="A769" s="11"/>
      <c r="C769" t="str">
        <f t="shared" si="22"/>
        <v/>
      </c>
      <c r="D769" t="str">
        <f t="shared" si="23"/>
        <v/>
      </c>
    </row>
    <row r="770" spans="1:4" x14ac:dyDescent="0.25">
      <c r="A770" s="11"/>
      <c r="C770" t="str">
        <f t="shared" si="22"/>
        <v/>
      </c>
      <c r="D770" t="str">
        <f t="shared" si="23"/>
        <v/>
      </c>
    </row>
    <row r="771" spans="1:4" x14ac:dyDescent="0.25">
      <c r="A771" s="11"/>
      <c r="C771" t="str">
        <f t="shared" ref="C771:C834" si="24">IF(A771="", "", YEAR(A771))</f>
        <v/>
      </c>
      <c r="D771" t="str">
        <f t="shared" ref="D771:D834" si="25">IF(A771="", "", TEXT(A771, "MMMM"))</f>
        <v/>
      </c>
    </row>
    <row r="772" spans="1:4" x14ac:dyDescent="0.25">
      <c r="A772" s="11"/>
      <c r="C772" t="str">
        <f t="shared" si="24"/>
        <v/>
      </c>
      <c r="D772" t="str">
        <f t="shared" si="25"/>
        <v/>
      </c>
    </row>
    <row r="773" spans="1:4" x14ac:dyDescent="0.25">
      <c r="A773" s="11"/>
      <c r="C773" t="str">
        <f t="shared" si="24"/>
        <v/>
      </c>
      <c r="D773" t="str">
        <f t="shared" si="25"/>
        <v/>
      </c>
    </row>
    <row r="774" spans="1:4" x14ac:dyDescent="0.25">
      <c r="A774" s="11"/>
      <c r="C774" t="str">
        <f t="shared" si="24"/>
        <v/>
      </c>
      <c r="D774" t="str">
        <f t="shared" si="25"/>
        <v/>
      </c>
    </row>
    <row r="775" spans="1:4" x14ac:dyDescent="0.25">
      <c r="A775" s="11"/>
      <c r="C775" t="str">
        <f t="shared" si="24"/>
        <v/>
      </c>
      <c r="D775" t="str">
        <f t="shared" si="25"/>
        <v/>
      </c>
    </row>
    <row r="776" spans="1:4" x14ac:dyDescent="0.25">
      <c r="A776" s="11"/>
      <c r="C776" t="str">
        <f t="shared" si="24"/>
        <v/>
      </c>
      <c r="D776" t="str">
        <f t="shared" si="25"/>
        <v/>
      </c>
    </row>
    <row r="777" spans="1:4" x14ac:dyDescent="0.25">
      <c r="A777" s="11"/>
      <c r="C777" t="str">
        <f t="shared" si="24"/>
        <v/>
      </c>
      <c r="D777" t="str">
        <f t="shared" si="25"/>
        <v/>
      </c>
    </row>
    <row r="778" spans="1:4" x14ac:dyDescent="0.25">
      <c r="A778" s="11"/>
      <c r="C778" t="str">
        <f t="shared" si="24"/>
        <v/>
      </c>
      <c r="D778" t="str">
        <f t="shared" si="25"/>
        <v/>
      </c>
    </row>
    <row r="779" spans="1:4" x14ac:dyDescent="0.25">
      <c r="A779" s="11"/>
      <c r="C779" t="str">
        <f t="shared" si="24"/>
        <v/>
      </c>
      <c r="D779" t="str">
        <f t="shared" si="25"/>
        <v/>
      </c>
    </row>
    <row r="780" spans="1:4" x14ac:dyDescent="0.25">
      <c r="A780" s="11"/>
      <c r="C780" t="str">
        <f t="shared" si="24"/>
        <v/>
      </c>
      <c r="D780" t="str">
        <f t="shared" si="25"/>
        <v/>
      </c>
    </row>
    <row r="781" spans="1:4" x14ac:dyDescent="0.25">
      <c r="A781" s="11"/>
      <c r="C781" t="str">
        <f t="shared" si="24"/>
        <v/>
      </c>
      <c r="D781" t="str">
        <f t="shared" si="25"/>
        <v/>
      </c>
    </row>
    <row r="782" spans="1:4" x14ac:dyDescent="0.25">
      <c r="A782" s="11"/>
      <c r="C782" t="str">
        <f t="shared" si="24"/>
        <v/>
      </c>
      <c r="D782" t="str">
        <f t="shared" si="25"/>
        <v/>
      </c>
    </row>
    <row r="783" spans="1:4" x14ac:dyDescent="0.25">
      <c r="A783" s="11"/>
      <c r="C783" t="str">
        <f t="shared" si="24"/>
        <v/>
      </c>
      <c r="D783" t="str">
        <f t="shared" si="25"/>
        <v/>
      </c>
    </row>
    <row r="784" spans="1:4" x14ac:dyDescent="0.25">
      <c r="A784" s="11"/>
      <c r="C784" t="str">
        <f t="shared" si="24"/>
        <v/>
      </c>
      <c r="D784" t="str">
        <f t="shared" si="25"/>
        <v/>
      </c>
    </row>
    <row r="785" spans="1:4" x14ac:dyDescent="0.25">
      <c r="A785" s="11"/>
      <c r="C785" t="str">
        <f t="shared" si="24"/>
        <v/>
      </c>
      <c r="D785" t="str">
        <f t="shared" si="25"/>
        <v/>
      </c>
    </row>
    <row r="786" spans="1:4" x14ac:dyDescent="0.25">
      <c r="A786" s="11"/>
      <c r="C786" t="str">
        <f t="shared" si="24"/>
        <v/>
      </c>
      <c r="D786" t="str">
        <f t="shared" si="25"/>
        <v/>
      </c>
    </row>
    <row r="787" spans="1:4" x14ac:dyDescent="0.25">
      <c r="A787" s="11"/>
      <c r="C787" t="str">
        <f t="shared" si="24"/>
        <v/>
      </c>
      <c r="D787" t="str">
        <f t="shared" si="25"/>
        <v/>
      </c>
    </row>
    <row r="788" spans="1:4" x14ac:dyDescent="0.25">
      <c r="A788" s="11"/>
      <c r="C788" t="str">
        <f t="shared" si="24"/>
        <v/>
      </c>
      <c r="D788" t="str">
        <f t="shared" si="25"/>
        <v/>
      </c>
    </row>
    <row r="789" spans="1:4" x14ac:dyDescent="0.25">
      <c r="A789" s="11"/>
      <c r="C789" t="str">
        <f t="shared" si="24"/>
        <v/>
      </c>
      <c r="D789" t="str">
        <f t="shared" si="25"/>
        <v/>
      </c>
    </row>
    <row r="790" spans="1:4" x14ac:dyDescent="0.25">
      <c r="A790" s="11"/>
      <c r="C790" t="str">
        <f t="shared" si="24"/>
        <v/>
      </c>
      <c r="D790" t="str">
        <f t="shared" si="25"/>
        <v/>
      </c>
    </row>
    <row r="791" spans="1:4" x14ac:dyDescent="0.25">
      <c r="A791" s="11"/>
      <c r="C791" t="str">
        <f t="shared" si="24"/>
        <v/>
      </c>
      <c r="D791" t="str">
        <f t="shared" si="25"/>
        <v/>
      </c>
    </row>
    <row r="792" spans="1:4" x14ac:dyDescent="0.25">
      <c r="A792" s="11"/>
      <c r="C792" t="str">
        <f t="shared" si="24"/>
        <v/>
      </c>
      <c r="D792" t="str">
        <f t="shared" si="25"/>
        <v/>
      </c>
    </row>
    <row r="793" spans="1:4" x14ac:dyDescent="0.25">
      <c r="A793" s="11"/>
      <c r="C793" t="str">
        <f t="shared" si="24"/>
        <v/>
      </c>
      <c r="D793" t="str">
        <f t="shared" si="25"/>
        <v/>
      </c>
    </row>
    <row r="794" spans="1:4" x14ac:dyDescent="0.25">
      <c r="A794" s="11"/>
      <c r="C794" t="str">
        <f t="shared" si="24"/>
        <v/>
      </c>
      <c r="D794" t="str">
        <f t="shared" si="25"/>
        <v/>
      </c>
    </row>
    <row r="795" spans="1:4" x14ac:dyDescent="0.25">
      <c r="A795" s="11"/>
      <c r="C795" t="str">
        <f t="shared" si="24"/>
        <v/>
      </c>
      <c r="D795" t="str">
        <f t="shared" si="25"/>
        <v/>
      </c>
    </row>
    <row r="796" spans="1:4" x14ac:dyDescent="0.25">
      <c r="A796" s="11"/>
      <c r="C796" t="str">
        <f t="shared" si="24"/>
        <v/>
      </c>
      <c r="D796" t="str">
        <f t="shared" si="25"/>
        <v/>
      </c>
    </row>
    <row r="797" spans="1:4" x14ac:dyDescent="0.25">
      <c r="A797" s="11"/>
      <c r="C797" t="str">
        <f t="shared" si="24"/>
        <v/>
      </c>
      <c r="D797" t="str">
        <f t="shared" si="25"/>
        <v/>
      </c>
    </row>
    <row r="798" spans="1:4" x14ac:dyDescent="0.25">
      <c r="A798" s="11"/>
      <c r="C798" t="str">
        <f t="shared" si="24"/>
        <v/>
      </c>
      <c r="D798" t="str">
        <f t="shared" si="25"/>
        <v/>
      </c>
    </row>
    <row r="799" spans="1:4" x14ac:dyDescent="0.25">
      <c r="A799" s="11"/>
      <c r="C799" t="str">
        <f t="shared" si="24"/>
        <v/>
      </c>
      <c r="D799" t="str">
        <f t="shared" si="25"/>
        <v/>
      </c>
    </row>
    <row r="800" spans="1:4" x14ac:dyDescent="0.25">
      <c r="A800" s="11"/>
      <c r="C800" t="str">
        <f t="shared" si="24"/>
        <v/>
      </c>
      <c r="D800" t="str">
        <f t="shared" si="25"/>
        <v/>
      </c>
    </row>
    <row r="801" spans="1:4" x14ac:dyDescent="0.25">
      <c r="A801" s="11"/>
      <c r="C801" t="str">
        <f t="shared" si="24"/>
        <v/>
      </c>
      <c r="D801" t="str">
        <f t="shared" si="25"/>
        <v/>
      </c>
    </row>
    <row r="802" spans="1:4" x14ac:dyDescent="0.25">
      <c r="A802" s="11"/>
      <c r="C802" t="str">
        <f t="shared" si="24"/>
        <v/>
      </c>
      <c r="D802" t="str">
        <f t="shared" si="25"/>
        <v/>
      </c>
    </row>
    <row r="803" spans="1:4" x14ac:dyDescent="0.25">
      <c r="A803" s="11"/>
      <c r="C803" t="str">
        <f t="shared" si="24"/>
        <v/>
      </c>
      <c r="D803" t="str">
        <f t="shared" si="25"/>
        <v/>
      </c>
    </row>
    <row r="804" spans="1:4" x14ac:dyDescent="0.25">
      <c r="A804" s="11"/>
      <c r="C804" t="str">
        <f t="shared" si="24"/>
        <v/>
      </c>
      <c r="D804" t="str">
        <f t="shared" si="25"/>
        <v/>
      </c>
    </row>
    <row r="805" spans="1:4" x14ac:dyDescent="0.25">
      <c r="A805" s="11"/>
      <c r="C805" t="str">
        <f t="shared" si="24"/>
        <v/>
      </c>
      <c r="D805" t="str">
        <f t="shared" si="25"/>
        <v/>
      </c>
    </row>
    <row r="806" spans="1:4" x14ac:dyDescent="0.25">
      <c r="A806" s="11"/>
      <c r="C806" t="str">
        <f t="shared" si="24"/>
        <v/>
      </c>
      <c r="D806" t="str">
        <f t="shared" si="25"/>
        <v/>
      </c>
    </row>
    <row r="807" spans="1:4" x14ac:dyDescent="0.25">
      <c r="A807" s="11"/>
      <c r="C807" t="str">
        <f t="shared" si="24"/>
        <v/>
      </c>
      <c r="D807" t="str">
        <f t="shared" si="25"/>
        <v/>
      </c>
    </row>
    <row r="808" spans="1:4" x14ac:dyDescent="0.25">
      <c r="A808" s="11"/>
      <c r="C808" t="str">
        <f t="shared" si="24"/>
        <v/>
      </c>
      <c r="D808" t="str">
        <f t="shared" si="25"/>
        <v/>
      </c>
    </row>
    <row r="809" spans="1:4" x14ac:dyDescent="0.25">
      <c r="A809" s="11"/>
      <c r="C809" t="str">
        <f t="shared" si="24"/>
        <v/>
      </c>
      <c r="D809" t="str">
        <f t="shared" si="25"/>
        <v/>
      </c>
    </row>
    <row r="810" spans="1:4" x14ac:dyDescent="0.25">
      <c r="A810" s="11"/>
      <c r="C810" t="str">
        <f t="shared" si="24"/>
        <v/>
      </c>
      <c r="D810" t="str">
        <f t="shared" si="25"/>
        <v/>
      </c>
    </row>
    <row r="811" spans="1:4" x14ac:dyDescent="0.25">
      <c r="A811" s="11"/>
      <c r="C811" t="str">
        <f t="shared" si="24"/>
        <v/>
      </c>
      <c r="D811" t="str">
        <f t="shared" si="25"/>
        <v/>
      </c>
    </row>
    <row r="812" spans="1:4" x14ac:dyDescent="0.25">
      <c r="A812" s="11"/>
      <c r="C812" t="str">
        <f t="shared" si="24"/>
        <v/>
      </c>
      <c r="D812" t="str">
        <f t="shared" si="25"/>
        <v/>
      </c>
    </row>
    <row r="813" spans="1:4" x14ac:dyDescent="0.25">
      <c r="A813" s="11"/>
      <c r="C813" t="str">
        <f t="shared" si="24"/>
        <v/>
      </c>
      <c r="D813" t="str">
        <f t="shared" si="25"/>
        <v/>
      </c>
    </row>
    <row r="814" spans="1:4" x14ac:dyDescent="0.25">
      <c r="A814" s="11"/>
      <c r="C814" t="str">
        <f t="shared" si="24"/>
        <v/>
      </c>
      <c r="D814" t="str">
        <f t="shared" si="25"/>
        <v/>
      </c>
    </row>
    <row r="815" spans="1:4" x14ac:dyDescent="0.25">
      <c r="A815" s="11"/>
      <c r="C815" t="str">
        <f t="shared" si="24"/>
        <v/>
      </c>
      <c r="D815" t="str">
        <f t="shared" si="25"/>
        <v/>
      </c>
    </row>
    <row r="816" spans="1:4" x14ac:dyDescent="0.25">
      <c r="A816" s="11"/>
      <c r="C816" t="str">
        <f t="shared" si="24"/>
        <v/>
      </c>
      <c r="D816" t="str">
        <f t="shared" si="25"/>
        <v/>
      </c>
    </row>
    <row r="817" spans="1:4" x14ac:dyDescent="0.25">
      <c r="A817" s="11"/>
      <c r="C817" t="str">
        <f t="shared" si="24"/>
        <v/>
      </c>
      <c r="D817" t="str">
        <f t="shared" si="25"/>
        <v/>
      </c>
    </row>
    <row r="818" spans="1:4" x14ac:dyDescent="0.25">
      <c r="A818" s="11"/>
      <c r="C818" t="str">
        <f t="shared" si="24"/>
        <v/>
      </c>
      <c r="D818" t="str">
        <f t="shared" si="25"/>
        <v/>
      </c>
    </row>
    <row r="819" spans="1:4" x14ac:dyDescent="0.25">
      <c r="A819" s="11"/>
      <c r="C819" t="str">
        <f t="shared" si="24"/>
        <v/>
      </c>
      <c r="D819" t="str">
        <f t="shared" si="25"/>
        <v/>
      </c>
    </row>
    <row r="820" spans="1:4" x14ac:dyDescent="0.25">
      <c r="A820" s="11"/>
      <c r="C820" t="str">
        <f t="shared" si="24"/>
        <v/>
      </c>
      <c r="D820" t="str">
        <f t="shared" si="25"/>
        <v/>
      </c>
    </row>
    <row r="821" spans="1:4" x14ac:dyDescent="0.25">
      <c r="A821" s="11"/>
      <c r="C821" t="str">
        <f t="shared" si="24"/>
        <v/>
      </c>
      <c r="D821" t="str">
        <f t="shared" si="25"/>
        <v/>
      </c>
    </row>
    <row r="822" spans="1:4" x14ac:dyDescent="0.25">
      <c r="A822" s="11"/>
      <c r="C822" t="str">
        <f t="shared" si="24"/>
        <v/>
      </c>
      <c r="D822" t="str">
        <f t="shared" si="25"/>
        <v/>
      </c>
    </row>
    <row r="823" spans="1:4" x14ac:dyDescent="0.25">
      <c r="A823" s="11"/>
      <c r="C823" t="str">
        <f t="shared" si="24"/>
        <v/>
      </c>
      <c r="D823" t="str">
        <f t="shared" si="25"/>
        <v/>
      </c>
    </row>
    <row r="824" spans="1:4" x14ac:dyDescent="0.25">
      <c r="A824" s="11"/>
      <c r="C824" t="str">
        <f t="shared" si="24"/>
        <v/>
      </c>
      <c r="D824" t="str">
        <f t="shared" si="25"/>
        <v/>
      </c>
    </row>
    <row r="825" spans="1:4" x14ac:dyDescent="0.25">
      <c r="A825" s="11"/>
      <c r="C825" t="str">
        <f t="shared" si="24"/>
        <v/>
      </c>
      <c r="D825" t="str">
        <f t="shared" si="25"/>
        <v/>
      </c>
    </row>
    <row r="826" spans="1:4" x14ac:dyDescent="0.25">
      <c r="A826" s="11"/>
      <c r="C826" t="str">
        <f t="shared" si="24"/>
        <v/>
      </c>
      <c r="D826" t="str">
        <f t="shared" si="25"/>
        <v/>
      </c>
    </row>
    <row r="827" spans="1:4" x14ac:dyDescent="0.25">
      <c r="A827" s="11"/>
      <c r="C827" t="str">
        <f t="shared" si="24"/>
        <v/>
      </c>
      <c r="D827" t="str">
        <f t="shared" si="25"/>
        <v/>
      </c>
    </row>
    <row r="828" spans="1:4" x14ac:dyDescent="0.25">
      <c r="A828" s="11"/>
      <c r="C828" t="str">
        <f t="shared" si="24"/>
        <v/>
      </c>
      <c r="D828" t="str">
        <f t="shared" si="25"/>
        <v/>
      </c>
    </row>
    <row r="829" spans="1:4" x14ac:dyDescent="0.25">
      <c r="A829" s="11"/>
      <c r="C829" t="str">
        <f t="shared" si="24"/>
        <v/>
      </c>
      <c r="D829" t="str">
        <f t="shared" si="25"/>
        <v/>
      </c>
    </row>
    <row r="830" spans="1:4" x14ac:dyDescent="0.25">
      <c r="A830" s="11"/>
      <c r="C830" t="str">
        <f t="shared" si="24"/>
        <v/>
      </c>
      <c r="D830" t="str">
        <f t="shared" si="25"/>
        <v/>
      </c>
    </row>
    <row r="831" spans="1:4" x14ac:dyDescent="0.25">
      <c r="A831" s="11"/>
      <c r="C831" t="str">
        <f t="shared" si="24"/>
        <v/>
      </c>
      <c r="D831" t="str">
        <f t="shared" si="25"/>
        <v/>
      </c>
    </row>
    <row r="832" spans="1:4" x14ac:dyDescent="0.25">
      <c r="A832" s="11"/>
      <c r="C832" t="str">
        <f t="shared" si="24"/>
        <v/>
      </c>
      <c r="D832" t="str">
        <f t="shared" si="25"/>
        <v/>
      </c>
    </row>
    <row r="833" spans="1:4" x14ac:dyDescent="0.25">
      <c r="A833" s="11"/>
      <c r="C833" t="str">
        <f t="shared" si="24"/>
        <v/>
      </c>
      <c r="D833" t="str">
        <f t="shared" si="25"/>
        <v/>
      </c>
    </row>
    <row r="834" spans="1:4" x14ac:dyDescent="0.25">
      <c r="A834" s="11"/>
      <c r="C834" t="str">
        <f t="shared" si="24"/>
        <v/>
      </c>
      <c r="D834" t="str">
        <f t="shared" si="25"/>
        <v/>
      </c>
    </row>
    <row r="835" spans="1:4" x14ac:dyDescent="0.25">
      <c r="A835" s="11"/>
      <c r="C835" t="str">
        <f t="shared" ref="C835:C898" si="26">IF(A835="", "", YEAR(A835))</f>
        <v/>
      </c>
      <c r="D835" t="str">
        <f t="shared" ref="D835:D898" si="27">IF(A835="", "", TEXT(A835, "MMMM"))</f>
        <v/>
      </c>
    </row>
    <row r="836" spans="1:4" x14ac:dyDescent="0.25">
      <c r="A836" s="11"/>
      <c r="C836" t="str">
        <f t="shared" si="26"/>
        <v/>
      </c>
      <c r="D836" t="str">
        <f t="shared" si="27"/>
        <v/>
      </c>
    </row>
    <row r="837" spans="1:4" x14ac:dyDescent="0.25">
      <c r="A837" s="11"/>
      <c r="C837" t="str">
        <f t="shared" si="26"/>
        <v/>
      </c>
      <c r="D837" t="str">
        <f t="shared" si="27"/>
        <v/>
      </c>
    </row>
    <row r="838" spans="1:4" x14ac:dyDescent="0.25">
      <c r="A838" s="11"/>
      <c r="C838" t="str">
        <f t="shared" si="26"/>
        <v/>
      </c>
      <c r="D838" t="str">
        <f t="shared" si="27"/>
        <v/>
      </c>
    </row>
    <row r="839" spans="1:4" x14ac:dyDescent="0.25">
      <c r="A839" s="11"/>
      <c r="C839" t="str">
        <f t="shared" si="26"/>
        <v/>
      </c>
      <c r="D839" t="str">
        <f t="shared" si="27"/>
        <v/>
      </c>
    </row>
    <row r="840" spans="1:4" x14ac:dyDescent="0.25">
      <c r="A840" s="11"/>
      <c r="C840" t="str">
        <f t="shared" si="26"/>
        <v/>
      </c>
      <c r="D840" t="str">
        <f t="shared" si="27"/>
        <v/>
      </c>
    </row>
    <row r="841" spans="1:4" x14ac:dyDescent="0.25">
      <c r="A841" s="11"/>
      <c r="C841" t="str">
        <f t="shared" si="26"/>
        <v/>
      </c>
      <c r="D841" t="str">
        <f t="shared" si="27"/>
        <v/>
      </c>
    </row>
    <row r="842" spans="1:4" x14ac:dyDescent="0.25">
      <c r="A842" s="11"/>
      <c r="C842" t="str">
        <f t="shared" si="26"/>
        <v/>
      </c>
      <c r="D842" t="str">
        <f t="shared" si="27"/>
        <v/>
      </c>
    </row>
    <row r="843" spans="1:4" x14ac:dyDescent="0.25">
      <c r="A843" s="11"/>
      <c r="C843" t="str">
        <f t="shared" si="26"/>
        <v/>
      </c>
      <c r="D843" t="str">
        <f t="shared" si="27"/>
        <v/>
      </c>
    </row>
    <row r="844" spans="1:4" x14ac:dyDescent="0.25">
      <c r="A844" s="11"/>
      <c r="C844" t="str">
        <f t="shared" si="26"/>
        <v/>
      </c>
      <c r="D844" t="str">
        <f t="shared" si="27"/>
        <v/>
      </c>
    </row>
    <row r="845" spans="1:4" x14ac:dyDescent="0.25">
      <c r="A845" s="11"/>
      <c r="C845" t="str">
        <f t="shared" si="26"/>
        <v/>
      </c>
      <c r="D845" t="str">
        <f t="shared" si="27"/>
        <v/>
      </c>
    </row>
    <row r="846" spans="1:4" x14ac:dyDescent="0.25">
      <c r="A846" s="11"/>
      <c r="C846" t="str">
        <f t="shared" si="26"/>
        <v/>
      </c>
      <c r="D846" t="str">
        <f t="shared" si="27"/>
        <v/>
      </c>
    </row>
    <row r="847" spans="1:4" x14ac:dyDescent="0.25">
      <c r="A847" s="11"/>
      <c r="C847" t="str">
        <f t="shared" si="26"/>
        <v/>
      </c>
      <c r="D847" t="str">
        <f t="shared" si="27"/>
        <v/>
      </c>
    </row>
    <row r="848" spans="1:4" x14ac:dyDescent="0.25">
      <c r="A848" s="11"/>
      <c r="C848" t="str">
        <f t="shared" si="26"/>
        <v/>
      </c>
      <c r="D848" t="str">
        <f t="shared" si="27"/>
        <v/>
      </c>
    </row>
    <row r="849" spans="1:4" x14ac:dyDescent="0.25">
      <c r="A849" s="11"/>
      <c r="C849" t="str">
        <f t="shared" si="26"/>
        <v/>
      </c>
      <c r="D849" t="str">
        <f t="shared" si="27"/>
        <v/>
      </c>
    </row>
    <row r="850" spans="1:4" x14ac:dyDescent="0.25">
      <c r="A850" s="11"/>
      <c r="C850" t="str">
        <f t="shared" si="26"/>
        <v/>
      </c>
      <c r="D850" t="str">
        <f t="shared" si="27"/>
        <v/>
      </c>
    </row>
    <row r="851" spans="1:4" x14ac:dyDescent="0.25">
      <c r="A851" s="11"/>
      <c r="C851" t="str">
        <f t="shared" si="26"/>
        <v/>
      </c>
      <c r="D851" t="str">
        <f t="shared" si="27"/>
        <v/>
      </c>
    </row>
    <row r="852" spans="1:4" x14ac:dyDescent="0.25">
      <c r="A852" s="11"/>
      <c r="C852" t="str">
        <f t="shared" si="26"/>
        <v/>
      </c>
      <c r="D852" t="str">
        <f t="shared" si="27"/>
        <v/>
      </c>
    </row>
    <row r="853" spans="1:4" x14ac:dyDescent="0.25">
      <c r="A853" s="11"/>
      <c r="C853" t="str">
        <f t="shared" si="26"/>
        <v/>
      </c>
      <c r="D853" t="str">
        <f t="shared" si="27"/>
        <v/>
      </c>
    </row>
    <row r="854" spans="1:4" x14ac:dyDescent="0.25">
      <c r="A854" s="11"/>
      <c r="C854" t="str">
        <f t="shared" si="26"/>
        <v/>
      </c>
      <c r="D854" t="str">
        <f t="shared" si="27"/>
        <v/>
      </c>
    </row>
    <row r="855" spans="1:4" x14ac:dyDescent="0.25">
      <c r="A855" s="11"/>
      <c r="C855" t="str">
        <f t="shared" si="26"/>
        <v/>
      </c>
      <c r="D855" t="str">
        <f t="shared" si="27"/>
        <v/>
      </c>
    </row>
    <row r="856" spans="1:4" x14ac:dyDescent="0.25">
      <c r="A856" s="11"/>
      <c r="C856" t="str">
        <f t="shared" si="26"/>
        <v/>
      </c>
      <c r="D856" t="str">
        <f t="shared" si="27"/>
        <v/>
      </c>
    </row>
    <row r="857" spans="1:4" x14ac:dyDescent="0.25">
      <c r="A857" s="11"/>
      <c r="C857" t="str">
        <f t="shared" si="26"/>
        <v/>
      </c>
      <c r="D857" t="str">
        <f t="shared" si="27"/>
        <v/>
      </c>
    </row>
    <row r="858" spans="1:4" x14ac:dyDescent="0.25">
      <c r="A858" s="11"/>
      <c r="C858" t="str">
        <f t="shared" si="26"/>
        <v/>
      </c>
      <c r="D858" t="str">
        <f t="shared" si="27"/>
        <v/>
      </c>
    </row>
    <row r="859" spans="1:4" x14ac:dyDescent="0.25">
      <c r="A859" s="11"/>
      <c r="C859" t="str">
        <f t="shared" si="26"/>
        <v/>
      </c>
      <c r="D859" t="str">
        <f t="shared" si="27"/>
        <v/>
      </c>
    </row>
    <row r="860" spans="1:4" x14ac:dyDescent="0.25">
      <c r="A860" s="11"/>
      <c r="C860" t="str">
        <f t="shared" si="26"/>
        <v/>
      </c>
      <c r="D860" t="str">
        <f t="shared" si="27"/>
        <v/>
      </c>
    </row>
    <row r="861" spans="1:4" x14ac:dyDescent="0.25">
      <c r="A861" s="11"/>
      <c r="C861" t="str">
        <f t="shared" si="26"/>
        <v/>
      </c>
      <c r="D861" t="str">
        <f t="shared" si="27"/>
        <v/>
      </c>
    </row>
    <row r="862" spans="1:4" x14ac:dyDescent="0.25">
      <c r="A862" s="11"/>
      <c r="C862" t="str">
        <f t="shared" si="26"/>
        <v/>
      </c>
      <c r="D862" t="str">
        <f t="shared" si="27"/>
        <v/>
      </c>
    </row>
    <row r="863" spans="1:4" x14ac:dyDescent="0.25">
      <c r="A863" s="11"/>
      <c r="C863" t="str">
        <f t="shared" si="26"/>
        <v/>
      </c>
      <c r="D863" t="str">
        <f t="shared" si="27"/>
        <v/>
      </c>
    </row>
    <row r="864" spans="1:4" x14ac:dyDescent="0.25">
      <c r="A864" s="11"/>
      <c r="C864" t="str">
        <f t="shared" si="26"/>
        <v/>
      </c>
      <c r="D864" t="str">
        <f t="shared" si="27"/>
        <v/>
      </c>
    </row>
    <row r="865" spans="1:4" x14ac:dyDescent="0.25">
      <c r="A865" s="11"/>
      <c r="C865" t="str">
        <f t="shared" si="26"/>
        <v/>
      </c>
      <c r="D865" t="str">
        <f t="shared" si="27"/>
        <v/>
      </c>
    </row>
    <row r="866" spans="1:4" x14ac:dyDescent="0.25">
      <c r="A866" s="11"/>
      <c r="C866" t="str">
        <f t="shared" si="26"/>
        <v/>
      </c>
      <c r="D866" t="str">
        <f t="shared" si="27"/>
        <v/>
      </c>
    </row>
    <row r="867" spans="1:4" x14ac:dyDescent="0.25">
      <c r="A867" s="11"/>
      <c r="C867" t="str">
        <f t="shared" si="26"/>
        <v/>
      </c>
      <c r="D867" t="str">
        <f t="shared" si="27"/>
        <v/>
      </c>
    </row>
    <row r="868" spans="1:4" x14ac:dyDescent="0.25">
      <c r="A868" s="11"/>
      <c r="C868" t="str">
        <f t="shared" si="26"/>
        <v/>
      </c>
      <c r="D868" t="str">
        <f t="shared" si="27"/>
        <v/>
      </c>
    </row>
    <row r="869" spans="1:4" x14ac:dyDescent="0.25">
      <c r="A869" s="11"/>
      <c r="C869" t="str">
        <f t="shared" si="26"/>
        <v/>
      </c>
      <c r="D869" t="str">
        <f t="shared" si="27"/>
        <v/>
      </c>
    </row>
    <row r="870" spans="1:4" x14ac:dyDescent="0.25">
      <c r="A870" s="11"/>
      <c r="C870" t="str">
        <f t="shared" si="26"/>
        <v/>
      </c>
      <c r="D870" t="str">
        <f t="shared" si="27"/>
        <v/>
      </c>
    </row>
    <row r="871" spans="1:4" x14ac:dyDescent="0.25">
      <c r="A871" s="11"/>
      <c r="C871" t="str">
        <f t="shared" si="26"/>
        <v/>
      </c>
      <c r="D871" t="str">
        <f t="shared" si="27"/>
        <v/>
      </c>
    </row>
    <row r="872" spans="1:4" x14ac:dyDescent="0.25">
      <c r="A872" s="11"/>
      <c r="C872" t="str">
        <f t="shared" si="26"/>
        <v/>
      </c>
      <c r="D872" t="str">
        <f t="shared" si="27"/>
        <v/>
      </c>
    </row>
    <row r="873" spans="1:4" x14ac:dyDescent="0.25">
      <c r="A873" s="11"/>
      <c r="C873" t="str">
        <f t="shared" si="26"/>
        <v/>
      </c>
      <c r="D873" t="str">
        <f t="shared" si="27"/>
        <v/>
      </c>
    </row>
    <row r="874" spans="1:4" x14ac:dyDescent="0.25">
      <c r="A874" s="11"/>
      <c r="C874" t="str">
        <f t="shared" si="26"/>
        <v/>
      </c>
      <c r="D874" t="str">
        <f t="shared" si="27"/>
        <v/>
      </c>
    </row>
    <row r="875" spans="1:4" x14ac:dyDescent="0.25">
      <c r="A875" s="11"/>
      <c r="C875" t="str">
        <f t="shared" si="26"/>
        <v/>
      </c>
      <c r="D875" t="str">
        <f t="shared" si="27"/>
        <v/>
      </c>
    </row>
    <row r="876" spans="1:4" x14ac:dyDescent="0.25">
      <c r="A876" s="11"/>
      <c r="C876" t="str">
        <f t="shared" si="26"/>
        <v/>
      </c>
      <c r="D876" t="str">
        <f t="shared" si="27"/>
        <v/>
      </c>
    </row>
    <row r="877" spans="1:4" x14ac:dyDescent="0.25">
      <c r="A877" s="11"/>
      <c r="C877" t="str">
        <f t="shared" si="26"/>
        <v/>
      </c>
      <c r="D877" t="str">
        <f t="shared" si="27"/>
        <v/>
      </c>
    </row>
    <row r="878" spans="1:4" x14ac:dyDescent="0.25">
      <c r="A878" s="11"/>
      <c r="C878" t="str">
        <f t="shared" si="26"/>
        <v/>
      </c>
      <c r="D878" t="str">
        <f t="shared" si="27"/>
        <v/>
      </c>
    </row>
    <row r="879" spans="1:4" x14ac:dyDescent="0.25">
      <c r="A879" s="11"/>
      <c r="C879" t="str">
        <f t="shared" si="26"/>
        <v/>
      </c>
      <c r="D879" t="str">
        <f t="shared" si="27"/>
        <v/>
      </c>
    </row>
    <row r="880" spans="1:4" x14ac:dyDescent="0.25">
      <c r="A880" s="11"/>
      <c r="C880" t="str">
        <f t="shared" si="26"/>
        <v/>
      </c>
      <c r="D880" t="str">
        <f t="shared" si="27"/>
        <v/>
      </c>
    </row>
    <row r="881" spans="1:4" x14ac:dyDescent="0.25">
      <c r="A881" s="11"/>
      <c r="C881" t="str">
        <f t="shared" si="26"/>
        <v/>
      </c>
      <c r="D881" t="str">
        <f t="shared" si="27"/>
        <v/>
      </c>
    </row>
    <row r="882" spans="1:4" x14ac:dyDescent="0.25">
      <c r="A882" s="11"/>
      <c r="C882" t="str">
        <f t="shared" si="26"/>
        <v/>
      </c>
      <c r="D882" t="str">
        <f t="shared" si="27"/>
        <v/>
      </c>
    </row>
    <row r="883" spans="1:4" x14ac:dyDescent="0.25">
      <c r="A883" s="11"/>
      <c r="C883" t="str">
        <f t="shared" si="26"/>
        <v/>
      </c>
      <c r="D883" t="str">
        <f t="shared" si="27"/>
        <v/>
      </c>
    </row>
    <row r="884" spans="1:4" x14ac:dyDescent="0.25">
      <c r="A884" s="11"/>
      <c r="C884" t="str">
        <f t="shared" si="26"/>
        <v/>
      </c>
      <c r="D884" t="str">
        <f t="shared" si="27"/>
        <v/>
      </c>
    </row>
    <row r="885" spans="1:4" x14ac:dyDescent="0.25">
      <c r="A885" s="11"/>
      <c r="C885" t="str">
        <f t="shared" si="26"/>
        <v/>
      </c>
      <c r="D885" t="str">
        <f t="shared" si="27"/>
        <v/>
      </c>
    </row>
    <row r="886" spans="1:4" x14ac:dyDescent="0.25">
      <c r="A886" s="11"/>
      <c r="C886" t="str">
        <f t="shared" si="26"/>
        <v/>
      </c>
      <c r="D886" t="str">
        <f t="shared" si="27"/>
        <v/>
      </c>
    </row>
    <row r="887" spans="1:4" x14ac:dyDescent="0.25">
      <c r="A887" s="11"/>
      <c r="C887" t="str">
        <f t="shared" si="26"/>
        <v/>
      </c>
      <c r="D887" t="str">
        <f t="shared" si="27"/>
        <v/>
      </c>
    </row>
    <row r="888" spans="1:4" x14ac:dyDescent="0.25">
      <c r="A888" s="11"/>
      <c r="C888" t="str">
        <f t="shared" si="26"/>
        <v/>
      </c>
      <c r="D888" t="str">
        <f t="shared" si="27"/>
        <v/>
      </c>
    </row>
    <row r="889" spans="1:4" x14ac:dyDescent="0.25">
      <c r="A889" s="11"/>
      <c r="C889" t="str">
        <f t="shared" si="26"/>
        <v/>
      </c>
      <c r="D889" t="str">
        <f t="shared" si="27"/>
        <v/>
      </c>
    </row>
    <row r="890" spans="1:4" x14ac:dyDescent="0.25">
      <c r="A890" s="11"/>
      <c r="C890" t="str">
        <f t="shared" si="26"/>
        <v/>
      </c>
      <c r="D890" t="str">
        <f t="shared" si="27"/>
        <v/>
      </c>
    </row>
    <row r="891" spans="1:4" x14ac:dyDescent="0.25">
      <c r="A891" s="11"/>
      <c r="C891" t="str">
        <f t="shared" si="26"/>
        <v/>
      </c>
      <c r="D891" t="str">
        <f t="shared" si="27"/>
        <v/>
      </c>
    </row>
    <row r="892" spans="1:4" x14ac:dyDescent="0.25">
      <c r="A892" s="11"/>
      <c r="C892" t="str">
        <f t="shared" si="26"/>
        <v/>
      </c>
      <c r="D892" t="str">
        <f t="shared" si="27"/>
        <v/>
      </c>
    </row>
    <row r="893" spans="1:4" x14ac:dyDescent="0.25">
      <c r="A893" s="11"/>
      <c r="C893" t="str">
        <f t="shared" si="26"/>
        <v/>
      </c>
      <c r="D893" t="str">
        <f t="shared" si="27"/>
        <v/>
      </c>
    </row>
    <row r="894" spans="1:4" x14ac:dyDescent="0.25">
      <c r="A894" s="11"/>
      <c r="C894" t="str">
        <f t="shared" si="26"/>
        <v/>
      </c>
      <c r="D894" t="str">
        <f t="shared" si="27"/>
        <v/>
      </c>
    </row>
    <row r="895" spans="1:4" x14ac:dyDescent="0.25">
      <c r="A895" s="11"/>
      <c r="C895" t="str">
        <f t="shared" si="26"/>
        <v/>
      </c>
      <c r="D895" t="str">
        <f t="shared" si="27"/>
        <v/>
      </c>
    </row>
    <row r="896" spans="1:4" x14ac:dyDescent="0.25">
      <c r="A896" s="11"/>
      <c r="C896" t="str">
        <f t="shared" si="26"/>
        <v/>
      </c>
      <c r="D896" t="str">
        <f t="shared" si="27"/>
        <v/>
      </c>
    </row>
    <row r="897" spans="1:4" x14ac:dyDescent="0.25">
      <c r="A897" s="11"/>
      <c r="C897" t="str">
        <f t="shared" si="26"/>
        <v/>
      </c>
      <c r="D897" t="str">
        <f t="shared" si="27"/>
        <v/>
      </c>
    </row>
    <row r="898" spans="1:4" x14ac:dyDescent="0.25">
      <c r="A898" s="11"/>
      <c r="C898" t="str">
        <f t="shared" si="26"/>
        <v/>
      </c>
      <c r="D898" t="str">
        <f t="shared" si="27"/>
        <v/>
      </c>
    </row>
    <row r="899" spans="1:4" x14ac:dyDescent="0.25">
      <c r="A899" s="11"/>
      <c r="C899" t="str">
        <f t="shared" ref="C899:C962" si="28">IF(A899="", "", YEAR(A899))</f>
        <v/>
      </c>
      <c r="D899" t="str">
        <f t="shared" ref="D899:D962" si="29">IF(A899="", "", TEXT(A899, "MMMM"))</f>
        <v/>
      </c>
    </row>
    <row r="900" spans="1:4" x14ac:dyDescent="0.25">
      <c r="A900" s="11"/>
      <c r="C900" t="str">
        <f t="shared" si="28"/>
        <v/>
      </c>
      <c r="D900" t="str">
        <f t="shared" si="29"/>
        <v/>
      </c>
    </row>
    <row r="901" spans="1:4" x14ac:dyDescent="0.25">
      <c r="A901" s="11"/>
      <c r="C901" t="str">
        <f t="shared" si="28"/>
        <v/>
      </c>
      <c r="D901" t="str">
        <f t="shared" si="29"/>
        <v/>
      </c>
    </row>
    <row r="902" spans="1:4" x14ac:dyDescent="0.25">
      <c r="A902" s="11"/>
      <c r="C902" t="str">
        <f t="shared" si="28"/>
        <v/>
      </c>
      <c r="D902" t="str">
        <f t="shared" si="29"/>
        <v/>
      </c>
    </row>
    <row r="903" spans="1:4" x14ac:dyDescent="0.25">
      <c r="A903" s="11"/>
      <c r="C903" t="str">
        <f t="shared" si="28"/>
        <v/>
      </c>
      <c r="D903" t="str">
        <f t="shared" si="29"/>
        <v/>
      </c>
    </row>
    <row r="904" spans="1:4" x14ac:dyDescent="0.25">
      <c r="A904" s="11"/>
      <c r="C904" t="str">
        <f t="shared" si="28"/>
        <v/>
      </c>
      <c r="D904" t="str">
        <f t="shared" si="29"/>
        <v/>
      </c>
    </row>
    <row r="905" spans="1:4" x14ac:dyDescent="0.25">
      <c r="A905" s="11"/>
      <c r="C905" t="str">
        <f t="shared" si="28"/>
        <v/>
      </c>
      <c r="D905" t="str">
        <f t="shared" si="29"/>
        <v/>
      </c>
    </row>
    <row r="906" spans="1:4" x14ac:dyDescent="0.25">
      <c r="A906" s="11"/>
      <c r="C906" t="str">
        <f t="shared" si="28"/>
        <v/>
      </c>
      <c r="D906" t="str">
        <f t="shared" si="29"/>
        <v/>
      </c>
    </row>
    <row r="907" spans="1:4" x14ac:dyDescent="0.25">
      <c r="A907" s="11"/>
      <c r="C907" t="str">
        <f t="shared" si="28"/>
        <v/>
      </c>
      <c r="D907" t="str">
        <f t="shared" si="29"/>
        <v/>
      </c>
    </row>
    <row r="908" spans="1:4" x14ac:dyDescent="0.25">
      <c r="A908" s="11"/>
      <c r="C908" t="str">
        <f t="shared" si="28"/>
        <v/>
      </c>
      <c r="D908" t="str">
        <f t="shared" si="29"/>
        <v/>
      </c>
    </row>
    <row r="909" spans="1:4" x14ac:dyDescent="0.25">
      <c r="A909" s="11"/>
      <c r="C909" t="str">
        <f t="shared" si="28"/>
        <v/>
      </c>
      <c r="D909" t="str">
        <f t="shared" si="29"/>
        <v/>
      </c>
    </row>
    <row r="910" spans="1:4" x14ac:dyDescent="0.25">
      <c r="A910" s="11"/>
      <c r="C910" t="str">
        <f t="shared" si="28"/>
        <v/>
      </c>
      <c r="D910" t="str">
        <f t="shared" si="29"/>
        <v/>
      </c>
    </row>
    <row r="911" spans="1:4" x14ac:dyDescent="0.25">
      <c r="A911" s="11"/>
      <c r="C911" t="str">
        <f t="shared" si="28"/>
        <v/>
      </c>
      <c r="D911" t="str">
        <f t="shared" si="29"/>
        <v/>
      </c>
    </row>
    <row r="912" spans="1:4" x14ac:dyDescent="0.25">
      <c r="A912" s="11"/>
      <c r="C912" t="str">
        <f t="shared" si="28"/>
        <v/>
      </c>
      <c r="D912" t="str">
        <f t="shared" si="29"/>
        <v/>
      </c>
    </row>
    <row r="913" spans="1:4" x14ac:dyDescent="0.25">
      <c r="A913" s="11"/>
      <c r="C913" t="str">
        <f t="shared" si="28"/>
        <v/>
      </c>
      <c r="D913" t="str">
        <f t="shared" si="29"/>
        <v/>
      </c>
    </row>
    <row r="914" spans="1:4" x14ac:dyDescent="0.25">
      <c r="A914" s="11"/>
      <c r="C914" t="str">
        <f t="shared" si="28"/>
        <v/>
      </c>
      <c r="D914" t="str">
        <f t="shared" si="29"/>
        <v/>
      </c>
    </row>
    <row r="915" spans="1:4" x14ac:dyDescent="0.25">
      <c r="A915" s="11"/>
      <c r="C915" t="str">
        <f t="shared" si="28"/>
        <v/>
      </c>
      <c r="D915" t="str">
        <f t="shared" si="29"/>
        <v/>
      </c>
    </row>
    <row r="916" spans="1:4" x14ac:dyDescent="0.25">
      <c r="A916" s="11"/>
      <c r="C916" t="str">
        <f t="shared" si="28"/>
        <v/>
      </c>
      <c r="D916" t="str">
        <f t="shared" si="29"/>
        <v/>
      </c>
    </row>
    <row r="917" spans="1:4" x14ac:dyDescent="0.25">
      <c r="A917" s="11"/>
      <c r="C917" t="str">
        <f t="shared" si="28"/>
        <v/>
      </c>
      <c r="D917" t="str">
        <f t="shared" si="29"/>
        <v/>
      </c>
    </row>
    <row r="918" spans="1:4" x14ac:dyDescent="0.25">
      <c r="A918" s="11"/>
      <c r="C918" t="str">
        <f t="shared" si="28"/>
        <v/>
      </c>
      <c r="D918" t="str">
        <f t="shared" si="29"/>
        <v/>
      </c>
    </row>
    <row r="919" spans="1:4" x14ac:dyDescent="0.25">
      <c r="A919" s="11"/>
      <c r="C919" t="str">
        <f t="shared" si="28"/>
        <v/>
      </c>
      <c r="D919" t="str">
        <f t="shared" si="29"/>
        <v/>
      </c>
    </row>
    <row r="920" spans="1:4" x14ac:dyDescent="0.25">
      <c r="A920" s="11"/>
      <c r="C920" t="str">
        <f t="shared" si="28"/>
        <v/>
      </c>
      <c r="D920" t="str">
        <f t="shared" si="29"/>
        <v/>
      </c>
    </row>
    <row r="921" spans="1:4" x14ac:dyDescent="0.25">
      <c r="A921" s="11"/>
      <c r="C921" t="str">
        <f t="shared" si="28"/>
        <v/>
      </c>
      <c r="D921" t="str">
        <f t="shared" si="29"/>
        <v/>
      </c>
    </row>
    <row r="922" spans="1:4" x14ac:dyDescent="0.25">
      <c r="A922" s="11"/>
      <c r="C922" t="str">
        <f t="shared" si="28"/>
        <v/>
      </c>
      <c r="D922" t="str">
        <f t="shared" si="29"/>
        <v/>
      </c>
    </row>
    <row r="923" spans="1:4" x14ac:dyDescent="0.25">
      <c r="A923" s="11"/>
      <c r="C923" t="str">
        <f t="shared" si="28"/>
        <v/>
      </c>
      <c r="D923" t="str">
        <f t="shared" si="29"/>
        <v/>
      </c>
    </row>
    <row r="924" spans="1:4" x14ac:dyDescent="0.25">
      <c r="A924" s="11"/>
      <c r="C924" t="str">
        <f t="shared" si="28"/>
        <v/>
      </c>
      <c r="D924" t="str">
        <f t="shared" si="29"/>
        <v/>
      </c>
    </row>
    <row r="925" spans="1:4" x14ac:dyDescent="0.25">
      <c r="A925" s="11"/>
      <c r="C925" t="str">
        <f t="shared" si="28"/>
        <v/>
      </c>
      <c r="D925" t="str">
        <f t="shared" si="29"/>
        <v/>
      </c>
    </row>
    <row r="926" spans="1:4" x14ac:dyDescent="0.25">
      <c r="A926" s="11"/>
      <c r="C926" t="str">
        <f t="shared" si="28"/>
        <v/>
      </c>
      <c r="D926" t="str">
        <f t="shared" si="29"/>
        <v/>
      </c>
    </row>
    <row r="927" spans="1:4" x14ac:dyDescent="0.25">
      <c r="A927" s="11"/>
      <c r="C927" t="str">
        <f t="shared" si="28"/>
        <v/>
      </c>
      <c r="D927" t="str">
        <f t="shared" si="29"/>
        <v/>
      </c>
    </row>
    <row r="928" spans="1:4" x14ac:dyDescent="0.25">
      <c r="A928" s="11"/>
      <c r="C928" t="str">
        <f t="shared" si="28"/>
        <v/>
      </c>
      <c r="D928" t="str">
        <f t="shared" si="29"/>
        <v/>
      </c>
    </row>
    <row r="929" spans="1:4" x14ac:dyDescent="0.25">
      <c r="A929" s="11"/>
      <c r="C929" t="str">
        <f t="shared" si="28"/>
        <v/>
      </c>
      <c r="D929" t="str">
        <f t="shared" si="29"/>
        <v/>
      </c>
    </row>
    <row r="930" spans="1:4" x14ac:dyDescent="0.25">
      <c r="A930" s="11"/>
      <c r="C930" t="str">
        <f t="shared" si="28"/>
        <v/>
      </c>
      <c r="D930" t="str">
        <f t="shared" si="29"/>
        <v/>
      </c>
    </row>
    <row r="931" spans="1:4" x14ac:dyDescent="0.25">
      <c r="A931" s="11"/>
      <c r="C931" t="str">
        <f t="shared" si="28"/>
        <v/>
      </c>
      <c r="D931" t="str">
        <f t="shared" si="29"/>
        <v/>
      </c>
    </row>
    <row r="932" spans="1:4" x14ac:dyDescent="0.25">
      <c r="A932" s="11"/>
      <c r="C932" t="str">
        <f t="shared" si="28"/>
        <v/>
      </c>
      <c r="D932" t="str">
        <f t="shared" si="29"/>
        <v/>
      </c>
    </row>
    <row r="933" spans="1:4" x14ac:dyDescent="0.25">
      <c r="A933" s="11"/>
      <c r="C933" t="str">
        <f t="shared" si="28"/>
        <v/>
      </c>
      <c r="D933" t="str">
        <f t="shared" si="29"/>
        <v/>
      </c>
    </row>
    <row r="934" spans="1:4" x14ac:dyDescent="0.25">
      <c r="A934" s="11"/>
      <c r="C934" t="str">
        <f t="shared" si="28"/>
        <v/>
      </c>
      <c r="D934" t="str">
        <f t="shared" si="29"/>
        <v/>
      </c>
    </row>
    <row r="935" spans="1:4" x14ac:dyDescent="0.25">
      <c r="A935" s="11"/>
      <c r="C935" t="str">
        <f t="shared" si="28"/>
        <v/>
      </c>
      <c r="D935" t="str">
        <f t="shared" si="29"/>
        <v/>
      </c>
    </row>
    <row r="936" spans="1:4" x14ac:dyDescent="0.25">
      <c r="A936" s="11"/>
      <c r="C936" t="str">
        <f t="shared" si="28"/>
        <v/>
      </c>
      <c r="D936" t="str">
        <f t="shared" si="29"/>
        <v/>
      </c>
    </row>
    <row r="937" spans="1:4" x14ac:dyDescent="0.25">
      <c r="A937" s="11"/>
      <c r="C937" t="str">
        <f t="shared" si="28"/>
        <v/>
      </c>
      <c r="D937" t="str">
        <f t="shared" si="29"/>
        <v/>
      </c>
    </row>
    <row r="938" spans="1:4" x14ac:dyDescent="0.25">
      <c r="A938" s="11"/>
      <c r="C938" t="str">
        <f t="shared" si="28"/>
        <v/>
      </c>
      <c r="D938" t="str">
        <f t="shared" si="29"/>
        <v/>
      </c>
    </row>
    <row r="939" spans="1:4" x14ac:dyDescent="0.25">
      <c r="A939" s="11"/>
      <c r="C939" t="str">
        <f t="shared" si="28"/>
        <v/>
      </c>
      <c r="D939" t="str">
        <f t="shared" si="29"/>
        <v/>
      </c>
    </row>
    <row r="940" spans="1:4" x14ac:dyDescent="0.25">
      <c r="A940" s="11"/>
      <c r="C940" t="str">
        <f t="shared" si="28"/>
        <v/>
      </c>
      <c r="D940" t="str">
        <f t="shared" si="29"/>
        <v/>
      </c>
    </row>
    <row r="941" spans="1:4" x14ac:dyDescent="0.25">
      <c r="A941" s="11"/>
      <c r="C941" t="str">
        <f t="shared" si="28"/>
        <v/>
      </c>
      <c r="D941" t="str">
        <f t="shared" si="29"/>
        <v/>
      </c>
    </row>
    <row r="942" spans="1:4" x14ac:dyDescent="0.25">
      <c r="A942" s="11"/>
      <c r="C942" t="str">
        <f t="shared" si="28"/>
        <v/>
      </c>
      <c r="D942" t="str">
        <f t="shared" si="29"/>
        <v/>
      </c>
    </row>
    <row r="943" spans="1:4" x14ac:dyDescent="0.25">
      <c r="A943" s="11"/>
      <c r="C943" t="str">
        <f t="shared" si="28"/>
        <v/>
      </c>
      <c r="D943" t="str">
        <f t="shared" si="29"/>
        <v/>
      </c>
    </row>
    <row r="944" spans="1:4" x14ac:dyDescent="0.25">
      <c r="A944" s="11"/>
      <c r="C944" t="str">
        <f t="shared" si="28"/>
        <v/>
      </c>
      <c r="D944" t="str">
        <f t="shared" si="29"/>
        <v/>
      </c>
    </row>
    <row r="945" spans="1:4" x14ac:dyDescent="0.25">
      <c r="A945" s="11"/>
      <c r="C945" t="str">
        <f t="shared" si="28"/>
        <v/>
      </c>
      <c r="D945" t="str">
        <f t="shared" si="29"/>
        <v/>
      </c>
    </row>
    <row r="946" spans="1:4" x14ac:dyDescent="0.25">
      <c r="A946" s="11"/>
      <c r="C946" t="str">
        <f t="shared" si="28"/>
        <v/>
      </c>
      <c r="D946" t="str">
        <f t="shared" si="29"/>
        <v/>
      </c>
    </row>
    <row r="947" spans="1:4" x14ac:dyDescent="0.25">
      <c r="A947" s="11"/>
      <c r="C947" t="str">
        <f t="shared" si="28"/>
        <v/>
      </c>
      <c r="D947" t="str">
        <f t="shared" si="29"/>
        <v/>
      </c>
    </row>
    <row r="948" spans="1:4" x14ac:dyDescent="0.25">
      <c r="A948" s="11"/>
      <c r="C948" t="str">
        <f t="shared" si="28"/>
        <v/>
      </c>
      <c r="D948" t="str">
        <f t="shared" si="29"/>
        <v/>
      </c>
    </row>
    <row r="949" spans="1:4" x14ac:dyDescent="0.25">
      <c r="A949" s="11"/>
      <c r="C949" t="str">
        <f t="shared" si="28"/>
        <v/>
      </c>
      <c r="D949" t="str">
        <f t="shared" si="29"/>
        <v/>
      </c>
    </row>
    <row r="950" spans="1:4" x14ac:dyDescent="0.25">
      <c r="A950" s="11"/>
      <c r="C950" t="str">
        <f t="shared" si="28"/>
        <v/>
      </c>
      <c r="D950" t="str">
        <f t="shared" si="29"/>
        <v/>
      </c>
    </row>
    <row r="951" spans="1:4" x14ac:dyDescent="0.25">
      <c r="A951" s="11"/>
      <c r="C951" t="str">
        <f t="shared" si="28"/>
        <v/>
      </c>
      <c r="D951" t="str">
        <f t="shared" si="29"/>
        <v/>
      </c>
    </row>
    <row r="952" spans="1:4" x14ac:dyDescent="0.25">
      <c r="A952" s="11"/>
      <c r="C952" t="str">
        <f t="shared" si="28"/>
        <v/>
      </c>
      <c r="D952" t="str">
        <f t="shared" si="29"/>
        <v/>
      </c>
    </row>
    <row r="953" spans="1:4" x14ac:dyDescent="0.25">
      <c r="A953" s="11"/>
      <c r="C953" t="str">
        <f t="shared" si="28"/>
        <v/>
      </c>
      <c r="D953" t="str">
        <f t="shared" si="29"/>
        <v/>
      </c>
    </row>
    <row r="954" spans="1:4" x14ac:dyDescent="0.25">
      <c r="A954" s="11"/>
      <c r="C954" t="str">
        <f t="shared" si="28"/>
        <v/>
      </c>
      <c r="D954" t="str">
        <f t="shared" si="29"/>
        <v/>
      </c>
    </row>
    <row r="955" spans="1:4" x14ac:dyDescent="0.25">
      <c r="A955" s="11"/>
      <c r="C955" t="str">
        <f t="shared" si="28"/>
        <v/>
      </c>
      <c r="D955" t="str">
        <f t="shared" si="29"/>
        <v/>
      </c>
    </row>
    <row r="956" spans="1:4" x14ac:dyDescent="0.25">
      <c r="A956" s="11"/>
      <c r="C956" t="str">
        <f t="shared" si="28"/>
        <v/>
      </c>
      <c r="D956" t="str">
        <f t="shared" si="29"/>
        <v/>
      </c>
    </row>
    <row r="957" spans="1:4" x14ac:dyDescent="0.25">
      <c r="A957" s="11"/>
      <c r="C957" t="str">
        <f t="shared" si="28"/>
        <v/>
      </c>
      <c r="D957" t="str">
        <f t="shared" si="29"/>
        <v/>
      </c>
    </row>
    <row r="958" spans="1:4" x14ac:dyDescent="0.25">
      <c r="A958" s="11"/>
      <c r="C958" t="str">
        <f t="shared" si="28"/>
        <v/>
      </c>
      <c r="D958" t="str">
        <f t="shared" si="29"/>
        <v/>
      </c>
    </row>
    <row r="959" spans="1:4" x14ac:dyDescent="0.25">
      <c r="A959" s="11"/>
      <c r="C959" t="str">
        <f t="shared" si="28"/>
        <v/>
      </c>
      <c r="D959" t="str">
        <f t="shared" si="29"/>
        <v/>
      </c>
    </row>
    <row r="960" spans="1:4" x14ac:dyDescent="0.25">
      <c r="A960" s="11"/>
      <c r="C960" t="str">
        <f t="shared" si="28"/>
        <v/>
      </c>
      <c r="D960" t="str">
        <f t="shared" si="29"/>
        <v/>
      </c>
    </row>
    <row r="961" spans="1:4" x14ac:dyDescent="0.25">
      <c r="A961" s="11"/>
      <c r="C961" t="str">
        <f t="shared" si="28"/>
        <v/>
      </c>
      <c r="D961" t="str">
        <f t="shared" si="29"/>
        <v/>
      </c>
    </row>
    <row r="962" spans="1:4" x14ac:dyDescent="0.25">
      <c r="A962" s="11"/>
      <c r="C962" t="str">
        <f t="shared" si="28"/>
        <v/>
      </c>
      <c r="D962" t="str">
        <f t="shared" si="29"/>
        <v/>
      </c>
    </row>
    <row r="963" spans="1:4" x14ac:dyDescent="0.25">
      <c r="A963" s="11"/>
      <c r="C963" t="str">
        <f t="shared" ref="C963:C1010" si="30">IF(A963="", "", YEAR(A963))</f>
        <v/>
      </c>
      <c r="D963" t="str">
        <f t="shared" ref="D963:D1026" si="31">IF(A963="", "", TEXT(A963, "MMMM"))</f>
        <v/>
      </c>
    </row>
    <row r="964" spans="1:4" x14ac:dyDescent="0.25">
      <c r="A964" s="11"/>
      <c r="C964" t="str">
        <f t="shared" si="30"/>
        <v/>
      </c>
      <c r="D964" t="str">
        <f t="shared" si="31"/>
        <v/>
      </c>
    </row>
    <row r="965" spans="1:4" x14ac:dyDescent="0.25">
      <c r="A965" s="11"/>
      <c r="C965" t="str">
        <f t="shared" si="30"/>
        <v/>
      </c>
      <c r="D965" t="str">
        <f t="shared" si="31"/>
        <v/>
      </c>
    </row>
    <row r="966" spans="1:4" x14ac:dyDescent="0.25">
      <c r="A966" s="11"/>
      <c r="C966" t="str">
        <f t="shared" si="30"/>
        <v/>
      </c>
      <c r="D966" t="str">
        <f t="shared" si="31"/>
        <v/>
      </c>
    </row>
    <row r="967" spans="1:4" x14ac:dyDescent="0.25">
      <c r="A967" s="11"/>
      <c r="C967" t="str">
        <f t="shared" si="30"/>
        <v/>
      </c>
      <c r="D967" t="str">
        <f t="shared" si="31"/>
        <v/>
      </c>
    </row>
    <row r="968" spans="1:4" x14ac:dyDescent="0.25">
      <c r="A968" s="11"/>
      <c r="C968" t="str">
        <f t="shared" si="30"/>
        <v/>
      </c>
      <c r="D968" t="str">
        <f t="shared" si="31"/>
        <v/>
      </c>
    </row>
    <row r="969" spans="1:4" x14ac:dyDescent="0.25">
      <c r="A969" s="11"/>
      <c r="C969" t="str">
        <f t="shared" si="30"/>
        <v/>
      </c>
      <c r="D969" t="str">
        <f t="shared" si="31"/>
        <v/>
      </c>
    </row>
    <row r="970" spans="1:4" x14ac:dyDescent="0.25">
      <c r="A970" s="11"/>
      <c r="C970" t="str">
        <f t="shared" si="30"/>
        <v/>
      </c>
      <c r="D970" t="str">
        <f t="shared" si="31"/>
        <v/>
      </c>
    </row>
    <row r="971" spans="1:4" x14ac:dyDescent="0.25">
      <c r="A971" s="11"/>
      <c r="C971" t="str">
        <f t="shared" si="30"/>
        <v/>
      </c>
      <c r="D971" t="str">
        <f t="shared" si="31"/>
        <v/>
      </c>
    </row>
    <row r="972" spans="1:4" x14ac:dyDescent="0.25">
      <c r="A972" s="11"/>
      <c r="C972" t="str">
        <f t="shared" si="30"/>
        <v/>
      </c>
      <c r="D972" t="str">
        <f t="shared" si="31"/>
        <v/>
      </c>
    </row>
    <row r="973" spans="1:4" x14ac:dyDescent="0.25">
      <c r="A973" s="11"/>
      <c r="C973" t="str">
        <f t="shared" si="30"/>
        <v/>
      </c>
      <c r="D973" t="str">
        <f t="shared" si="31"/>
        <v/>
      </c>
    </row>
    <row r="974" spans="1:4" x14ac:dyDescent="0.25">
      <c r="A974" s="11"/>
      <c r="C974" t="str">
        <f t="shared" si="30"/>
        <v/>
      </c>
      <c r="D974" t="str">
        <f t="shared" si="31"/>
        <v/>
      </c>
    </row>
    <row r="975" spans="1:4" x14ac:dyDescent="0.25">
      <c r="A975" s="11"/>
      <c r="C975" t="str">
        <f t="shared" si="30"/>
        <v/>
      </c>
      <c r="D975" t="str">
        <f t="shared" si="31"/>
        <v/>
      </c>
    </row>
    <row r="976" spans="1:4" x14ac:dyDescent="0.25">
      <c r="A976" s="11"/>
      <c r="C976" t="str">
        <f t="shared" si="30"/>
        <v/>
      </c>
      <c r="D976" t="str">
        <f t="shared" si="31"/>
        <v/>
      </c>
    </row>
    <row r="977" spans="1:4" x14ac:dyDescent="0.25">
      <c r="A977" s="11"/>
      <c r="C977" t="str">
        <f t="shared" si="30"/>
        <v/>
      </c>
      <c r="D977" t="str">
        <f t="shared" si="31"/>
        <v/>
      </c>
    </row>
    <row r="978" spans="1:4" x14ac:dyDescent="0.25">
      <c r="A978" s="11"/>
      <c r="C978" t="str">
        <f t="shared" si="30"/>
        <v/>
      </c>
      <c r="D978" t="str">
        <f t="shared" si="31"/>
        <v/>
      </c>
    </row>
    <row r="979" spans="1:4" x14ac:dyDescent="0.25">
      <c r="A979" s="11"/>
      <c r="C979" t="str">
        <f t="shared" si="30"/>
        <v/>
      </c>
      <c r="D979" t="str">
        <f t="shared" si="31"/>
        <v/>
      </c>
    </row>
    <row r="980" spans="1:4" x14ac:dyDescent="0.25">
      <c r="A980" s="11"/>
      <c r="C980" t="str">
        <f t="shared" si="30"/>
        <v/>
      </c>
      <c r="D980" t="str">
        <f t="shared" si="31"/>
        <v/>
      </c>
    </row>
    <row r="981" spans="1:4" x14ac:dyDescent="0.25">
      <c r="A981" s="11"/>
      <c r="C981" t="str">
        <f t="shared" si="30"/>
        <v/>
      </c>
      <c r="D981" t="str">
        <f t="shared" si="31"/>
        <v/>
      </c>
    </row>
    <row r="982" spans="1:4" x14ac:dyDescent="0.25">
      <c r="A982" s="11"/>
      <c r="C982" t="str">
        <f t="shared" si="30"/>
        <v/>
      </c>
      <c r="D982" t="str">
        <f t="shared" si="31"/>
        <v/>
      </c>
    </row>
    <row r="983" spans="1:4" x14ac:dyDescent="0.25">
      <c r="A983" s="11"/>
      <c r="C983" t="str">
        <f t="shared" si="30"/>
        <v/>
      </c>
      <c r="D983" t="str">
        <f t="shared" si="31"/>
        <v/>
      </c>
    </row>
    <row r="984" spans="1:4" x14ac:dyDescent="0.25">
      <c r="A984" s="11"/>
      <c r="C984" t="str">
        <f t="shared" si="30"/>
        <v/>
      </c>
      <c r="D984" t="str">
        <f t="shared" si="31"/>
        <v/>
      </c>
    </row>
    <row r="985" spans="1:4" x14ac:dyDescent="0.25">
      <c r="A985" s="11"/>
      <c r="C985" t="str">
        <f t="shared" si="30"/>
        <v/>
      </c>
      <c r="D985" t="str">
        <f t="shared" si="31"/>
        <v/>
      </c>
    </row>
    <row r="986" spans="1:4" x14ac:dyDescent="0.25">
      <c r="A986" s="11"/>
      <c r="C986" t="str">
        <f t="shared" si="30"/>
        <v/>
      </c>
      <c r="D986" t="str">
        <f t="shared" si="31"/>
        <v/>
      </c>
    </row>
    <row r="987" spans="1:4" x14ac:dyDescent="0.25">
      <c r="A987" s="11"/>
      <c r="C987" t="str">
        <f t="shared" si="30"/>
        <v/>
      </c>
      <c r="D987" t="str">
        <f t="shared" si="31"/>
        <v/>
      </c>
    </row>
    <row r="988" spans="1:4" x14ac:dyDescent="0.25">
      <c r="A988" s="11"/>
      <c r="C988" t="str">
        <f t="shared" si="30"/>
        <v/>
      </c>
      <c r="D988" t="str">
        <f t="shared" si="31"/>
        <v/>
      </c>
    </row>
    <row r="989" spans="1:4" x14ac:dyDescent="0.25">
      <c r="A989" s="11"/>
      <c r="C989" t="str">
        <f t="shared" si="30"/>
        <v/>
      </c>
      <c r="D989" t="str">
        <f t="shared" si="31"/>
        <v/>
      </c>
    </row>
    <row r="990" spans="1:4" x14ac:dyDescent="0.25">
      <c r="A990" s="11"/>
      <c r="C990" t="str">
        <f t="shared" si="30"/>
        <v/>
      </c>
      <c r="D990" t="str">
        <f t="shared" si="31"/>
        <v/>
      </c>
    </row>
    <row r="991" spans="1:4" x14ac:dyDescent="0.25">
      <c r="A991" s="11"/>
      <c r="C991" t="str">
        <f t="shared" si="30"/>
        <v/>
      </c>
      <c r="D991" t="str">
        <f t="shared" si="31"/>
        <v/>
      </c>
    </row>
    <row r="992" spans="1:4" x14ac:dyDescent="0.25">
      <c r="A992" s="11"/>
      <c r="C992" t="str">
        <f t="shared" si="30"/>
        <v/>
      </c>
      <c r="D992" t="str">
        <f t="shared" si="31"/>
        <v/>
      </c>
    </row>
    <row r="993" spans="1:4" x14ac:dyDescent="0.25">
      <c r="A993" s="11"/>
      <c r="C993" t="str">
        <f t="shared" si="30"/>
        <v/>
      </c>
      <c r="D993" t="str">
        <f t="shared" si="31"/>
        <v/>
      </c>
    </row>
    <row r="994" spans="1:4" x14ac:dyDescent="0.25">
      <c r="A994" s="11"/>
      <c r="C994" t="str">
        <f t="shared" si="30"/>
        <v/>
      </c>
      <c r="D994" t="str">
        <f t="shared" si="31"/>
        <v/>
      </c>
    </row>
    <row r="995" spans="1:4" x14ac:dyDescent="0.25">
      <c r="A995" s="11"/>
      <c r="C995" t="str">
        <f t="shared" si="30"/>
        <v/>
      </c>
      <c r="D995" t="str">
        <f t="shared" si="31"/>
        <v/>
      </c>
    </row>
    <row r="996" spans="1:4" x14ac:dyDescent="0.25">
      <c r="A996" s="11"/>
      <c r="C996" t="str">
        <f t="shared" si="30"/>
        <v/>
      </c>
      <c r="D996" t="str">
        <f t="shared" si="31"/>
        <v/>
      </c>
    </row>
    <row r="997" spans="1:4" x14ac:dyDescent="0.25">
      <c r="A997" s="11"/>
      <c r="C997" t="str">
        <f t="shared" si="30"/>
        <v/>
      </c>
      <c r="D997" t="str">
        <f t="shared" si="31"/>
        <v/>
      </c>
    </row>
    <row r="998" spans="1:4" x14ac:dyDescent="0.25">
      <c r="A998" s="11"/>
      <c r="C998" t="str">
        <f t="shared" si="30"/>
        <v/>
      </c>
      <c r="D998" t="str">
        <f t="shared" si="31"/>
        <v/>
      </c>
    </row>
    <row r="999" spans="1:4" x14ac:dyDescent="0.25">
      <c r="A999" s="11"/>
      <c r="C999" t="str">
        <f t="shared" si="30"/>
        <v/>
      </c>
      <c r="D999" t="str">
        <f t="shared" si="31"/>
        <v/>
      </c>
    </row>
    <row r="1000" spans="1:4" x14ac:dyDescent="0.25">
      <c r="A1000" s="11"/>
      <c r="C1000" t="str">
        <f t="shared" si="30"/>
        <v/>
      </c>
      <c r="D1000" t="str">
        <f t="shared" si="31"/>
        <v/>
      </c>
    </row>
    <row r="1001" spans="1:4" x14ac:dyDescent="0.25">
      <c r="A1001" s="11"/>
      <c r="C1001" t="str">
        <f t="shared" si="30"/>
        <v/>
      </c>
      <c r="D1001" t="str">
        <f t="shared" si="31"/>
        <v/>
      </c>
    </row>
    <row r="1002" spans="1:4" x14ac:dyDescent="0.25">
      <c r="A1002" s="11"/>
      <c r="C1002" t="str">
        <f t="shared" si="30"/>
        <v/>
      </c>
      <c r="D1002" t="str">
        <f t="shared" si="31"/>
        <v/>
      </c>
    </row>
    <row r="1003" spans="1:4" x14ac:dyDescent="0.25">
      <c r="A1003" s="11"/>
      <c r="C1003" t="str">
        <f t="shared" si="30"/>
        <v/>
      </c>
      <c r="D1003" t="str">
        <f t="shared" si="31"/>
        <v/>
      </c>
    </row>
    <row r="1004" spans="1:4" x14ac:dyDescent="0.25">
      <c r="A1004" s="11"/>
      <c r="C1004" t="str">
        <f t="shared" si="30"/>
        <v/>
      </c>
      <c r="D1004" t="str">
        <f t="shared" si="31"/>
        <v/>
      </c>
    </row>
    <row r="1005" spans="1:4" x14ac:dyDescent="0.25">
      <c r="A1005" s="11"/>
      <c r="C1005" t="str">
        <f t="shared" si="30"/>
        <v/>
      </c>
      <c r="D1005" t="str">
        <f t="shared" si="31"/>
        <v/>
      </c>
    </row>
    <row r="1006" spans="1:4" x14ac:dyDescent="0.25">
      <c r="A1006" s="11"/>
      <c r="C1006" t="str">
        <f t="shared" si="30"/>
        <v/>
      </c>
      <c r="D1006" t="str">
        <f t="shared" si="31"/>
        <v/>
      </c>
    </row>
    <row r="1007" spans="1:4" x14ac:dyDescent="0.25">
      <c r="A1007" s="11"/>
      <c r="C1007" t="str">
        <f t="shared" si="30"/>
        <v/>
      </c>
      <c r="D1007" t="str">
        <f t="shared" si="31"/>
        <v/>
      </c>
    </row>
    <row r="1008" spans="1:4" x14ac:dyDescent="0.25">
      <c r="A1008" s="11"/>
      <c r="C1008" t="str">
        <f t="shared" si="30"/>
        <v/>
      </c>
      <c r="D1008" t="str">
        <f t="shared" si="31"/>
        <v/>
      </c>
    </row>
    <row r="1009" spans="1:4" x14ac:dyDescent="0.25">
      <c r="A1009" s="11"/>
      <c r="C1009" t="str">
        <f t="shared" si="30"/>
        <v/>
      </c>
      <c r="D1009" t="str">
        <f t="shared" si="31"/>
        <v/>
      </c>
    </row>
    <row r="1010" spans="1:4" x14ac:dyDescent="0.25">
      <c r="A1010" s="11"/>
      <c r="C1010" t="str">
        <f t="shared" si="30"/>
        <v/>
      </c>
      <c r="D1010" t="str">
        <f t="shared" si="31"/>
        <v/>
      </c>
    </row>
    <row r="1011" spans="1:4" x14ac:dyDescent="0.25">
      <c r="A1011" s="11"/>
      <c r="C1011" t="str">
        <f>IF(A1011="", "", YEAR(A1011))</f>
        <v/>
      </c>
      <c r="D1011" t="str">
        <f t="shared" si="31"/>
        <v/>
      </c>
    </row>
    <row r="1012" spans="1:4" x14ac:dyDescent="0.25">
      <c r="A1012" s="11"/>
      <c r="C1012" t="str">
        <f t="shared" ref="C1012:C1075" si="32">IF(A1012="", "", YEAR(A1012))</f>
        <v/>
      </c>
      <c r="D1012" t="str">
        <f t="shared" si="31"/>
        <v/>
      </c>
    </row>
    <row r="1013" spans="1:4" x14ac:dyDescent="0.25">
      <c r="A1013" s="11"/>
      <c r="C1013" t="str">
        <f t="shared" si="32"/>
        <v/>
      </c>
      <c r="D1013" t="str">
        <f t="shared" si="31"/>
        <v/>
      </c>
    </row>
    <row r="1014" spans="1:4" x14ac:dyDescent="0.25">
      <c r="A1014" s="11"/>
      <c r="C1014" t="str">
        <f t="shared" si="32"/>
        <v/>
      </c>
      <c r="D1014" t="str">
        <f t="shared" si="31"/>
        <v/>
      </c>
    </row>
    <row r="1015" spans="1:4" x14ac:dyDescent="0.25">
      <c r="A1015" s="11"/>
      <c r="C1015" t="str">
        <f t="shared" si="32"/>
        <v/>
      </c>
      <c r="D1015" t="str">
        <f t="shared" si="31"/>
        <v/>
      </c>
    </row>
    <row r="1016" spans="1:4" x14ac:dyDescent="0.25">
      <c r="A1016" s="11"/>
      <c r="C1016" t="str">
        <f t="shared" si="32"/>
        <v/>
      </c>
      <c r="D1016" t="str">
        <f t="shared" si="31"/>
        <v/>
      </c>
    </row>
    <row r="1017" spans="1:4" x14ac:dyDescent="0.25">
      <c r="A1017" s="11"/>
      <c r="C1017" t="str">
        <f t="shared" si="32"/>
        <v/>
      </c>
      <c r="D1017" t="str">
        <f t="shared" si="31"/>
        <v/>
      </c>
    </row>
    <row r="1018" spans="1:4" x14ac:dyDescent="0.25">
      <c r="A1018" s="11"/>
      <c r="C1018" t="str">
        <f t="shared" si="32"/>
        <v/>
      </c>
      <c r="D1018" t="str">
        <f t="shared" si="31"/>
        <v/>
      </c>
    </row>
    <row r="1019" spans="1:4" x14ac:dyDescent="0.25">
      <c r="A1019" s="11"/>
      <c r="C1019" t="str">
        <f t="shared" si="32"/>
        <v/>
      </c>
      <c r="D1019" t="str">
        <f t="shared" si="31"/>
        <v/>
      </c>
    </row>
    <row r="1020" spans="1:4" x14ac:dyDescent="0.25">
      <c r="A1020" s="11"/>
      <c r="C1020" t="str">
        <f t="shared" si="32"/>
        <v/>
      </c>
      <c r="D1020" t="str">
        <f t="shared" si="31"/>
        <v/>
      </c>
    </row>
    <row r="1021" spans="1:4" x14ac:dyDescent="0.25">
      <c r="A1021" s="11"/>
      <c r="C1021" t="str">
        <f t="shared" si="32"/>
        <v/>
      </c>
      <c r="D1021" t="str">
        <f t="shared" si="31"/>
        <v/>
      </c>
    </row>
    <row r="1022" spans="1:4" x14ac:dyDescent="0.25">
      <c r="A1022" s="11"/>
      <c r="C1022" t="str">
        <f t="shared" si="32"/>
        <v/>
      </c>
      <c r="D1022" t="str">
        <f t="shared" si="31"/>
        <v/>
      </c>
    </row>
    <row r="1023" spans="1:4" x14ac:dyDescent="0.25">
      <c r="A1023" s="11"/>
      <c r="C1023" t="str">
        <f t="shared" si="32"/>
        <v/>
      </c>
      <c r="D1023" t="str">
        <f t="shared" si="31"/>
        <v/>
      </c>
    </row>
    <row r="1024" spans="1:4" x14ac:dyDescent="0.25">
      <c r="A1024" s="11"/>
      <c r="C1024" t="str">
        <f t="shared" si="32"/>
        <v/>
      </c>
      <c r="D1024" t="str">
        <f t="shared" si="31"/>
        <v/>
      </c>
    </row>
    <row r="1025" spans="1:4" x14ac:dyDescent="0.25">
      <c r="A1025" s="11"/>
      <c r="C1025" t="str">
        <f t="shared" si="32"/>
        <v/>
      </c>
      <c r="D1025" t="str">
        <f t="shared" si="31"/>
        <v/>
      </c>
    </row>
    <row r="1026" spans="1:4" x14ac:dyDescent="0.25">
      <c r="A1026" s="11"/>
      <c r="C1026" t="str">
        <f t="shared" si="32"/>
        <v/>
      </c>
      <c r="D1026" t="str">
        <f t="shared" si="31"/>
        <v/>
      </c>
    </row>
    <row r="1027" spans="1:4" x14ac:dyDescent="0.25">
      <c r="A1027" s="11"/>
      <c r="C1027" t="str">
        <f t="shared" si="32"/>
        <v/>
      </c>
      <c r="D1027" t="str">
        <f t="shared" ref="D1027:D1090" si="33">IF(A1027="", "", TEXT(A1027, "MMMM"))</f>
        <v/>
      </c>
    </row>
    <row r="1028" spans="1:4" x14ac:dyDescent="0.25">
      <c r="A1028" s="11"/>
      <c r="C1028" t="str">
        <f t="shared" si="32"/>
        <v/>
      </c>
      <c r="D1028" t="str">
        <f t="shared" si="33"/>
        <v/>
      </c>
    </row>
    <row r="1029" spans="1:4" x14ac:dyDescent="0.25">
      <c r="A1029" s="11"/>
      <c r="C1029" t="str">
        <f t="shared" si="32"/>
        <v/>
      </c>
      <c r="D1029" t="str">
        <f t="shared" si="33"/>
        <v/>
      </c>
    </row>
    <row r="1030" spans="1:4" x14ac:dyDescent="0.25">
      <c r="A1030" s="11"/>
      <c r="C1030" t="str">
        <f t="shared" si="32"/>
        <v/>
      </c>
      <c r="D1030" t="str">
        <f t="shared" si="33"/>
        <v/>
      </c>
    </row>
    <row r="1031" spans="1:4" x14ac:dyDescent="0.25">
      <c r="A1031" s="11"/>
      <c r="C1031" t="str">
        <f t="shared" si="32"/>
        <v/>
      </c>
      <c r="D1031" t="str">
        <f t="shared" si="33"/>
        <v/>
      </c>
    </row>
    <row r="1032" spans="1:4" x14ac:dyDescent="0.25">
      <c r="A1032" s="11"/>
      <c r="C1032" t="str">
        <f t="shared" si="32"/>
        <v/>
      </c>
      <c r="D1032" t="str">
        <f t="shared" si="33"/>
        <v/>
      </c>
    </row>
    <row r="1033" spans="1:4" x14ac:dyDescent="0.25">
      <c r="A1033" s="11"/>
      <c r="C1033" t="str">
        <f t="shared" si="32"/>
        <v/>
      </c>
      <c r="D1033" t="str">
        <f t="shared" si="33"/>
        <v/>
      </c>
    </row>
    <row r="1034" spans="1:4" x14ac:dyDescent="0.25">
      <c r="A1034" s="11"/>
      <c r="C1034" t="str">
        <f t="shared" si="32"/>
        <v/>
      </c>
      <c r="D1034" t="str">
        <f t="shared" si="33"/>
        <v/>
      </c>
    </row>
    <row r="1035" spans="1:4" x14ac:dyDescent="0.25">
      <c r="A1035" s="11"/>
      <c r="C1035" t="str">
        <f t="shared" si="32"/>
        <v/>
      </c>
      <c r="D1035" t="str">
        <f t="shared" si="33"/>
        <v/>
      </c>
    </row>
    <row r="1036" spans="1:4" x14ac:dyDescent="0.25">
      <c r="A1036" s="11"/>
      <c r="C1036" t="str">
        <f t="shared" si="32"/>
        <v/>
      </c>
      <c r="D1036" t="str">
        <f t="shared" si="33"/>
        <v/>
      </c>
    </row>
    <row r="1037" spans="1:4" x14ac:dyDescent="0.25">
      <c r="A1037" s="11"/>
      <c r="C1037" t="str">
        <f t="shared" si="32"/>
        <v/>
      </c>
      <c r="D1037" t="str">
        <f t="shared" si="33"/>
        <v/>
      </c>
    </row>
    <row r="1038" spans="1:4" x14ac:dyDescent="0.25">
      <c r="A1038" s="11"/>
      <c r="C1038" t="str">
        <f t="shared" si="32"/>
        <v/>
      </c>
      <c r="D1038" t="str">
        <f t="shared" si="33"/>
        <v/>
      </c>
    </row>
    <row r="1039" spans="1:4" x14ac:dyDescent="0.25">
      <c r="A1039" s="11"/>
      <c r="C1039" t="str">
        <f t="shared" si="32"/>
        <v/>
      </c>
      <c r="D1039" t="str">
        <f t="shared" si="33"/>
        <v/>
      </c>
    </row>
    <row r="1040" spans="1:4" x14ac:dyDescent="0.25">
      <c r="A1040" s="11"/>
      <c r="C1040" t="str">
        <f t="shared" si="32"/>
        <v/>
      </c>
      <c r="D1040" t="str">
        <f t="shared" si="33"/>
        <v/>
      </c>
    </row>
    <row r="1041" spans="1:4" x14ac:dyDescent="0.25">
      <c r="A1041" s="11"/>
      <c r="C1041" t="str">
        <f t="shared" si="32"/>
        <v/>
      </c>
      <c r="D1041" t="str">
        <f t="shared" si="33"/>
        <v/>
      </c>
    </row>
    <row r="1042" spans="1:4" x14ac:dyDescent="0.25">
      <c r="A1042" s="11"/>
      <c r="C1042" t="str">
        <f t="shared" si="32"/>
        <v/>
      </c>
      <c r="D1042" t="str">
        <f t="shared" si="33"/>
        <v/>
      </c>
    </row>
    <row r="1043" spans="1:4" x14ac:dyDescent="0.25">
      <c r="A1043" s="11"/>
      <c r="C1043" t="str">
        <f t="shared" si="32"/>
        <v/>
      </c>
      <c r="D1043" t="str">
        <f t="shared" si="33"/>
        <v/>
      </c>
    </row>
    <row r="1044" spans="1:4" x14ac:dyDescent="0.25">
      <c r="A1044" s="11"/>
      <c r="C1044" t="str">
        <f t="shared" si="32"/>
        <v/>
      </c>
      <c r="D1044" t="str">
        <f t="shared" si="33"/>
        <v/>
      </c>
    </row>
    <row r="1045" spans="1:4" x14ac:dyDescent="0.25">
      <c r="A1045" s="11"/>
      <c r="C1045" t="str">
        <f t="shared" si="32"/>
        <v/>
      </c>
      <c r="D1045" t="str">
        <f t="shared" si="33"/>
        <v/>
      </c>
    </row>
    <row r="1046" spans="1:4" x14ac:dyDescent="0.25">
      <c r="A1046" s="11"/>
      <c r="C1046" t="str">
        <f t="shared" si="32"/>
        <v/>
      </c>
      <c r="D1046" t="str">
        <f t="shared" si="33"/>
        <v/>
      </c>
    </row>
    <row r="1047" spans="1:4" x14ac:dyDescent="0.25">
      <c r="A1047" s="11"/>
      <c r="C1047" t="str">
        <f t="shared" si="32"/>
        <v/>
      </c>
      <c r="D1047" t="str">
        <f t="shared" si="33"/>
        <v/>
      </c>
    </row>
    <row r="1048" spans="1:4" x14ac:dyDescent="0.25">
      <c r="A1048" s="11"/>
      <c r="C1048" t="str">
        <f t="shared" si="32"/>
        <v/>
      </c>
      <c r="D1048" t="str">
        <f t="shared" si="33"/>
        <v/>
      </c>
    </row>
    <row r="1049" spans="1:4" x14ac:dyDescent="0.25">
      <c r="A1049" s="11"/>
      <c r="C1049" t="str">
        <f t="shared" si="32"/>
        <v/>
      </c>
      <c r="D1049" t="str">
        <f t="shared" si="33"/>
        <v/>
      </c>
    </row>
    <row r="1050" spans="1:4" x14ac:dyDescent="0.25">
      <c r="A1050" s="11"/>
      <c r="C1050" t="str">
        <f t="shared" si="32"/>
        <v/>
      </c>
      <c r="D1050" t="str">
        <f t="shared" si="33"/>
        <v/>
      </c>
    </row>
    <row r="1051" spans="1:4" x14ac:dyDescent="0.25">
      <c r="A1051" s="11"/>
      <c r="C1051" t="str">
        <f t="shared" si="32"/>
        <v/>
      </c>
      <c r="D1051" t="str">
        <f t="shared" si="33"/>
        <v/>
      </c>
    </row>
    <row r="1052" spans="1:4" x14ac:dyDescent="0.25">
      <c r="A1052" s="11"/>
      <c r="C1052" t="str">
        <f t="shared" si="32"/>
        <v/>
      </c>
      <c r="D1052" t="str">
        <f t="shared" si="33"/>
        <v/>
      </c>
    </row>
    <row r="1053" spans="1:4" x14ac:dyDescent="0.25">
      <c r="A1053" s="11"/>
      <c r="C1053" t="str">
        <f t="shared" si="32"/>
        <v/>
      </c>
      <c r="D1053" t="str">
        <f t="shared" si="33"/>
        <v/>
      </c>
    </row>
    <row r="1054" spans="1:4" x14ac:dyDescent="0.25">
      <c r="A1054" s="11"/>
      <c r="C1054" t="str">
        <f t="shared" si="32"/>
        <v/>
      </c>
      <c r="D1054" t="str">
        <f t="shared" si="33"/>
        <v/>
      </c>
    </row>
    <row r="1055" spans="1:4" x14ac:dyDescent="0.25">
      <c r="A1055" s="11"/>
      <c r="C1055" t="str">
        <f t="shared" si="32"/>
        <v/>
      </c>
      <c r="D1055" t="str">
        <f t="shared" si="33"/>
        <v/>
      </c>
    </row>
    <row r="1056" spans="1:4" x14ac:dyDescent="0.25">
      <c r="A1056" s="11"/>
      <c r="C1056" t="str">
        <f t="shared" si="32"/>
        <v/>
      </c>
      <c r="D1056" t="str">
        <f t="shared" si="33"/>
        <v/>
      </c>
    </row>
    <row r="1057" spans="1:4" x14ac:dyDescent="0.25">
      <c r="A1057" s="11"/>
      <c r="C1057" t="str">
        <f t="shared" si="32"/>
        <v/>
      </c>
      <c r="D1057" t="str">
        <f t="shared" si="33"/>
        <v/>
      </c>
    </row>
    <row r="1058" spans="1:4" x14ac:dyDescent="0.25">
      <c r="A1058" s="11"/>
      <c r="C1058" t="str">
        <f t="shared" si="32"/>
        <v/>
      </c>
      <c r="D1058" t="str">
        <f t="shared" si="33"/>
        <v/>
      </c>
    </row>
    <row r="1059" spans="1:4" x14ac:dyDescent="0.25">
      <c r="A1059" s="11"/>
      <c r="C1059" t="str">
        <f t="shared" si="32"/>
        <v/>
      </c>
      <c r="D1059" t="str">
        <f t="shared" si="33"/>
        <v/>
      </c>
    </row>
    <row r="1060" spans="1:4" x14ac:dyDescent="0.25">
      <c r="A1060" s="11"/>
      <c r="C1060" t="str">
        <f t="shared" si="32"/>
        <v/>
      </c>
      <c r="D1060" t="str">
        <f t="shared" si="33"/>
        <v/>
      </c>
    </row>
    <row r="1061" spans="1:4" x14ac:dyDescent="0.25">
      <c r="A1061" s="11"/>
      <c r="C1061" t="str">
        <f t="shared" si="32"/>
        <v/>
      </c>
      <c r="D1061" t="str">
        <f t="shared" si="33"/>
        <v/>
      </c>
    </row>
    <row r="1062" spans="1:4" x14ac:dyDescent="0.25">
      <c r="A1062" s="11"/>
      <c r="C1062" t="str">
        <f t="shared" si="32"/>
        <v/>
      </c>
      <c r="D1062" t="str">
        <f t="shared" si="33"/>
        <v/>
      </c>
    </row>
    <row r="1063" spans="1:4" x14ac:dyDescent="0.25">
      <c r="A1063" s="11"/>
      <c r="C1063" t="str">
        <f t="shared" si="32"/>
        <v/>
      </c>
      <c r="D1063" t="str">
        <f t="shared" si="33"/>
        <v/>
      </c>
    </row>
    <row r="1064" spans="1:4" x14ac:dyDescent="0.25">
      <c r="A1064" s="11"/>
      <c r="C1064" t="str">
        <f t="shared" si="32"/>
        <v/>
      </c>
      <c r="D1064" t="str">
        <f t="shared" si="33"/>
        <v/>
      </c>
    </row>
    <row r="1065" spans="1:4" x14ac:dyDescent="0.25">
      <c r="A1065" s="11"/>
      <c r="C1065" t="str">
        <f t="shared" si="32"/>
        <v/>
      </c>
      <c r="D1065" t="str">
        <f t="shared" si="33"/>
        <v/>
      </c>
    </row>
    <row r="1066" spans="1:4" x14ac:dyDescent="0.25">
      <c r="A1066" s="11"/>
      <c r="C1066" t="str">
        <f t="shared" si="32"/>
        <v/>
      </c>
      <c r="D1066" t="str">
        <f t="shared" si="33"/>
        <v/>
      </c>
    </row>
    <row r="1067" spans="1:4" x14ac:dyDescent="0.25">
      <c r="A1067" s="11"/>
      <c r="C1067" t="str">
        <f t="shared" si="32"/>
        <v/>
      </c>
      <c r="D1067" t="str">
        <f t="shared" si="33"/>
        <v/>
      </c>
    </row>
    <row r="1068" spans="1:4" x14ac:dyDescent="0.25">
      <c r="A1068" s="11"/>
      <c r="C1068" t="str">
        <f t="shared" si="32"/>
        <v/>
      </c>
      <c r="D1068" t="str">
        <f t="shared" si="33"/>
        <v/>
      </c>
    </row>
    <row r="1069" spans="1:4" x14ac:dyDescent="0.25">
      <c r="A1069" s="11"/>
      <c r="C1069" t="str">
        <f t="shared" si="32"/>
        <v/>
      </c>
      <c r="D1069" t="str">
        <f t="shared" si="33"/>
        <v/>
      </c>
    </row>
    <row r="1070" spans="1:4" x14ac:dyDescent="0.25">
      <c r="A1070" s="11"/>
      <c r="C1070" t="str">
        <f t="shared" si="32"/>
        <v/>
      </c>
      <c r="D1070" t="str">
        <f t="shared" si="33"/>
        <v/>
      </c>
    </row>
    <row r="1071" spans="1:4" x14ac:dyDescent="0.25">
      <c r="A1071" s="11"/>
      <c r="C1071" t="str">
        <f t="shared" si="32"/>
        <v/>
      </c>
      <c r="D1071" t="str">
        <f t="shared" si="33"/>
        <v/>
      </c>
    </row>
    <row r="1072" spans="1:4" x14ac:dyDescent="0.25">
      <c r="A1072" s="11"/>
      <c r="C1072" t="str">
        <f t="shared" si="32"/>
        <v/>
      </c>
      <c r="D1072" t="str">
        <f t="shared" si="33"/>
        <v/>
      </c>
    </row>
    <row r="1073" spans="1:4" x14ac:dyDescent="0.25">
      <c r="A1073" s="11"/>
      <c r="C1073" t="str">
        <f t="shared" si="32"/>
        <v/>
      </c>
      <c r="D1073" t="str">
        <f t="shared" si="33"/>
        <v/>
      </c>
    </row>
    <row r="1074" spans="1:4" x14ac:dyDescent="0.25">
      <c r="A1074" s="11"/>
      <c r="C1074" t="str">
        <f t="shared" si="32"/>
        <v/>
      </c>
      <c r="D1074" t="str">
        <f t="shared" si="33"/>
        <v/>
      </c>
    </row>
    <row r="1075" spans="1:4" x14ac:dyDescent="0.25">
      <c r="A1075" s="11"/>
      <c r="C1075" t="str">
        <f t="shared" si="32"/>
        <v/>
      </c>
      <c r="D1075" t="str">
        <f t="shared" si="33"/>
        <v/>
      </c>
    </row>
    <row r="1076" spans="1:4" x14ac:dyDescent="0.25">
      <c r="A1076" s="11"/>
      <c r="C1076" t="str">
        <f t="shared" ref="C1076:C1139" si="34">IF(A1076="", "", YEAR(A1076))</f>
        <v/>
      </c>
      <c r="D1076" t="str">
        <f t="shared" si="33"/>
        <v/>
      </c>
    </row>
    <row r="1077" spans="1:4" x14ac:dyDescent="0.25">
      <c r="A1077" s="11"/>
      <c r="C1077" t="str">
        <f t="shared" si="34"/>
        <v/>
      </c>
      <c r="D1077" t="str">
        <f t="shared" si="33"/>
        <v/>
      </c>
    </row>
    <row r="1078" spans="1:4" x14ac:dyDescent="0.25">
      <c r="A1078" s="11"/>
      <c r="C1078" t="str">
        <f t="shared" si="34"/>
        <v/>
      </c>
      <c r="D1078" t="str">
        <f t="shared" si="33"/>
        <v/>
      </c>
    </row>
    <row r="1079" spans="1:4" x14ac:dyDescent="0.25">
      <c r="A1079" s="11"/>
      <c r="C1079" t="str">
        <f t="shared" si="34"/>
        <v/>
      </c>
      <c r="D1079" t="str">
        <f t="shared" si="33"/>
        <v/>
      </c>
    </row>
    <row r="1080" spans="1:4" x14ac:dyDescent="0.25">
      <c r="A1080" s="11"/>
      <c r="C1080" t="str">
        <f t="shared" si="34"/>
        <v/>
      </c>
      <c r="D1080" t="str">
        <f t="shared" si="33"/>
        <v/>
      </c>
    </row>
    <row r="1081" spans="1:4" x14ac:dyDescent="0.25">
      <c r="A1081" s="11"/>
      <c r="C1081" t="str">
        <f t="shared" si="34"/>
        <v/>
      </c>
      <c r="D1081" t="str">
        <f t="shared" si="33"/>
        <v/>
      </c>
    </row>
    <row r="1082" spans="1:4" x14ac:dyDescent="0.25">
      <c r="A1082" s="11"/>
      <c r="C1082" t="str">
        <f t="shared" si="34"/>
        <v/>
      </c>
      <c r="D1082" t="str">
        <f t="shared" si="33"/>
        <v/>
      </c>
    </row>
    <row r="1083" spans="1:4" x14ac:dyDescent="0.25">
      <c r="A1083" s="11"/>
      <c r="C1083" t="str">
        <f t="shared" si="34"/>
        <v/>
      </c>
      <c r="D1083" t="str">
        <f t="shared" si="33"/>
        <v/>
      </c>
    </row>
    <row r="1084" spans="1:4" x14ac:dyDescent="0.25">
      <c r="A1084" s="11"/>
      <c r="C1084" t="str">
        <f t="shared" si="34"/>
        <v/>
      </c>
      <c r="D1084" t="str">
        <f t="shared" si="33"/>
        <v/>
      </c>
    </row>
    <row r="1085" spans="1:4" x14ac:dyDescent="0.25">
      <c r="A1085" s="11"/>
      <c r="C1085" t="str">
        <f t="shared" si="34"/>
        <v/>
      </c>
      <c r="D1085" t="str">
        <f t="shared" si="33"/>
        <v/>
      </c>
    </row>
    <row r="1086" spans="1:4" x14ac:dyDescent="0.25">
      <c r="A1086" s="11"/>
      <c r="C1086" t="str">
        <f t="shared" si="34"/>
        <v/>
      </c>
      <c r="D1086" t="str">
        <f t="shared" si="33"/>
        <v/>
      </c>
    </row>
    <row r="1087" spans="1:4" x14ac:dyDescent="0.25">
      <c r="A1087" s="11"/>
      <c r="C1087" t="str">
        <f t="shared" si="34"/>
        <v/>
      </c>
      <c r="D1087" t="str">
        <f t="shared" si="33"/>
        <v/>
      </c>
    </row>
    <row r="1088" spans="1:4" x14ac:dyDescent="0.25">
      <c r="A1088" s="11"/>
      <c r="C1088" t="str">
        <f t="shared" si="34"/>
        <v/>
      </c>
      <c r="D1088" t="str">
        <f t="shared" si="33"/>
        <v/>
      </c>
    </row>
    <row r="1089" spans="1:4" x14ac:dyDescent="0.25">
      <c r="A1089" s="11"/>
      <c r="C1089" t="str">
        <f t="shared" si="34"/>
        <v/>
      </c>
      <c r="D1089" t="str">
        <f t="shared" si="33"/>
        <v/>
      </c>
    </row>
    <row r="1090" spans="1:4" x14ac:dyDescent="0.25">
      <c r="A1090" s="11"/>
      <c r="C1090" t="str">
        <f t="shared" si="34"/>
        <v/>
      </c>
      <c r="D1090" t="str">
        <f t="shared" si="33"/>
        <v/>
      </c>
    </row>
    <row r="1091" spans="1:4" x14ac:dyDescent="0.25">
      <c r="A1091" s="11"/>
      <c r="C1091" t="str">
        <f t="shared" si="34"/>
        <v/>
      </c>
      <c r="D1091" t="str">
        <f t="shared" ref="D1091:D1154" si="35">IF(A1091="", "", TEXT(A1091, "MMMM"))</f>
        <v/>
      </c>
    </row>
    <row r="1092" spans="1:4" x14ac:dyDescent="0.25">
      <c r="A1092" s="11"/>
      <c r="C1092" t="str">
        <f t="shared" si="34"/>
        <v/>
      </c>
      <c r="D1092" t="str">
        <f t="shared" si="35"/>
        <v/>
      </c>
    </row>
    <row r="1093" spans="1:4" x14ac:dyDescent="0.25">
      <c r="A1093" s="11"/>
      <c r="C1093" t="str">
        <f t="shared" si="34"/>
        <v/>
      </c>
      <c r="D1093" t="str">
        <f t="shared" si="35"/>
        <v/>
      </c>
    </row>
    <row r="1094" spans="1:4" x14ac:dyDescent="0.25">
      <c r="A1094" s="11"/>
      <c r="C1094" t="str">
        <f t="shared" si="34"/>
        <v/>
      </c>
      <c r="D1094" t="str">
        <f t="shared" si="35"/>
        <v/>
      </c>
    </row>
    <row r="1095" spans="1:4" x14ac:dyDescent="0.25">
      <c r="A1095" s="11"/>
      <c r="C1095" t="str">
        <f t="shared" si="34"/>
        <v/>
      </c>
      <c r="D1095" t="str">
        <f t="shared" si="35"/>
        <v/>
      </c>
    </row>
    <row r="1096" spans="1:4" x14ac:dyDescent="0.25">
      <c r="A1096" s="11"/>
      <c r="C1096" t="str">
        <f t="shared" si="34"/>
        <v/>
      </c>
      <c r="D1096" t="str">
        <f t="shared" si="35"/>
        <v/>
      </c>
    </row>
    <row r="1097" spans="1:4" x14ac:dyDescent="0.25">
      <c r="A1097" s="11"/>
      <c r="C1097" t="str">
        <f t="shared" si="34"/>
        <v/>
      </c>
      <c r="D1097" t="str">
        <f t="shared" si="35"/>
        <v/>
      </c>
    </row>
    <row r="1098" spans="1:4" x14ac:dyDescent="0.25">
      <c r="A1098" s="11"/>
      <c r="C1098" t="str">
        <f t="shared" si="34"/>
        <v/>
      </c>
      <c r="D1098" t="str">
        <f t="shared" si="35"/>
        <v/>
      </c>
    </row>
    <row r="1099" spans="1:4" x14ac:dyDescent="0.25">
      <c r="A1099" s="11"/>
      <c r="C1099" t="str">
        <f t="shared" si="34"/>
        <v/>
      </c>
      <c r="D1099" t="str">
        <f t="shared" si="35"/>
        <v/>
      </c>
    </row>
    <row r="1100" spans="1:4" x14ac:dyDescent="0.25">
      <c r="A1100" s="11"/>
      <c r="C1100" t="str">
        <f t="shared" si="34"/>
        <v/>
      </c>
      <c r="D1100" t="str">
        <f t="shared" si="35"/>
        <v/>
      </c>
    </row>
    <row r="1101" spans="1:4" x14ac:dyDescent="0.25">
      <c r="A1101" s="11"/>
      <c r="C1101" t="str">
        <f t="shared" si="34"/>
        <v/>
      </c>
      <c r="D1101" t="str">
        <f t="shared" si="35"/>
        <v/>
      </c>
    </row>
    <row r="1102" spans="1:4" x14ac:dyDescent="0.25">
      <c r="A1102" s="11"/>
      <c r="C1102" t="str">
        <f t="shared" si="34"/>
        <v/>
      </c>
      <c r="D1102" t="str">
        <f t="shared" si="35"/>
        <v/>
      </c>
    </row>
    <row r="1103" spans="1:4" x14ac:dyDescent="0.25">
      <c r="A1103" s="11"/>
      <c r="C1103" t="str">
        <f t="shared" si="34"/>
        <v/>
      </c>
      <c r="D1103" t="str">
        <f t="shared" si="35"/>
        <v/>
      </c>
    </row>
    <row r="1104" spans="1:4" x14ac:dyDescent="0.25">
      <c r="A1104" s="11"/>
      <c r="C1104" t="str">
        <f t="shared" si="34"/>
        <v/>
      </c>
      <c r="D1104" t="str">
        <f t="shared" si="35"/>
        <v/>
      </c>
    </row>
    <row r="1105" spans="1:4" x14ac:dyDescent="0.25">
      <c r="A1105" s="11"/>
      <c r="C1105" t="str">
        <f t="shared" si="34"/>
        <v/>
      </c>
      <c r="D1105" t="str">
        <f t="shared" si="35"/>
        <v/>
      </c>
    </row>
    <row r="1106" spans="1:4" x14ac:dyDescent="0.25">
      <c r="A1106" s="11"/>
      <c r="C1106" t="str">
        <f t="shared" si="34"/>
        <v/>
      </c>
      <c r="D1106" t="str">
        <f t="shared" si="35"/>
        <v/>
      </c>
    </row>
    <row r="1107" spans="1:4" x14ac:dyDescent="0.25">
      <c r="A1107" s="11"/>
      <c r="C1107" t="str">
        <f t="shared" si="34"/>
        <v/>
      </c>
      <c r="D1107" t="str">
        <f t="shared" si="35"/>
        <v/>
      </c>
    </row>
    <row r="1108" spans="1:4" x14ac:dyDescent="0.25">
      <c r="A1108" s="11"/>
      <c r="C1108" t="str">
        <f t="shared" si="34"/>
        <v/>
      </c>
      <c r="D1108" t="str">
        <f t="shared" si="35"/>
        <v/>
      </c>
    </row>
    <row r="1109" spans="1:4" x14ac:dyDescent="0.25">
      <c r="A1109" s="11"/>
      <c r="C1109" t="str">
        <f t="shared" si="34"/>
        <v/>
      </c>
      <c r="D1109" t="str">
        <f t="shared" si="35"/>
        <v/>
      </c>
    </row>
    <row r="1110" spans="1:4" x14ac:dyDescent="0.25">
      <c r="A1110" s="11"/>
      <c r="C1110" t="str">
        <f t="shared" si="34"/>
        <v/>
      </c>
      <c r="D1110" t="str">
        <f t="shared" si="35"/>
        <v/>
      </c>
    </row>
    <row r="1111" spans="1:4" x14ac:dyDescent="0.25">
      <c r="A1111" s="11"/>
      <c r="C1111" t="str">
        <f t="shared" si="34"/>
        <v/>
      </c>
      <c r="D1111" t="str">
        <f t="shared" si="35"/>
        <v/>
      </c>
    </row>
    <row r="1112" spans="1:4" x14ac:dyDescent="0.25">
      <c r="A1112" s="11"/>
      <c r="C1112" t="str">
        <f t="shared" si="34"/>
        <v/>
      </c>
      <c r="D1112" t="str">
        <f t="shared" si="35"/>
        <v/>
      </c>
    </row>
    <row r="1113" spans="1:4" x14ac:dyDescent="0.25">
      <c r="A1113" s="11"/>
      <c r="C1113" t="str">
        <f t="shared" si="34"/>
        <v/>
      </c>
      <c r="D1113" t="str">
        <f t="shared" si="35"/>
        <v/>
      </c>
    </row>
    <row r="1114" spans="1:4" x14ac:dyDescent="0.25">
      <c r="A1114" s="11"/>
      <c r="C1114" t="str">
        <f t="shared" si="34"/>
        <v/>
      </c>
      <c r="D1114" t="str">
        <f t="shared" si="35"/>
        <v/>
      </c>
    </row>
    <row r="1115" spans="1:4" x14ac:dyDescent="0.25">
      <c r="A1115" s="11"/>
      <c r="C1115" t="str">
        <f t="shared" si="34"/>
        <v/>
      </c>
      <c r="D1115" t="str">
        <f t="shared" si="35"/>
        <v/>
      </c>
    </row>
    <row r="1116" spans="1:4" x14ac:dyDescent="0.25">
      <c r="A1116" s="11"/>
      <c r="C1116" t="str">
        <f t="shared" si="34"/>
        <v/>
      </c>
      <c r="D1116" t="str">
        <f t="shared" si="35"/>
        <v/>
      </c>
    </row>
    <row r="1117" spans="1:4" x14ac:dyDescent="0.25">
      <c r="A1117" s="11"/>
      <c r="C1117" t="str">
        <f t="shared" si="34"/>
        <v/>
      </c>
      <c r="D1117" t="str">
        <f t="shared" si="35"/>
        <v/>
      </c>
    </row>
    <row r="1118" spans="1:4" x14ac:dyDescent="0.25">
      <c r="A1118" s="11"/>
      <c r="C1118" t="str">
        <f t="shared" si="34"/>
        <v/>
      </c>
      <c r="D1118" t="str">
        <f t="shared" si="35"/>
        <v/>
      </c>
    </row>
    <row r="1119" spans="1:4" x14ac:dyDescent="0.25">
      <c r="A1119" s="11"/>
      <c r="C1119" t="str">
        <f t="shared" si="34"/>
        <v/>
      </c>
      <c r="D1119" t="str">
        <f t="shared" si="35"/>
        <v/>
      </c>
    </row>
    <row r="1120" spans="1:4" x14ac:dyDescent="0.25">
      <c r="A1120" s="11"/>
      <c r="C1120" t="str">
        <f t="shared" si="34"/>
        <v/>
      </c>
      <c r="D1120" t="str">
        <f t="shared" si="35"/>
        <v/>
      </c>
    </row>
    <row r="1121" spans="1:4" x14ac:dyDescent="0.25">
      <c r="A1121" s="11"/>
      <c r="C1121" t="str">
        <f t="shared" si="34"/>
        <v/>
      </c>
      <c r="D1121" t="str">
        <f t="shared" si="35"/>
        <v/>
      </c>
    </row>
    <row r="1122" spans="1:4" x14ac:dyDescent="0.25">
      <c r="A1122" s="11"/>
      <c r="C1122" t="str">
        <f t="shared" si="34"/>
        <v/>
      </c>
      <c r="D1122" t="str">
        <f t="shared" si="35"/>
        <v/>
      </c>
    </row>
    <row r="1123" spans="1:4" x14ac:dyDescent="0.25">
      <c r="A1123" s="11"/>
      <c r="C1123" t="str">
        <f t="shared" si="34"/>
        <v/>
      </c>
      <c r="D1123" t="str">
        <f t="shared" si="35"/>
        <v/>
      </c>
    </row>
    <row r="1124" spans="1:4" x14ac:dyDescent="0.25">
      <c r="A1124" s="11"/>
      <c r="C1124" t="str">
        <f t="shared" si="34"/>
        <v/>
      </c>
      <c r="D1124" t="str">
        <f t="shared" si="35"/>
        <v/>
      </c>
    </row>
    <row r="1125" spans="1:4" x14ac:dyDescent="0.25">
      <c r="A1125" s="11"/>
      <c r="C1125" t="str">
        <f t="shared" si="34"/>
        <v/>
      </c>
      <c r="D1125" t="str">
        <f t="shared" si="35"/>
        <v/>
      </c>
    </row>
    <row r="1126" spans="1:4" x14ac:dyDescent="0.25">
      <c r="A1126" s="11"/>
      <c r="C1126" t="str">
        <f t="shared" si="34"/>
        <v/>
      </c>
      <c r="D1126" t="str">
        <f t="shared" si="35"/>
        <v/>
      </c>
    </row>
    <row r="1127" spans="1:4" x14ac:dyDescent="0.25">
      <c r="A1127" s="11"/>
      <c r="C1127" t="str">
        <f t="shared" si="34"/>
        <v/>
      </c>
      <c r="D1127" t="str">
        <f t="shared" si="35"/>
        <v/>
      </c>
    </row>
    <row r="1128" spans="1:4" x14ac:dyDescent="0.25">
      <c r="A1128" s="11"/>
      <c r="C1128" t="str">
        <f t="shared" si="34"/>
        <v/>
      </c>
      <c r="D1128" t="str">
        <f t="shared" si="35"/>
        <v/>
      </c>
    </row>
    <row r="1129" spans="1:4" x14ac:dyDescent="0.25">
      <c r="A1129" s="11"/>
      <c r="C1129" t="str">
        <f t="shared" si="34"/>
        <v/>
      </c>
      <c r="D1129" t="str">
        <f t="shared" si="35"/>
        <v/>
      </c>
    </row>
    <row r="1130" spans="1:4" x14ac:dyDescent="0.25">
      <c r="A1130" s="11"/>
      <c r="C1130" t="str">
        <f t="shared" si="34"/>
        <v/>
      </c>
      <c r="D1130" t="str">
        <f t="shared" si="35"/>
        <v/>
      </c>
    </row>
    <row r="1131" spans="1:4" x14ac:dyDescent="0.25">
      <c r="A1131" s="11"/>
      <c r="C1131" t="str">
        <f t="shared" si="34"/>
        <v/>
      </c>
      <c r="D1131" t="str">
        <f t="shared" si="35"/>
        <v/>
      </c>
    </row>
    <row r="1132" spans="1:4" x14ac:dyDescent="0.25">
      <c r="A1132" s="11"/>
      <c r="C1132" t="str">
        <f t="shared" si="34"/>
        <v/>
      </c>
      <c r="D1132" t="str">
        <f t="shared" si="35"/>
        <v/>
      </c>
    </row>
    <row r="1133" spans="1:4" x14ac:dyDescent="0.25">
      <c r="A1133" s="11"/>
      <c r="C1133" t="str">
        <f t="shared" si="34"/>
        <v/>
      </c>
      <c r="D1133" t="str">
        <f t="shared" si="35"/>
        <v/>
      </c>
    </row>
    <row r="1134" spans="1:4" x14ac:dyDescent="0.25">
      <c r="A1134" s="11"/>
      <c r="C1134" t="str">
        <f t="shared" si="34"/>
        <v/>
      </c>
      <c r="D1134" t="str">
        <f t="shared" si="35"/>
        <v/>
      </c>
    </row>
    <row r="1135" spans="1:4" x14ac:dyDescent="0.25">
      <c r="A1135" s="11"/>
      <c r="C1135" t="str">
        <f t="shared" si="34"/>
        <v/>
      </c>
      <c r="D1135" t="str">
        <f t="shared" si="35"/>
        <v/>
      </c>
    </row>
    <row r="1136" spans="1:4" x14ac:dyDescent="0.25">
      <c r="A1136" s="11"/>
      <c r="C1136" t="str">
        <f t="shared" si="34"/>
        <v/>
      </c>
      <c r="D1136" t="str">
        <f t="shared" si="35"/>
        <v/>
      </c>
    </row>
    <row r="1137" spans="1:4" x14ac:dyDescent="0.25">
      <c r="A1137" s="11"/>
      <c r="C1137" t="str">
        <f t="shared" si="34"/>
        <v/>
      </c>
      <c r="D1137" t="str">
        <f t="shared" si="35"/>
        <v/>
      </c>
    </row>
    <row r="1138" spans="1:4" x14ac:dyDescent="0.25">
      <c r="A1138" s="11"/>
      <c r="C1138" t="str">
        <f t="shared" si="34"/>
        <v/>
      </c>
      <c r="D1138" t="str">
        <f t="shared" si="35"/>
        <v/>
      </c>
    </row>
    <row r="1139" spans="1:4" x14ac:dyDescent="0.25">
      <c r="A1139" s="11"/>
      <c r="C1139" t="str">
        <f t="shared" si="34"/>
        <v/>
      </c>
      <c r="D1139" t="str">
        <f t="shared" si="35"/>
        <v/>
      </c>
    </row>
    <row r="1140" spans="1:4" x14ac:dyDescent="0.25">
      <c r="A1140" s="11"/>
      <c r="C1140" t="str">
        <f t="shared" ref="C1140:C1203" si="36">IF(A1140="", "", YEAR(A1140))</f>
        <v/>
      </c>
      <c r="D1140" t="str">
        <f t="shared" si="35"/>
        <v/>
      </c>
    </row>
    <row r="1141" spans="1:4" x14ac:dyDescent="0.25">
      <c r="A1141" s="11"/>
      <c r="C1141" t="str">
        <f t="shared" si="36"/>
        <v/>
      </c>
      <c r="D1141" t="str">
        <f t="shared" si="35"/>
        <v/>
      </c>
    </row>
    <row r="1142" spans="1:4" x14ac:dyDescent="0.25">
      <c r="A1142" s="11"/>
      <c r="C1142" t="str">
        <f t="shared" si="36"/>
        <v/>
      </c>
      <c r="D1142" t="str">
        <f t="shared" si="35"/>
        <v/>
      </c>
    </row>
    <row r="1143" spans="1:4" x14ac:dyDescent="0.25">
      <c r="A1143" s="11"/>
      <c r="C1143" t="str">
        <f t="shared" si="36"/>
        <v/>
      </c>
      <c r="D1143" t="str">
        <f t="shared" si="35"/>
        <v/>
      </c>
    </row>
    <row r="1144" spans="1:4" x14ac:dyDescent="0.25">
      <c r="A1144" s="11"/>
      <c r="C1144" t="str">
        <f t="shared" si="36"/>
        <v/>
      </c>
      <c r="D1144" t="str">
        <f t="shared" si="35"/>
        <v/>
      </c>
    </row>
    <row r="1145" spans="1:4" x14ac:dyDescent="0.25">
      <c r="A1145" s="11"/>
      <c r="C1145" t="str">
        <f t="shared" si="36"/>
        <v/>
      </c>
      <c r="D1145" t="str">
        <f t="shared" si="35"/>
        <v/>
      </c>
    </row>
    <row r="1146" spans="1:4" x14ac:dyDescent="0.25">
      <c r="A1146" s="11"/>
      <c r="C1146" t="str">
        <f t="shared" si="36"/>
        <v/>
      </c>
      <c r="D1146" t="str">
        <f t="shared" si="35"/>
        <v/>
      </c>
    </row>
    <row r="1147" spans="1:4" x14ac:dyDescent="0.25">
      <c r="A1147" s="11"/>
      <c r="C1147" t="str">
        <f t="shared" si="36"/>
        <v/>
      </c>
      <c r="D1147" t="str">
        <f t="shared" si="35"/>
        <v/>
      </c>
    </row>
    <row r="1148" spans="1:4" x14ac:dyDescent="0.25">
      <c r="A1148" s="11"/>
      <c r="C1148" t="str">
        <f t="shared" si="36"/>
        <v/>
      </c>
      <c r="D1148" t="str">
        <f t="shared" si="35"/>
        <v/>
      </c>
    </row>
    <row r="1149" spans="1:4" x14ac:dyDescent="0.25">
      <c r="A1149" s="11"/>
      <c r="C1149" t="str">
        <f t="shared" si="36"/>
        <v/>
      </c>
      <c r="D1149" t="str">
        <f t="shared" si="35"/>
        <v/>
      </c>
    </row>
    <row r="1150" spans="1:4" x14ac:dyDescent="0.25">
      <c r="A1150" s="11"/>
      <c r="C1150" t="str">
        <f t="shared" si="36"/>
        <v/>
      </c>
      <c r="D1150" t="str">
        <f t="shared" si="35"/>
        <v/>
      </c>
    </row>
    <row r="1151" spans="1:4" x14ac:dyDescent="0.25">
      <c r="A1151" s="11"/>
      <c r="C1151" t="str">
        <f t="shared" si="36"/>
        <v/>
      </c>
      <c r="D1151" t="str">
        <f t="shared" si="35"/>
        <v/>
      </c>
    </row>
    <row r="1152" spans="1:4" x14ac:dyDescent="0.25">
      <c r="A1152" s="11"/>
      <c r="C1152" t="str">
        <f t="shared" si="36"/>
        <v/>
      </c>
      <c r="D1152" t="str">
        <f t="shared" si="35"/>
        <v/>
      </c>
    </row>
    <row r="1153" spans="1:4" x14ac:dyDescent="0.25">
      <c r="A1153" s="11"/>
      <c r="C1153" t="str">
        <f t="shared" si="36"/>
        <v/>
      </c>
      <c r="D1153" t="str">
        <f t="shared" si="35"/>
        <v/>
      </c>
    </row>
    <row r="1154" spans="1:4" x14ac:dyDescent="0.25">
      <c r="A1154" s="11"/>
      <c r="C1154" t="str">
        <f t="shared" si="36"/>
        <v/>
      </c>
      <c r="D1154" t="str">
        <f t="shared" si="35"/>
        <v/>
      </c>
    </row>
    <row r="1155" spans="1:4" x14ac:dyDescent="0.25">
      <c r="A1155" s="11"/>
      <c r="C1155" t="str">
        <f t="shared" si="36"/>
        <v/>
      </c>
      <c r="D1155" t="str">
        <f t="shared" ref="D1155:D1218" si="37">IF(A1155="", "", TEXT(A1155, "MMMM"))</f>
        <v/>
      </c>
    </row>
    <row r="1156" spans="1:4" x14ac:dyDescent="0.25">
      <c r="A1156" s="11"/>
      <c r="C1156" t="str">
        <f t="shared" si="36"/>
        <v/>
      </c>
      <c r="D1156" t="str">
        <f t="shared" si="37"/>
        <v/>
      </c>
    </row>
    <row r="1157" spans="1:4" x14ac:dyDescent="0.25">
      <c r="A1157" s="11"/>
      <c r="C1157" t="str">
        <f t="shared" si="36"/>
        <v/>
      </c>
      <c r="D1157" t="str">
        <f t="shared" si="37"/>
        <v/>
      </c>
    </row>
    <row r="1158" spans="1:4" x14ac:dyDescent="0.25">
      <c r="A1158" s="11"/>
      <c r="C1158" t="str">
        <f t="shared" si="36"/>
        <v/>
      </c>
      <c r="D1158" t="str">
        <f t="shared" si="37"/>
        <v/>
      </c>
    </row>
    <row r="1159" spans="1:4" x14ac:dyDescent="0.25">
      <c r="A1159" s="11"/>
      <c r="C1159" t="str">
        <f t="shared" si="36"/>
        <v/>
      </c>
      <c r="D1159" t="str">
        <f t="shared" si="37"/>
        <v/>
      </c>
    </row>
    <row r="1160" spans="1:4" x14ac:dyDescent="0.25">
      <c r="A1160" s="11"/>
      <c r="C1160" t="str">
        <f t="shared" si="36"/>
        <v/>
      </c>
      <c r="D1160" t="str">
        <f t="shared" si="37"/>
        <v/>
      </c>
    </row>
    <row r="1161" spans="1:4" x14ac:dyDescent="0.25">
      <c r="A1161" s="11"/>
      <c r="C1161" t="str">
        <f t="shared" si="36"/>
        <v/>
      </c>
      <c r="D1161" t="str">
        <f t="shared" si="37"/>
        <v/>
      </c>
    </row>
    <row r="1162" spans="1:4" x14ac:dyDescent="0.25">
      <c r="A1162" s="11"/>
      <c r="C1162" t="str">
        <f t="shared" si="36"/>
        <v/>
      </c>
      <c r="D1162" t="str">
        <f t="shared" si="37"/>
        <v/>
      </c>
    </row>
    <row r="1163" spans="1:4" x14ac:dyDescent="0.25">
      <c r="A1163" s="11"/>
      <c r="C1163" t="str">
        <f t="shared" si="36"/>
        <v/>
      </c>
      <c r="D1163" t="str">
        <f t="shared" si="37"/>
        <v/>
      </c>
    </row>
    <row r="1164" spans="1:4" x14ac:dyDescent="0.25">
      <c r="A1164" s="11"/>
      <c r="C1164" t="str">
        <f t="shared" si="36"/>
        <v/>
      </c>
      <c r="D1164" t="str">
        <f t="shared" si="37"/>
        <v/>
      </c>
    </row>
    <row r="1165" spans="1:4" x14ac:dyDescent="0.25">
      <c r="A1165" s="11"/>
      <c r="C1165" t="str">
        <f t="shared" si="36"/>
        <v/>
      </c>
      <c r="D1165" t="str">
        <f t="shared" si="37"/>
        <v/>
      </c>
    </row>
    <row r="1166" spans="1:4" x14ac:dyDescent="0.25">
      <c r="A1166" s="11"/>
      <c r="C1166" t="str">
        <f t="shared" si="36"/>
        <v/>
      </c>
      <c r="D1166" t="str">
        <f t="shared" si="37"/>
        <v/>
      </c>
    </row>
    <row r="1167" spans="1:4" x14ac:dyDescent="0.25">
      <c r="A1167" s="11"/>
      <c r="C1167" t="str">
        <f t="shared" si="36"/>
        <v/>
      </c>
      <c r="D1167" t="str">
        <f t="shared" si="37"/>
        <v/>
      </c>
    </row>
    <row r="1168" spans="1:4" x14ac:dyDescent="0.25">
      <c r="A1168" s="11"/>
      <c r="C1168" t="str">
        <f t="shared" si="36"/>
        <v/>
      </c>
      <c r="D1168" t="str">
        <f t="shared" si="37"/>
        <v/>
      </c>
    </row>
    <row r="1169" spans="1:4" x14ac:dyDescent="0.25">
      <c r="A1169" s="11"/>
      <c r="C1169" t="str">
        <f t="shared" si="36"/>
        <v/>
      </c>
      <c r="D1169" t="str">
        <f t="shared" si="37"/>
        <v/>
      </c>
    </row>
    <row r="1170" spans="1:4" x14ac:dyDescent="0.25">
      <c r="A1170" s="11"/>
      <c r="C1170" t="str">
        <f t="shared" si="36"/>
        <v/>
      </c>
      <c r="D1170" t="str">
        <f t="shared" si="37"/>
        <v/>
      </c>
    </row>
    <row r="1171" spans="1:4" x14ac:dyDescent="0.25">
      <c r="A1171" s="11"/>
      <c r="C1171" t="str">
        <f t="shared" si="36"/>
        <v/>
      </c>
      <c r="D1171" t="str">
        <f t="shared" si="37"/>
        <v/>
      </c>
    </row>
    <row r="1172" spans="1:4" x14ac:dyDescent="0.25">
      <c r="A1172" s="11"/>
      <c r="C1172" t="str">
        <f t="shared" si="36"/>
        <v/>
      </c>
      <c r="D1172" t="str">
        <f t="shared" si="37"/>
        <v/>
      </c>
    </row>
    <row r="1173" spans="1:4" x14ac:dyDescent="0.25">
      <c r="A1173" s="11"/>
      <c r="C1173" t="str">
        <f t="shared" si="36"/>
        <v/>
      </c>
      <c r="D1173" t="str">
        <f t="shared" si="37"/>
        <v/>
      </c>
    </row>
    <row r="1174" spans="1:4" x14ac:dyDescent="0.25">
      <c r="A1174" s="11"/>
      <c r="C1174" t="str">
        <f t="shared" si="36"/>
        <v/>
      </c>
      <c r="D1174" t="str">
        <f t="shared" si="37"/>
        <v/>
      </c>
    </row>
    <row r="1175" spans="1:4" x14ac:dyDescent="0.25">
      <c r="A1175" s="11"/>
      <c r="C1175" t="str">
        <f t="shared" si="36"/>
        <v/>
      </c>
      <c r="D1175" t="str">
        <f t="shared" si="37"/>
        <v/>
      </c>
    </row>
    <row r="1176" spans="1:4" x14ac:dyDescent="0.25">
      <c r="A1176" s="11"/>
      <c r="C1176" t="str">
        <f t="shared" si="36"/>
        <v/>
      </c>
      <c r="D1176" t="str">
        <f t="shared" si="37"/>
        <v/>
      </c>
    </row>
    <row r="1177" spans="1:4" x14ac:dyDescent="0.25">
      <c r="A1177" s="11"/>
      <c r="C1177" t="str">
        <f t="shared" si="36"/>
        <v/>
      </c>
      <c r="D1177" t="str">
        <f t="shared" si="37"/>
        <v/>
      </c>
    </row>
    <row r="1178" spans="1:4" x14ac:dyDescent="0.25">
      <c r="A1178" s="11"/>
      <c r="C1178" t="str">
        <f t="shared" si="36"/>
        <v/>
      </c>
      <c r="D1178" t="str">
        <f t="shared" si="37"/>
        <v/>
      </c>
    </row>
    <row r="1179" spans="1:4" x14ac:dyDescent="0.25">
      <c r="A1179" s="11"/>
      <c r="C1179" t="str">
        <f t="shared" si="36"/>
        <v/>
      </c>
      <c r="D1179" t="str">
        <f t="shared" si="37"/>
        <v/>
      </c>
    </row>
    <row r="1180" spans="1:4" x14ac:dyDescent="0.25">
      <c r="A1180" s="11"/>
      <c r="C1180" t="str">
        <f t="shared" si="36"/>
        <v/>
      </c>
      <c r="D1180" t="str">
        <f t="shared" si="37"/>
        <v/>
      </c>
    </row>
    <row r="1181" spans="1:4" x14ac:dyDescent="0.25">
      <c r="A1181" s="11"/>
      <c r="C1181" t="str">
        <f t="shared" si="36"/>
        <v/>
      </c>
      <c r="D1181" t="str">
        <f t="shared" si="37"/>
        <v/>
      </c>
    </row>
    <row r="1182" spans="1:4" x14ac:dyDescent="0.25">
      <c r="A1182" s="11"/>
      <c r="C1182" t="str">
        <f t="shared" si="36"/>
        <v/>
      </c>
      <c r="D1182" t="str">
        <f t="shared" si="37"/>
        <v/>
      </c>
    </row>
    <row r="1183" spans="1:4" x14ac:dyDescent="0.25">
      <c r="A1183" s="11"/>
      <c r="C1183" t="str">
        <f t="shared" si="36"/>
        <v/>
      </c>
      <c r="D1183" t="str">
        <f t="shared" si="37"/>
        <v/>
      </c>
    </row>
    <row r="1184" spans="1:4" x14ac:dyDescent="0.25">
      <c r="A1184" s="11"/>
      <c r="C1184" t="str">
        <f t="shared" si="36"/>
        <v/>
      </c>
      <c r="D1184" t="str">
        <f t="shared" si="37"/>
        <v/>
      </c>
    </row>
    <row r="1185" spans="1:4" x14ac:dyDescent="0.25">
      <c r="A1185" s="11"/>
      <c r="C1185" t="str">
        <f t="shared" si="36"/>
        <v/>
      </c>
      <c r="D1185" t="str">
        <f t="shared" si="37"/>
        <v/>
      </c>
    </row>
    <row r="1186" spans="1:4" x14ac:dyDescent="0.25">
      <c r="A1186" s="11"/>
      <c r="C1186" t="str">
        <f t="shared" si="36"/>
        <v/>
      </c>
      <c r="D1186" t="str">
        <f t="shared" si="37"/>
        <v/>
      </c>
    </row>
    <row r="1187" spans="1:4" x14ac:dyDescent="0.25">
      <c r="A1187" s="11"/>
      <c r="C1187" t="str">
        <f t="shared" si="36"/>
        <v/>
      </c>
      <c r="D1187" t="str">
        <f t="shared" si="37"/>
        <v/>
      </c>
    </row>
    <row r="1188" spans="1:4" x14ac:dyDescent="0.25">
      <c r="A1188" s="11"/>
      <c r="C1188" t="str">
        <f t="shared" si="36"/>
        <v/>
      </c>
      <c r="D1188" t="str">
        <f t="shared" si="37"/>
        <v/>
      </c>
    </row>
    <row r="1189" spans="1:4" x14ac:dyDescent="0.25">
      <c r="A1189" s="11"/>
      <c r="C1189" t="str">
        <f t="shared" si="36"/>
        <v/>
      </c>
      <c r="D1189" t="str">
        <f t="shared" si="37"/>
        <v/>
      </c>
    </row>
    <row r="1190" spans="1:4" x14ac:dyDescent="0.25">
      <c r="A1190" s="11"/>
      <c r="C1190" t="str">
        <f t="shared" si="36"/>
        <v/>
      </c>
      <c r="D1190" t="str">
        <f t="shared" si="37"/>
        <v/>
      </c>
    </row>
    <row r="1191" spans="1:4" x14ac:dyDescent="0.25">
      <c r="A1191" s="11"/>
      <c r="C1191" t="str">
        <f t="shared" si="36"/>
        <v/>
      </c>
      <c r="D1191" t="str">
        <f t="shared" si="37"/>
        <v/>
      </c>
    </row>
    <row r="1192" spans="1:4" x14ac:dyDescent="0.25">
      <c r="C1192" t="str">
        <f t="shared" si="36"/>
        <v/>
      </c>
      <c r="D1192" t="str">
        <f t="shared" si="37"/>
        <v/>
      </c>
    </row>
    <row r="1193" spans="1:4" x14ac:dyDescent="0.25">
      <c r="C1193" t="str">
        <f t="shared" si="36"/>
        <v/>
      </c>
      <c r="D1193" t="str">
        <f t="shared" si="37"/>
        <v/>
      </c>
    </row>
    <row r="1194" spans="1:4" x14ac:dyDescent="0.25">
      <c r="C1194" t="str">
        <f t="shared" si="36"/>
        <v/>
      </c>
      <c r="D1194" t="str">
        <f t="shared" si="37"/>
        <v/>
      </c>
    </row>
    <row r="1195" spans="1:4" x14ac:dyDescent="0.25">
      <c r="C1195" t="str">
        <f t="shared" si="36"/>
        <v/>
      </c>
      <c r="D1195" t="str">
        <f t="shared" si="37"/>
        <v/>
      </c>
    </row>
    <row r="1196" spans="1:4" x14ac:dyDescent="0.25">
      <c r="C1196" t="str">
        <f t="shared" si="36"/>
        <v/>
      </c>
      <c r="D1196" t="str">
        <f t="shared" si="37"/>
        <v/>
      </c>
    </row>
    <row r="1197" spans="1:4" x14ac:dyDescent="0.25">
      <c r="C1197" t="str">
        <f t="shared" si="36"/>
        <v/>
      </c>
      <c r="D1197" t="str">
        <f t="shared" si="37"/>
        <v/>
      </c>
    </row>
    <row r="1198" spans="1:4" x14ac:dyDescent="0.25">
      <c r="C1198" t="str">
        <f t="shared" si="36"/>
        <v/>
      </c>
      <c r="D1198" t="str">
        <f t="shared" si="37"/>
        <v/>
      </c>
    </row>
    <row r="1199" spans="1:4" x14ac:dyDescent="0.25">
      <c r="C1199" t="str">
        <f t="shared" si="36"/>
        <v/>
      </c>
      <c r="D1199" t="str">
        <f t="shared" si="37"/>
        <v/>
      </c>
    </row>
    <row r="1200" spans="1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ref="C1204:C1267" si="38">IF(A1204="", "", YEAR(A1204))</f>
        <v/>
      </c>
      <c r="D1204" t="str">
        <f t="shared" si="37"/>
        <v/>
      </c>
    </row>
    <row r="1205" spans="3:4" x14ac:dyDescent="0.25">
      <c r="C1205" t="str">
        <f t="shared" si="38"/>
        <v/>
      </c>
      <c r="D1205" t="str">
        <f t="shared" si="37"/>
        <v/>
      </c>
    </row>
    <row r="1206" spans="3:4" x14ac:dyDescent="0.25">
      <c r="C1206" t="str">
        <f t="shared" si="38"/>
        <v/>
      </c>
      <c r="D1206" t="str">
        <f t="shared" si="37"/>
        <v/>
      </c>
    </row>
    <row r="1207" spans="3:4" x14ac:dyDescent="0.25">
      <c r="C1207" t="str">
        <f t="shared" si="38"/>
        <v/>
      </c>
      <c r="D1207" t="str">
        <f t="shared" si="37"/>
        <v/>
      </c>
    </row>
    <row r="1208" spans="3:4" x14ac:dyDescent="0.25">
      <c r="C1208" t="str">
        <f t="shared" si="38"/>
        <v/>
      </c>
      <c r="D1208" t="str">
        <f t="shared" si="37"/>
        <v/>
      </c>
    </row>
    <row r="1209" spans="3:4" x14ac:dyDescent="0.25">
      <c r="C1209" t="str">
        <f t="shared" si="38"/>
        <v/>
      </c>
      <c r="D1209" t="str">
        <f t="shared" si="37"/>
        <v/>
      </c>
    </row>
    <row r="1210" spans="3:4" x14ac:dyDescent="0.25">
      <c r="C1210" t="str">
        <f t="shared" si="38"/>
        <v/>
      </c>
      <c r="D1210" t="str">
        <f t="shared" si="37"/>
        <v/>
      </c>
    </row>
    <row r="1211" spans="3:4" x14ac:dyDescent="0.25">
      <c r="C1211" t="str">
        <f t="shared" si="38"/>
        <v/>
      </c>
      <c r="D1211" t="str">
        <f t="shared" si="37"/>
        <v/>
      </c>
    </row>
    <row r="1212" spans="3:4" x14ac:dyDescent="0.25">
      <c r="C1212" t="str">
        <f t="shared" si="38"/>
        <v/>
      </c>
      <c r="D1212" t="str">
        <f t="shared" si="37"/>
        <v/>
      </c>
    </row>
    <row r="1213" spans="3:4" x14ac:dyDescent="0.25">
      <c r="C1213" t="str">
        <f t="shared" si="38"/>
        <v/>
      </c>
      <c r="D1213" t="str">
        <f t="shared" si="37"/>
        <v/>
      </c>
    </row>
    <row r="1214" spans="3:4" x14ac:dyDescent="0.25">
      <c r="C1214" t="str">
        <f t="shared" si="38"/>
        <v/>
      </c>
      <c r="D1214" t="str">
        <f t="shared" si="37"/>
        <v/>
      </c>
    </row>
    <row r="1215" spans="3:4" x14ac:dyDescent="0.25">
      <c r="C1215" t="str">
        <f t="shared" si="38"/>
        <v/>
      </c>
      <c r="D1215" t="str">
        <f t="shared" si="37"/>
        <v/>
      </c>
    </row>
    <row r="1216" spans="3:4" x14ac:dyDescent="0.25">
      <c r="C1216" t="str">
        <f t="shared" si="38"/>
        <v/>
      </c>
      <c r="D1216" t="str">
        <f t="shared" si="37"/>
        <v/>
      </c>
    </row>
    <row r="1217" spans="3:4" x14ac:dyDescent="0.25">
      <c r="C1217" t="str">
        <f t="shared" si="38"/>
        <v/>
      </c>
      <c r="D1217" t="str">
        <f t="shared" si="37"/>
        <v/>
      </c>
    </row>
    <row r="1218" spans="3:4" x14ac:dyDescent="0.25">
      <c r="C1218" t="str">
        <f t="shared" si="38"/>
        <v/>
      </c>
      <c r="D1218" t="str">
        <f t="shared" si="37"/>
        <v/>
      </c>
    </row>
    <row r="1219" spans="3:4" x14ac:dyDescent="0.25">
      <c r="C1219" t="str">
        <f t="shared" si="38"/>
        <v/>
      </c>
      <c r="D1219" t="str">
        <f t="shared" ref="D1219:D1282" si="39">IF(A1219="", "", TEXT(A1219, "MMMM"))</f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ref="C1268:C1331" si="40">IF(A1268="", "", YEAR(A1268))</f>
        <v/>
      </c>
      <c r="D1268" t="str">
        <f t="shared" si="39"/>
        <v/>
      </c>
    </row>
    <row r="1269" spans="3:4" x14ac:dyDescent="0.25">
      <c r="C1269" t="str">
        <f t="shared" si="40"/>
        <v/>
      </c>
      <c r="D1269" t="str">
        <f t="shared" si="39"/>
        <v/>
      </c>
    </row>
    <row r="1270" spans="3:4" x14ac:dyDescent="0.25">
      <c r="C1270" t="str">
        <f t="shared" si="40"/>
        <v/>
      </c>
      <c r="D1270" t="str">
        <f t="shared" si="39"/>
        <v/>
      </c>
    </row>
    <row r="1271" spans="3:4" x14ac:dyDescent="0.25">
      <c r="C1271" t="str">
        <f t="shared" si="40"/>
        <v/>
      </c>
      <c r="D1271" t="str">
        <f t="shared" si="39"/>
        <v/>
      </c>
    </row>
    <row r="1272" spans="3:4" x14ac:dyDescent="0.25">
      <c r="C1272" t="str">
        <f t="shared" si="40"/>
        <v/>
      </c>
      <c r="D1272" t="str">
        <f t="shared" si="39"/>
        <v/>
      </c>
    </row>
    <row r="1273" spans="3:4" x14ac:dyDescent="0.25">
      <c r="C1273" t="str">
        <f t="shared" si="40"/>
        <v/>
      </c>
      <c r="D1273" t="str">
        <f t="shared" si="39"/>
        <v/>
      </c>
    </row>
    <row r="1274" spans="3:4" x14ac:dyDescent="0.25">
      <c r="C1274" t="str">
        <f t="shared" si="40"/>
        <v/>
      </c>
      <c r="D1274" t="str">
        <f t="shared" si="39"/>
        <v/>
      </c>
    </row>
    <row r="1275" spans="3:4" x14ac:dyDescent="0.25">
      <c r="C1275" t="str">
        <f t="shared" si="40"/>
        <v/>
      </c>
      <c r="D1275" t="str">
        <f t="shared" si="39"/>
        <v/>
      </c>
    </row>
    <row r="1276" spans="3:4" x14ac:dyDescent="0.25">
      <c r="C1276" t="str">
        <f t="shared" si="40"/>
        <v/>
      </c>
      <c r="D1276" t="str">
        <f t="shared" si="39"/>
        <v/>
      </c>
    </row>
    <row r="1277" spans="3:4" x14ac:dyDescent="0.25">
      <c r="C1277" t="str">
        <f t="shared" si="40"/>
        <v/>
      </c>
      <c r="D1277" t="str">
        <f t="shared" si="39"/>
        <v/>
      </c>
    </row>
    <row r="1278" spans="3:4" x14ac:dyDescent="0.25">
      <c r="C1278" t="str">
        <f t="shared" si="40"/>
        <v/>
      </c>
      <c r="D1278" t="str">
        <f t="shared" si="39"/>
        <v/>
      </c>
    </row>
    <row r="1279" spans="3:4" x14ac:dyDescent="0.25">
      <c r="C1279" t="str">
        <f t="shared" si="40"/>
        <v/>
      </c>
      <c r="D1279" t="str">
        <f t="shared" si="39"/>
        <v/>
      </c>
    </row>
    <row r="1280" spans="3:4" x14ac:dyDescent="0.25">
      <c r="C1280" t="str">
        <f t="shared" si="40"/>
        <v/>
      </c>
      <c r="D1280" t="str">
        <f t="shared" si="39"/>
        <v/>
      </c>
    </row>
    <row r="1281" spans="3:4" x14ac:dyDescent="0.25">
      <c r="C1281" t="str">
        <f t="shared" si="40"/>
        <v/>
      </c>
      <c r="D1281" t="str">
        <f t="shared" si="39"/>
        <v/>
      </c>
    </row>
    <row r="1282" spans="3:4" x14ac:dyDescent="0.25">
      <c r="C1282" t="str">
        <f t="shared" si="40"/>
        <v/>
      </c>
      <c r="D1282" t="str">
        <f t="shared" si="39"/>
        <v/>
      </c>
    </row>
    <row r="1283" spans="3:4" x14ac:dyDescent="0.25">
      <c r="C1283" t="str">
        <f t="shared" si="40"/>
        <v/>
      </c>
      <c r="D1283" t="str">
        <f t="shared" ref="D1283:D1346" si="41">IF(A1283="", "", TEXT(A1283, "MMMM"))</f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ref="C1332:C1395" si="42">IF(A1332="", "", YEAR(A1332))</f>
        <v/>
      </c>
      <c r="D1332" t="str">
        <f t="shared" si="41"/>
        <v/>
      </c>
    </row>
    <row r="1333" spans="3:4" x14ac:dyDescent="0.25">
      <c r="C1333" t="str">
        <f t="shared" si="42"/>
        <v/>
      </c>
      <c r="D1333" t="str">
        <f t="shared" si="41"/>
        <v/>
      </c>
    </row>
    <row r="1334" spans="3:4" x14ac:dyDescent="0.25">
      <c r="C1334" t="str">
        <f t="shared" si="42"/>
        <v/>
      </c>
      <c r="D1334" t="str">
        <f t="shared" si="41"/>
        <v/>
      </c>
    </row>
    <row r="1335" spans="3:4" x14ac:dyDescent="0.25">
      <c r="C1335" t="str">
        <f t="shared" si="42"/>
        <v/>
      </c>
      <c r="D1335" t="str">
        <f t="shared" si="41"/>
        <v/>
      </c>
    </row>
    <row r="1336" spans="3:4" x14ac:dyDescent="0.25">
      <c r="C1336" t="str">
        <f t="shared" si="42"/>
        <v/>
      </c>
      <c r="D1336" t="str">
        <f t="shared" si="41"/>
        <v/>
      </c>
    </row>
    <row r="1337" spans="3:4" x14ac:dyDescent="0.25">
      <c r="C1337" t="str">
        <f t="shared" si="42"/>
        <v/>
      </c>
      <c r="D1337" t="str">
        <f t="shared" si="41"/>
        <v/>
      </c>
    </row>
    <row r="1338" spans="3:4" x14ac:dyDescent="0.25">
      <c r="C1338" t="str">
        <f t="shared" si="42"/>
        <v/>
      </c>
      <c r="D1338" t="str">
        <f t="shared" si="41"/>
        <v/>
      </c>
    </row>
    <row r="1339" spans="3:4" x14ac:dyDescent="0.25">
      <c r="C1339" t="str">
        <f t="shared" si="42"/>
        <v/>
      </c>
      <c r="D1339" t="str">
        <f t="shared" si="41"/>
        <v/>
      </c>
    </row>
    <row r="1340" spans="3:4" x14ac:dyDescent="0.25">
      <c r="C1340" t="str">
        <f t="shared" si="42"/>
        <v/>
      </c>
      <c r="D1340" t="str">
        <f t="shared" si="41"/>
        <v/>
      </c>
    </row>
    <row r="1341" spans="3:4" x14ac:dyDescent="0.25">
      <c r="C1341" t="str">
        <f t="shared" si="42"/>
        <v/>
      </c>
      <c r="D1341" t="str">
        <f t="shared" si="41"/>
        <v/>
      </c>
    </row>
    <row r="1342" spans="3:4" x14ac:dyDescent="0.25">
      <c r="C1342" t="str">
        <f t="shared" si="42"/>
        <v/>
      </c>
      <c r="D1342" t="str">
        <f t="shared" si="41"/>
        <v/>
      </c>
    </row>
    <row r="1343" spans="3:4" x14ac:dyDescent="0.25">
      <c r="C1343" t="str">
        <f t="shared" si="42"/>
        <v/>
      </c>
      <c r="D1343" t="str">
        <f t="shared" si="41"/>
        <v/>
      </c>
    </row>
    <row r="1344" spans="3:4" x14ac:dyDescent="0.25">
      <c r="C1344" t="str">
        <f t="shared" si="42"/>
        <v/>
      </c>
      <c r="D1344" t="str">
        <f t="shared" si="41"/>
        <v/>
      </c>
    </row>
    <row r="1345" spans="3:4" x14ac:dyDescent="0.25">
      <c r="C1345" t="str">
        <f t="shared" si="42"/>
        <v/>
      </c>
      <c r="D1345" t="str">
        <f t="shared" si="41"/>
        <v/>
      </c>
    </row>
    <row r="1346" spans="3:4" x14ac:dyDescent="0.25">
      <c r="C1346" t="str">
        <f t="shared" si="42"/>
        <v/>
      </c>
      <c r="D1346" t="str">
        <f t="shared" si="41"/>
        <v/>
      </c>
    </row>
    <row r="1347" spans="3:4" x14ac:dyDescent="0.25">
      <c r="C1347" t="str">
        <f t="shared" si="42"/>
        <v/>
      </c>
      <c r="D1347" t="str">
        <f t="shared" ref="D1347:D1410" si="43">IF(A1347="", "", TEXT(A1347, "MMMM"))</f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ref="C1396:C1403" si="44">IF(A1396="", "", YEAR(A1396))</f>
        <v/>
      </c>
      <c r="D1396" t="str">
        <f t="shared" si="43"/>
        <v/>
      </c>
    </row>
    <row r="1397" spans="3:4" x14ac:dyDescent="0.25">
      <c r="C1397" t="str">
        <f t="shared" si="44"/>
        <v/>
      </c>
      <c r="D1397" t="str">
        <f t="shared" si="43"/>
        <v/>
      </c>
    </row>
    <row r="1398" spans="3:4" x14ac:dyDescent="0.25">
      <c r="C1398" t="str">
        <f t="shared" si="44"/>
        <v/>
      </c>
      <c r="D1398" t="str">
        <f t="shared" si="43"/>
        <v/>
      </c>
    </row>
    <row r="1399" spans="3:4" x14ac:dyDescent="0.25">
      <c r="C1399" t="str">
        <f t="shared" si="44"/>
        <v/>
      </c>
      <c r="D1399" t="str">
        <f t="shared" si="43"/>
        <v/>
      </c>
    </row>
    <row r="1400" spans="3:4" x14ac:dyDescent="0.25">
      <c r="C1400" t="str">
        <f t="shared" si="44"/>
        <v/>
      </c>
      <c r="D1400" t="str">
        <f t="shared" si="43"/>
        <v/>
      </c>
    </row>
    <row r="1401" spans="3:4" x14ac:dyDescent="0.25">
      <c r="C1401" t="str">
        <f t="shared" si="44"/>
        <v/>
      </c>
      <c r="D1401" t="str">
        <f t="shared" si="43"/>
        <v/>
      </c>
    </row>
    <row r="1402" spans="3:4" x14ac:dyDescent="0.25">
      <c r="C1402" t="str">
        <f t="shared" si="44"/>
        <v/>
      </c>
      <c r="D1402" t="str">
        <f t="shared" si="43"/>
        <v/>
      </c>
    </row>
    <row r="1403" spans="3:4" x14ac:dyDescent="0.25">
      <c r="C1403" t="str">
        <f t="shared" si="44"/>
        <v/>
      </c>
      <c r="D1403" t="str">
        <f t="shared" si="43"/>
        <v/>
      </c>
    </row>
    <row r="1404" spans="3:4" x14ac:dyDescent="0.25">
      <c r="C1404" t="str">
        <f>IF(A1404="", "", YEAR(A1404))</f>
        <v/>
      </c>
      <c r="D1404" t="str">
        <f t="shared" si="43"/>
        <v/>
      </c>
    </row>
    <row r="1405" spans="3:4" x14ac:dyDescent="0.25">
      <c r="C1405" t="str">
        <f t="shared" ref="C1405:C1450" si="45">IF(A1405="", "", YEAR(A1405))</f>
        <v/>
      </c>
      <c r="D1405" t="str">
        <f t="shared" si="43"/>
        <v/>
      </c>
    </row>
    <row r="1406" spans="3:4" x14ac:dyDescent="0.25">
      <c r="C1406" t="str">
        <f t="shared" si="45"/>
        <v/>
      </c>
      <c r="D1406" t="str">
        <f t="shared" si="43"/>
        <v/>
      </c>
    </row>
    <row r="1407" spans="3:4" x14ac:dyDescent="0.25">
      <c r="C1407" t="str">
        <f t="shared" si="45"/>
        <v/>
      </c>
      <c r="D1407" t="str">
        <f t="shared" si="43"/>
        <v/>
      </c>
    </row>
    <row r="1408" spans="3:4" x14ac:dyDescent="0.25">
      <c r="C1408" t="str">
        <f t="shared" si="45"/>
        <v/>
      </c>
      <c r="D1408" t="str">
        <f t="shared" si="43"/>
        <v/>
      </c>
    </row>
    <row r="1409" spans="3:4" x14ac:dyDescent="0.25">
      <c r="C1409" t="str">
        <f t="shared" si="45"/>
        <v/>
      </c>
      <c r="D1409" t="str">
        <f t="shared" si="43"/>
        <v/>
      </c>
    </row>
    <row r="1410" spans="3:4" x14ac:dyDescent="0.25">
      <c r="C1410" t="str">
        <f t="shared" si="45"/>
        <v/>
      </c>
      <c r="D1410" t="str">
        <f t="shared" si="43"/>
        <v/>
      </c>
    </row>
    <row r="1411" spans="3:4" x14ac:dyDescent="0.25">
      <c r="C1411" t="str">
        <f t="shared" si="45"/>
        <v/>
      </c>
      <c r="D1411" t="str">
        <f t="shared" ref="D1411:D1446" si="46">IF(A1411="", "", TEXT(A1411, "MMMM"))</f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</row>
    <row r="1448" spans="3:4" x14ac:dyDescent="0.25">
      <c r="C1448" t="str">
        <f t="shared" si="45"/>
        <v/>
      </c>
    </row>
    <row r="1449" spans="3:4" x14ac:dyDescent="0.25">
      <c r="C1449" t="str">
        <f t="shared" si="45"/>
        <v/>
      </c>
    </row>
    <row r="1450" spans="3:4" x14ac:dyDescent="0.25">
      <c r="C1450" t="str">
        <f t="shared" si="45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4BDA-5B9B-405C-880C-B485E21A748A}">
  <dimension ref="A1:M22"/>
  <sheetViews>
    <sheetView workbookViewId="0">
      <selection activeCell="I14" sqref="I14"/>
    </sheetView>
  </sheetViews>
  <sheetFormatPr defaultRowHeight="15" x14ac:dyDescent="0.25"/>
  <cols>
    <col min="1" max="1" width="12.140625" bestFit="1" customWidth="1"/>
    <col min="2" max="2" width="9.7109375" bestFit="1" customWidth="1"/>
    <col min="10" max="10" width="10.85546875" bestFit="1" customWidth="1"/>
    <col min="11" max="11" width="12" customWidth="1"/>
    <col min="12" max="12" width="10.42578125" bestFit="1" customWidth="1"/>
    <col min="13" max="13" width="10.140625" bestFit="1" customWidth="1"/>
  </cols>
  <sheetData>
    <row r="1" spans="1:13" x14ac:dyDescent="0.25">
      <c r="A1" s="24" t="s">
        <v>2390</v>
      </c>
      <c r="B1" s="24" t="s">
        <v>1322</v>
      </c>
      <c r="C1" s="24" t="s">
        <v>1323</v>
      </c>
      <c r="D1" s="24" t="s">
        <v>1324</v>
      </c>
      <c r="E1" s="24" t="s">
        <v>1325</v>
      </c>
      <c r="F1" s="24" t="s">
        <v>1326</v>
      </c>
      <c r="G1" s="24" t="s">
        <v>1327</v>
      </c>
      <c r="H1" s="24" t="s">
        <v>1328</v>
      </c>
      <c r="I1" s="24" t="s">
        <v>1329</v>
      </c>
      <c r="J1" s="24" t="s">
        <v>1330</v>
      </c>
      <c r="K1" s="24" t="s">
        <v>1331</v>
      </c>
      <c r="L1" s="24" t="s">
        <v>1332</v>
      </c>
      <c r="M1" s="24" t="s">
        <v>1333</v>
      </c>
    </row>
    <row r="2" spans="1:13" x14ac:dyDescent="0.25">
      <c r="A2" s="24" t="s">
        <v>1</v>
      </c>
      <c r="B2" s="25" t="str">
        <f ca="1">IF(COUNTIFS('Historical Price'!$C:$C, MID($A2, 3, 4), 'Historical Price'!$D:$D, B$1) = 0, "", AVERAGEIFS('Historical Price'!$B:$B, 'Historical Price'!$C:$C, MID($A2, 3, 4), 'Historical Price'!$D:$D, B$1))</f>
        <v/>
      </c>
      <c r="C2" s="25" t="str">
        <f ca="1">IF(COUNTIFS('Historical Price'!$C:$C, MID($A2, 3, 4), 'Historical Price'!$D:$D, C$1) = 0, "", AVERAGEIFS('Historical Price'!$B:$B, 'Historical Price'!$C:$C, MID($A2, 3, 4), 'Historical Price'!$D:$D, C$1))</f>
        <v/>
      </c>
      <c r="D2" s="25" t="str">
        <f ca="1">IF(COUNTIFS('Historical Price'!$C:$C, MID($A2, 3, 4), 'Historical Price'!$D:$D, D$1) = 0, "", AVERAGEIFS('Historical Price'!$B:$B, 'Historical Price'!$C:$C, MID($A2, 3, 4), 'Historical Price'!$D:$D, D$1))</f>
        <v/>
      </c>
      <c r="E2" s="25" t="str">
        <f ca="1">IF(COUNTIFS('Historical Price'!$C:$C, MID($A2, 3, 4), 'Historical Price'!$D:$D, E$1) = 0, "", AVERAGEIFS('Historical Price'!$B:$B, 'Historical Price'!$C:$C, MID($A2, 3, 4), 'Historical Price'!$D:$D, E$1))</f>
        <v/>
      </c>
      <c r="F2" s="25" t="str">
        <f ca="1">IF(COUNTIFS('Historical Price'!$C:$C, MID($A2, 3, 4), 'Historical Price'!$D:$D, F$1) = 0, "", AVERAGEIFS('Historical Price'!$B:$B, 'Historical Price'!$C:$C, MID($A2, 3, 4), 'Historical Price'!$D:$D, F$1))</f>
        <v/>
      </c>
      <c r="G2" s="25" t="str">
        <f ca="1">IF(COUNTIFS('Historical Price'!$C:$C, MID($A2, 3, 4), 'Historical Price'!$D:$D, G$1) = 0, "", AVERAGEIFS('Historical Price'!$B:$B, 'Historical Price'!$C:$C, MID($A2, 3, 4), 'Historical Price'!$D:$D, G$1))</f>
        <v/>
      </c>
      <c r="H2" s="25" t="str">
        <f ca="1">IF(COUNTIFS('Historical Price'!$C:$C, MID($A2, 3, 4), 'Historical Price'!$D:$D, H$1) = 0, "", AVERAGEIFS('Historical Price'!$B:$B, 'Historical Price'!$C:$C, MID($A2, 3, 4), 'Historical Price'!$D:$D, H$1))</f>
        <v/>
      </c>
      <c r="I2" s="25" t="str">
        <f ca="1">IF(COUNTIFS('Historical Price'!$C:$C, MID($A2, 3, 4), 'Historical Price'!$D:$D, I$1) = 0, "", AVERAGEIFS('Historical Price'!$B:$B, 'Historical Price'!$C:$C, MID($A2, 3, 4), 'Historical Price'!$D:$D, I$1))</f>
        <v/>
      </c>
      <c r="J2" s="25" t="str">
        <f ca="1">IF(COUNTIFS('Historical Price'!$C:$C, MID($A2, 3, 4), 'Historical Price'!$D:$D, J$1) = 0, "", AVERAGEIFS('Historical Price'!$B:$B, 'Historical Price'!$C:$C, MID($A2, 3, 4), 'Historical Price'!$D:$D, J$1))</f>
        <v/>
      </c>
      <c r="K2" s="25" t="str">
        <f ca="1">IF(COUNTIFS('Historical Price'!$C:$C, MID($A2, 3, 4), 'Historical Price'!$D:$D, K$1) = 0, "", AVERAGEIFS('Historical Price'!$B:$B, 'Historical Price'!$C:$C, MID($A2, 3, 4), 'Historical Price'!$D:$D, K$1))</f>
        <v/>
      </c>
      <c r="L2" s="25" t="str">
        <f ca="1">IF(COUNTIFS('Historical Price'!$C:$C, MID($A2, 3, 4), 'Historical Price'!$D:$D, L$1) = 0, "", AVERAGEIFS('Historical Price'!$B:$B, 'Historical Price'!$C:$C, MID($A2, 3, 4), 'Historical Price'!$D:$D, L$1))</f>
        <v/>
      </c>
      <c r="M2" s="25" t="str">
        <f ca="1">IF(COUNTIFS('Historical Price'!$C:$C, MID($A2, 3, 4), 'Historical Price'!$D:$D, M$1) = 0, "", AVERAGEIFS('Historical Price'!$B:$B, 'Historical Price'!$C:$C, MID($A2, 3, 4), 'Historical Price'!$D:$D, M$1))</f>
        <v/>
      </c>
    </row>
    <row r="3" spans="1:13" x14ac:dyDescent="0.25">
      <c r="A3" s="24" t="s">
        <v>1320</v>
      </c>
      <c r="B3" s="25" t="str">
        <f ca="1">IF(COUNTIFS('Historical Price'!$C:$C, MID($A3, 3, 4), 'Historical Price'!$D:$D, B$1) = 0, "", AVERAGEIFS('Historical Price'!$B:$B, 'Historical Price'!$C:$C, MID($A3, 3, 4), 'Historical Price'!$D:$D, B$1))</f>
        <v/>
      </c>
      <c r="C3" s="25" t="str">
        <f ca="1">IF(COUNTIFS('Historical Price'!$C:$C, MID($A3, 3, 4), 'Historical Price'!$D:$D, C$1) = 0, "", AVERAGEIFS('Historical Price'!$B:$B, 'Historical Price'!$C:$C, MID($A3, 3, 4), 'Historical Price'!$D:$D, C$1))</f>
        <v/>
      </c>
      <c r="D3" s="25" t="str">
        <f ca="1">IF(COUNTIFS('Historical Price'!$C:$C, MID($A3, 3, 4), 'Historical Price'!$D:$D, D$1) = 0, "", AVERAGEIFS('Historical Price'!$B:$B, 'Historical Price'!$C:$C, MID($A3, 3, 4), 'Historical Price'!$D:$D, D$1))</f>
        <v/>
      </c>
      <c r="E3" s="25" t="str">
        <f ca="1">IF(COUNTIFS('Historical Price'!$C:$C, MID($A3, 3, 4), 'Historical Price'!$D:$D, E$1) = 0, "", AVERAGEIFS('Historical Price'!$B:$B, 'Historical Price'!$C:$C, MID($A3, 3, 4), 'Historical Price'!$D:$D, E$1))</f>
        <v/>
      </c>
      <c r="F3" s="25" t="str">
        <f ca="1">IF(COUNTIFS('Historical Price'!$C:$C, MID($A3, 3, 4), 'Historical Price'!$D:$D, F$1) = 0, "", AVERAGEIFS('Historical Price'!$B:$B, 'Historical Price'!$C:$C, MID($A3, 3, 4), 'Historical Price'!$D:$D, F$1))</f>
        <v/>
      </c>
      <c r="G3" s="25" t="str">
        <f ca="1">IF(COUNTIFS('Historical Price'!$C:$C, MID($A3, 3, 4), 'Historical Price'!$D:$D, G$1) = 0, "", AVERAGEIFS('Historical Price'!$B:$B, 'Historical Price'!$C:$C, MID($A3, 3, 4), 'Historical Price'!$D:$D, G$1))</f>
        <v/>
      </c>
      <c r="H3" s="25" t="str">
        <f ca="1">IF(COUNTIFS('Historical Price'!$C:$C, MID($A3, 3, 4), 'Historical Price'!$D:$D, H$1) = 0, "", AVERAGEIFS('Historical Price'!$B:$B, 'Historical Price'!$C:$C, MID($A3, 3, 4), 'Historical Price'!$D:$D, H$1))</f>
        <v/>
      </c>
      <c r="I3" s="25" t="str">
        <f ca="1">IF(COUNTIFS('Historical Price'!$C:$C, MID($A3, 3, 4), 'Historical Price'!$D:$D, I$1) = 0, "", AVERAGEIFS('Historical Price'!$B:$B, 'Historical Price'!$C:$C, MID($A3, 3, 4), 'Historical Price'!$D:$D, I$1))</f>
        <v/>
      </c>
      <c r="J3" s="25" t="str">
        <f ca="1">IF(COUNTIFS('Historical Price'!$C:$C, MID($A3, 3, 4), 'Historical Price'!$D:$D, J$1) = 0, "", AVERAGEIFS('Historical Price'!$B:$B, 'Historical Price'!$C:$C, MID($A3, 3, 4), 'Historical Price'!$D:$D, J$1))</f>
        <v/>
      </c>
      <c r="K3" s="25" t="str">
        <f ca="1">IF(COUNTIFS('Historical Price'!$C:$C, MID($A3, 3, 4), 'Historical Price'!$D:$D, K$1) = 0, "", AVERAGEIFS('Historical Price'!$B:$B, 'Historical Price'!$C:$C, MID($A3, 3, 4), 'Historical Price'!$D:$D, K$1))</f>
        <v/>
      </c>
      <c r="L3" s="25" t="str">
        <f ca="1">IF(COUNTIFS('Historical Price'!$C:$C, MID($A3, 3, 4), 'Historical Price'!$D:$D, L$1) = 0, "", AVERAGEIFS('Historical Price'!$B:$B, 'Historical Price'!$C:$C, MID($A3, 3, 4), 'Historical Price'!$D:$D, L$1))</f>
        <v/>
      </c>
      <c r="M3" s="25" t="str">
        <f ca="1">IF(COUNTIFS('Historical Price'!$C:$C, MID($A3, 3, 4), 'Historical Price'!$D:$D, M$1) = 0, "", AVERAGEIFS('Historical Price'!$B:$B, 'Historical Price'!$C:$C, MID($A3, 3, 4), 'Historical Price'!$D:$D, M$1))</f>
        <v/>
      </c>
    </row>
    <row r="4" spans="1:13" x14ac:dyDescent="0.25">
      <c r="A4" s="24" t="s">
        <v>2</v>
      </c>
      <c r="B4" s="25" t="str">
        <f ca="1">IF(COUNTIFS('Historical Price'!$C:$C, MID($A4, 3, 4), 'Historical Price'!$D:$D, B$1) = 0, "", AVERAGEIFS('Historical Price'!$B:$B, 'Historical Price'!$C:$C, MID($A4, 3, 4), 'Historical Price'!$D:$D, B$1))</f>
        <v/>
      </c>
      <c r="C4" s="25" t="str">
        <f ca="1">IF(COUNTIFS('Historical Price'!$C:$C, MID($A4, 3, 4), 'Historical Price'!$D:$D, C$1) = 0, "", AVERAGEIFS('Historical Price'!$B:$B, 'Historical Price'!$C:$C, MID($A4, 3, 4), 'Historical Price'!$D:$D, C$1))</f>
        <v/>
      </c>
      <c r="D4" s="25" t="str">
        <f ca="1">IF(COUNTIFS('Historical Price'!$C:$C, MID($A4, 3, 4), 'Historical Price'!$D:$D, D$1) = 0, "", AVERAGEIFS('Historical Price'!$B:$B, 'Historical Price'!$C:$C, MID($A4, 3, 4), 'Historical Price'!$D:$D, D$1))</f>
        <v/>
      </c>
      <c r="E4" s="25" t="str">
        <f ca="1">IF(COUNTIFS('Historical Price'!$C:$C, MID($A4, 3, 4), 'Historical Price'!$D:$D, E$1) = 0, "", AVERAGEIFS('Historical Price'!$B:$B, 'Historical Price'!$C:$C, MID($A4, 3, 4), 'Historical Price'!$D:$D, E$1))</f>
        <v/>
      </c>
      <c r="F4" s="25" t="str">
        <f ca="1">IF(COUNTIFS('Historical Price'!$C:$C, MID($A4, 3, 4), 'Historical Price'!$D:$D, F$1) = 0, "", AVERAGEIFS('Historical Price'!$B:$B, 'Historical Price'!$C:$C, MID($A4, 3, 4), 'Historical Price'!$D:$D, F$1))</f>
        <v/>
      </c>
      <c r="G4" s="25" t="str">
        <f ca="1">IF(COUNTIFS('Historical Price'!$C:$C, MID($A4, 3, 4), 'Historical Price'!$D:$D, G$1) = 0, "", AVERAGEIFS('Historical Price'!$B:$B, 'Historical Price'!$C:$C, MID($A4, 3, 4), 'Historical Price'!$D:$D, G$1))</f>
        <v/>
      </c>
      <c r="H4" s="25" t="str">
        <f ca="1">IF(COUNTIFS('Historical Price'!$C:$C, MID($A4, 3, 4), 'Historical Price'!$D:$D, H$1) = 0, "", AVERAGEIFS('Historical Price'!$B:$B, 'Historical Price'!$C:$C, MID($A4, 3, 4), 'Historical Price'!$D:$D, H$1))</f>
        <v/>
      </c>
      <c r="I4" s="25" t="str">
        <f ca="1">IF(COUNTIFS('Historical Price'!$C:$C, MID($A4, 3, 4), 'Historical Price'!$D:$D, I$1) = 0, "", AVERAGEIFS('Historical Price'!$B:$B, 'Historical Price'!$C:$C, MID($A4, 3, 4), 'Historical Price'!$D:$D, I$1))</f>
        <v/>
      </c>
      <c r="J4" s="25" t="str">
        <f ca="1">IF(COUNTIFS('Historical Price'!$C:$C, MID($A4, 3, 4), 'Historical Price'!$D:$D, J$1) = 0, "", AVERAGEIFS('Historical Price'!$B:$B, 'Historical Price'!$C:$C, MID($A4, 3, 4), 'Historical Price'!$D:$D, J$1))</f>
        <v/>
      </c>
      <c r="K4" s="25" t="str">
        <f ca="1">IF(COUNTIFS('Historical Price'!$C:$C, MID($A4, 3, 4), 'Historical Price'!$D:$D, K$1) = 0, "", AVERAGEIFS('Historical Price'!$B:$B, 'Historical Price'!$C:$C, MID($A4, 3, 4), 'Historical Price'!$D:$D, K$1))</f>
        <v/>
      </c>
      <c r="L4" s="25" t="str">
        <f ca="1">IF(COUNTIFS('Historical Price'!$C:$C, MID($A4, 3, 4), 'Historical Price'!$D:$D, L$1) = 0, "", AVERAGEIFS('Historical Price'!$B:$B, 'Historical Price'!$C:$C, MID($A4, 3, 4), 'Historical Price'!$D:$D, L$1))</f>
        <v/>
      </c>
      <c r="M4" s="25" t="str">
        <f ca="1">IF(COUNTIFS('Historical Price'!$C:$C, MID($A4, 3, 4), 'Historical Price'!$D:$D, M$1) = 0, "", AVERAGEIFS('Historical Price'!$B:$B, 'Historical Price'!$C:$C, MID($A4, 3, 4), 'Historical Price'!$D:$D, M$1))</f>
        <v/>
      </c>
    </row>
    <row r="5" spans="1:13" x14ac:dyDescent="0.25">
      <c r="A5" s="24" t="s">
        <v>1484</v>
      </c>
      <c r="B5" s="25" t="str">
        <f ca="1">IF(COUNTIFS('Historical Price'!$C:$C, MID($A5, 3, 4), 'Historical Price'!$D:$D, B$1) = 0, "", AVERAGEIFS('Historical Price'!$B:$B, 'Historical Price'!$C:$C, MID($A5, 3, 4), 'Historical Price'!$D:$D, B$1))</f>
        <v/>
      </c>
      <c r="C5" s="25" t="str">
        <f ca="1">IF(COUNTIFS('Historical Price'!$C:$C, MID($A5, 3, 4), 'Historical Price'!$D:$D, C$1) = 0, "", AVERAGEIFS('Historical Price'!$B:$B, 'Historical Price'!$C:$C, MID($A5, 3, 4), 'Historical Price'!$D:$D, C$1))</f>
        <v/>
      </c>
      <c r="D5" s="25" t="str">
        <f ca="1">IF(COUNTIFS('Historical Price'!$C:$C, MID($A5, 3, 4), 'Historical Price'!$D:$D, D$1) = 0, "", AVERAGEIFS('Historical Price'!$B:$B, 'Historical Price'!$C:$C, MID($A5, 3, 4), 'Historical Price'!$D:$D, D$1))</f>
        <v/>
      </c>
      <c r="E5" s="25" t="str">
        <f ca="1">IF(COUNTIFS('Historical Price'!$C:$C, MID($A5, 3, 4), 'Historical Price'!$D:$D, E$1) = 0, "", AVERAGEIFS('Historical Price'!$B:$B, 'Historical Price'!$C:$C, MID($A5, 3, 4), 'Historical Price'!$D:$D, E$1))</f>
        <v/>
      </c>
      <c r="F5" s="25" t="str">
        <f ca="1">IF(COUNTIFS('Historical Price'!$C:$C, MID($A5, 3, 4), 'Historical Price'!$D:$D, F$1) = 0, "", AVERAGEIFS('Historical Price'!$B:$B, 'Historical Price'!$C:$C, MID($A5, 3, 4), 'Historical Price'!$D:$D, F$1))</f>
        <v/>
      </c>
      <c r="G5" s="25" t="str">
        <f ca="1">IF(COUNTIFS('Historical Price'!$C:$C, MID($A5, 3, 4), 'Historical Price'!$D:$D, G$1) = 0, "", AVERAGEIFS('Historical Price'!$B:$B, 'Historical Price'!$C:$C, MID($A5, 3, 4), 'Historical Price'!$D:$D, G$1))</f>
        <v/>
      </c>
      <c r="H5" s="25" t="str">
        <f ca="1">IF(COUNTIFS('Historical Price'!$C:$C, MID($A5, 3, 4), 'Historical Price'!$D:$D, H$1) = 0, "", AVERAGEIFS('Historical Price'!$B:$B, 'Historical Price'!$C:$C, MID($A5, 3, 4), 'Historical Price'!$D:$D, H$1))</f>
        <v/>
      </c>
      <c r="I5" s="25" t="str">
        <f ca="1">IF(COUNTIFS('Historical Price'!$C:$C, MID($A5, 3, 4), 'Historical Price'!$D:$D, I$1) = 0, "", AVERAGEIFS('Historical Price'!$B:$B, 'Historical Price'!$C:$C, MID($A5, 3, 4), 'Historical Price'!$D:$D, I$1))</f>
        <v/>
      </c>
      <c r="J5" s="25" t="str">
        <f ca="1">IF(COUNTIFS('Historical Price'!$C:$C, MID($A5, 3, 4), 'Historical Price'!$D:$D, J$1) = 0, "", AVERAGEIFS('Historical Price'!$B:$B, 'Historical Price'!$C:$C, MID($A5, 3, 4), 'Historical Price'!$D:$D, J$1))</f>
        <v/>
      </c>
      <c r="K5" s="25" t="str">
        <f ca="1">IF(COUNTIFS('Historical Price'!$C:$C, MID($A5, 3, 4), 'Historical Price'!$D:$D, K$1) = 0, "", AVERAGEIFS('Historical Price'!$B:$B, 'Historical Price'!$C:$C, MID($A5, 3, 4), 'Historical Price'!$D:$D, K$1))</f>
        <v/>
      </c>
      <c r="L5" s="25" t="str">
        <f ca="1">IF(COUNTIFS('Historical Price'!$C:$C, MID($A5, 3, 4), 'Historical Price'!$D:$D, L$1) = 0, "", AVERAGEIFS('Historical Price'!$B:$B, 'Historical Price'!$C:$C, MID($A5, 3, 4), 'Historical Price'!$D:$D, L$1))</f>
        <v/>
      </c>
      <c r="M5" s="25" t="str">
        <f ca="1">IF(COUNTIFS('Historical Price'!$C:$C, MID($A5, 3, 4), 'Historical Price'!$D:$D, M$1) = 0, "", AVERAGEIFS('Historical Price'!$B:$B, 'Historical Price'!$C:$C, MID($A5, 3, 4), 'Historical Price'!$D:$D, M$1))</f>
        <v/>
      </c>
    </row>
    <row r="6" spans="1:13" x14ac:dyDescent="0.25">
      <c r="A6" s="24" t="s">
        <v>2299</v>
      </c>
      <c r="B6" s="25" t="str">
        <f ca="1">IF(COUNTIFS('Historical Price'!$C:$C, MID($A6, 3, 4), 'Historical Price'!$D:$D, B$1) = 0, "", AVERAGEIFS('Historical Price'!$B:$B, 'Historical Price'!$C:$C, MID($A6, 3, 4), 'Historical Price'!$D:$D, B$1))</f>
        <v/>
      </c>
      <c r="C6" s="25" t="str">
        <f ca="1">IF(COUNTIFS('Historical Price'!$C:$C, MID($A6, 3, 4), 'Historical Price'!$D:$D, C$1) = 0, "", AVERAGEIFS('Historical Price'!$B:$B, 'Historical Price'!$C:$C, MID($A6, 3, 4), 'Historical Price'!$D:$D, C$1))</f>
        <v/>
      </c>
      <c r="D6" s="25" t="str">
        <f ca="1">IF(COUNTIFS('Historical Price'!$C:$C, MID($A6, 3, 4), 'Historical Price'!$D:$D, D$1) = 0, "", AVERAGEIFS('Historical Price'!$B:$B, 'Historical Price'!$C:$C, MID($A6, 3, 4), 'Historical Price'!$D:$D, D$1))</f>
        <v/>
      </c>
      <c r="E6" s="25" t="str">
        <f ca="1">IF(COUNTIFS('Historical Price'!$C:$C, MID($A6, 3, 4), 'Historical Price'!$D:$D, E$1) = 0, "", AVERAGEIFS('Historical Price'!$B:$B, 'Historical Price'!$C:$C, MID($A6, 3, 4), 'Historical Price'!$D:$D, E$1))</f>
        <v/>
      </c>
      <c r="F6" s="25" t="str">
        <f ca="1">IF(COUNTIFS('Historical Price'!$C:$C, MID($A6, 3, 4), 'Historical Price'!$D:$D, F$1) = 0, "", AVERAGEIFS('Historical Price'!$B:$B, 'Historical Price'!$C:$C, MID($A6, 3, 4), 'Historical Price'!$D:$D, F$1))</f>
        <v/>
      </c>
      <c r="G6" s="25" t="str">
        <f ca="1">IF(COUNTIFS('Historical Price'!$C:$C, MID($A6, 3, 4), 'Historical Price'!$D:$D, G$1) = 0, "", AVERAGEIFS('Historical Price'!$B:$B, 'Historical Price'!$C:$C, MID($A6, 3, 4), 'Historical Price'!$D:$D, G$1))</f>
        <v/>
      </c>
      <c r="H6" s="25" t="str">
        <f ca="1">IF(COUNTIFS('Historical Price'!$C:$C, MID($A6, 3, 4), 'Historical Price'!$D:$D, H$1) = 0, "", AVERAGEIFS('Historical Price'!$B:$B, 'Historical Price'!$C:$C, MID($A6, 3, 4), 'Historical Price'!$D:$D, H$1))</f>
        <v/>
      </c>
      <c r="I6" s="25" t="str">
        <f ca="1">IF(COUNTIFS('Historical Price'!$C:$C, MID($A6, 3, 4), 'Historical Price'!$D:$D, I$1) = 0, "", AVERAGEIFS('Historical Price'!$B:$B, 'Historical Price'!$C:$C, MID($A6, 3, 4), 'Historical Price'!$D:$D, I$1))</f>
        <v/>
      </c>
      <c r="J6" s="25" t="str">
        <f ca="1">IF(COUNTIFS('Historical Price'!$C:$C, MID($A6, 3, 4), 'Historical Price'!$D:$D, J$1) = 0, "", AVERAGEIFS('Historical Price'!$B:$B, 'Historical Price'!$C:$C, MID($A6, 3, 4), 'Historical Price'!$D:$D, J$1))</f>
        <v/>
      </c>
      <c r="K6" s="25" t="str">
        <f ca="1">IF(COUNTIFS('Historical Price'!$C:$C, MID($A6, 3, 4), 'Historical Price'!$D:$D, K$1) = 0, "", AVERAGEIFS('Historical Price'!$B:$B, 'Historical Price'!$C:$C, MID($A6, 3, 4), 'Historical Price'!$D:$D, K$1))</f>
        <v/>
      </c>
      <c r="L6" s="25" t="str">
        <f ca="1">IF(COUNTIFS('Historical Price'!$C:$C, MID($A6, 3, 4), 'Historical Price'!$D:$D, L$1) = 0, "", AVERAGEIFS('Historical Price'!$B:$B, 'Historical Price'!$C:$C, MID($A6, 3, 4), 'Historical Price'!$D:$D, L$1))</f>
        <v/>
      </c>
      <c r="M6" s="25" t="str">
        <f ca="1">IF(COUNTIFS('Historical Price'!$C:$C, MID($A6, 3, 4), 'Historical Price'!$D:$D, M$1) = 0, "", AVERAGEIFS('Historical Price'!$B:$B, 'Historical Price'!$C:$C, MID($A6, 3, 4), 'Historical Price'!$D:$D, M$1))</f>
        <v/>
      </c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1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2:2" x14ac:dyDescent="0.25">
      <c r="B17" s="11"/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Sheet_Info</vt:lpstr>
      <vt:lpstr>FY2025</vt:lpstr>
      <vt:lpstr>FY2025_data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Credit_Limit</vt:lpstr>
      <vt:lpstr>Credit_Limit_data</vt:lpstr>
      <vt:lpstr>Brent_Prices</vt:lpstr>
      <vt:lpstr>Historical Price</vt:lpstr>
      <vt:lpstr>Actual_Average_Brent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2025-08-12T02:57:37Z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